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 codeName="{26A90621-87C4-6C01-FD6A-EE6E7C140903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https://ecometis.sharepoint.com/sites/Ecomtis/Shared Documents/General/5. Commerce/2. Projets/115 - Ecologic France/2. Projet Barème/Barème ASL Modulé (Septembre 2026)/"/>
    </mc:Choice>
  </mc:AlternateContent>
  <xr:revisionPtr revIDLastSave="12553" documentId="8_{3BF6B345-F7C7-467F-98EC-B14D8F8A4E41}" xr6:coauthVersionLast="47" xr6:coauthVersionMax="47" xr10:uidLastSave="{5261E343-CC85-432A-9F9D-3EFEB026E450}"/>
  <bookViews>
    <workbookView xWindow="-110" yWindow="-110" windowWidth="19420" windowHeight="10300" tabRatio="908" xr2:uid="{F64A7E5E-ED35-41EA-9E7C-A9DE7E376B87}"/>
  </bookViews>
  <sheets>
    <sheet name="Version &amp; objectif" sheetId="108" r:id="rId1"/>
    <sheet name="1. Barème standard ASL 2027" sheetId="31" r:id="rId2"/>
    <sheet name="2. Générateur de codes" sheetId="48" r:id="rId3"/>
    <sheet name="3. Liste sports par univers" sheetId="45" r:id="rId4"/>
    <sheet name="Comprendre la codification" sheetId="44" state="hidden" r:id="rId5"/>
    <sheet name="Codification des modulations" sheetId="95" state="hidden" r:id="rId6"/>
    <sheet name="Paramètre Générateur Malus" sheetId="97" state="hidden" r:id="rId7"/>
    <sheet name="Paramètre Générateur Bonus" sheetId="104" state="hidden" r:id="rId8"/>
    <sheet name="Description de l'article" sheetId="58" state="hidden" r:id="rId9"/>
    <sheet name="Paramètre Générateur" sheetId="56" state="hidden" r:id="rId10"/>
  </sheets>
  <definedNames>
    <definedName name="_xlnm._FilterDatabase" localSheetId="1" hidden="1">'1. Barème standard ASL 2027'!$A$4:$P$5045</definedName>
    <definedName name="_xlnm._FilterDatabase" localSheetId="5" hidden="1">'Codification des modulations'!$B$20:$L$53</definedName>
    <definedName name="_xlnm._FilterDatabase" localSheetId="4" hidden="1">'Comprendre la codification'!$M$11:$M$84</definedName>
    <definedName name="_xlnm._FilterDatabase" localSheetId="8" hidden="1">'Description de l''article'!$A$3:$G$1257</definedName>
    <definedName name="_xlnm._FilterDatabase" localSheetId="9" hidden="1">'Paramètre Générateur'!$S$2:$AB$1256</definedName>
    <definedName name="_xlnm._FilterDatabase" localSheetId="7" hidden="1">'Paramètre Générateur Bonus'!$A$3:$J$1257</definedName>
    <definedName name="_xleta.CODE" hidden="1" xlm="1">#NAME?</definedName>
    <definedName name="_xleta.INDIRECT" hidden="1" xlm="1">#NAME?</definedName>
    <definedName name="_xleta.VLOOKUP" hidden="1" xlm="1">#NAME?</definedName>
    <definedName name="A_">'Paramètre Générateur'!$K$3:$K$7</definedName>
    <definedName name="ACAD">'Paramètre Générateur'!$AB$3:$AB$8</definedName>
    <definedName name="ACAD08">'Paramètre Générateur'!$AO$3:$AO$3</definedName>
    <definedName name="ACAD09">'Paramètre Générateur'!$AO$4:$AO$4</definedName>
    <definedName name="ACAD10">'Paramètre Générateur'!$AO$5:$AO$5</definedName>
    <definedName name="ACAD11">'Paramètre Générateur'!$AO$6:$AO$6</definedName>
    <definedName name="ACAD12">'Paramètre Générateur'!$AO$7:$AO$7</definedName>
    <definedName name="ACAD13">'Paramètre Générateur'!$AO$8:$AO$8</definedName>
    <definedName name="ADIV">'Paramètre Générateur'!$AB$9:$AB$14</definedName>
    <definedName name="ADIV08">'Paramètre Générateur'!$AO$9:$AO$10</definedName>
    <definedName name="ADIV09">'Paramètre Générateur'!$AO$11:$AO$12</definedName>
    <definedName name="ADIV10">'Paramètre Générateur'!$AO$13:$AO$14</definedName>
    <definedName name="ADIV11">'Paramètre Générateur'!$AO$15:$AO$16</definedName>
    <definedName name="ADIV12">'Paramètre Générateur'!$AO$17:$AO$18</definedName>
    <definedName name="ADIV13">'Paramètre Générateur'!$AO$19:$AO$20</definedName>
    <definedName name="Age">#REF!</definedName>
    <definedName name="AREM">'Paramètre Générateur'!$AB$15</definedName>
    <definedName name="AREM78">'Paramètre Générateur'!$AO$21:$AO$21</definedName>
    <definedName name="AROL">'Paramètre Générateur'!$AB$16</definedName>
    <definedName name="AROL78">'Paramètre Générateur'!$AO$22:$AO$22</definedName>
    <definedName name="ASBE">'Paramètre Générateur'!$AB$17</definedName>
    <definedName name="ASBE78">'Paramètre Générateur'!$AO$23:$AO$23</definedName>
    <definedName name="ASKA">'Paramètre Générateur'!$AB$18</definedName>
    <definedName name="ASKA78">'Paramètre Générateur'!$AO$24:$AO$24</definedName>
    <definedName name="ATRO">'Paramètre Générateur'!$AB$19:$AB$20</definedName>
    <definedName name="ATRO06">'Paramètre Générateur'!$AO$25:$AO$25</definedName>
    <definedName name="ATRO07">'Paramètre Générateur'!$AO$26:$AO$26</definedName>
    <definedName name="AVEL">'Paramètre Générateur'!$AB$21:$AB$25</definedName>
    <definedName name="AVEL01">'Paramètre Générateur'!$AO$27:$AO$27</definedName>
    <definedName name="AVEL02">'Paramètre Générateur'!$AO$28:$AO$28</definedName>
    <definedName name="AVEL03">'Paramètre Générateur'!$AO$29:$AO$29</definedName>
    <definedName name="AVEL04">'Paramètre Générateur'!$AO$30:$AO$30</definedName>
    <definedName name="AVEL05">'Paramètre Générateur'!$AO$31:$AO$31</definedName>
    <definedName name="AZCH">'Paramètre Générateur'!$AB$26</definedName>
    <definedName name="AZCH78">'Paramètre Générateur'!$AO$32:$AO$32</definedName>
    <definedName name="AZPN">'Paramètre Générateur'!$AB$27</definedName>
    <definedName name="AZPN78">'Paramètre Générateur'!$AO$33:$AO$33</definedName>
    <definedName name="B_">'Paramètre Générateur'!$K$8:$K$11</definedName>
    <definedName name="BBAG">'Paramètre Générateur'!$AB$28:$AB$44</definedName>
    <definedName name="BBAG20">'Paramètre Générateur'!$AO$34:$AO$34</definedName>
    <definedName name="BBAG21">'Paramètre Générateur'!$AO$35:$AO$35</definedName>
    <definedName name="BBAG24">'Paramètre Générateur'!$AO$36:$AO$36</definedName>
    <definedName name="BBAG27">'Paramètre Générateur'!$AO$37:$AO$37</definedName>
    <definedName name="BBAG30">'Paramètre Générateur'!$AO$38:$AO$38</definedName>
    <definedName name="BBAG33">'Paramètre Générateur'!$AO$39:$AO$39</definedName>
    <definedName name="BBAG36">'Paramètre Générateur'!$AO$40:$AO$40</definedName>
    <definedName name="BBAG39">'Paramètre Générateur'!$AO$41:$AO$41</definedName>
    <definedName name="BBAG42">'Paramètre Générateur'!$AO$42:$AO$42</definedName>
    <definedName name="BBAG45">'Paramètre Générateur'!$AO$43:$AO$43</definedName>
    <definedName name="BBAG48">'Paramètre Générateur'!$AO$44:$AO$44</definedName>
    <definedName name="BBAG51">'Paramètre Générateur'!$AO$45:$AO$45</definedName>
    <definedName name="BBAG54">'Paramètre Générateur'!$AO$46:$AO$46</definedName>
    <definedName name="BBAG57">'Paramètre Générateur'!$AO$47:$AO$47</definedName>
    <definedName name="BBAG60">'Paramètre Générateur'!$AO$48:$AO$48</definedName>
    <definedName name="BBAG63">'Paramètre Générateur'!$AO$49:$AO$49</definedName>
    <definedName name="BBAG66">'Paramètre Générateur'!$AO$50:$AO$50</definedName>
    <definedName name="BCSQ">'Paramètre Générateur'!$AB$45</definedName>
    <definedName name="BCSQ78">'Paramètre Générateur'!$AO$51:$AO$51</definedName>
    <definedName name="BCYC">'Paramètre Générateur'!$AB$46</definedName>
    <definedName name="BCYC78">'Paramètre Générateur'!$AO$52:$AO$52</definedName>
    <definedName name="BDIV">'Paramètre Générateur'!$AB$47:$AB$63</definedName>
    <definedName name="BDIV20">'Paramètre Générateur'!$AO$53:$AO$54</definedName>
    <definedName name="BDIV21">'Paramètre Générateur'!$AO$55:$AO$56</definedName>
    <definedName name="BDIV24">'Paramètre Générateur'!$AO$57:$AO$58</definedName>
    <definedName name="BDIV27">'Paramètre Générateur'!$AO$59:$AO$60</definedName>
    <definedName name="BDIV30">'Paramètre Générateur'!$AO$61:$AO$62</definedName>
    <definedName name="BDIV33">'Paramètre Générateur'!$AO$63:$AO$64</definedName>
    <definedName name="BDIV36">'Paramètre Générateur'!$AO$65:$AO$66</definedName>
    <definedName name="BDIV39">'Paramètre Générateur'!$AO$67:$AO$68</definedName>
    <definedName name="BDIV42">'Paramètre Générateur'!$AO$69:$AO$70</definedName>
    <definedName name="BDIV45">'Paramètre Générateur'!$AO$71:$AO$72</definedName>
    <definedName name="BDIV48">'Paramètre Générateur'!$AO$73:$AO$74</definedName>
    <definedName name="BDIV51">'Paramètre Générateur'!$AO$75:$AO$76</definedName>
    <definedName name="BDIV54">'Paramètre Générateur'!$AO$77:$AO$78</definedName>
    <definedName name="BDIV57">'Paramètre Générateur'!$AO$79:$AO$80</definedName>
    <definedName name="BDIV60">'Paramètre Générateur'!$AO$81:$AO$82</definedName>
    <definedName name="BDIV63">'Paramètre Générateur'!$AO$83:$AO$84</definedName>
    <definedName name="BDIV66">'Paramètre Générateur'!$AO$85:$AO$86</definedName>
    <definedName name="BonusDurabilité">'Paramètre Générateur Bonus'!$I$4:$I$5</definedName>
    <definedName name="BonusDurabilitéETMetal">'Paramètre Générateur Bonus'!$I$6:$I$9</definedName>
    <definedName name="BonusDurabilitéETMetalETRecyclabilité">'Paramètre Générateur Bonus'!$I$21:$I$32</definedName>
    <definedName name="BonusDurabilitéETRecyclabilité">'Paramètre Générateur Bonus'!$I$10:$I$15</definedName>
    <definedName name="BonusMetal">'Paramètre Générateur Bonus'!$I$16:$I$17</definedName>
    <definedName name="BonusRecyclabilité">'Paramètre Générateur Bonus'!$I$18:$I$20</definedName>
    <definedName name="BPRO">'Paramètre Générateur'!$AB$64:$AB$80</definedName>
    <definedName name="BPRO20">'Paramètre Générateur'!$AO$87:$AO$87</definedName>
    <definedName name="BPRO21">'Paramètre Générateur'!$AO$88:$AO$88</definedName>
    <definedName name="BPRO24">'Paramètre Générateur'!$AO$89:$AO$89</definedName>
    <definedName name="BPRO27">'Paramètre Générateur'!$AO$90:$AO$90</definedName>
    <definedName name="BPRO30">'Paramètre Générateur'!$AO$91:$AO$91</definedName>
    <definedName name="BPRO33">'Paramètre Générateur'!$AO$92:$AO$92</definedName>
    <definedName name="BPRO36">'Paramètre Générateur'!$AO$93:$AO$93</definedName>
    <definedName name="BPRO39">'Paramètre Générateur'!$AO$94:$AO$94</definedName>
    <definedName name="BPRO42">'Paramètre Générateur'!$AO$95:$AO$95</definedName>
    <definedName name="BPRO45">'Paramètre Générateur'!$AO$96:$AO$96</definedName>
    <definedName name="BPRO48">'Paramètre Générateur'!$AO$97:$AO$97</definedName>
    <definedName name="BPRO51">'Paramètre Générateur'!$AO$98:$AO$98</definedName>
    <definedName name="BPRO54">'Paramètre Générateur'!$AO$99:$AO$99</definedName>
    <definedName name="BPRO57">'Paramètre Générateur'!$AO$100:$AO$100</definedName>
    <definedName name="BPRO60">'Paramètre Générateur'!$AO$101:$AO$101</definedName>
    <definedName name="BPRO63">'Paramètre Générateur'!$AO$102:$AO$102</definedName>
    <definedName name="BPRO66">'Paramètre Générateur'!$AO$103:$AO$103</definedName>
    <definedName name="C_">'Paramètre Générateur'!$K$12:$K$15</definedName>
    <definedName name="CBAD">'Paramètre Générateur'!$AB$81:$AB$82</definedName>
    <definedName name="CBAD35">'Paramètre Générateur'!$AO$104:$AO$105</definedName>
    <definedName name="CBAD37">'Paramètre Générateur'!$AO$106:$AO$107</definedName>
    <definedName name="CBAG">'Paramètre Générateur'!$AB$83:$AB$99</definedName>
    <definedName name="CBAG20">'Paramètre Générateur'!$AO$108:$AO$108</definedName>
    <definedName name="CBAG21">'Paramètre Générateur'!$AO$109:$AO$109</definedName>
    <definedName name="CBAG24">'Paramètre Générateur'!$AO$110:$AO$110</definedName>
    <definedName name="CBAG27">'Paramètre Générateur'!$AO$111:$AO$111</definedName>
    <definedName name="CBAG30">'Paramètre Générateur'!$AO$112:$AO$112</definedName>
    <definedName name="CBAG33">'Paramètre Générateur'!$AO$113:$AO$113</definedName>
    <definedName name="CBAG36">'Paramètre Générateur'!$AO$114:$AO$114</definedName>
    <definedName name="CBAG39">'Paramètre Générateur'!$AO$115:$AO$115</definedName>
    <definedName name="CBAG42">'Paramètre Générateur'!$AO$116:$AO$116</definedName>
    <definedName name="CBAG45">'Paramètre Générateur'!$AO$117:$AO$117</definedName>
    <definedName name="CBAG48">'Paramètre Générateur'!$AO$118:$AO$118</definedName>
    <definedName name="CBAG51">'Paramètre Générateur'!$AO$119:$AO$119</definedName>
    <definedName name="CBAG54">'Paramètre Générateur'!$AO$120:$AO$120</definedName>
    <definedName name="CBAG57">'Paramètre Générateur'!$AO$121:$AO$121</definedName>
    <definedName name="CBAG60">'Paramètre Générateur'!$AO$122:$AO$122</definedName>
    <definedName name="CBAG63">'Paramètre Générateur'!$AO$123:$AO$123</definedName>
    <definedName name="CBAG66">'Paramètre Générateur'!$AO$124:$AO$124</definedName>
    <definedName name="CCAG">'Paramètre Générateur'!$AB$100:$AB$101</definedName>
    <definedName name="CCAG50">'Paramètre Générateur'!$AO$125:$AO$126</definedName>
    <definedName name="CCAG52">'Paramètre Générateur'!$AO$127:$AO$128</definedName>
    <definedName name="CCRA">'Paramètre Générateur'!$AB$102</definedName>
    <definedName name="CCRA78">'Paramètre Générateur'!$AO$129:$AO$129</definedName>
    <definedName name="CDIV">'Paramètre Générateur'!$AB$103:$AB$119</definedName>
    <definedName name="CDIV20">'Paramètre Générateur'!$AO$130:$AO$131</definedName>
    <definedName name="CDIV21">'Paramètre Générateur'!$AO$132:$AO$133</definedName>
    <definedName name="CDIV24">'Paramètre Générateur'!$AO$134:$AO$135</definedName>
    <definedName name="CDIV27">'Paramètre Générateur'!$AO$136:$AO$137</definedName>
    <definedName name="CDIV30">'Paramètre Générateur'!$AO$138:$AO$139</definedName>
    <definedName name="CDIV33">'Paramètre Générateur'!$AO$140:$AO$141</definedName>
    <definedName name="CDIV36">'Paramètre Générateur'!$AO$142:$AO$143</definedName>
    <definedName name="CDIV39">'Paramètre Générateur'!$AO$144:$AO$145</definedName>
    <definedName name="CDIV42">'Paramètre Générateur'!$AO$146:$AO$147</definedName>
    <definedName name="CDIV45">'Paramètre Générateur'!$AO$148:$AO$149</definedName>
    <definedName name="CDIV48">'Paramètre Générateur'!$AO$150:$AO$151</definedName>
    <definedName name="CDIV51">'Paramètre Générateur'!$AO$152:$AO$153</definedName>
    <definedName name="CDIV54">'Paramètre Générateur'!$AO$154:$AO$155</definedName>
    <definedName name="CDIV57">'Paramètre Générateur'!$AO$156:$AO$157</definedName>
    <definedName name="CDIV60">'Paramètre Générateur'!$AO$158:$AO$159</definedName>
    <definedName name="CDIV63">'Paramètre Générateur'!$AO$160:$AO$161</definedName>
    <definedName name="CDIV66">'Paramètre Générateur'!$AO$162:$AO$163</definedName>
    <definedName name="CFIL">'Paramètre Générateur'!$AB$120:$AB$128</definedName>
    <definedName name="CFIL35">'Paramètre Générateur'!$AO$164:$AO$164</definedName>
    <definedName name="CFIL36">'Paramètre Générateur'!$AO$165:$AO$165</definedName>
    <definedName name="CFIL39">'Paramètre Générateur'!$AO$166:$AO$166</definedName>
    <definedName name="CFIL42">'Paramètre Générateur'!$AO$167:$AO$167</definedName>
    <definedName name="CFIL45">'Paramètre Générateur'!$AO$168:$AO$168</definedName>
    <definedName name="CFIL48">'Paramètre Générateur'!$AO$169:$AO$169</definedName>
    <definedName name="CFIL51">'Paramètre Générateur'!$AO$170:$AO$170</definedName>
    <definedName name="CFIL54">'Paramètre Générateur'!$AO$171:$AO$171</definedName>
    <definedName name="CFIL58">'Paramètre Générateur'!$AO$172:$AO$172</definedName>
    <definedName name="code_barème_simplifié_final">#REF!</definedName>
    <definedName name="code_bareme_standard">#REF!</definedName>
    <definedName name="CPAD">'Paramètre Générateur'!$AB$129</definedName>
    <definedName name="CPAD78">'Paramètre Générateur'!$AO$173:$AO$173</definedName>
    <definedName name="CPAN">'Paramètre Générateur'!$AB$130:$AB$137</definedName>
    <definedName name="CPAN47">'Paramètre Générateur'!$AO$174:$AO$175</definedName>
    <definedName name="CPAN48">'Paramètre Générateur'!$AO$176:$AO$177</definedName>
    <definedName name="CPAN51">'Paramètre Générateur'!$AO$178:$AO$179</definedName>
    <definedName name="CPAN54">'Paramètre Générateur'!$AO$180:$AO$181</definedName>
    <definedName name="CPAN57">'Paramètre Générateur'!$AO$182:$AO$183</definedName>
    <definedName name="CPAN60">'Paramètre Générateur'!$AO$184:$AO$185</definedName>
    <definedName name="CPAN63">'Paramètre Générateur'!$AO$186:$AO$187</definedName>
    <definedName name="CPAN66">'Paramètre Générateur'!$AO$188:$AO$189</definedName>
    <definedName name="CPIN">'Paramètre Générateur'!$AB$138</definedName>
    <definedName name="CPIN78">'Paramètre Générateur'!$AO$190:$AO$190</definedName>
    <definedName name="CPLA">'Paramètre Générateur'!$AB$139</definedName>
    <definedName name="CPLA78">'Paramètre Générateur'!$AO$191:$AO$191</definedName>
    <definedName name="CPRO">'Paramètre Générateur'!$AB$140:$AB$156</definedName>
    <definedName name="CPRO20">'Paramètre Générateur'!$AO$192:$AO$192</definedName>
    <definedName name="CPRO21">'Paramètre Générateur'!$AO$193:$AO$193</definedName>
    <definedName name="CPRO24">'Paramètre Générateur'!$AO$194:$AO$194</definedName>
    <definedName name="CPRO27">'Paramètre Générateur'!$AO$195:$AO$195</definedName>
    <definedName name="CPRO30">'Paramètre Générateur'!$AO$196:$AO$196</definedName>
    <definedName name="CPRO33">'Paramètre Générateur'!$AO$197:$AO$197</definedName>
    <definedName name="CPRO36">'Paramètre Générateur'!$AO$198:$AO$198</definedName>
    <definedName name="CPRO39">'Paramètre Générateur'!$AO$199:$AO$199</definedName>
    <definedName name="CPRO42">'Paramètre Générateur'!$AO$200:$AO$200</definedName>
    <definedName name="CPRO45">'Paramètre Générateur'!$AO$201:$AO$201</definedName>
    <definedName name="CPRO48">'Paramètre Générateur'!$AO$202:$AO$202</definedName>
    <definedName name="CPRO51">'Paramètre Générateur'!$AO$203:$AO$203</definedName>
    <definedName name="CPRO54">'Paramètre Générateur'!$AO$204:$AO$204</definedName>
    <definedName name="CPRO57">'Paramètre Générateur'!$AO$205:$AO$205</definedName>
    <definedName name="CPRO60">'Paramètre Générateur'!$AO$206:$AO$206</definedName>
    <definedName name="CPRO63">'Paramètre Générateur'!$AO$207:$AO$207</definedName>
    <definedName name="CPRO66">'Paramètre Générateur'!$AO$208:$AO$208</definedName>
    <definedName name="CSQU">'Paramètre Générateur'!$AB$157</definedName>
    <definedName name="CSQU78">'Paramètre Générateur'!$AO$209:$AO$210</definedName>
    <definedName name="CTAB">'Paramètre Générateur'!$AB$158</definedName>
    <definedName name="CTAB67">'Paramètre Générateur'!$AO$211:$AO$211</definedName>
    <definedName name="CTEA">'Paramètre Générateur'!$AB$159:$AB$161</definedName>
    <definedName name="CTEA35">'Paramètre Générateur'!$AO$212:$AO$213</definedName>
    <definedName name="CTEA36">'Paramètre Générateur'!$AO$214:$AO$215</definedName>
    <definedName name="CTEA40">'Paramètre Générateur'!$AO$216:$AO$217</definedName>
    <definedName name="CTEE">'Paramètre Générateur'!$AB$162:$AB$164</definedName>
    <definedName name="CTEE35">'Paramètre Générateur'!$AO$218:$AO$219</definedName>
    <definedName name="CTEE36">'Paramètre Générateur'!$AO$220:$AO$221</definedName>
    <definedName name="CTEE40">'Paramètre Générateur'!$AO$222:$AO$223</definedName>
    <definedName name="CTIB">'Paramètre Générateur'!$AB$165</definedName>
    <definedName name="CTIB78">'Paramètre Générateur'!$AO$224:$AO$224</definedName>
    <definedName name="CUBL">'Paramètre Générateur'!$AB$166</definedName>
    <definedName name="CUBL78">'Paramètre Générateur'!$AO$225:$AO$225</definedName>
    <definedName name="CZBA">'Paramètre Générateur'!$AB$167:$AB$169</definedName>
    <definedName name="CZBA35">'Paramètre Générateur'!$AO$226:$AO$226</definedName>
    <definedName name="CZBA36">'Paramètre Générateur'!$AO$227:$AO$227</definedName>
    <definedName name="CZBA40">'Paramètre Générateur'!$AO$228:$AO$228</definedName>
    <definedName name="CZBT">'Paramètre Générateur'!$AB$170</definedName>
    <definedName name="CZBT78">'Paramètre Générateur'!$AO$229:$AO$229</definedName>
    <definedName name="CZCO">'Paramètre Générateur'!$AB$171:$AB$177</definedName>
    <definedName name="CZCO26">'Paramètre Générateur'!$AO$230:$AO$230</definedName>
    <definedName name="CZCO27">'Paramètre Générateur'!$AO$231:$AO$231</definedName>
    <definedName name="CZCO30">'Paramètre Générateur'!$AO$232:$AO$232</definedName>
    <definedName name="CZCO33">'Paramètre Générateur'!$AO$233:$AO$233</definedName>
    <definedName name="CZCO36">'Paramètre Générateur'!$AO$234:$AO$234</definedName>
    <definedName name="CZCO39">'Paramètre Générateur'!$AO$235:$AO$235</definedName>
    <definedName name="CZCO43">'Paramètre Générateur'!$AO$236:$AO$236</definedName>
    <definedName name="CZGA">'Paramètre Générateur'!$AB$178</definedName>
    <definedName name="CZGA78">'Paramètre Générateur'!$AO$237:$AO$237</definedName>
    <definedName name="CZGR">'Paramètre Générateur'!$AB$179</definedName>
    <definedName name="CZGR78">'Paramètre Générateur'!$AO$238:$AO$238</definedName>
    <definedName name="CZPI">'Paramètre Générateur'!$AB$180</definedName>
    <definedName name="CZPI78">'Paramètre Générateur'!$AO$239:$AO$239</definedName>
    <definedName name="CZPL">'Paramètre Générateur'!$AB$181:$AB$188</definedName>
    <definedName name="CZPL26">'Paramètre Générateur'!$AO$240:$AO$240</definedName>
    <definedName name="CZPL27">'Paramètre Générateur'!$AO$241:$AO$241</definedName>
    <definedName name="CZPL30">'Paramètre Générateur'!$AO$242:$AO$242</definedName>
    <definedName name="CZPL33">'Paramètre Générateur'!$AO$243:$AO$243</definedName>
    <definedName name="CZPL36">'Paramètre Générateur'!$AO$244:$AO$244</definedName>
    <definedName name="CZPL39">'Paramètre Générateur'!$AO$245:$AO$245</definedName>
    <definedName name="CZPL42">'Paramètre Générateur'!$AO$246:$AO$246</definedName>
    <definedName name="CZPL46">'Paramètre Générateur'!$AO$247:$AO$247</definedName>
    <definedName name="CZSQ">'Paramètre Générateur'!$AB$189</definedName>
    <definedName name="CZSQ78">'Paramètre Générateur'!$AO$248:$AO$248</definedName>
    <definedName name="CZTA">'Paramètre Générateur'!$AB$190</definedName>
    <definedName name="CZTA78">'Paramètre Générateur'!$AO$249:$AO$249</definedName>
    <definedName name="CZVI">'Paramètre Générateur'!$AB$191</definedName>
    <definedName name="CZVI78">'Paramètre Générateur'!$AO$250:$AO$250</definedName>
    <definedName name="CZVO">'Paramètre Générateur'!$AB$192</definedName>
    <definedName name="CZVO78">'Paramètre Générateur'!$AO$251:$AO$251</definedName>
    <definedName name="D_">'Paramètre Générateur'!$K$16:$K$18</definedName>
    <definedName name="DBAG">'Paramètre Générateur'!$AB$193:$AB$209</definedName>
    <definedName name="DBAG20">'Paramètre Générateur'!$AO$252:$AO$252</definedName>
    <definedName name="DBAG21">'Paramètre Générateur'!$AO$253:$AO$253</definedName>
    <definedName name="DBAG24">'Paramètre Générateur'!$AO$254:$AO$254</definedName>
    <definedName name="DBAG27">'Paramètre Générateur'!$AO$255:$AO$255</definedName>
    <definedName name="DBAG30">'Paramètre Générateur'!$AO$256:$AO$256</definedName>
    <definedName name="DBAG33">'Paramètre Générateur'!$AO$257:$AO$257</definedName>
    <definedName name="DBAG36">'Paramètre Générateur'!$AO$258:$AO$258</definedName>
    <definedName name="DBAG39">'Paramètre Générateur'!$AO$259:$AO$259</definedName>
    <definedName name="DBAG42">'Paramètre Générateur'!$AO$260:$AO$260</definedName>
    <definedName name="DBAG45">'Paramètre Générateur'!$AO$261:$AO$261</definedName>
    <definedName name="DBAG48">'Paramètre Générateur'!$AO$262:$AO$262</definedName>
    <definedName name="DBAG51">'Paramètre Générateur'!$AO$263:$AO$263</definedName>
    <definedName name="DBAG54">'Paramètre Générateur'!$AO$264:$AO$264</definedName>
    <definedName name="DBAG57">'Paramètre Générateur'!$AO$265:$AO$265</definedName>
    <definedName name="DBAG60">'Paramètre Générateur'!$AO$266:$AO$266</definedName>
    <definedName name="DBAG63">'Paramètre Générateur'!$AO$267:$AO$267</definedName>
    <definedName name="DBAG66">'Paramètre Générateur'!$AO$268:$AO$268</definedName>
    <definedName name="DBAT">'Paramètre Générateur'!$AB$210:$AB$211</definedName>
    <definedName name="DBAT35">'Paramètre Générateur'!$AO$269:$AO$270</definedName>
    <definedName name="DBAT37">'Paramètre Générateur'!$AO$271:$AO$272</definedName>
    <definedName name="DDIV">'Paramètre Générateur'!$AB$212:$AB$228</definedName>
    <definedName name="DDIV20">'Paramètre Générateur'!$AO$273:$AO$274</definedName>
    <definedName name="DDIV21">'Paramètre Générateur'!$AO$275:$AO$276</definedName>
    <definedName name="DDIV24">'Paramètre Générateur'!$AO$277:$AO$278</definedName>
    <definedName name="DDIV27">'Paramètre Générateur'!$AO$279:$AO$280</definedName>
    <definedName name="DDIV30">'Paramètre Générateur'!$AO$281:$AO$282</definedName>
    <definedName name="DDIV33">'Paramètre Générateur'!$AO$283:$AO$284</definedName>
    <definedName name="DDIV36">'Paramètre Générateur'!$AO$285:$AO$286</definedName>
    <definedName name="DDIV39">'Paramètre Générateur'!$AO$287:$AO$288</definedName>
    <definedName name="DDIV42">'Paramètre Générateur'!$AO$289:$AO$290</definedName>
    <definedName name="DDIV45">'Paramètre Générateur'!$AO$291:$AO$292</definedName>
    <definedName name="DDIV48">'Paramètre Générateur'!$AO$293:$AO$294</definedName>
    <definedName name="DDIV51">'Paramètre Générateur'!$AO$295:$AO$296</definedName>
    <definedName name="DDIV54">'Paramètre Générateur'!$AO$297:$AO$298</definedName>
    <definedName name="DDIV57">'Paramètre Générateur'!$AO$299:$AO$300</definedName>
    <definedName name="DDIV60">'Paramètre Générateur'!$AO$301:$AO$302</definedName>
    <definedName name="DDIV63">'Paramètre Générateur'!$AO$303:$AO$304</definedName>
    <definedName name="DDIV66">'Paramètre Générateur'!$AO$305:$AO$306</definedName>
    <definedName name="DFLA">'Paramètre Générateur'!$AB$229</definedName>
    <definedName name="DFLA78">'Paramètre Générateur'!$AO$307:$AO$307</definedName>
    <definedName name="DGLA">'Paramètre Générateur'!$AB$230:$AB$233</definedName>
    <definedName name="DGLA38">'Paramètre Générateur'!$AO$308:$AO$308</definedName>
    <definedName name="DGLA39">'Paramètre Générateur'!$AO$309:$AO$309</definedName>
    <definedName name="DGLA42">'Paramètre Générateur'!$AO$310:$AO$310</definedName>
    <definedName name="DGLA46">'Paramètre Générateur'!$AO$311:$AO$311</definedName>
    <definedName name="DPIQ">'Paramètre Générateur'!$AB$234</definedName>
    <definedName name="DPIQ78">'Paramètre Générateur'!$AO$312:$AO$313</definedName>
    <definedName name="DPRO">'Paramètre Générateur'!$AB$235:$AB$251</definedName>
    <definedName name="DPRO20">'Paramètre Générateur'!$AO$314:$AO$314</definedName>
    <definedName name="DPRO21">'Paramètre Générateur'!$AO$315:$AO$315</definedName>
    <definedName name="DPRO24">'Paramètre Générateur'!$AO$316:$AO$316</definedName>
    <definedName name="DPRO27">'Paramètre Générateur'!$AO$317:$AO$317</definedName>
    <definedName name="DPRO30">'Paramètre Générateur'!$AO$318:$AO$318</definedName>
    <definedName name="DPRO33">'Paramètre Générateur'!$AO$319:$AO$319</definedName>
    <definedName name="DPRO36">'Paramètre Générateur'!$AO$320:$AO$320</definedName>
    <definedName name="DPRO39">'Paramètre Générateur'!$AO$321:$AO$321</definedName>
    <definedName name="DPRO42">'Paramètre Générateur'!$AO$322:$AO$322</definedName>
    <definedName name="DPRO45">'Paramètre Générateur'!$AO$323:$AO$323</definedName>
    <definedName name="DPRO48">'Paramètre Générateur'!$AO$324:$AO$324</definedName>
    <definedName name="DPRO51">'Paramètre Générateur'!$AO$325:$AO$325</definedName>
    <definedName name="DPRO54">'Paramètre Générateur'!$AO$326:$AO$326</definedName>
    <definedName name="DPRO57">'Paramètre Générateur'!$AO$327:$AO$327</definedName>
    <definedName name="DPRO60">'Paramètre Générateur'!$AO$328:$AO$328</definedName>
    <definedName name="DPRO63">'Paramètre Générateur'!$AO$329:$AO$329</definedName>
    <definedName name="DPRO66">'Paramètre Générateur'!$AO$330:$AO$330</definedName>
    <definedName name="DRAN">'Paramètre Générateur'!$AB$252</definedName>
    <definedName name="DRAN78">'Paramètre Générateur'!$AO$331:$AO$332</definedName>
    <definedName name="DSAC">'Paramètre Générateur'!$AB$253:$AB$258</definedName>
    <definedName name="DSAC35">'Paramètre Générateur'!$AO$333:$AO$333</definedName>
    <definedName name="DSAC36">'Paramètre Générateur'!$AO$334:$AO$334</definedName>
    <definedName name="DSAC39">'Paramètre Générateur'!$AO$335:$AO$335</definedName>
    <definedName name="DSAC42">'Paramètre Générateur'!$AO$336:$AO$336</definedName>
    <definedName name="DSAC45">'Paramètre Générateur'!$AO$337:$AO$337</definedName>
    <definedName name="DSAC49">'Paramètre Générateur'!$AO$338:$AO$338</definedName>
    <definedName name="DSOL">'Paramètre Générateur'!$AB$259</definedName>
    <definedName name="DSOL78">'Paramètre Générateur'!$AO$339:$AO$339</definedName>
    <definedName name="DTEC">'Paramètre Générateur'!$AB$260:$AB$261</definedName>
    <definedName name="DTEC50">'Paramètre Générateur'!$AO$340:$AO$340</definedName>
    <definedName name="DTEC52">'Paramètre Générateur'!$AO$341:$AO$341</definedName>
    <definedName name="DTEV">'Paramètre Générateur'!$AB$262</definedName>
    <definedName name="DTEV78">'Paramètre Générateur'!$AO$342:$AO$342</definedName>
    <definedName name="DZEM">'Paramètre Générateur'!$AB$263</definedName>
    <definedName name="DZEM78">'Paramètre Générateur'!$AO$343:$AO$343</definedName>
    <definedName name="E_">'Paramètre Générateur'!$K$19:$K$22</definedName>
    <definedName name="EBAG">'Paramètre Générateur'!$AB$264:$AB$280</definedName>
    <definedName name="EBAG20">'Paramètre Générateur'!$AO$344:$AO$344</definedName>
    <definedName name="EBAG21">'Paramètre Générateur'!$AO$345:$AO$345</definedName>
    <definedName name="EBAG24">'Paramètre Générateur'!$AO$346:$AO$346</definedName>
    <definedName name="EBAG27">'Paramètre Générateur'!$AO$347:$AO$347</definedName>
    <definedName name="EBAG30">'Paramètre Générateur'!$AO$348:$AO$348</definedName>
    <definedName name="EBAG33">'Paramètre Générateur'!$AO$349:$AO$349</definedName>
    <definedName name="EBAG36">'Paramètre Générateur'!$AO$350:$AO$350</definedName>
    <definedName name="EBAG39">'Paramètre Générateur'!$AO$351:$AO$351</definedName>
    <definedName name="EBAG42">'Paramètre Générateur'!$AO$352:$AO$352</definedName>
    <definedName name="EBAG45">'Paramètre Générateur'!$AO$353:$AO$353</definedName>
    <definedName name="EBAG48">'Paramètre Générateur'!$AO$354:$AO$354</definedName>
    <definedName name="EBAG51">'Paramètre Générateur'!$AO$355:$AO$355</definedName>
    <definedName name="EBAG54">'Paramètre Générateur'!$AO$356:$AO$356</definedName>
    <definedName name="EBAG57">'Paramètre Générateur'!$AO$357:$AO$357</definedName>
    <definedName name="EBAG60">'Paramètre Générateur'!$AO$358:$AO$358</definedName>
    <definedName name="EBAG63">'Paramètre Générateur'!$AO$359:$AO$359</definedName>
    <definedName name="EBAG66">'Paramètre Générateur'!$AO$360:$AO$360</definedName>
    <definedName name="EDIS">'Paramètre Générateur'!$AB$281:$AB$282</definedName>
    <definedName name="EDIS41">'Paramètre Générateur'!$AO$361:$AO$362</definedName>
    <definedName name="EDIS43">'Paramètre Générateur'!$AO$363:$AO$364</definedName>
    <definedName name="EDIV">'Paramètre Générateur'!$AB$283:$AB$299</definedName>
    <definedName name="EDIV20">'Paramètre Générateur'!$AO$365:$AO$366</definedName>
    <definedName name="EDIV21">'Paramètre Générateur'!$AO$367:$AO$368</definedName>
    <definedName name="EDIV24">'Paramètre Générateur'!$AO$369:$AO$370</definedName>
    <definedName name="EDIV27">'Paramètre Générateur'!$AO$371:$AO$372</definedName>
    <definedName name="EDIV30">'Paramètre Générateur'!$AO$373:$AO$374</definedName>
    <definedName name="EDIV33">'Paramètre Générateur'!$AO$375:$AO$376</definedName>
    <definedName name="EDIV36">'Paramètre Générateur'!$AO$377:$AO$378</definedName>
    <definedName name="EDIV39">'Paramètre Générateur'!$AO$379:$AO$380</definedName>
    <definedName name="EDIV42">'Paramètre Générateur'!$AO$381:$AO$382</definedName>
    <definedName name="EDIV45">'Paramètre Générateur'!$AO$383:$AO$384</definedName>
    <definedName name="EDIV48">'Paramètre Générateur'!$AO$385:$AO$386</definedName>
    <definedName name="EDIV51">'Paramètre Générateur'!$AO$387:$AO$388</definedName>
    <definedName name="EDIV54">'Paramètre Générateur'!$AO$389:$AO$390</definedName>
    <definedName name="EDIV57">'Paramètre Générateur'!$AO$391:$AO$392</definedName>
    <definedName name="EDIV60">'Paramètre Générateur'!$AO$393:$AO$394</definedName>
    <definedName name="EDIV63">'Paramètre Générateur'!$AO$395:$AO$396</definedName>
    <definedName name="EDIV66">'Paramètre Générateur'!$AO$397:$AO$398</definedName>
    <definedName name="EGP">#REF!</definedName>
    <definedName name="EHAI">'Paramètre Générateur'!$AB$300:$AB$310</definedName>
    <definedName name="EHAI38">'Paramètre Générateur'!$AO$399:$AO$400</definedName>
    <definedName name="EHAI39">'Paramètre Générateur'!$AO$401:$AO$402</definedName>
    <definedName name="EHAI42">'Paramètre Générateur'!$AO$403:$AO$404</definedName>
    <definedName name="EHAI45">'Paramètre Générateur'!$AO$405:$AO$406</definedName>
    <definedName name="EHAI48">'Paramètre Générateur'!$AO$407:$AO$408</definedName>
    <definedName name="EHAI51">'Paramètre Générateur'!$AO$409:$AO$410</definedName>
    <definedName name="EHAI54">'Paramètre Générateur'!$AO$411:$AO$412</definedName>
    <definedName name="EHAI57">'Paramètre Générateur'!$AO$413:$AO$414</definedName>
    <definedName name="EHAI60">'Paramètre Générateur'!$AO$415:$AO$416</definedName>
    <definedName name="EHAI63">'Paramètre Générateur'!$AO$417:$AO$418</definedName>
    <definedName name="EHAI66">'Paramètre Générateur'!$AO$419:$AO$420</definedName>
    <definedName name="EJAV">'Paramètre Générateur'!$AB$311:$AB$312</definedName>
    <definedName name="EJAV35">'Paramètre Générateur'!$AO$421:$AO$422</definedName>
    <definedName name="EJAV37">'Paramètre Générateur'!$AO$423:$AO$424</definedName>
    <definedName name="EMAR">'Paramètre Générateur'!$AB$313:$AB$315</definedName>
    <definedName name="EMAR47">'Paramètre Générateur'!$AO$425:$AO$426</definedName>
    <definedName name="EMAR48">'Paramètre Générateur'!$AO$427:$AO$428</definedName>
    <definedName name="EMAR52">'Paramètre Générateur'!$AO$429:$AO$430</definedName>
    <definedName name="EMAT">'Paramètre Générateur'!$AB$316:$AB$323</definedName>
    <definedName name="EMAT47">'Paramètre Générateur'!$AO$431:$AO$431</definedName>
    <definedName name="EMAT48">'Paramètre Générateur'!$AO$432:$AO$432</definedName>
    <definedName name="EMAT51">'Paramètre Générateur'!$AO$433:$AO$433</definedName>
    <definedName name="EMAT54">'Paramètre Générateur'!$AO$434:$AO$434</definedName>
    <definedName name="EMAT57">'Paramètre Générateur'!$AO$435:$AO$435</definedName>
    <definedName name="EMAT60">'Paramètre Générateur'!$AO$436:$AO$436</definedName>
    <definedName name="EMAT63">'Paramètre Générateur'!$AO$437:$AO$437</definedName>
    <definedName name="EMAT66">'Paramètre Générateur'!$AO$438:$AO$438</definedName>
    <definedName name="EOID">'Paramètre Générateur'!$AB$324:$AB$326</definedName>
    <definedName name="EOID47">'Paramètre Générateur'!$AO$439:$AO$440</definedName>
    <definedName name="EOID48">'Paramètre Générateur'!$AO$441:$AO$442</definedName>
    <definedName name="EOID52">'Paramètre Générateur'!$AO$443:$AO$444</definedName>
    <definedName name="EPOI">'Paramètre Générateur'!$AB$327</definedName>
    <definedName name="EPOI78">'Paramètre Générateur'!$AO$445:$AO$445</definedName>
    <definedName name="EPRO">'Paramètre Générateur'!$AB$328:$AB$344</definedName>
    <definedName name="EPRO20">'Paramètre Générateur'!$AO$446:$AO$446</definedName>
    <definedName name="EPRO21">'Paramètre Générateur'!$AO$447:$AO$447</definedName>
    <definedName name="EPRO24">'Paramètre Générateur'!$AO$448:$AO$448</definedName>
    <definedName name="EPRO27">'Paramètre Générateur'!$AO$449:$AO$449</definedName>
    <definedName name="EPRO30">'Paramètre Générateur'!$AO$450:$AO$450</definedName>
    <definedName name="EPRO33">'Paramètre Générateur'!$AO$451:$AO$451</definedName>
    <definedName name="EPRO36">'Paramètre Générateur'!$AO$452:$AO$452</definedName>
    <definedName name="EPRO39">'Paramètre Générateur'!$AO$453:$AO$453</definedName>
    <definedName name="EPRO42">'Paramètre Générateur'!$AO$454:$AO$454</definedName>
    <definedName name="EPRO45">'Paramètre Générateur'!$AO$455:$AO$455</definedName>
    <definedName name="EPRO48">'Paramètre Générateur'!$AO$456:$AO$456</definedName>
    <definedName name="EPRO51">'Paramètre Générateur'!$AO$457:$AO$457</definedName>
    <definedName name="EPRO54">'Paramètre Générateur'!$AO$458:$AO$458</definedName>
    <definedName name="EPRO57">'Paramètre Générateur'!$AO$459:$AO$459</definedName>
    <definedName name="EPRO60">'Paramètre Générateur'!$AO$460:$AO$460</definedName>
    <definedName name="EPRO63">'Paramètre Générateur'!$AO$461:$AO$461</definedName>
    <definedName name="EPRO66">'Paramètre Générateur'!$AO$462:$AO$462</definedName>
    <definedName name="F_">'Paramètre Générateur'!$K$23:$K$26</definedName>
    <definedName name="Famille1">'Paramètre Générateur'!$Q$3</definedName>
    <definedName name="Famille10">'Paramètre Générateur'!$Q$18</definedName>
    <definedName name="Famille11">'Paramètre Générateur'!$Q$19</definedName>
    <definedName name="Famille12">'Paramètre Générateur'!$Q$20:$Q$22</definedName>
    <definedName name="Famille13">'Paramètre Générateur'!$Q$23:$Q$45</definedName>
    <definedName name="Famille14">'Paramètre Générateur'!$Q$46:$Q$47</definedName>
    <definedName name="Famille15">'Paramètre Générateur'!$Q$48:$Q$49</definedName>
    <definedName name="Famille16">'Paramètre Générateur'!$Q$50:$Q$58</definedName>
    <definedName name="Famille17">'Paramètre Générateur'!$Q$59</definedName>
    <definedName name="Famille18">'Paramètre Générateur'!$Q$60</definedName>
    <definedName name="Famille19">'Paramètre Générateur'!$Q$61</definedName>
    <definedName name="Famille2">'Paramètre Générateur'!$Q$4</definedName>
    <definedName name="Famille20">'Paramètre Générateur'!$Q$62:$Q$68</definedName>
    <definedName name="Famille21">'Paramètre Générateur'!$Q$69</definedName>
    <definedName name="Famille22">'Paramètre Générateur'!$Q$70</definedName>
    <definedName name="Famille23">'Paramètre Générateur'!$Q$71:$Q$74</definedName>
    <definedName name="Famille24">'Paramètre Générateur'!$Q$75:$Q$94</definedName>
    <definedName name="Famille25">'Paramètre Générateur'!$Q$95:$Q$98</definedName>
    <definedName name="Famille26">'Paramètre Générateur'!$Q$99</definedName>
    <definedName name="Famille27">'Paramètre Générateur'!$Q$100:$Q$102</definedName>
    <definedName name="Famille28">'Paramètre Générateur'!$Q$103:$Q$112</definedName>
    <definedName name="Famille29">'Paramètre Générateur'!$Q$113</definedName>
    <definedName name="Famille3">'Paramètre Générateur'!$Q$5</definedName>
    <definedName name="Famille30">'Paramètre Générateur'!$Q$114</definedName>
    <definedName name="Famille31">'Paramètre Générateur'!$Q$115</definedName>
    <definedName name="Famille32">'Paramètre Générateur'!$Q$116:$Q$132</definedName>
    <definedName name="Famille33">'Paramètre Générateur'!$Q$133</definedName>
    <definedName name="Famille34">'Paramètre Générateur'!$Q$134</definedName>
    <definedName name="Famille35">'Paramètre Générateur'!$Q$135:$Q$139</definedName>
    <definedName name="Famille36">'Paramètre Générateur'!$Q$140:$Q$143</definedName>
    <definedName name="Famille37">'Paramètre Générateur'!$Q$144:$Q$145</definedName>
    <definedName name="Famille38">'Paramètre Générateur'!$Q$146</definedName>
    <definedName name="Famille39">'Paramètre Générateur'!$Q$147:$Q$150</definedName>
    <definedName name="Famille4">'Paramètre Générateur'!$Q$6</definedName>
    <definedName name="Famille40">'Paramètre Générateur'!$Q$151:$Q$172</definedName>
    <definedName name="Famille41">'Paramètre Générateur'!$Q$173</definedName>
    <definedName name="Famille42">'Paramètre Générateur'!$Q$174</definedName>
    <definedName name="Famille43">'Paramètre Générateur'!$Q$175</definedName>
    <definedName name="Famille44">'Paramètre Générateur'!$Q$176:$Q$186</definedName>
    <definedName name="Famille45">'Paramètre Générateur'!$Q$187</definedName>
    <definedName name="Famille46">'Paramètre Générateur'!$Q$188</definedName>
    <definedName name="Famille47">'Paramètre Générateur'!$Q$189:$Q$191</definedName>
    <definedName name="Famille48">'Paramètre Générateur'!$Q$192:$Q$194</definedName>
    <definedName name="Famille5">'Paramètre Générateur'!$Q$7:$Q$12</definedName>
    <definedName name="Famille6">'Paramètre Générateur'!$Q$13</definedName>
    <definedName name="Famille7">'Paramètre Générateur'!$Q$14</definedName>
    <definedName name="Famille8">'Paramètre Générateur'!$Q$15:$Q$16</definedName>
    <definedName name="Famille9">'Paramètre Générateur'!$Q$17</definedName>
    <definedName name="FBAG">'Paramètre Générateur'!$AB$345:$AB$361</definedName>
    <definedName name="FBAG20">'Paramètre Générateur'!$AO$463:$AO$463</definedName>
    <definedName name="FBAG21">'Paramètre Générateur'!$AO$464:$AO$464</definedName>
    <definedName name="FBAG24">'Paramètre Générateur'!$AO$465:$AO$465</definedName>
    <definedName name="FBAG27">'Paramètre Générateur'!$AO$466:$AO$466</definedName>
    <definedName name="FBAG30">'Paramètre Générateur'!$AO$467:$AO$467</definedName>
    <definedName name="FBAG33">'Paramètre Générateur'!$AO$468:$AO$468</definedName>
    <definedName name="FBAG36">'Paramètre Générateur'!$AO$469:$AO$469</definedName>
    <definedName name="FBAG39">'Paramètre Générateur'!$AO$470:$AO$470</definedName>
    <definedName name="FBAG42">'Paramètre Générateur'!$AO$471:$AO$471</definedName>
    <definedName name="FBAG45">'Paramètre Générateur'!$AO$472:$AO$472</definedName>
    <definedName name="FBAG48">'Paramètre Générateur'!$AO$473:$AO$473</definedName>
    <definedName name="FBAG51">'Paramètre Générateur'!$AO$474:$AO$474</definedName>
    <definedName name="FBAG54">'Paramètre Générateur'!$AO$475:$AO$475</definedName>
    <definedName name="FBAG57">'Paramètre Générateur'!$AO$476:$AO$476</definedName>
    <definedName name="FBAG60">'Paramètre Générateur'!$AO$477:$AO$477</definedName>
    <definedName name="FBAG63">'Paramètre Générateur'!$AO$478:$AO$478</definedName>
    <definedName name="FBAG66">'Paramètre Générateur'!$AO$479:$AO$479</definedName>
    <definedName name="FBOU">'Paramètre Générateur'!$AB$362</definedName>
    <definedName name="FBOU78">'Paramètre Générateur'!$AO$480:$AO$480</definedName>
    <definedName name="FCAS">'Paramètre Générateur'!$AB$363:$AB$364</definedName>
    <definedName name="FCAS38">'Paramètre Générateur'!$AO$481:$AO$481</definedName>
    <definedName name="FCAS40">'Paramètre Générateur'!$AO$482:$AO$482</definedName>
    <definedName name="FCOM">'Paramètre Générateur'!$AB$365:$AB$370</definedName>
    <definedName name="FCOM35">'Paramètre Générateur'!$AO$483:$AO$483</definedName>
    <definedName name="FCOM36">'Paramètre Générateur'!$AO$484:$AO$484</definedName>
    <definedName name="FCOM39">'Paramètre Générateur'!$AO$485:$AO$485</definedName>
    <definedName name="FCOM42">'Paramètre Générateur'!$AO$486:$AO$486</definedName>
    <definedName name="FCOM45">'Paramètre Générateur'!$AO$487:$AO$487</definedName>
    <definedName name="FCOM49">'Paramètre Générateur'!$AO$488:$AO$488</definedName>
    <definedName name="FDIV">'Paramètre Générateur'!$AB$371:$AB$387</definedName>
    <definedName name="FDIV20">'Paramètre Générateur'!$AO$489:$AO$490</definedName>
    <definedName name="FDIV21">'Paramètre Générateur'!$AO$491:$AO$492</definedName>
    <definedName name="FDIV24">'Paramètre Générateur'!$AO$493:$AO$494</definedName>
    <definedName name="FDIV27">'Paramètre Générateur'!$AO$495:$AO$496</definedName>
    <definedName name="FDIV30">'Paramètre Générateur'!$AO$497:$AO$498</definedName>
    <definedName name="FDIV33">'Paramètre Générateur'!$AO$499:$AO$500</definedName>
    <definedName name="FDIV36">'Paramètre Générateur'!$AO$501:$AO$502</definedName>
    <definedName name="FDIV39">'Paramètre Générateur'!$AO$503:$AO$504</definedName>
    <definedName name="FDIV42">'Paramètre Générateur'!$AO$505:$AO$506</definedName>
    <definedName name="FDIV45">'Paramètre Générateur'!$AO$507:$AO$508</definedName>
    <definedName name="FDIV48">'Paramètre Générateur'!$AO$509:$AO$510</definedName>
    <definedName name="FDIV51">'Paramètre Générateur'!$AO$511:$AO$512</definedName>
    <definedName name="FDIV54">'Paramètre Générateur'!$AO$513:$AO$514</definedName>
    <definedName name="FDIV57">'Paramètre Générateur'!$AO$515:$AO$516</definedName>
    <definedName name="FDIV60">'Paramètre Générateur'!$AO$517:$AO$518</definedName>
    <definedName name="FDIV63">'Paramètre Générateur'!$AO$519:$AO$520</definedName>
    <definedName name="FDIV66">'Paramètre Générateur'!$AO$521:$AO$522</definedName>
    <definedName name="FEAU">'Paramètre Générateur'!$AB$388</definedName>
    <definedName name="FEAU78">'Paramètre Générateur'!$AO$523:$AO$523</definedName>
    <definedName name="FEMB">'Paramètre Générateur'!$AB$389</definedName>
    <definedName name="FEMB78">'Paramètre Générateur'!$AO$524:$AO$526</definedName>
    <definedName name="FENG">'Paramètre Générateur'!$AB$390</definedName>
    <definedName name="FENG78">'Paramètre Générateur'!$AO$527:$AO$528</definedName>
    <definedName name="FEQU">'Paramètre Générateur'!$AB$391:$AB$404</definedName>
    <definedName name="FEQU29">'Paramètre Générateur'!$AO$529:$AO$529</definedName>
    <definedName name="FEQU30">'Paramètre Générateur'!$AO$530:$AO$530</definedName>
    <definedName name="FEQU33">'Paramètre Générateur'!$AO$531:$AO$531</definedName>
    <definedName name="FEQU36">'Paramètre Générateur'!$AO$532:$AO$532</definedName>
    <definedName name="FEQU39">'Paramètre Générateur'!$AO$533:$AO$533</definedName>
    <definedName name="FEQU42">'Paramètre Générateur'!$AO$534:$AO$534</definedName>
    <definedName name="FEQU45">'Paramètre Générateur'!$AO$535:$AO$535</definedName>
    <definedName name="FEQU48">'Paramètre Générateur'!$AO$536:$AO$536</definedName>
    <definedName name="FEQU51">'Paramètre Générateur'!$AO$537:$AO$537</definedName>
    <definedName name="FEQU54">'Paramètre Générateur'!$AO$538:$AO$538</definedName>
    <definedName name="FEQU57">'Paramètre Générateur'!$AO$539:$AO$539</definedName>
    <definedName name="FEQU60">'Paramètre Générateur'!$AO$540:$AO$540</definedName>
    <definedName name="FEQU63">'Paramètre Générateur'!$AO$541:$AO$541</definedName>
    <definedName name="FEQU66">'Paramètre Générateur'!$AO$542:$AO$542</definedName>
    <definedName name="FGIL">'Paramètre Générateur'!$AB$405</definedName>
    <definedName name="FGIL78">'Paramètre Générateur'!$AO$543:$AO$543</definedName>
    <definedName name="FJEU">'Paramètre Générateur'!$AB$406:$AB$409</definedName>
    <definedName name="FJEU35">'Paramètre Générateur'!$AO$544:$AO$544</definedName>
    <definedName name="FJEU36">'Paramètre Générateur'!$AO$545:$AO$545</definedName>
    <definedName name="FJEU39">'Paramètre Générateur'!$AO$546:$AO$546</definedName>
    <definedName name="FJEU43">'Paramètre Générateur'!$AO$547:$AO$547</definedName>
    <definedName name="FKAY">'Paramètre Générateur'!$AB$410</definedName>
    <definedName name="FKAY78">'Paramètre Générateur'!$AO$548:$AO$549</definedName>
    <definedName name="FKIT">'Paramètre Générateur'!$AB$411</definedName>
    <definedName name="FKIT78">'Paramètre Générateur'!$AO$550:$AO$550</definedName>
    <definedName name="FKTE">'Paramètre Générateur'!$AB$412</definedName>
    <definedName name="FKTE78">'Paramètre Générateur'!$AO$551:$AO$551</definedName>
    <definedName name="FLAN">'Paramètre Générateur'!$AB$413:$AB$420</definedName>
    <definedName name="FLAN41">'Paramètre Générateur'!$AO$552:$AO$552</definedName>
    <definedName name="FLAN42">'Paramètre Générateur'!$AO$553:$AO$553</definedName>
    <definedName name="FLAN45">'Paramètre Générateur'!$AO$554:$AO$554</definedName>
    <definedName name="FLAN48">'Paramètre Générateur'!$AO$555:$AO$555</definedName>
    <definedName name="FLAN51">'Paramètre Générateur'!$AO$556:$AO$556</definedName>
    <definedName name="FLAN54">'Paramètre Générateur'!$AO$557:$AO$557</definedName>
    <definedName name="FLAN57">'Paramètre Générateur'!$AO$558:$AO$558</definedName>
    <definedName name="FLAN61">'Paramètre Générateur'!$AO$559:$AO$559</definedName>
    <definedName name="FLUN">'Paramètre Générateur'!$AB$421:$AB$425</definedName>
    <definedName name="FLUN29">'Paramètre Générateur'!$AO$560:$AO$560</definedName>
    <definedName name="FLUN30">'Paramètre Générateur'!$AO$561:$AO$561</definedName>
    <definedName name="FLUN33">'Paramètre Générateur'!$AO$562:$AO$562</definedName>
    <definedName name="FLUN36">'Paramètre Générateur'!$AO$563:$AO$563</definedName>
    <definedName name="FLUN40">'Paramètre Générateur'!$AO$564:$AO$564</definedName>
    <definedName name="FNEO">'Paramètre Générateur'!$AB$426</definedName>
    <definedName name="FNEO78">'Paramètre Générateur'!$AO$565:$AO$565</definedName>
    <definedName name="FPAL">'Paramètre Générateur'!$AB$427</definedName>
    <definedName name="FPAL78">'Paramètre Générateur'!$AO$566:$AO$566</definedName>
    <definedName name="FPLO">'Paramètre Générateur'!$AB$428:$AB$429</definedName>
    <definedName name="FPLO41">'Paramètre Générateur'!$AO$567:$AO$567</definedName>
    <definedName name="FPLO43">'Paramètre Générateur'!$AO$568:$AO$568</definedName>
    <definedName name="FPRO">'Paramètre Générateur'!$AB$430:$AB$446</definedName>
    <definedName name="FPRO20">'Paramètre Générateur'!$AO$569:$AO$569</definedName>
    <definedName name="FPRO21">'Paramètre Générateur'!$AO$570:$AO$570</definedName>
    <definedName name="FPRO24">'Paramètre Générateur'!$AO$571:$AO$571</definedName>
    <definedName name="FPRO27">'Paramètre Générateur'!$AO$572:$AO$572</definedName>
    <definedName name="FPRO30">'Paramètre Générateur'!$AO$573:$AO$573</definedName>
    <definedName name="FPRO33">'Paramètre Générateur'!$AO$574:$AO$574</definedName>
    <definedName name="FPRO36">'Paramètre Générateur'!$AO$575:$AO$575</definedName>
    <definedName name="FPRO39">'Paramètre Générateur'!$AO$576:$AO$576</definedName>
    <definedName name="FPRO42">'Paramètre Générateur'!$AO$577:$AO$577</definedName>
    <definedName name="FPRO45">'Paramètre Générateur'!$AO$578:$AO$578</definedName>
    <definedName name="FPRO48">'Paramètre Générateur'!$AO$579:$AO$579</definedName>
    <definedName name="FPRO51">'Paramètre Générateur'!$AO$580:$AO$580</definedName>
    <definedName name="FPRO54">'Paramètre Générateur'!$AO$581:$AO$581</definedName>
    <definedName name="FPRO57">'Paramètre Générateur'!$AO$582:$AO$582</definedName>
    <definedName name="FPRO60">'Paramètre Générateur'!$AO$583:$AO$583</definedName>
    <definedName name="FPRO63">'Paramètre Générateur'!$AO$584:$AO$584</definedName>
    <definedName name="FPRO66">'Paramètre Générateur'!$AO$585:$AO$585</definedName>
    <definedName name="FTUB">'Paramètre Générateur'!$AB$447</definedName>
    <definedName name="FTUB78">'Paramètre Générateur'!$AO$586:$AO$586</definedName>
    <definedName name="FWID">'Paramètre Générateur'!$AB$448</definedName>
    <definedName name="FWID78">'Paramètre Générateur'!$AO$587:$AO$587</definedName>
    <definedName name="FWIG">'Paramètre Générateur'!$AB$449</definedName>
    <definedName name="FWIG78">'Paramètre Générateur'!$AO$588:$AO$588</definedName>
    <definedName name="FWIS">'Paramètre Générateur'!$AB$450:$AB$451</definedName>
    <definedName name="FWIS44">'Paramètre Générateur'!$AO$589:$AO$590</definedName>
    <definedName name="FWIS46">'Paramètre Générateur'!$AO$591:$AO$592</definedName>
    <definedName name="FZBO">'Paramètre Générateur'!$AB$452</definedName>
    <definedName name="FZBO78">'Paramètre Générateur'!$AO$593:$AO$593</definedName>
    <definedName name="FZBR">'Paramètre Générateur'!$AB$453</definedName>
    <definedName name="FZBR78">'Paramètre Générateur'!$AO$594:$AO$594</definedName>
    <definedName name="G_">'Paramètre Générateur'!$K$27:$K$30</definedName>
    <definedName name="GALP">'Paramètre Générateur'!$AB$454</definedName>
    <definedName name="GALP78">'Paramètre Générateur'!$AO$595:$AO$595</definedName>
    <definedName name="GBAG">'Paramètre Générateur'!$AB$455:$AB$471</definedName>
    <definedName name="GBAG20">'Paramètre Générateur'!$AO$596:$AO$596</definedName>
    <definedName name="GBAG21">'Paramètre Générateur'!$AO$597:$AO$597</definedName>
    <definedName name="GBAG24">'Paramètre Générateur'!$AO$598:$AO$598</definedName>
    <definedName name="GBAG27">'Paramètre Générateur'!$AO$599:$AO$599</definedName>
    <definedName name="GBAG30">'Paramètre Générateur'!$AO$600:$AO$600</definedName>
    <definedName name="GBAG33">'Paramètre Générateur'!$AO$601:$AO$601</definedName>
    <definedName name="GBAG36">'Paramètre Générateur'!$AO$602:$AO$602</definedName>
    <definedName name="GBAG39">'Paramètre Générateur'!$AO$603:$AO$603</definedName>
    <definedName name="GBAG42">'Paramètre Générateur'!$AO$604:$AO$604</definedName>
    <definedName name="GBAG45">'Paramètre Générateur'!$AO$605:$AO$605</definedName>
    <definedName name="GBAG48">'Paramètre Générateur'!$AO$606:$AO$606</definedName>
    <definedName name="GBAG51">'Paramètre Générateur'!$AO$607:$AO$607</definedName>
    <definedName name="GBAG54">'Paramètre Générateur'!$AO$608:$AO$608</definedName>
    <definedName name="GBAG57">'Paramètre Générateur'!$AO$609:$AO$609</definedName>
    <definedName name="GBAG60">'Paramètre Générateur'!$AO$610:$AO$610</definedName>
    <definedName name="GBAG63">'Paramètre Générateur'!$AO$611:$AO$611</definedName>
    <definedName name="GBAG66">'Paramètre Générateur'!$AO$612:$AO$612</definedName>
    <definedName name="GBTN">'Paramètre Générateur'!$AB$472:$AB$473</definedName>
    <definedName name="GBTN38">'Paramètre Générateur'!$AO$613:$AO$614</definedName>
    <definedName name="GBTN40">'Paramètre Générateur'!$AO$615:$AO$616</definedName>
    <definedName name="GCSQ">'Paramètre Générateur'!$AB$474:$AB$475</definedName>
    <definedName name="GCSQ38">'Paramètre Générateur'!$AO$617:$AO$617</definedName>
    <definedName name="GCSQ40">'Paramètre Générateur'!$AO$618:$AO$618</definedName>
    <definedName name="GDIV">'Paramètre Générateur'!$AB$476:$AB$492</definedName>
    <definedName name="GDIV20">'Paramètre Générateur'!$AO$619:$AO$620</definedName>
    <definedName name="GDIV21">'Paramètre Générateur'!$AO$621:$AO$622</definedName>
    <definedName name="GDIV24">'Paramètre Générateur'!$AO$623:$AO$624</definedName>
    <definedName name="GDIV27">'Paramètre Générateur'!$AO$625:$AO$626</definedName>
    <definedName name="GDIV30">'Paramètre Générateur'!$AO$627:$AO$628</definedName>
    <definedName name="GDIV33">'Paramètre Générateur'!$AO$629:$AO$630</definedName>
    <definedName name="GDIV36">'Paramètre Générateur'!$AO$631:$AO$632</definedName>
    <definedName name="GDIV39">'Paramètre Générateur'!$AO$633:$AO$634</definedName>
    <definedName name="GDIV42">'Paramètre Générateur'!$AO$635:$AO$636</definedName>
    <definedName name="GDIV45">'Paramètre Générateur'!$AO$637:$AO$638</definedName>
    <definedName name="GDIV48">'Paramètre Générateur'!$AO$639:$AO$640</definedName>
    <definedName name="GDIV51">'Paramètre Générateur'!$AO$641:$AO$642</definedName>
    <definedName name="GDIV54">'Paramètre Générateur'!$AO$643:$AO$644</definedName>
    <definedName name="GDIV57">'Paramètre Générateur'!$AO$645:$AO$646</definedName>
    <definedName name="GDIV60">'Paramètre Générateur'!$AO$647:$AO$648</definedName>
    <definedName name="GDIV63">'Paramètre Générateur'!$AO$649:$AO$650</definedName>
    <definedName name="GDIV66">'Paramètre Générateur'!$AO$651:$AO$652</definedName>
    <definedName name="GEM">#REF!</definedName>
    <definedName name="Génie">#REF!</definedName>
    <definedName name="GFIX">'Paramètre Générateur'!$AB$493:$AB$497</definedName>
    <definedName name="GFIX35">'Paramètre Générateur'!$AO$653:$AO$654</definedName>
    <definedName name="GFIX36">'Paramètre Générateur'!$AO$655:$AO$656</definedName>
    <definedName name="GFIX39">'Paramètre Générateur'!$AO$657:$AO$658</definedName>
    <definedName name="GFIX42">'Paramètre Générateur'!$AO$659:$AO$660</definedName>
    <definedName name="GFIX46">'Paramètre Générateur'!$AO$661:$AO$662</definedName>
    <definedName name="GLUG">'Paramètre Générateur'!$AB$498:$AB$500</definedName>
    <definedName name="GLUG38">'Paramètre Générateur'!$AO$663:$AO$663</definedName>
    <definedName name="GLUG39">'Paramètre Générateur'!$AO$664</definedName>
    <definedName name="GLUG43">'Paramètre Générateur'!$AO$665</definedName>
    <definedName name="GNOR">'Paramètre Générateur'!$AB$501</definedName>
    <definedName name="GNOR78">'Paramètre Générateur'!$AO$666:$AO$666</definedName>
    <definedName name="GPAT">'Paramètre Générateur'!$AB$502</definedName>
    <definedName name="GPAT78">'Paramètre Générateur'!$AO$667:$AO$667</definedName>
    <definedName name="GPRO">'Paramètre Générateur'!$AB$503:$AB$519</definedName>
    <definedName name="GPRO20">'Paramètre Générateur'!$AO$668:$AO$668</definedName>
    <definedName name="GPRO21">'Paramètre Générateur'!$AO$669:$AO$669</definedName>
    <definedName name="GPRO24">'Paramètre Générateur'!$AO$670:$AO$670</definedName>
    <definedName name="GPRO27">'Paramètre Générateur'!$AO$671:$AO$671</definedName>
    <definedName name="GPRO30">'Paramètre Générateur'!$AO$672:$AO$672</definedName>
    <definedName name="GPRO33">'Paramètre Générateur'!$AO$673:$AO$673</definedName>
    <definedName name="GPRO36">'Paramètre Générateur'!$AO$674:$AO$674</definedName>
    <definedName name="GPRO39">'Paramètre Générateur'!$AO$675:$AO$675</definedName>
    <definedName name="GPRO42">'Paramètre Générateur'!$AO$676:$AO$676</definedName>
    <definedName name="GPRO45">'Paramètre Générateur'!$AO$677:$AO$677</definedName>
    <definedName name="GPRO48">'Paramètre Générateur'!$AO$678:$AO$678</definedName>
    <definedName name="GPRO51">'Paramètre Générateur'!$AO$679:$AO$679</definedName>
    <definedName name="GPRO54">'Paramètre Générateur'!$AO$680:$AO$680</definedName>
    <definedName name="GPRO57">'Paramètre Générateur'!$AO$681:$AO$681</definedName>
    <definedName name="GPRO60">'Paramètre Générateur'!$AO$682:$AO$682</definedName>
    <definedName name="GPRO63">'Paramètre Générateur'!$AO$683:$AO$683</definedName>
    <definedName name="GPRO66">'Paramètre Générateur'!$AO$684:$AO$684</definedName>
    <definedName name="GRAQ">'Paramètre Générateur'!$AB$520</definedName>
    <definedName name="GRAQ78">'Paramètre Générateur'!$AO$685:$AO$685</definedName>
    <definedName name="GSKI">'Paramètre Générateur'!$AB$521:$AB$526</definedName>
    <definedName name="GSKI38">'Paramètre Générateur'!$AO$686:$AO$686</definedName>
    <definedName name="GSKI39">'Paramètre Générateur'!$AO$687:$AO$687</definedName>
    <definedName name="GSKI42">'Paramètre Générateur'!$AO$688:$AO$688</definedName>
    <definedName name="GSKI45">'Paramètre Générateur'!$AO$689:$AO$689</definedName>
    <definedName name="GSKI48">'Paramètre Générateur'!$AO$690:$AO$690</definedName>
    <definedName name="GSKI52">'Paramètre Générateur'!$AO$691:$AO$691</definedName>
    <definedName name="GSNO">'Paramètre Générateur'!$AB$527:$AB$528</definedName>
    <definedName name="GSNO41">'Paramètre Générateur'!$AO$692:$AO$692</definedName>
    <definedName name="GSNO43">'Paramètre Générateur'!$AO$693:$AO$693</definedName>
    <definedName name="GSNW">'Paramètre Générateur'!$AB$529</definedName>
    <definedName name="GSNW78">'Paramètre Générateur'!$AO$694:$AO$694</definedName>
    <definedName name="GVIS">'Paramètre Générateur'!$AB$530:$AB$531</definedName>
    <definedName name="GVIS35">'Paramètre Générateur'!$AO$695:$AO$695</definedName>
    <definedName name="GVIS37">'Paramètre Générateur'!$AO$696:$AO$696</definedName>
    <definedName name="GZCR">'Paramètre Générateur'!$AB$532</definedName>
    <definedName name="GZCR78">'Paramètre Générateur'!$AO$697:$AO$697</definedName>
    <definedName name="GZPA">'Paramètre Générateur'!$AB$533</definedName>
    <definedName name="GZPA78">'Paramètre Générateur'!$AO$698:$AO$698</definedName>
    <definedName name="GZPH">'Paramètre Générateur'!$AB$534</definedName>
    <definedName name="GZPH78">'Paramètre Générateur'!$AO$699:$AO$699</definedName>
    <definedName name="H_">'Paramètre Générateur'!$K$31:$K$34</definedName>
    <definedName name="HARC">'Paramètre Générateur'!$AB$535:$AB$545</definedName>
    <definedName name="HARC20">'Paramètre Générateur'!$AO$700:$AO$700</definedName>
    <definedName name="HARC21">'Paramètre Générateur'!$AO$701:$AO$701</definedName>
    <definedName name="HARC24">'Paramètre Générateur'!$AO$702:$AO$702</definedName>
    <definedName name="HARC27">'Paramètre Générateur'!$AO$703:$AO$703</definedName>
    <definedName name="HARC30">'Paramètre Générateur'!$AO$704:$AO$704</definedName>
    <definedName name="HARC33">'Paramètre Générateur'!$AO$705:$AO$705</definedName>
    <definedName name="HARC36">'Paramètre Générateur'!$AO$706:$AO$706</definedName>
    <definedName name="HARC39">'Paramètre Générateur'!$AO$707:$AO$707</definedName>
    <definedName name="HARC42">'Paramètre Générateur'!$AO$708:$AO$708</definedName>
    <definedName name="HARC45">'Paramètre Générateur'!$AO$709:$AO$709</definedName>
    <definedName name="HARC49">'Paramètre Générateur'!$AO$710:$AO$710</definedName>
    <definedName name="HBAG">'Paramètre Générateur'!$AB$546:$AB$562</definedName>
    <definedName name="HBAG20">'Paramètre Générateur'!$AO$711:$AO$711</definedName>
    <definedName name="HBAG21">'Paramètre Générateur'!$AO$712:$AO$712</definedName>
    <definedName name="HBAG24">'Paramètre Générateur'!$AO$713:$AO$713</definedName>
    <definedName name="HBAG27">'Paramètre Générateur'!$AO$714:$AO$714</definedName>
    <definedName name="HBAG30">'Paramètre Générateur'!$AO$715:$AO$715</definedName>
    <definedName name="HBAG33">'Paramètre Générateur'!$AO$716:$AO$716</definedName>
    <definedName name="HBAG36">'Paramètre Générateur'!$AO$717:$AO$717</definedName>
    <definedName name="HBAG39">'Paramètre Générateur'!$AO$718:$AO$718</definedName>
    <definedName name="HBAG42">'Paramètre Générateur'!$AO$719:$AO$719</definedName>
    <definedName name="HBAG45">'Paramètre Générateur'!$AO$720:$AO$720</definedName>
    <definedName name="HBAG48">'Paramètre Générateur'!$AO$721:$AO$721</definedName>
    <definedName name="HBAG51">'Paramètre Générateur'!$AO$722:$AO$722</definedName>
    <definedName name="HBAG54">'Paramètre Générateur'!$AO$723:$AO$723</definedName>
    <definedName name="HBAG57">'Paramètre Générateur'!$AO$724:$AO$724</definedName>
    <definedName name="HBAG60">'Paramètre Générateur'!$AO$725:$AO$725</definedName>
    <definedName name="HBAG63">'Paramètre Générateur'!$AO$726:$AO$726</definedName>
    <definedName name="HBAG66">'Paramètre Générateur'!$AO$727:$AO$727</definedName>
    <definedName name="HBIL">'Paramètre Générateur'!$AB$563</definedName>
    <definedName name="HBIL67">'Paramètre Générateur'!$AO$728:$AO$728</definedName>
    <definedName name="HBOW">'Paramètre Générateur'!$AB$564</definedName>
    <definedName name="HBOW78">'Paramètre Générateur'!$AO$729:$AO$729</definedName>
    <definedName name="HCHS">'Paramètre Générateur'!$AB$565</definedName>
    <definedName name="HCHS78">'Paramètre Générateur'!$AO$730:$AO$730</definedName>
    <definedName name="HCLU">'Paramètre Générateur'!$AB$566</definedName>
    <definedName name="HCLU78">'Paramètre Générateur'!$AO$731:$AO$732</definedName>
    <definedName name="HDIV">'Paramètre Générateur'!$AB$567:$AB$583</definedName>
    <definedName name="HDIV20">'Paramètre Générateur'!$AO$733:$AO$734</definedName>
    <definedName name="HDIV21">'Paramètre Générateur'!$AO$735:$AO$736</definedName>
    <definedName name="HDIV24">'Paramètre Générateur'!$AO$737:$AO$738</definedName>
    <definedName name="HDIV27">'Paramètre Générateur'!$AO$739:$AO$740</definedName>
    <definedName name="HDIV30">'Paramètre Générateur'!$AO$741:$AO$742</definedName>
    <definedName name="HDIV33">'Paramètre Générateur'!$AO$743:$AO$744</definedName>
    <definedName name="HDIV36">'Paramètre Générateur'!$AO$745:$AO$746</definedName>
    <definedName name="HDIV39">'Paramètre Générateur'!$AO$747:$AO$748</definedName>
    <definedName name="HDIV42">'Paramètre Générateur'!$AO$749:$AO$750</definedName>
    <definedName name="HDIV45">'Paramètre Générateur'!$AO$751:$AO$752</definedName>
    <definedName name="HDIV48">'Paramètre Générateur'!$AO$753:$AO$754</definedName>
    <definedName name="HDIV51">'Paramètre Générateur'!$AO$755:$AO$756</definedName>
    <definedName name="HDIV54">'Paramètre Générateur'!$AO$757:$AO$758</definedName>
    <definedName name="HDIV57">'Paramètre Générateur'!$AO$759:$AO$760</definedName>
    <definedName name="HDIV60">'Paramètre Générateur'!$AO$761:$AO$762</definedName>
    <definedName name="HDIV63">'Paramètre Générateur'!$AO$763:$AO$764</definedName>
    <definedName name="HDIV66">'Paramètre Générateur'!$AO$765:$AO$766</definedName>
    <definedName name="HGOL">'Paramètre Générateur'!$AB$584:$AB$587</definedName>
    <definedName name="HGOL47">'Paramètre Générateur'!$AO$767:$AO$767</definedName>
    <definedName name="HGOL48">'Paramètre Générateur'!$AO$768:$AO$768</definedName>
    <definedName name="HGOL51">'Paramètre Générateur'!$AO$769:$AO$769</definedName>
    <definedName name="HGOL55">'Paramètre Générateur'!$AO$770:$AO$770</definedName>
    <definedName name="HJPA">'Paramètre Générateur'!$AB$588:$AB$592</definedName>
    <definedName name="HJPA50">'Paramètre Générateur'!$AO$771:$AO$772</definedName>
    <definedName name="HJPA51">'Paramètre Générateur'!$AO$773:$AO$774</definedName>
    <definedName name="HJPA54">'Paramètre Générateur'!$AO$775:$AO$776</definedName>
    <definedName name="HJPA57">'Paramètre Générateur'!$AO$777:$AO$778</definedName>
    <definedName name="HJPA61">'Paramètre Générateur'!$AO$779:$AO$780</definedName>
    <definedName name="HJPB">'Paramètre Générateur'!$AB$593:$AB$597</definedName>
    <definedName name="HJPB50">'Paramètre Générateur'!$AO$781:$AO$781</definedName>
    <definedName name="HJPB51">'Paramètre Générateur'!$AO$782:$AO$782</definedName>
    <definedName name="HJPB54">'Paramètre Générateur'!$AO$783:$AO$783</definedName>
    <definedName name="HJPB57">'Paramètre Générateur'!$AO$784:$AO$784</definedName>
    <definedName name="HJPB61">'Paramètre Générateur'!$AO$785:$AO$785</definedName>
    <definedName name="HLYO">'Paramètre Générateur'!$AB$598</definedName>
    <definedName name="HLYO78">'Paramètre Générateur'!$AO$786:$AO$786</definedName>
    <definedName name="HPRO">'Paramètre Générateur'!$AB$599:$AB$615</definedName>
    <definedName name="HPRO20">'Paramètre Générateur'!$AO$787:$AO$787</definedName>
    <definedName name="HPRO21">'Paramètre Générateur'!$AO$788:$AO$788</definedName>
    <definedName name="HPRO24">'Paramètre Générateur'!$AO$789:$AO$789</definedName>
    <definedName name="HPRO27">'Paramètre Générateur'!$AO$790:$AO$790</definedName>
    <definedName name="HPRO30">'Paramètre Générateur'!$AO$791:$AO$791</definedName>
    <definedName name="HPRO33">'Paramètre Générateur'!$AO$792:$AO$792</definedName>
    <definedName name="HPRO36">'Paramètre Générateur'!$AO$793:$AO$793</definedName>
    <definedName name="HPRO39">'Paramètre Générateur'!$AO$794:$AO$794</definedName>
    <definedName name="HPRO42">'Paramètre Générateur'!$AO$795:$AO$795</definedName>
    <definedName name="HPRO45">'Paramètre Générateur'!$AO$796:$AO$796</definedName>
    <definedName name="HPRO48">'Paramètre Générateur'!$AO$797:$AO$797</definedName>
    <definedName name="HPRO51">'Paramètre Générateur'!$AO$798:$AO$798</definedName>
    <definedName name="HPRO54">'Paramètre Générateur'!$AO$799:$AO$799</definedName>
    <definedName name="HPRO57">'Paramètre Générateur'!$AO$800:$AO$800</definedName>
    <definedName name="HPRO60">'Paramètre Générateur'!$AO$801:$AO$801</definedName>
    <definedName name="HPRO63">'Paramètre Générateur'!$AO$802:$AO$802</definedName>
    <definedName name="HPRO66">'Paramètre Générateur'!$AO$803:$AO$803</definedName>
    <definedName name="HQUE">'Paramètre Générateur'!$AB$616</definedName>
    <definedName name="HQUE78">'Paramètre Générateur'!$AO$804:$AO$804</definedName>
    <definedName name="HROL">'Paramètre Générateur'!#REF!</definedName>
    <definedName name="HSET">'Paramètre Générateur'!$AB$617:$AB$619</definedName>
    <definedName name="HSET47">'Paramètre Générateur'!$AO$805:$AO$805</definedName>
    <definedName name="HSET48">'Paramètre Générateur'!$AO$806:$AO$806</definedName>
    <definedName name="HSET52">'Paramètre Générateur'!$AO$807:$AO$807</definedName>
    <definedName name="HSKA">'Paramètre Générateur'!#REF!</definedName>
    <definedName name="HSQU">'Paramètre Générateur'!#REF!</definedName>
    <definedName name="HTEA">'Paramètre Générateur'!#REF!</definedName>
    <definedName name="HZCB">'Paramètre Générateur'!$AB$620:$AB$623</definedName>
    <definedName name="HZCB44">'Paramètre Générateur'!$AO$808:$AO$808</definedName>
    <definedName name="HZCB45">'Paramètre Générateur'!$AO$809:$AO$809</definedName>
    <definedName name="HZCB48">'Paramètre Générateur'!$AO$810:$AO$810</definedName>
    <definedName name="HZCB52">'Paramètre Générateur'!$AO$811:$AO$811</definedName>
    <definedName name="HZCI">'Paramètre Générateur'!$AB$624:$AB$625</definedName>
    <definedName name="HZCI59">'Paramètre Générateur'!$AO$812:$AO$812</definedName>
    <definedName name="HZCI61">'Paramètre Générateur'!$AO$813:$AO$813</definedName>
    <definedName name="HZFE">'Paramètre Générateur'!$AB$626</definedName>
    <definedName name="HZFE78">'Paramètre Générateur'!$AO$814:$AO$815</definedName>
    <definedName name="HZFL">'Paramètre Générateur'!$AB$627</definedName>
    <definedName name="HZFL78">'Paramètre Générateur'!$AO$816:$AO$817</definedName>
    <definedName name="HZGO">'Paramètre Générateur'!$AB$628</definedName>
    <definedName name="HZGO78">'Paramètre Générateur'!$AO$818:$AO$818</definedName>
    <definedName name="HZTE">'Paramètre Générateur'!$AB$629</definedName>
    <definedName name="HZTE78">'Paramètre Générateur'!$AO$819:$AO$819</definedName>
    <definedName name="I_">'Paramètre Générateur'!$K$35:$K$38</definedName>
    <definedName name="IAPI">'Paramètre Générateur'!$AB$630</definedName>
    <definedName name="IAPI78">'Paramètre Générateur'!$AO$820:$AO$821</definedName>
    <definedName name="IBAG">'Paramètre Générateur'!$AB$631:$AB$647</definedName>
    <definedName name="IBAG20">'Paramètre Générateur'!$AO$822:$AO$822</definedName>
    <definedName name="IBAG21">'Paramètre Générateur'!$AO$823:$AO$823</definedName>
    <definedName name="IBAG24">'Paramètre Générateur'!$AO$824:$AO$824</definedName>
    <definedName name="IBAG27">'Paramètre Générateur'!$AO$825:$AO$825</definedName>
    <definedName name="IBAG30">'Paramètre Générateur'!$AO$826:$AO$826</definedName>
    <definedName name="IBAG33">'Paramètre Générateur'!$AO$827:$AO$827</definedName>
    <definedName name="IBAG36">'Paramètre Générateur'!$AO$828:$AO$828</definedName>
    <definedName name="IBAG39">'Paramètre Générateur'!$AO$829:$AO$829</definedName>
    <definedName name="IBAG42">'Paramètre Générateur'!$AO$830:$AO$830</definedName>
    <definedName name="IBAG45">'Paramètre Générateur'!$AO$831:$AO$831</definedName>
    <definedName name="IBAG48">'Paramètre Générateur'!$AO$832:$AO$832</definedName>
    <definedName name="IBAG51">'Paramètre Générateur'!$AO$833:$AO$833</definedName>
    <definedName name="IBAG54">'Paramètre Générateur'!$AO$834:$AO$834</definedName>
    <definedName name="IBAG57">'Paramètre Générateur'!$AO$835:$AO$835</definedName>
    <definedName name="IBAG60">'Paramètre Générateur'!$AO$836:$AO$836</definedName>
    <definedName name="IBAG63">'Paramètre Générateur'!$AO$837:$AO$837</definedName>
    <definedName name="IBAG66">'Paramètre Générateur'!$AO$838:$AO$838</definedName>
    <definedName name="ICOR">'Paramètre Générateur'!$AB$648:$AB$659</definedName>
    <definedName name="ICOR35">'Paramètre Générateur'!$AO$839:$AO$839</definedName>
    <definedName name="ICOR36">'Paramètre Générateur'!$AO$840:$AO$840</definedName>
    <definedName name="ICOR39">'Paramètre Générateur'!$AO$841:$AO$841</definedName>
    <definedName name="ICOR42">'Paramètre Générateur'!$AO$842:$AO$842</definedName>
    <definedName name="ICOR45">'Paramètre Générateur'!$AO$843:$AO$843</definedName>
    <definedName name="ICOR48">'Paramètre Générateur'!$AO$844:$AO$844</definedName>
    <definedName name="ICOR51">'Paramètre Générateur'!$AO$845:$AO$845</definedName>
    <definedName name="ICOR54">'Paramètre Générateur'!$AO$846:$AO$846</definedName>
    <definedName name="ICOR57">'Paramètre Générateur'!$AO$847:$AO$847</definedName>
    <definedName name="ICOR60">'Paramètre Générateur'!$AO$848:$AO$848</definedName>
    <definedName name="ICOR63">'Paramètre Générateur'!$AO$849:$AO$849</definedName>
    <definedName name="ICOR66">'Paramètre Générateur'!$AO$850:$AO$850</definedName>
    <definedName name="ICSQ">'Paramètre Générateur'!$AB$660</definedName>
    <definedName name="ICSQ78">'Paramètre Générateur'!$AO$851:$AO$851</definedName>
    <definedName name="IDIV">'Paramètre Générateur'!$AB$661:$AB$677</definedName>
    <definedName name="IDIV20">'Paramètre Générateur'!$AO$852:$AO$853</definedName>
    <definedName name="IDIV21">'Paramètre Générateur'!$AO$854:$AO$855</definedName>
    <definedName name="IDIV24">'Paramètre Générateur'!$AO$856:$AO$857</definedName>
    <definedName name="IDIV27">'Paramètre Générateur'!$AO$858:$AO$859</definedName>
    <definedName name="IDIV30">'Paramètre Générateur'!$AO$860:$AO$861</definedName>
    <definedName name="IDIV33">'Paramètre Générateur'!$AO$862:$AO$863</definedName>
    <definedName name="IDIV36">'Paramètre Générateur'!$AO$864:$AO$865</definedName>
    <definedName name="IDIV39">'Paramètre Générateur'!$AO$866:$AO$867</definedName>
    <definedName name="IDIV42">'Paramètre Générateur'!$AO$868:$AO$869</definedName>
    <definedName name="IDIV45">'Paramètre Générateur'!$AO$870:$AO$871</definedName>
    <definedName name="IDIV48">'Paramètre Générateur'!$AO$872:$AO$873</definedName>
    <definedName name="IDIV51">'Paramètre Générateur'!$AO$874:$AO$875</definedName>
    <definedName name="IDIV54">'Paramètre Générateur'!$AO$876:$AO$877</definedName>
    <definedName name="IDIV57">'Paramètre Générateur'!$AO$878:$AO$879</definedName>
    <definedName name="IDIV60">'Paramètre Générateur'!$AO$880:$AO$881</definedName>
    <definedName name="IDIV63">'Paramètre Générateur'!$AO$882:$AO$883</definedName>
    <definedName name="IDIV66">'Paramètre Générateur'!$AO$884:$AO$885</definedName>
    <definedName name="IESC">'Paramètre Générateur'!$AB$678</definedName>
    <definedName name="IESC78">'Paramètre Générateur'!$AO$886:$AO$886</definedName>
    <definedName name="IHAR">'Paramètre Générateur'!$AB$679</definedName>
    <definedName name="IHAR78">'Paramètre Générateur'!$AO$887:$AO$887</definedName>
    <definedName name="IPIO">'Paramètre Générateur'!$AB$680</definedName>
    <definedName name="IPIO78">'Paramètre Générateur'!$AO$888:$AO$888</definedName>
    <definedName name="IPRI">'Paramètre Générateur'!$AB$681:$AB$687</definedName>
    <definedName name="IPRI35">'Paramètre Générateur'!$AO$889:$AO$889</definedName>
    <definedName name="IPRI36">'Paramètre Générateur'!$AO$890:$AO$890</definedName>
    <definedName name="IPRI39">'Paramètre Générateur'!$AO$891:$AO$891</definedName>
    <definedName name="IPRI42">'Paramètre Générateur'!$AO$892:$AO$892</definedName>
    <definedName name="IPRI45">'Paramètre Générateur'!$AO$893:$AO$893</definedName>
    <definedName name="IPRI48">'Paramètre Générateur'!$AO$894:$AO$894</definedName>
    <definedName name="IPRI52">'Paramètre Générateur'!$AO$895:$AO$895</definedName>
    <definedName name="IPRO">'Paramètre Générateur'!$AB$688:$AB$704</definedName>
    <definedName name="IPRO20">'Paramètre Générateur'!$AO$896:$AO$896</definedName>
    <definedName name="IPRO21">'Paramètre Générateur'!$AO$897:$AO$897</definedName>
    <definedName name="IPRO24">'Paramètre Générateur'!$AO$898:$AO$898</definedName>
    <definedName name="IPRO27">'Paramètre Générateur'!$AO$899:$AO$899</definedName>
    <definedName name="IPRO30">'Paramètre Générateur'!$AO$900:$AO$900</definedName>
    <definedName name="IPRO33">'Paramètre Générateur'!$AO$901:$AO$901</definedName>
    <definedName name="IPRO36">'Paramètre Générateur'!$AO$902:$AO$902</definedName>
    <definedName name="IPRO39">'Paramètre Générateur'!$AO$903:$AO$903</definedName>
    <definedName name="IPRO42">'Paramètre Générateur'!$AO$904:$AO$904</definedName>
    <definedName name="IPRO45">'Paramètre Générateur'!$AO$905:$AO$905</definedName>
    <definedName name="IPRO48">'Paramètre Générateur'!$AO$906:$AO$906</definedName>
    <definedName name="IPRO51">'Paramètre Générateur'!$AO$907:$AO$907</definedName>
    <definedName name="IPRO54">'Paramètre Générateur'!$AO$908:$AO$908</definedName>
    <definedName name="IPRO57">'Paramètre Générateur'!$AO$909:$AO$909</definedName>
    <definedName name="IPRO60">'Paramètre Générateur'!$AO$910:$AO$910</definedName>
    <definedName name="IPRO63">'Paramètre Générateur'!$AO$911:$AO$911</definedName>
    <definedName name="IPRO66">'Paramètre Générateur'!$AO$912:$AO$912</definedName>
    <definedName name="IT">#REF!</definedName>
    <definedName name="IVOI">'Paramètre Générateur'!$AB$705:$AB$708</definedName>
    <definedName name="IVOI68">'Paramètre Générateur'!$AO$913:$AO$913</definedName>
    <definedName name="IVOI69">'Paramètre Générateur'!$AO$914:$AO$914</definedName>
    <definedName name="IVOI70">'Paramètre Générateur'!$AO$915:$AO$915</definedName>
    <definedName name="IVOI71">'Paramètre Générateur'!$AO$916:$AO$916</definedName>
    <definedName name="J_">'Paramètre Générateur'!$K$39:$K$42</definedName>
    <definedName name="JAPP">'Paramètre Générateur'!$AB$709</definedName>
    <definedName name="JAPP78">'Paramètre Générateur'!$AO$917:$AO$918</definedName>
    <definedName name="JBAG">'Paramètre Générateur'!$AB$710:$AB$726</definedName>
    <definedName name="JBAG20">'Paramètre Générateur'!$AO$919:$AO$919</definedName>
    <definedName name="JBAG21">'Paramètre Générateur'!$AO$920:$AO$920</definedName>
    <definedName name="JBAG24">'Paramètre Générateur'!$AO$921:$AO$921</definedName>
    <definedName name="JBAG27">'Paramètre Générateur'!$AO$922:$AO$922</definedName>
    <definedName name="JBAG30">'Paramètre Générateur'!$AO$923:$AO$923</definedName>
    <definedName name="JBAG33">'Paramètre Générateur'!$AO$924:$AO$924</definedName>
    <definedName name="JBAG36">'Paramètre Générateur'!$AO$925:$AO$925</definedName>
    <definedName name="JBAG39">'Paramètre Générateur'!$AO$926:$AO$926</definedName>
    <definedName name="JBAG42">'Paramètre Générateur'!$AO$927:$AO$927</definedName>
    <definedName name="JBAG45">'Paramètre Générateur'!$AO$928:$AO$928</definedName>
    <definedName name="JBAG48">'Paramètre Générateur'!$AO$929:$AO$929</definedName>
    <definedName name="JBAG51">'Paramètre Générateur'!$AO$930:$AO$930</definedName>
    <definedName name="JBAG54">'Paramètre Générateur'!$AO$931:$AO$931</definedName>
    <definedName name="JBAG57">'Paramètre Générateur'!$AO$932:$AO$932</definedName>
    <definedName name="JBAG60">'Paramètre Générateur'!$AO$933:$AO$933</definedName>
    <definedName name="JBAG63">'Paramètre Générateur'!$AO$934:$AO$934</definedName>
    <definedName name="JBAG66">'Paramètre Générateur'!$AO$935:$AO$935</definedName>
    <definedName name="JBIG">'Paramètre Générateur'!$AB$727</definedName>
    <definedName name="JBIG67">'Paramètre Générateur'!$AO$936:$AO$936</definedName>
    <definedName name="JBNC">'Paramètre Générateur'!$AB$728:$AB$732</definedName>
    <definedName name="JBNC56">'Paramètre Générateur'!$AO$937:$AO$937</definedName>
    <definedName name="JBNC57">'Paramètre Générateur'!$AO$938:$AO$938</definedName>
    <definedName name="JBNC60">'Paramètre Générateur'!$AO$939:$AO$939</definedName>
    <definedName name="JBNC63">'Paramètre Générateur'!$AO$940:$AO$940</definedName>
    <definedName name="JBNC66">'Paramètre Générateur'!$AO$941:$AO$941</definedName>
    <definedName name="JBOX">'Paramètre Générateur'!$AB$733</definedName>
    <definedName name="JBOX78">'Paramètre Générateur'!$AO$942:$AO$942</definedName>
    <definedName name="JCLA">'Paramètre Générateur'!$AB$734</definedName>
    <definedName name="JCLA78">'Paramètre Générateur'!$AO$943:$AO$943</definedName>
    <definedName name="JDIV">'Paramètre Générateur'!$AB$735:$AB$751</definedName>
    <definedName name="JDIV20">'Paramètre Générateur'!$AO$944:$AO$945</definedName>
    <definedName name="JDIV21">'Paramètre Générateur'!$AO$946:$AO$947</definedName>
    <definedName name="JDIV24">'Paramètre Générateur'!$AO$948:$AO$949</definedName>
    <definedName name="JDIV27">'Paramètre Générateur'!$AO$950:$AO$951</definedName>
    <definedName name="JDIV30">'Paramètre Générateur'!$AO$952:$AO$953</definedName>
    <definedName name="JDIV33">'Paramètre Générateur'!$AO$954:$AO$955</definedName>
    <definedName name="JDIV36">'Paramètre Générateur'!$AO$956:$AO$957</definedName>
    <definedName name="JDIV39">'Paramètre Générateur'!$AO$958:$AO$959</definedName>
    <definedName name="JDIV42">'Paramètre Générateur'!$AO$960:$AO$961</definedName>
    <definedName name="JDIV45">'Paramètre Générateur'!$AO$962:$AO$963</definedName>
    <definedName name="JDIV48">'Paramètre Générateur'!$AO$964:$AO$965</definedName>
    <definedName name="JDIV51">'Paramètre Générateur'!$AO$966:$AO$967</definedName>
    <definedName name="JDIV54">'Paramètre Générateur'!$AO$968:$AO$969</definedName>
    <definedName name="JDIV57">'Paramètre Générateur'!$AO$970:$AO$971</definedName>
    <definedName name="JDIV60">'Paramètre Générateur'!$AO$972:$AO$973</definedName>
    <definedName name="JDIV63">'Paramètre Générateur'!$AO$974:$AO$975</definedName>
    <definedName name="JDIV66">'Paramètre Générateur'!$AO$976:$AO$977</definedName>
    <definedName name="JELI">'Paramètre Générateur'!$AB$752</definedName>
    <definedName name="JELI78">'Paramètre Générateur'!$AO$978:$AO$979</definedName>
    <definedName name="JEPE">'Paramètre Générateur'!$AB$753</definedName>
    <definedName name="JEPE78">'Paramètre Générateur'!$AO$980:$AO$980</definedName>
    <definedName name="JFRA">'Paramètre Générateur'!$AB$754:$AB$760</definedName>
    <definedName name="JFRA50">'Paramètre Générateur'!$AO$981:$AO$981</definedName>
    <definedName name="JFRA51">'Paramètre Générateur'!$AO$982:$AO$982</definedName>
    <definedName name="JFRA54">'Paramètre Générateur'!$AO$983:$AO$983</definedName>
    <definedName name="JFRA57">'Paramètre Générateur'!$AO$984:$AO$984</definedName>
    <definedName name="JFRA60">'Paramètre Générateur'!$AO$985:$AO$985</definedName>
    <definedName name="JFRA63">'Paramètre Générateur'!$AO$986:$AO$986</definedName>
    <definedName name="JFRA66">'Paramètre Générateur'!$AO$987:$AO$987</definedName>
    <definedName name="JGAN">'Paramètre Générateur'!$AB$761:$AB$762</definedName>
    <definedName name="JGAN38">'Paramètre Générateur'!$AO$988:$AO$988</definedName>
    <definedName name="JGAN40">'Paramètre Générateur'!$AO$989:$AO$989</definedName>
    <definedName name="JHAL">'Paramètre Générateur'!$AB$763:$AB$772</definedName>
    <definedName name="JHAL41">'Paramètre Générateur'!$AO$990:$AO$991</definedName>
    <definedName name="JHAL42">'Paramètre Générateur'!$AO$992:$AO$993</definedName>
    <definedName name="JHAL45">'Paramètre Générateur'!$AO$994:$AO$995</definedName>
    <definedName name="JHAL48">'Paramètre Générateur'!$AO$996:$AO$997</definedName>
    <definedName name="JHAL51">'Paramètre Générateur'!$AO$998:$AO$999</definedName>
    <definedName name="JHAL54">'Paramètre Générateur'!$AO$1000:$AO$1001</definedName>
    <definedName name="JHAL57">'Paramètre Générateur'!$AO$1002:$AO$1003</definedName>
    <definedName name="JHAL60">'Paramètre Générateur'!$AO$1004:$AO$1005</definedName>
    <definedName name="JHAL63">'Paramètre Générateur'!$AO$1006:$AO$1007</definedName>
    <definedName name="JHAL66">'Paramètre Générateur'!$AO$1008:$AO$1009</definedName>
    <definedName name="JHDT">'Paramètre Générateur'!$AB$773:$AB$774</definedName>
    <definedName name="JHDT38">'Paramètre Générateur'!$AO$1010:$AO$1010</definedName>
    <definedName name="JHDT40">'Paramètre Générateur'!$AO$1011:$AO$1011</definedName>
    <definedName name="JJST">'Paramètre Générateur'!$AB$775</definedName>
    <definedName name="JJST78">'Paramètre Générateur'!$AO$1012:$AO$1012</definedName>
    <definedName name="JMAC">'Paramètre Générateur'!$AB$776</definedName>
    <definedName name="JMAC78">'Paramètre Générateur'!$AO$1013:$AO$1013</definedName>
    <definedName name="JMAT">'Paramètre Générateur'!$AB$777:$AB$784</definedName>
    <definedName name="JMAT47">'Paramètre Générateur'!$AO$1014:$AO$1014</definedName>
    <definedName name="JMAT48">'Paramètre Générateur'!$AO$1015:$AO$1015</definedName>
    <definedName name="JMAT51">'Paramètre Générateur'!$AO$1016:$AO$1016</definedName>
    <definedName name="JMAT54">'Paramètre Générateur'!$AO$1017:$AO$1017</definedName>
    <definedName name="JMAT57">'Paramètre Générateur'!$AO$1018:$AO$1018</definedName>
    <definedName name="JMAT60">'Paramètre Générateur'!$AO$1019:$AO$1019</definedName>
    <definedName name="JMAT63">'Paramètre Générateur'!$AO$1020:$AO$1020</definedName>
    <definedName name="JMAT66">'Paramètre Générateur'!$AO$1021:$AO$1021</definedName>
    <definedName name="JPRO">'Paramètre Générateur'!$AB$785:$AB$801</definedName>
    <definedName name="JPRO20">'Paramètre Générateur'!$AO$1022:$AO$1022</definedName>
    <definedName name="JPRO21">'Paramètre Générateur'!$AO$1023:$AO$1023</definedName>
    <definedName name="JPRO24">'Paramètre Générateur'!$AO$1024:$AO$1024</definedName>
    <definedName name="JPRO27">'Paramètre Générateur'!$AO$1025:$AO$1025</definedName>
    <definedName name="JPRO30">'Paramètre Générateur'!$AO$1026:$AO$1026</definedName>
    <definedName name="JPRO33">'Paramètre Générateur'!$AO$1027:$AO$1027</definedName>
    <definedName name="JPRO36">'Paramètre Générateur'!$AO$1028:$AO$1028</definedName>
    <definedName name="JPRO39">'Paramètre Générateur'!$AO$1029:$AO$1029</definedName>
    <definedName name="JPRO42">'Paramètre Générateur'!$AO$1030:$AO$1030</definedName>
    <definedName name="JPRO45">'Paramètre Générateur'!$AO$1031:$AO$1031</definedName>
    <definedName name="JPRO48">'Paramètre Générateur'!$AO$1032:$AO$1032</definedName>
    <definedName name="JPRO51">'Paramètre Générateur'!$AO$1033:$AO$1033</definedName>
    <definedName name="JPRO54">'Paramètre Générateur'!$AO$1034:$AO$1034</definedName>
    <definedName name="JPRO57">'Paramètre Générateur'!$AO$1035:$AO$1035</definedName>
    <definedName name="JPRO60">'Paramètre Générateur'!$AO$1036:$AO$1036</definedName>
    <definedName name="JPRO63">'Paramètre Générateur'!$AO$1037:$AO$1037</definedName>
    <definedName name="JPRO66">'Paramètre Générateur'!$AO$1038:$AO$1038</definedName>
    <definedName name="JPUN">'Paramètre Générateur'!$AB$802:$AB$805</definedName>
    <definedName name="JPUN44">'Paramètre Générateur'!$AO$1039:$AO$1039</definedName>
    <definedName name="JPUN45">'Paramètre Générateur'!$AO$1040:$AO$1040</definedName>
    <definedName name="JPUN48">'Paramètre Générateur'!$AO$1041:$AO$1041</definedName>
    <definedName name="JPUN52">'Paramètre Générateur'!$AO$1042:$AO$1042</definedName>
    <definedName name="JSAU">'Paramètre Générateur'!$AB$806:$AB$809</definedName>
    <definedName name="JSAU35">'Paramètre Générateur'!$AO$1043:$AO$1043</definedName>
    <definedName name="JSAU36">'Paramètre Générateur'!$AO$1044:$AO$1044</definedName>
    <definedName name="JSAU39">'Paramètre Générateur'!$AO$1045:$AO$1045</definedName>
    <definedName name="JSAU43">'Paramètre Générateur'!$AO$1046:$AO$1046</definedName>
    <definedName name="JSON">'Paramètre Générateur'!$AB$810</definedName>
    <definedName name="JSON78">'Paramètre Générateur'!$AO$1047:$AO$1047</definedName>
    <definedName name="JSTP">'Paramètre Générateur'!$AB$811:$AB$815</definedName>
    <definedName name="JSTP47">'Paramètre Générateur'!$AO$1048:$AO$1048</definedName>
    <definedName name="JSTP48">'Paramètre Générateur'!$AO$1049:$AO$1049</definedName>
    <definedName name="JSTP51">'Paramètre Générateur'!$AO$1050:$AO$1050</definedName>
    <definedName name="JSTP54">'Paramètre Générateur'!$AO$1051:$AO$1051</definedName>
    <definedName name="JSTP58">'Paramètre Générateur'!$AO$1052:$AO$1052</definedName>
    <definedName name="JTEX">'Paramètre Générateur'!$AB$816</definedName>
    <definedName name="JTEX78">'Paramètre Générateur'!$AO$1053:$AO$1053</definedName>
    <definedName name="JTIN">'Paramètre Générateur'!$AB$817</definedName>
    <definedName name="JTIN78">'Paramètre Générateur'!$AO$1054:$AO$1054</definedName>
    <definedName name="JTRA">'Paramètre Générateur'!$AB$818</definedName>
    <definedName name="JTRA78">'Paramètre Générateur'!$AO$1055:$AO$1055</definedName>
    <definedName name="JUNI">'Paramètre Générateur'!$AB$819</definedName>
    <definedName name="JUNI78">'Paramètre Générateur'!$AO$1056:$AO$1056</definedName>
    <definedName name="JYOG">'Paramètre Générateur'!$AB$820</definedName>
    <definedName name="JYOG78">'Paramètre Générateur'!$AO$1057:$AO$1057</definedName>
    <definedName name="JZBE">'Paramètre Générateur'!$AB$821:$AB$825</definedName>
    <definedName name="JZBE29">'Paramètre Générateur'!$AO$1058:$AO$1058</definedName>
    <definedName name="JZBE30">'Paramètre Générateur'!$AO$1059:$AO$1059</definedName>
    <definedName name="JZBE33">'Paramètre Générateur'!$AO$1060:$AO$1060</definedName>
    <definedName name="JZBE36">'Paramètre Générateur'!$AO$1061:$AO$1061</definedName>
    <definedName name="JZBE40">'Paramètre Générateur'!$AO$1062:$AO$1062</definedName>
    <definedName name="JZBY">'Paramètre Générateur'!$AB$826</definedName>
    <definedName name="JZBY78">'Paramètre Générateur'!$AO$1063:$AO$1063</definedName>
    <definedName name="JZFI">'Paramètre Générateur'!$AB$827:$AB$831</definedName>
    <definedName name="JZFI35">'Paramètre Générateur'!$AO$1064:$AO$1064</definedName>
    <definedName name="JZFI36">'Paramètre Générateur'!$AO$1065:$AO$1065</definedName>
    <definedName name="JZFI39">'Paramètre Générateur'!$AO$1066:$AO$1066</definedName>
    <definedName name="JZFI42">'Paramètre Générateur'!$AO$1067:$AO$1067</definedName>
    <definedName name="JZFI46">'Paramètre Générateur'!$AO$1068:$AO$1068</definedName>
    <definedName name="K_">'Paramètre Générateur'!$K$43:$K$46</definedName>
    <definedName name="KBAG">'Paramètre Générateur'!$AB$832:$AB$848</definedName>
    <definedName name="KBAG20">'Paramètre Générateur'!$AO$1069:$AO$1069</definedName>
    <definedName name="KBAG21">'Paramètre Générateur'!$AO$1070:$AO$1070</definedName>
    <definedName name="KBAG24">'Paramètre Générateur'!$AO$1071:$AO$1071</definedName>
    <definedName name="KBAG27">'Paramètre Générateur'!$AO$1072:$AO$1072</definedName>
    <definedName name="KBAG30">'Paramètre Générateur'!$AO$1073:$AO$1073</definedName>
    <definedName name="KBAG33">'Paramètre Générateur'!$AO$1074:$AO$1074</definedName>
    <definedName name="KBAG36">'Paramètre Générateur'!$AO$1075:$AO$1075</definedName>
    <definedName name="KBAG39">'Paramètre Générateur'!$AO$1076:$AO$1076</definedName>
    <definedName name="KBAG42">'Paramètre Générateur'!$AO$1077:$AO$1077</definedName>
    <definedName name="KBAG45">'Paramètre Générateur'!$AO$1078:$AO$1078</definedName>
    <definedName name="KBAG48">'Paramètre Générateur'!$AO$1079:$AO$1079</definedName>
    <definedName name="KBAG51">'Paramètre Générateur'!$AO$1080:$AO$1080</definedName>
    <definedName name="KBAG54">'Paramètre Générateur'!$AO$1081:$AO$1081</definedName>
    <definedName name="KBAG57">'Paramètre Générateur'!$AO$1082:$AO$1082</definedName>
    <definedName name="KBAG60">'Paramètre Générateur'!$AO$1083:$AO$1083</definedName>
    <definedName name="KBAG63">'Paramètre Générateur'!$AO$1084:$AO$1084</definedName>
    <definedName name="KBAG66">'Paramètre Générateur'!$AO$1085:$AO$1085</definedName>
    <definedName name="KCAL">'Paramètre Générateur'!$AB$849</definedName>
    <definedName name="KCAL78">'Paramètre Générateur'!$AO$1086:$AO$1086</definedName>
    <definedName name="KCLM">'Paramètre Générateur'!$AB$850</definedName>
    <definedName name="KCLM78">'Paramètre Générateur'!$AO$1087:$AO$1087</definedName>
    <definedName name="KDIV">'Paramètre Générateur'!$AB$851:$AB$867</definedName>
    <definedName name="KDIV20">'Paramètre Générateur'!$AO$1088:$AO$1089</definedName>
    <definedName name="KDIV21">'Paramètre Générateur'!$AO$1090:$AO$1091</definedName>
    <definedName name="KDIV24">'Paramètre Générateur'!$AO$1092:$AO$1093</definedName>
    <definedName name="KDIV27">'Paramètre Générateur'!$AO$1094:$AO$1095</definedName>
    <definedName name="KDIV30">'Paramètre Générateur'!$AO$1096:$AO$1097</definedName>
    <definedName name="KDIV33">'Paramètre Générateur'!$AO$1098:$AO$1099</definedName>
    <definedName name="KDIV36">'Paramètre Générateur'!$AO$1100:$AO$1101</definedName>
    <definedName name="KDIV39">'Paramètre Générateur'!$AO$1102:$AO$1103</definedName>
    <definedName name="KDIV42">'Paramètre Générateur'!$AO$1104:$AO$1105</definedName>
    <definedName name="KDIV45">'Paramètre Générateur'!$AO$1106:$AO$1107</definedName>
    <definedName name="KDIV48">'Paramètre Générateur'!$AO$1108:$AO$1109</definedName>
    <definedName name="KDIV51">'Paramètre Générateur'!$AO$1110:$AO$1111</definedName>
    <definedName name="KDIV54">'Paramètre Générateur'!$AO$1112:$AO$1113</definedName>
    <definedName name="KDIV57">'Paramètre Générateur'!$AO$1114:$AO$1115</definedName>
    <definedName name="KDIV60">'Paramètre Générateur'!$AO$1116:$AO$1117</definedName>
    <definedName name="KDIV63">'Paramètre Générateur'!$AO$1118:$AO$1119</definedName>
    <definedName name="KDIV66">'Paramètre Générateur'!$AO$1120:$AO$1121</definedName>
    <definedName name="KFLO">'Paramètre Générateur'!$AB$868</definedName>
    <definedName name="KFLO78">'Paramètre Générateur'!$AO$1122:$AO$1122</definedName>
    <definedName name="KGCC">'Paramètre Générateur'!$AB$869</definedName>
    <definedName name="KGCC78">'Paramètre Générateur'!$AO$1123:$AO$1123</definedName>
    <definedName name="KGCM">'Paramètre Générateur'!$AB$870</definedName>
    <definedName name="KGCM78">'Paramètre Générateur'!$AO$1124:$AO$1124</definedName>
    <definedName name="KMOU">'Paramètre Générateur'!$AB$871</definedName>
    <definedName name="KMOU78">'Paramètre Générateur'!$AO$1125:$AO$1125</definedName>
    <definedName name="KPRO">'Paramètre Générateur'!$AB$872:$AB$888</definedName>
    <definedName name="KPRO20">'Paramètre Générateur'!$AO$1126:$AO$1126</definedName>
    <definedName name="KPRO21">'Paramètre Générateur'!$AO$1127:$AO$1127</definedName>
    <definedName name="KPRO24">'Paramètre Générateur'!$AO$1128:$AO$1128</definedName>
    <definedName name="KPRO27">'Paramètre Générateur'!$AO$1129:$AO$1129</definedName>
    <definedName name="KPRO30">'Paramètre Générateur'!$AO$1130:$AO$1130</definedName>
    <definedName name="KPRO33">'Paramètre Générateur'!$AO$1131:$AO$1131</definedName>
    <definedName name="KPRO36">'Paramètre Générateur'!$AO$1132:$AO$1132</definedName>
    <definedName name="KPRO39">'Paramètre Générateur'!$AO$1133:$AO$1133</definedName>
    <definedName name="KPRO42">'Paramètre Générateur'!$AO$1134:$AO$1134</definedName>
    <definedName name="KPRO45">'Paramètre Générateur'!$AO$1135:$AO$1135</definedName>
    <definedName name="KPRO48">'Paramètre Générateur'!$AO$1136:$AO$1136</definedName>
    <definedName name="KPRO51">'Paramètre Générateur'!$AO$1137:$AO$1137</definedName>
    <definedName name="KPRO54">'Paramètre Générateur'!$AO$1138:$AO$1138</definedName>
    <definedName name="KPRO57">'Paramètre Générateur'!$AO$1139:$AO$1139</definedName>
    <definedName name="KPRO60">'Paramètre Générateur'!$AO$1140:$AO$1140</definedName>
    <definedName name="KPRO63">'Paramètre Générateur'!$AO$1141:$AO$1141</definedName>
    <definedName name="KPRO66">'Paramètre Générateur'!$AO$1142:$AO$1142</definedName>
    <definedName name="KWAD">'Paramètre Générateur'!$AB$889</definedName>
    <definedName name="KWAD78">'Paramètre Générateur'!$AO$1143:$AO$1143</definedName>
    <definedName name="KZAC">'Paramètre Générateur'!$AB$890:$AB$891</definedName>
    <definedName name="KZAC74">'Paramètre Générateur'!$AO$1144:$AO$1144</definedName>
    <definedName name="KZAC75">'Paramètre Générateur'!$AO$1145:$AO$1145</definedName>
    <definedName name="KZCA">'Paramètre Générateur'!$AB$892:$AB$895</definedName>
    <definedName name="KZCA72">'Paramètre Générateur'!$AO$1146:$AO$1146</definedName>
    <definedName name="KZCA73">'Paramètre Générateur'!$AO$1147:$AO$1147</definedName>
    <definedName name="KZCA76">'Paramètre Générateur'!$AO$1148:$AO$1148</definedName>
    <definedName name="KZCA77">'Paramètre Générateur'!$AO$1149:$AO$1149</definedName>
    <definedName name="KZCC">'Paramètre Générateur'!$AB$896:$AB$912</definedName>
    <definedName name="KZCC20">'Paramètre Générateur'!$AO$1150:$AO$1150</definedName>
    <definedName name="KZCC21">'Paramètre Générateur'!$AO$1151:$AO$1151</definedName>
    <definedName name="KZCC24">'Paramètre Générateur'!$AO$1152:$AO$1152</definedName>
    <definedName name="KZCC27">'Paramètre Générateur'!$AO$1153:$AO$1153</definedName>
    <definedName name="KZCC30">'Paramètre Générateur'!$AO$1154:$AO$1154</definedName>
    <definedName name="KZCC33">'Paramètre Générateur'!$AO$1155:$AO$1155</definedName>
    <definedName name="KZCC36">'Paramètre Générateur'!$AO$1156:$AO$1156</definedName>
    <definedName name="KZCC39">'Paramètre Générateur'!$AO$1157:$AO$1157</definedName>
    <definedName name="KZCC42">'Paramètre Générateur'!$AO$1158:$AO$1158</definedName>
    <definedName name="KZCC45">'Paramètre Générateur'!$AO$1159:$AO$1159</definedName>
    <definedName name="KZCC48">'Paramètre Générateur'!$AO$1160:$AO$1160</definedName>
    <definedName name="KZCC51">'Paramètre Générateur'!$AO$1161:$AO$1161</definedName>
    <definedName name="KZCC54">'Paramètre Générateur'!$AO$1162:$AO$1162</definedName>
    <definedName name="KZCC57">'Paramètre Générateur'!$AO$1163:$AO$1163</definedName>
    <definedName name="KZCC60">'Paramètre Générateur'!$AO$1164:$AO$1164</definedName>
    <definedName name="KZCC63">'Paramètre Générateur'!$AO$1165:$AO$1165</definedName>
    <definedName name="KZCC66">'Paramètre Générateur'!$AO$1166:$AO$1166</definedName>
    <definedName name="KZCP">'Paramètre Générateur'!$AB$913:$AB$929</definedName>
    <definedName name="KZCP20">'Paramètre Générateur'!$AO$1167:$AO$1167</definedName>
    <definedName name="KZCP21">'Paramètre Générateur'!$AO$1168:$AO$1168</definedName>
    <definedName name="KZCP24">'Paramètre Générateur'!$AO$1169:$AO$1169</definedName>
    <definedName name="KZCP27">'Paramètre Générateur'!$AO$1170:$AO$1170</definedName>
    <definedName name="KZCP30">'Paramètre Générateur'!$AO$1171:$AO$1171</definedName>
    <definedName name="KZCP33">'Paramètre Générateur'!$AO$1172:$AO$1172</definedName>
    <definedName name="KZCP36">'Paramètre Générateur'!$AO$1173:$AO$1173</definedName>
    <definedName name="KZCP39">'Paramètre Générateur'!$AO$1174:$AO$1174</definedName>
    <definedName name="KZCP42">'Paramètre Générateur'!$AO$1175:$AO$1175</definedName>
    <definedName name="KZCP45">'Paramètre Générateur'!$AO$1176:$AO$1176</definedName>
    <definedName name="KZCP48">'Paramètre Générateur'!$AO$1177:$AO$1177</definedName>
    <definedName name="KZCP51">'Paramètre Générateur'!$AO$1178:$AO$1178</definedName>
    <definedName name="KZCP54">'Paramètre Générateur'!$AO$1179:$AO$1179</definedName>
    <definedName name="KZCP57">'Paramètre Générateur'!$AO$1180:$AO$1180</definedName>
    <definedName name="KZCP60">'Paramètre Générateur'!$AO$1181:$AO$1181</definedName>
    <definedName name="KZCP63">'Paramètre Générateur'!$AO$1182:$AO$1182</definedName>
    <definedName name="KZCP66">'Paramètre Générateur'!$AO$1183:$AO$1183</definedName>
    <definedName name="L_">'Paramètre Générateur'!$K$47:$K$50</definedName>
    <definedName name="LBAG">'Paramètre Générateur'!$AB$930:$AB$946</definedName>
    <definedName name="LBAG20">'Paramètre Générateur'!$AO$1184:$AO$1184</definedName>
    <definedName name="LBAG21">'Paramètre Générateur'!$AO$1185:$AO$1185</definedName>
    <definedName name="LBAG24">'Paramètre Générateur'!$AO$1186:$AO$1186</definedName>
    <definedName name="LBAG27">'Paramètre Générateur'!$AO$1187:$AO$1187</definedName>
    <definedName name="LBAG30">'Paramètre Générateur'!$AO$1188:$AO$1188</definedName>
    <definedName name="LBAG33">'Paramètre Générateur'!$AO$1189:$AO$1189</definedName>
    <definedName name="LBAG36">'Paramètre Générateur'!$AO$1190:$AO$1190</definedName>
    <definedName name="LBAG39">'Paramètre Générateur'!$AO$1191:$AO$1191</definedName>
    <definedName name="LBAG42">'Paramètre Générateur'!$AO$1192:$AO$1192</definedName>
    <definedName name="LBAG45">'Paramètre Générateur'!$AO$1193:$AO$1193</definedName>
    <definedName name="LBAG48">'Paramètre Générateur'!$AO$1194:$AO$1194</definedName>
    <definedName name="LBAG51">'Paramètre Générateur'!$AO$1195:$AO$1195</definedName>
    <definedName name="LBAG54">'Paramètre Générateur'!$AO$1196:$AO$1196</definedName>
    <definedName name="LBAG57">'Paramètre Générateur'!$AO$1197:$AO$1197</definedName>
    <definedName name="LBAG60">'Paramètre Générateur'!$AO$1198:$AO$1198</definedName>
    <definedName name="LBAG63">'Paramètre Générateur'!$AO$1199:$AO$1199</definedName>
    <definedName name="LBAG66">'Paramètre Générateur'!$AO$1200:$AO$1200</definedName>
    <definedName name="LBOM">'Paramètre Générateur'!$AB$947</definedName>
    <definedName name="LBOM78">'Paramètre Générateur'!$AO$1201:$AO$1201</definedName>
    <definedName name="LBOT">'Paramètre Générateur'!$AB$948</definedName>
    <definedName name="LBOT78">'Paramètre Générateur'!$AO$1202:$AO$1202</definedName>
    <definedName name="LCHE">'Paramètre Générateur'!$AB$949</definedName>
    <definedName name="LCHE78">'Paramètre Générateur'!$AO$1203:$AO$1203</definedName>
    <definedName name="LDIV">'Paramètre Générateur'!$AB$950:$AB$966</definedName>
    <definedName name="LDIV20">'Paramètre Générateur'!$AO$1204:$AO$1205</definedName>
    <definedName name="LDIV21">'Paramètre Générateur'!$AO$1206:$AO$1207</definedName>
    <definedName name="LDIV24">'Paramètre Générateur'!$AO$1208:$AO$1209</definedName>
    <definedName name="LDIV27">'Paramètre Générateur'!$AO$1210:$AO$1211</definedName>
    <definedName name="LDIV30">'Paramètre Générateur'!$AO$1212:$AO$1213</definedName>
    <definedName name="LDIV33">'Paramètre Générateur'!$AO$1214:$AO$1215</definedName>
    <definedName name="LDIV36">'Paramètre Générateur'!$AO$1216:$AO$1217</definedName>
    <definedName name="LDIV39">'Paramètre Générateur'!$AO$1218:$AO$1219</definedName>
    <definedName name="LDIV42">'Paramètre Générateur'!$AO$1220:$AO$1221</definedName>
    <definedName name="LDIV45">'Paramètre Générateur'!$AO$1222:$AO$1223</definedName>
    <definedName name="LDIV48">'Paramètre Générateur'!$AO$1224:$AO$1225</definedName>
    <definedName name="LDIV51">'Paramètre Générateur'!$AO$1226:$AO$1227</definedName>
    <definedName name="LDIV54">'Paramètre Générateur'!$AO$1228:$AO$1229</definedName>
    <definedName name="LDIV57">'Paramètre Générateur'!$AO$1230:$AO$1231</definedName>
    <definedName name="LDIV60">'Paramètre Générateur'!$AO$1232:$AO$1233</definedName>
    <definedName name="LDIV63">'Paramètre Générateur'!$AO$1234:$AO$1235</definedName>
    <definedName name="LDIV66">'Paramètre Générateur'!$AO$1236:$AO$1237</definedName>
    <definedName name="ListeCaracteristiqueASL2VL1">#REF!</definedName>
    <definedName name="ListeCaracteristiqueASL2VL2">#REF!</definedName>
    <definedName name="ListeCaracteristiqueASL2VL3">#REF!</definedName>
    <definedName name="ListeCaracteristiqueASL2VL4">#REF!</definedName>
    <definedName name="ListeCaracteristiqueASLBAL1">#REF!</definedName>
    <definedName name="ListeCaracteristiqueASLBAL2">#REF!</definedName>
    <definedName name="ListeCaracteristiqueASLBAL3">#REF!</definedName>
    <definedName name="ListeCaracteristiqueASLBIG2">#REF!</definedName>
    <definedName name="ListeCaracteristiqueASLBIG3BIL">#REF!</definedName>
    <definedName name="ListeCaracteristiqueASLBIG3TEX">#REF!</definedName>
    <definedName name="ListeCaracteristiqueASLBIG3TIN">#REF!</definedName>
    <definedName name="ListeCaracteristiqueASLBTR1">#REF!</definedName>
    <definedName name="ListeCaracteristiqueASLBTR2">#REF!</definedName>
    <definedName name="ListeCaracteristiqueASLBUT1">#REF!</definedName>
    <definedName name="ListeCaracteristiqueASLBUT2">#REF!</definedName>
    <definedName name="ListeCaracteristiqueASLCAR1">#REF!</definedName>
    <definedName name="ListeCaracteristiqueASLCAR2">#REF!</definedName>
    <definedName name="ListeCaracteristiqueASLCAR31">#REF!</definedName>
    <definedName name="ListeCaracteristiqueASLCAR32">#REF!</definedName>
    <definedName name="ListeCaracteristiqueASLCAR4">#REF!</definedName>
    <definedName name="ListeCaracteristiqueASLCAR5">#REF!</definedName>
    <definedName name="ListeCaracteristiqueASLDIV13BTN">#REF!</definedName>
    <definedName name="ListeCaracteristiqueASLDIV14BTN">#REF!</definedName>
    <definedName name="ListeCaracteristiqueASLDIV15">#REF!</definedName>
    <definedName name="ListeCaracteristiqueASLDIV16">#REF!</definedName>
    <definedName name="ListeCaracteristiqueASLDIV17">#REF!</definedName>
    <definedName name="ListeCaracteristiqueASLDIV18">#REF!</definedName>
    <definedName name="ListeCaracteristiqueASLDIV19">#REF!</definedName>
    <definedName name="ListeCaracteristiqueASLDIV20">#REF!</definedName>
    <definedName name="ListeCaracteristiqueASLDIV21">#REF!</definedName>
    <definedName name="ListeCaracteristiqueASLDIV22">#REF!</definedName>
    <definedName name="ListeCaracteristiqueASLDIV23SOL">#REF!</definedName>
    <definedName name="ListeCaracteristiqueASLDIV23YOG">#REF!</definedName>
    <definedName name="ListeCaracteristiqueASLDIV24">#REF!</definedName>
    <definedName name="ListeCaracteristiqueASLFIT1">#REF!</definedName>
    <definedName name="ListeCaracteristiqueASLFIT10">#REF!</definedName>
    <definedName name="ListeCaracteristiqueASLFIT11">#REF!</definedName>
    <definedName name="ListeCaracteristiqueASLFIT12">#REF!</definedName>
    <definedName name="ListeCaracteristiqueASLFIT13">#REF!</definedName>
    <definedName name="ListeCaracteristiqueASLFIT14">#REF!</definedName>
    <definedName name="ListeCaracteristiqueASLFIT15">#REF!</definedName>
    <definedName name="ListeCaracteristiqueASLFIT16">#REF!</definedName>
    <definedName name="ListeCaracteristiqueASLFIT17">#REF!</definedName>
    <definedName name="ListeCaracteristiqueASLFIT2">#REF!</definedName>
    <definedName name="ListeCaracteristiqueASLFIT3">#REF!</definedName>
    <definedName name="ListeCaracteristiqueASLFIT4">#REF!</definedName>
    <definedName name="ListeCaracteristiqueASLFIT5">#REF!</definedName>
    <definedName name="ListeCaracteristiqueASLFIT6">#REF!</definedName>
    <definedName name="ListeCaracteristiqueASLFIT7">#REF!</definedName>
    <definedName name="ListeCaracteristiqueASLFIT8">#REF!</definedName>
    <definedName name="ListeCaracteristiqueASLFIT9">#REF!</definedName>
    <definedName name="ListeCaracteristiqueASLMET17">#REF!</definedName>
    <definedName name="ListeCaracteristiqueASLMET18">#REF!</definedName>
    <definedName name="ListeCaracteristiqueASLMET19">#REF!</definedName>
    <definedName name="ListeCaracteristiqueASLMET20">#REF!</definedName>
    <definedName name="ListeCaracteristiqueASLMET21">#REF!</definedName>
    <definedName name="ListeCaracteristiqueASLMET22">#REF!</definedName>
    <definedName name="ListeCaracteristiqueASLMET24">#REF!</definedName>
    <definedName name="ListeCaracteristiqueASLMET25">#REF!</definedName>
    <definedName name="ListeCaracteristiqueASLNAUT10DIV">#REF!</definedName>
    <definedName name="ListeCaracteristiqueASLNAUT10KTE">#REF!</definedName>
    <definedName name="ListeCaracteristiqueASLNAUT10WIG">#REF!</definedName>
    <definedName name="ListeCaracteristiqueASLNAUT11">#REF!</definedName>
    <definedName name="ListeCaracteristiqueASLNAUT12">#REF!</definedName>
    <definedName name="ListeCaracteristiqueASLNAUT13">#REF!</definedName>
    <definedName name="ListeCaracteristiqueASLNAUT14">#REF!</definedName>
    <definedName name="ListeCaracteristiqueASLNAUT15">#REF!</definedName>
    <definedName name="ListeCaracteristiqueASLNAUT16">#REF!</definedName>
    <definedName name="ListeCaracteristiqueASLNAUT17">#REF!</definedName>
    <definedName name="ListeCaracteristiqueASLNAUT18">#REF!</definedName>
    <definedName name="ListeCaracteristiqueASLNAUT19">#REF!</definedName>
    <definedName name="ListeCaracteristiqueASLNAUT1KAY">#REF!</definedName>
    <definedName name="ListeCaracteristiqueASLNAUT1LAN">#REF!</definedName>
    <definedName name="ListeCaracteristiqueASLNAUT20DIV">#REF!</definedName>
    <definedName name="ListeCaracteristiqueASLNAUT20WID">#REF!</definedName>
    <definedName name="ListeCaracteristiqueASLNAUT21DIV">#REF!</definedName>
    <definedName name="ListeCaracteristiqueASLNAUT21WID">#REF!</definedName>
    <definedName name="ListeCaracteristiqueASLNAUT22">#REF!</definedName>
    <definedName name="ListeCaracteristiqueASLNAUT23">#REF!</definedName>
    <definedName name="ListeCaracteristiqueASLNAUT2KAY">#REF!</definedName>
    <definedName name="ListeCaracteristiqueASLNAUT2LAN">#REF!</definedName>
    <definedName name="ListeCaracteristiqueASLNAUT3KAY">#REF!</definedName>
    <definedName name="ListeCaracteristiqueASLNAUT3LAN">#REF!</definedName>
    <definedName name="ListeCaracteristiqueASLNAUT4KAY">#REF!</definedName>
    <definedName name="ListeCaracteristiqueASLNAUT4LAN">#REF!</definedName>
    <definedName name="ListeCaracteristiqueASLNAUT5KAY">#REF!</definedName>
    <definedName name="ListeCaracteristiqueASLNAUT5LAN">#REF!</definedName>
    <definedName name="ListeCaracteristiqueASLNAUT6">#REF!</definedName>
    <definedName name="ListeCaracteristiqueASLNAUT7">#REF!</definedName>
    <definedName name="ListeCaracteristiqueASLNAUT8">#REF!</definedName>
    <definedName name="ListeCaracteristiqueASLNAUT9DIV">#REF!</definedName>
    <definedName name="ListeCaracteristiqueASLNAUT9WID">#REF!</definedName>
    <definedName name="ListeCaracteristiqueASLNEP1">#REF!</definedName>
    <definedName name="ListeCaracteristiqueASLNEP2">#REF!</definedName>
    <definedName name="ListeCaracteristiqueASLNEP3">#REF!</definedName>
    <definedName name="ListeCaracteristiqueASLNEP4">#REF!</definedName>
    <definedName name="ListeCaracteristiqueASLNEP5">#REF!</definedName>
    <definedName name="ListeCaracteristiqueASLSAC1">#REF!</definedName>
    <definedName name="ListeCaracteristiqueASLSAC2">#REF!</definedName>
    <definedName name="ListeCaracteristiqueASLSAC3">#REF!</definedName>
    <definedName name="ListeCaracteristiqueASLSMA13">#REF!</definedName>
    <definedName name="ListeCaracteristiqueASLSMA14">#REF!</definedName>
    <definedName name="ListeCaracteristiqueASLSMA15">#REF!</definedName>
    <definedName name="ListeCaracteristiqueASLSMA16">#REF!</definedName>
    <definedName name="ListeCaracteristiqueASLSMA17">#REF!</definedName>
    <definedName name="ListeCaracteristiqueASLSPE1">#REF!</definedName>
    <definedName name="ListeCaracteristiqueASLSPE10">#REF!</definedName>
    <definedName name="ListeCaracteristiqueASLSPE11">#REF!</definedName>
    <definedName name="ListeCaracteristiqueASLSPE2JPA">#REF!</definedName>
    <definedName name="ListeCaracteristiqueASLSPE2JPB">#REF!</definedName>
    <definedName name="ListeCaracteristiqueASLSPE3JPA">#REF!</definedName>
    <definedName name="ListeCaracteristiqueASLSPE3JPB">#REF!</definedName>
    <definedName name="ListeCaracteristiqueASLSPE4JPA">#REF!</definedName>
    <definedName name="ListeCaracteristiqueASLSPE4JPB">#REF!</definedName>
    <definedName name="ListeCaracteristiqueASLSPE5JPA">#REF!</definedName>
    <definedName name="ListeCaracteristiqueASLSPE5JPB">#REF!</definedName>
    <definedName name="ListeCaracteristiqueASLSPE6">#REF!</definedName>
    <definedName name="ListeCaracteristiqueASLSPE7">#REF!</definedName>
    <definedName name="ListeCaracteristiqueASLSPE8">#REF!</definedName>
    <definedName name="ListeCaracteristiqueASLSPE9">#REF!</definedName>
    <definedName name="ListeCaracteristiqueASLTENT1TEC">#REF!</definedName>
    <definedName name="ListeCaracteristiqueASLTENT1TEV">#REF!</definedName>
    <definedName name="ListeCaracteristiqueASLTENT2TEC">#REF!</definedName>
    <definedName name="ListeCaracteristiqueASLTENT2TEV">#REF!</definedName>
    <definedName name="ListeCaracteristiqueVide">#REF!</definedName>
    <definedName name="ListeEquipementASLBIG3">#REF!</definedName>
    <definedName name="ListeEquipementASLDIV13">#REF!</definedName>
    <definedName name="ListeEquipementASLDIV14">#REF!</definedName>
    <definedName name="ListeEquipementASLDIV23">#REF!</definedName>
    <definedName name="ListeEquipementASLNAUT1">#REF!</definedName>
    <definedName name="ListeEquipementASLNAUT10">#REF!</definedName>
    <definedName name="ListeEquipementASLNAUT2">#REF!</definedName>
    <definedName name="ListeEquipementASLNAUT20">#REF!</definedName>
    <definedName name="ListeEquipementASLNAUT21">#REF!</definedName>
    <definedName name="ListeEquipementASLNAUT3">#REF!</definedName>
    <definedName name="ListeEquipementASLNAUT4">#REF!</definedName>
    <definedName name="ListeEquipementASLNAUT5">#REF!</definedName>
    <definedName name="ListeEquipementASLNAUT9">#REF!</definedName>
    <definedName name="ListeEquipementASLSPE2">#REF!</definedName>
    <definedName name="ListeEquipementASLSPE3">#REF!</definedName>
    <definedName name="ListeEquipementASLSPE4">#REF!</definedName>
    <definedName name="ListeEquipementASLSPE5">#REF!</definedName>
    <definedName name="ListeEquipementASLTENT1">#REF!</definedName>
    <definedName name="ListeEquipementASLTENT2">#REF!</definedName>
    <definedName name="ListeEquipementVide">#REF!</definedName>
    <definedName name="ListeMateriauxASL2VL1">#REF!</definedName>
    <definedName name="ListeMateriauxASL2VL2">#REF!</definedName>
    <definedName name="ListeMateriauxASL2VL3">#REF!</definedName>
    <definedName name="ListeMateriauxASL2VL4">#REF!</definedName>
    <definedName name="ListeMateriauxASLBAL1">#REF!</definedName>
    <definedName name="ListeMateriauxASLBAL2">#REF!</definedName>
    <definedName name="ListeMateriauxASLBAL3">#REF!</definedName>
    <definedName name="ListeMateriauxASLBIG2">#REF!</definedName>
    <definedName name="ListeMateriauxASLBIG3BIL">#REF!</definedName>
    <definedName name="ListeMateriauxASLBIG3TEX">#REF!</definedName>
    <definedName name="ListeMateriauxASLBIG3TIN">#REF!</definedName>
    <definedName name="ListeMateriauxASLBTR1">#REF!</definedName>
    <definedName name="ListeMateriauxASLBTR2">#REF!</definedName>
    <definedName name="ListeMateriauxASLBUT1">#REF!</definedName>
    <definedName name="ListeMateriauxASLBUT2">#REF!</definedName>
    <definedName name="ListeMateriauxASLCAR1">#REF!</definedName>
    <definedName name="ListeMateriauxASLCAR2">#REF!</definedName>
    <definedName name="ListeMateriauxASLCAR31">#REF!</definedName>
    <definedName name="ListeMateriauxASLCAR32">#REF!</definedName>
    <definedName name="ListeMateriauxASLCAR4">#REF!</definedName>
    <definedName name="ListeMateriauxASLCAR5">#REF!</definedName>
    <definedName name="ListeMateriauxASLDIV13BTN">#REF!</definedName>
    <definedName name="ListeMateriauxASLDIV14BTN">#REF!</definedName>
    <definedName name="ListeMateriauxASLDIV1535">#REF!</definedName>
    <definedName name="ListeMateriauxASLDIV1536">#REF!</definedName>
    <definedName name="ListeMateriauxASLDIV16">#REF!</definedName>
    <definedName name="ListeMateriauxASLDIV17">#REF!</definedName>
    <definedName name="ListeMateriauxASLDIV18">#REF!</definedName>
    <definedName name="ListeMateriauxASLDIV19">#REF!</definedName>
    <definedName name="ListeMateriauxASLDIV2038">#REF!</definedName>
    <definedName name="ListeMateriauxASLDIV2039">#REF!</definedName>
    <definedName name="ListeMateriauxASLDIV2042">#REF!</definedName>
    <definedName name="ListeMateriauxASLDIV2045">#REF!</definedName>
    <definedName name="ListeMateriauxASLDIV2148">#REF!</definedName>
    <definedName name="ListeMateriauxASLDIV2152">#REF!</definedName>
    <definedName name="ListeMateriauxASLDIV2241">#REF!</definedName>
    <definedName name="ListeMateriauxASLDIV2243">#REF!</definedName>
    <definedName name="ListeMateriauxASLDIV23SOL">#REF!</definedName>
    <definedName name="ListeMateriauxASLDIV23YOG">#REF!</definedName>
    <definedName name="ListeMateriauxASLDIV24">#REF!</definedName>
    <definedName name="ListeMateriauxASLFIT1051">#REF!</definedName>
    <definedName name="ListeMateriauxASLFIT1054">#REF!</definedName>
    <definedName name="ListeMateriauxASLFIT1057">#REF!</definedName>
    <definedName name="ListeMateriauxASLFIT1160">#REF!</definedName>
    <definedName name="ListeMateriauxASLFIT1163">#REF!</definedName>
    <definedName name="ListeMateriauxASLFIT1166">#REF!</definedName>
    <definedName name="ListeMateriauxASLFIT12">#REF!</definedName>
    <definedName name="ListeMateriauxASLFIT13">#REF!</definedName>
    <definedName name="ListeMateriauxASLFIT14">#REF!</definedName>
    <definedName name="ListeMateriauxASLFIT15">#REF!</definedName>
    <definedName name="ListeMateriauxASLFIT156">#REF!</definedName>
    <definedName name="ListeMateriauxASLFIT157">#REF!</definedName>
    <definedName name="ListeMateriauxASLFIT16">#REF!</definedName>
    <definedName name="ListeMateriauxASLFIT17">#REF!</definedName>
    <definedName name="ListeMateriauxASLFIT257">#REF!</definedName>
    <definedName name="ListeMateriauxASLFIT260">#REF!</definedName>
    <definedName name="ListeMateriauxASLFIT263">#REF!</definedName>
    <definedName name="ListeMateriauxASLFIT3">#REF!</definedName>
    <definedName name="ListeMateriauxASLFIT4">#REF!</definedName>
    <definedName name="ListeMateriauxASLFIT5">#REF!</definedName>
    <definedName name="ListeMateriauxASLFIT6">#REF!</definedName>
    <definedName name="ListeMateriauxASLFIT7">#REF!</definedName>
    <definedName name="ListeMateriauxASLFIT8">#REF!</definedName>
    <definedName name="ListeMateriauxASLFIT942">#REF!</definedName>
    <definedName name="ListeMateriauxASLFIT945">#REF!</definedName>
    <definedName name="ListeMateriauxASLFIT948">#REF!</definedName>
    <definedName name="ListeMateriauxASLMET1747">#REF!</definedName>
    <definedName name="ListeMateriauxASLMET1748">#REF!</definedName>
    <definedName name="ListeMateriauxASLMET1848">#REF!</definedName>
    <definedName name="ListeMateriauxASLMET1951">#REF!</definedName>
    <definedName name="ListeMateriauxASLMET2051">#REF!</definedName>
    <definedName name="ListeMateriauxASLMET2054">#REF!</definedName>
    <definedName name="ListeMateriauxASLMET2057">#REF!</definedName>
    <definedName name="ListeMateriauxASLMET2160">#REF!</definedName>
    <definedName name="ListeMateriauxASLMET2163">#REF!</definedName>
    <definedName name="ListeMateriauxASLMET22">#REF!</definedName>
    <definedName name="ListeMateriauxASLMET24">#REF!</definedName>
    <definedName name="ListeMateriauxASLMET25">#REF!</definedName>
    <definedName name="ListeMateriauxASLNAUT10DIV20">#REF!</definedName>
    <definedName name="ListeMateriauxASLNAUT10DIV21">#REF!</definedName>
    <definedName name="ListeMateriauxASLNAUT10DIV24">#REF!</definedName>
    <definedName name="ListeMateriauxASLNAUT10DIV27">#REF!</definedName>
    <definedName name="ListeMateriauxASLNAUT10DIV30">#REF!</definedName>
    <definedName name="ListeMateriauxASLNAUT10DIV33">#REF!</definedName>
    <definedName name="ListeMateriauxASLNAUT10DIV36">#REF!</definedName>
    <definedName name="ListeMateriauxASLNAUT10DIV39">#REF!</definedName>
    <definedName name="ListeMateriauxASLNAUT10DIV42">#REF!</definedName>
    <definedName name="ListeMateriauxASLNAUT10DIV45">#REF!</definedName>
    <definedName name="ListeMateriauxASLNAUT10DIV48">#REF!</definedName>
    <definedName name="ListeMateriauxASLNAUT10DIV51">#REF!</definedName>
    <definedName name="ListeMateriauxASLNAUT10DIV54">#REF!</definedName>
    <definedName name="ListeMateriauxASLNAUT10DIV57">#REF!</definedName>
    <definedName name="ListeMateriauxASLNAUT10DIV60">#REF!</definedName>
    <definedName name="ListeMateriauxASLNAUT10DIV63">#REF!</definedName>
    <definedName name="ListeMateriauxASLNAUT10DIV66">#REF!</definedName>
    <definedName name="ListeMateriauxASLNAUT10KTE">#REF!</definedName>
    <definedName name="ListeMateriauxASLNAUT10WIG">#REF!</definedName>
    <definedName name="ListeMateriauxASLNAUT11">#REF!</definedName>
    <definedName name="ListeMateriauxASLNAUT12">#REF!</definedName>
    <definedName name="ListeMateriauxASLNAUT13">#REF!</definedName>
    <definedName name="ListeMateriauxASLNAUT14">#REF!</definedName>
    <definedName name="ListeMateriauxASLNAUT15">#REF!</definedName>
    <definedName name="ListeMateriauxASLNAUT1642">#REF!</definedName>
    <definedName name="ListeMateriauxASLNAUT1645">#REF!</definedName>
    <definedName name="ListeMateriauxASLNAUT17">#REF!</definedName>
    <definedName name="ListeMateriauxASLNAUT1851">#REF!</definedName>
    <definedName name="ListeMateriauxASLNAUT1854">#REF!</definedName>
    <definedName name="ListeMateriauxASLNAUT1857">#REF!</definedName>
    <definedName name="ListeMateriauxASLNAUT1957">#REF!</definedName>
    <definedName name="ListeMateriauxASLNAUT1960">#REF!</definedName>
    <definedName name="ListeMateriauxASLNAUT1963">#REF!</definedName>
    <definedName name="ListeMateriauxASLNAUT1966">#REF!</definedName>
    <definedName name="ListeMateriauxASLNAUT1KAY">#REF!</definedName>
    <definedName name="ListeMateriauxASLNAUT1LAN">#REF!</definedName>
    <definedName name="ListeMateriauxASLNAUT20DIV20">#REF!</definedName>
    <definedName name="ListeMateriauxASLNAUT20DIV21">#REF!</definedName>
    <definedName name="ListeMateriauxASLNAUT20DIV24">#REF!</definedName>
    <definedName name="ListeMateriauxASLNAUT20DIV27">#REF!</definedName>
    <definedName name="ListeMateriauxASLNAUT20DIV30">#REF!</definedName>
    <definedName name="ListeMateriauxASLNAUT20DIV33">#REF!</definedName>
    <definedName name="ListeMateriauxASLNAUT20DIV36">#REF!</definedName>
    <definedName name="ListeMateriauxASLNAUT20DIV39">#REF!</definedName>
    <definedName name="ListeMateriauxASLNAUT20DIV42">#REF!</definedName>
    <definedName name="ListeMateriauxASLNAUT20DIV45">#REF!</definedName>
    <definedName name="ListeMateriauxASLNAUT20DIV48">#REF!</definedName>
    <definedName name="ListeMateriauxASLNAUT20DIV51">#REF!</definedName>
    <definedName name="ListeMateriauxASLNAUT20DIV54">#REF!</definedName>
    <definedName name="ListeMateriauxASLNAUT20DIV57">#REF!</definedName>
    <definedName name="ListeMateriauxASLNAUT20DIV60">#REF!</definedName>
    <definedName name="ListeMateriauxASLNAUT20DIV63">#REF!</definedName>
    <definedName name="ListeMateriauxASLNAUT20DIV66">#REF!</definedName>
    <definedName name="ListeMateriauxASLNAUT20WID">#REF!</definedName>
    <definedName name="ListeMateriauxASLNAUT21DIV20">#REF!</definedName>
    <definedName name="ListeMateriauxASLNAUT21DIV21">#REF!</definedName>
    <definedName name="ListeMateriauxASLNAUT21DIV24">#REF!</definedName>
    <definedName name="ListeMateriauxASLNAUT21DIV27">#REF!</definedName>
    <definedName name="ListeMateriauxASLNAUT21DIV30">#REF!</definedName>
    <definedName name="ListeMateriauxASLNAUT21DIV33">#REF!</definedName>
    <definedName name="ListeMateriauxASLNAUT21DIV36">#REF!</definedName>
    <definedName name="ListeMateriauxASLNAUT21DIV39">#REF!</definedName>
    <definedName name="ListeMateriauxASLNAUT21DIV42">#REF!</definedName>
    <definedName name="ListeMateriauxASLNAUT21DIV45">#REF!</definedName>
    <definedName name="ListeMateriauxASLNAUT21DIV48">#REF!</definedName>
    <definedName name="ListeMateriauxASLNAUT21DIV51">#REF!</definedName>
    <definedName name="ListeMateriauxASLNAUT21DIV54">#REF!</definedName>
    <definedName name="ListeMateriauxASLNAUT21DIV57">#REF!</definedName>
    <definedName name="ListeMateriauxASLNAUT21DIV60">#REF!</definedName>
    <definedName name="ListeMateriauxASLNAUT21DIV63">#REF!</definedName>
    <definedName name="ListeMateriauxASLNAUT21DIV66">#REF!</definedName>
    <definedName name="ListeMateriauxASLNAUT21WID">#REF!</definedName>
    <definedName name="ListeMateriauxASLNAUT22">#REF!</definedName>
    <definedName name="ListeMateriauxASLNAUT23">#REF!</definedName>
    <definedName name="ListeMateriauxASLNAUT2KAY">#REF!</definedName>
    <definedName name="ListeMateriauxASLNAUT2LAN">#REF!</definedName>
    <definedName name="ListeMateriauxASLNAUT3KAY">#REF!</definedName>
    <definedName name="ListeMateriauxASLNAUT3LAN45">#REF!</definedName>
    <definedName name="ListeMateriauxASLNAUT3LAN48">#REF!</definedName>
    <definedName name="ListeMateriauxASLNAUT4KAY">#REF!</definedName>
    <definedName name="ListeMateriauxASLNAUT4LAN51">#REF!</definedName>
    <definedName name="ListeMateriauxASLNAUT4LAN54">#REF!</definedName>
    <definedName name="ListeMateriauxASLNAUT4LAN57">#REF!</definedName>
    <definedName name="ListeMateriauxASLNAUT5KAY">#REF!</definedName>
    <definedName name="ListeMateriauxASLNAUT5LAN57">#REF!</definedName>
    <definedName name="ListeMateriauxASLNAUT5LAN61">#REF!</definedName>
    <definedName name="ListeMateriauxASLNAUT6">#REF!</definedName>
    <definedName name="ListeMateriauxASLNAUT7">#REF!</definedName>
    <definedName name="ListeMateriauxASLNAUT844">#REF!</definedName>
    <definedName name="ListeMateriauxASLNAUT846">#REF!</definedName>
    <definedName name="ListeMateriauxASLNAUT9DIV20">#REF!</definedName>
    <definedName name="ListeMateriauxASLNAUT9DIV21">#REF!</definedName>
    <definedName name="ListeMateriauxASLNAUT9DIV24">#REF!</definedName>
    <definedName name="ListeMateriauxASLNAUT9DIV27">#REF!</definedName>
    <definedName name="ListeMateriauxASLNAUT9DIV30">#REF!</definedName>
    <definedName name="ListeMateriauxASLNAUT9DIV33">#REF!</definedName>
    <definedName name="ListeMateriauxASLNAUT9DIV36">#REF!</definedName>
    <definedName name="ListeMateriauxASLNAUT9DIV39">#REF!</definedName>
    <definedName name="ListeMateriauxASLNAUT9DIV42">#REF!</definedName>
    <definedName name="ListeMateriauxASLNAUT9DIV45">#REF!</definedName>
    <definedName name="ListeMateriauxASLNAUT9DIV48">#REF!</definedName>
    <definedName name="ListeMateriauxASLNAUT9DIV51">#REF!</definedName>
    <definedName name="ListeMateriauxASLNAUT9DIV54">#REF!</definedName>
    <definedName name="ListeMateriauxASLNAUT9DIV57">#REF!</definedName>
    <definedName name="ListeMateriauxASLNAUT9DIV60">#REF!</definedName>
    <definedName name="ListeMateriauxASLNAUT9DIV63">#REF!</definedName>
    <definedName name="ListeMateriauxASLNAUT9DIV66">#REF!</definedName>
    <definedName name="ListeMateriauxASLNAUT9WID">#REF!</definedName>
    <definedName name="ListeMateriauxASLNEP1">#REF!</definedName>
    <definedName name="ListeMateriauxASLNEP235">#REF!</definedName>
    <definedName name="ListeMateriauxASLNEP236">#REF!</definedName>
    <definedName name="ListeMateriauxASLNEP239">#REF!</definedName>
    <definedName name="ListeMateriauxASLNEP242">#REF!</definedName>
    <definedName name="ListeMateriauxASLNEP245">#REF!</definedName>
    <definedName name="ListeMateriauxASLNEP249">#REF!</definedName>
    <definedName name="ListeMateriauxASLNEP335">#REF!</definedName>
    <definedName name="ListeMateriauxASLNEP336">#REF!</definedName>
    <definedName name="ListeMateriauxASLNEP339">#REF!</definedName>
    <definedName name="ListeMateriauxASLNEP342">#REF!</definedName>
    <definedName name="ListeMateriauxASLNEP345">#REF!</definedName>
    <definedName name="ListeMateriauxASLNEP349">#REF!</definedName>
    <definedName name="ListeMateriauxASLNEP435">#REF!</definedName>
    <definedName name="ListeMateriauxASLNEP436">#REF!</definedName>
    <definedName name="ListeMateriauxASLNEP439">#REF!</definedName>
    <definedName name="ListeMateriauxASLNEP442">#REF!</definedName>
    <definedName name="ListeMateriauxASLNEP445">#REF!</definedName>
    <definedName name="ListeMateriauxASLNEP449">#REF!</definedName>
    <definedName name="ListeMateriauxASLNEP535">#REF!</definedName>
    <definedName name="ListeMateriauxASLNEP536">#REF!</definedName>
    <definedName name="ListeMateriauxASLNEP539">#REF!</definedName>
    <definedName name="ListeMateriauxASLNEP542">#REF!</definedName>
    <definedName name="ListeMateriauxASLNEP545">#REF!</definedName>
    <definedName name="ListeMateriauxASLNEP549">#REF!</definedName>
    <definedName name="ListeMateriauxASLSAC135">#REF!</definedName>
    <definedName name="ListeMateriauxASLSAC136">#REF!</definedName>
    <definedName name="ListeMateriauxASLSAC139">#REF!</definedName>
    <definedName name="ListeMateriauxASLSAC142">#REF!</definedName>
    <definedName name="ListeMateriauxASLSAC145">#REF!</definedName>
    <definedName name="ListeMateriauxASLSAC149">#REF!</definedName>
    <definedName name="ListeMateriauxASLSAC235">#REF!</definedName>
    <definedName name="ListeMateriauxASLSAC236">#REF!</definedName>
    <definedName name="ListeMateriauxASLSAC239">#REF!</definedName>
    <definedName name="ListeMateriauxASLSAC242">#REF!</definedName>
    <definedName name="ListeMateriauxASLSAC245">#REF!</definedName>
    <definedName name="ListeMateriauxASLSAC249">#REF!</definedName>
    <definedName name="ListeMateriauxASLSAC335">#REF!</definedName>
    <definedName name="ListeMateriauxASLSAC336">#REF!</definedName>
    <definedName name="ListeMateriauxASLSAC339">#REF!</definedName>
    <definedName name="ListeMateriauxASLSAC342">#REF!</definedName>
    <definedName name="ListeMateriauxASLSAC345">#REF!</definedName>
    <definedName name="ListeMateriauxASLSAC349">#REF!</definedName>
    <definedName name="ListeMateriauxASLSMA13">#REF!</definedName>
    <definedName name="ListeMateriauxASLSMA1438">#REF!</definedName>
    <definedName name="ListeMateriauxASLSMA1440">#REF!</definedName>
    <definedName name="ListeMateriauxASLSMA15">#REF!</definedName>
    <definedName name="ListeMateriauxASLSMA16">#REF!</definedName>
    <definedName name="ListeMateriauxASLSMA17">#REF!</definedName>
    <definedName name="ListeMateriauxASLSPE1">#REF!</definedName>
    <definedName name="ListeMateriauxASLSPE10">#REF!</definedName>
    <definedName name="ListeMateriauxASLSPE11">#REF!</definedName>
    <definedName name="ListeMateriauxASLSPE2JPA">#REF!</definedName>
    <definedName name="ListeMateriauxASLSPE2JPB">#REF!</definedName>
    <definedName name="ListeMateriauxASLSPE3JPA51">#REF!</definedName>
    <definedName name="ListeMateriauxASLSPE3JPA54">#REF!</definedName>
    <definedName name="ListeMateriauxASLSPE3JPB51">#REF!</definedName>
    <definedName name="ListeMateriauxASLSPE3JPB54">#REF!</definedName>
    <definedName name="ListeMateriauxASLSPE4JPA54">#REF!</definedName>
    <definedName name="ListeMateriauxASLSPE4JPA57">#REF!</definedName>
    <definedName name="ListeMateriauxASLSPE4JPB54">#REF!</definedName>
    <definedName name="ListeMateriauxASLSPE4JPB57">#REF!</definedName>
    <definedName name="ListeMateriauxASLSPE5JPA">#REF!</definedName>
    <definedName name="ListeMateriauxASLSPE5JPB">#REF!</definedName>
    <definedName name="ListeMateriauxASLSPE6">#REF!</definedName>
    <definedName name="ListeMateriauxASLSPE7">#REF!</definedName>
    <definedName name="ListeMateriauxASLSPE8">#REF!</definedName>
    <definedName name="ListeMateriauxASLSPE9">#REF!</definedName>
    <definedName name="ListeMateriauxASLTENT1TEC50">#REF!</definedName>
    <definedName name="ListeMateriauxASLTENT1TEC52">#REF!</definedName>
    <definedName name="ListeMateriauxASLTENT1TEV">#REF!</definedName>
    <definedName name="ListeMateriauxASLTENT2TEC50">#REF!</definedName>
    <definedName name="ListeMateriauxASLTENT2TEC52">#REF!</definedName>
    <definedName name="ListeMateriauxASLTENT2TEV">#REF!</definedName>
    <definedName name="LPRO">'Paramètre Générateur'!$AB$967:$AB$983</definedName>
    <definedName name="LPRO20">'Paramètre Générateur'!$AO$1238:$AO$1238</definedName>
    <definedName name="LPRO21">'Paramètre Générateur'!$AO$1239:$AO$1239</definedName>
    <definedName name="LPRO24">'Paramètre Générateur'!$AO$1240:$AO$1240</definedName>
    <definedName name="LPRO27">'Paramètre Générateur'!$AO$1241:$AO$1241</definedName>
    <definedName name="LPRO30">'Paramètre Générateur'!$AO$1242:$AO$1242</definedName>
    <definedName name="LPRO33">'Paramètre Générateur'!$AO$1243:$AO$1243</definedName>
    <definedName name="LPRO36">'Paramètre Générateur'!$AO$1244:$AO$1244</definedName>
    <definedName name="LPRO39">'Paramètre Générateur'!$AO$1245:$AO$1245</definedName>
    <definedName name="LPRO42">'Paramètre Générateur'!$AO$1246:$AO$1246</definedName>
    <definedName name="LPRO45">'Paramètre Générateur'!$AO$1247:$AO$1247</definedName>
    <definedName name="LPRO48">'Paramètre Générateur'!$AO$1248:$AO$1248</definedName>
    <definedName name="LPRO51">'Paramètre Générateur'!$AO$1249:$AO$1249</definedName>
    <definedName name="LPRO54">'Paramètre Générateur'!$AO$1250:$AO$1250</definedName>
    <definedName name="LPRO57">'Paramètre Générateur'!$AO$1251:$AO$1251</definedName>
    <definedName name="LPRO60">'Paramètre Générateur'!$AO$1252:$AO$1252</definedName>
    <definedName name="LPRO63">'Paramètre Générateur'!$AO$1253:$AO$1253</definedName>
    <definedName name="LPRO66">'Paramètre Générateur'!$AO$1254:$AO$1254</definedName>
    <definedName name="LPTL">'Paramètre Générateur'!$AB$984</definedName>
    <definedName name="LPTL78">'Paramètre Générateur'!$AO$1255:$AO$1255</definedName>
    <definedName name="LSEL">'Paramètre Générateur'!$AB$985</definedName>
    <definedName name="LSEL78">'Paramètre Générateur'!$AO$1256</definedName>
    <definedName name="MalusPiece">'Paramètre Générateur Malus'!$F$4:$F$5</definedName>
    <definedName name="MalusPieceEtRecyclabilité">'Paramètre Générateur Malus'!$F$8:$F$11</definedName>
    <definedName name="MalusRecyclabilité">'Paramètre Générateur Malus'!$F$6:$F$7</definedName>
    <definedName name="Médical">#REF!</definedName>
    <definedName name="Nom">#REF!</definedName>
    <definedName name="PEM">#REF!</definedName>
    <definedName name="Sport">#REF!</definedName>
    <definedName name="Ville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51" i="104" l="1"/>
  <c r="P50" i="104"/>
  <c r="P49" i="104"/>
  <c r="P48" i="104"/>
  <c r="P47" i="104"/>
  <c r="P46" i="104"/>
  <c r="P45" i="104"/>
  <c r="P44" i="104"/>
  <c r="P43" i="104"/>
  <c r="P42" i="104"/>
  <c r="P41" i="104"/>
  <c r="P40" i="104"/>
  <c r="P39" i="104"/>
  <c r="P38" i="104"/>
  <c r="P37" i="104"/>
  <c r="P36" i="104"/>
  <c r="P35" i="104"/>
  <c r="P34" i="104"/>
  <c r="P33" i="104"/>
  <c r="P32" i="104"/>
  <c r="P31" i="104"/>
  <c r="P30" i="104"/>
  <c r="P29" i="104"/>
  <c r="P28" i="104"/>
  <c r="P27" i="104"/>
  <c r="P26" i="104"/>
  <c r="P25" i="104"/>
  <c r="P24" i="104"/>
  <c r="P23" i="104"/>
  <c r="P22" i="104"/>
  <c r="P21" i="104"/>
  <c r="P20" i="104"/>
  <c r="P19" i="104"/>
  <c r="P18" i="104"/>
  <c r="P17" i="104"/>
  <c r="P16" i="104"/>
  <c r="P15" i="104"/>
  <c r="P14" i="104"/>
  <c r="P13" i="104"/>
  <c r="P12" i="104"/>
  <c r="P11" i="104"/>
  <c r="P10" i="104"/>
  <c r="P9" i="104"/>
  <c r="P8" i="104"/>
  <c r="P7" i="104"/>
  <c r="P6" i="104"/>
  <c r="P5" i="104"/>
  <c r="P4" i="104"/>
  <c r="F17" i="48"/>
  <c r="H662" i="58" l="1"/>
  <c r="H661" i="58"/>
  <c r="AM665" i="56"/>
  <c r="AL665" i="56"/>
  <c r="AK665" i="56"/>
  <c r="AJ665" i="56"/>
  <c r="AM664" i="56"/>
  <c r="AL664" i="56"/>
  <c r="AK664" i="56"/>
  <c r="AJ664" i="56"/>
  <c r="Z500" i="56"/>
  <c r="Y500" i="56"/>
  <c r="W500" i="56"/>
  <c r="Z499" i="56"/>
  <c r="Y499" i="56"/>
  <c r="W499" i="56"/>
  <c r="AN664" i="56" l="1"/>
  <c r="AA499" i="56"/>
  <c r="AN665" i="56"/>
  <c r="AA500" i="56"/>
  <c r="H1110" i="58" l="1"/>
  <c r="H1109" i="58"/>
  <c r="H1108" i="58"/>
  <c r="H1107" i="58"/>
  <c r="H1106" i="58"/>
  <c r="H1105" i="58"/>
  <c r="F12" i="48"/>
  <c r="F8" i="48"/>
  <c r="E6" i="48" l="1"/>
  <c r="E4" i="48"/>
  <c r="Z4" i="56"/>
  <c r="Z5" i="56"/>
  <c r="Z6" i="56"/>
  <c r="Z7" i="56"/>
  <c r="Z8" i="56"/>
  <c r="Z9" i="56"/>
  <c r="Z10" i="56"/>
  <c r="Z11" i="56"/>
  <c r="Z12" i="56"/>
  <c r="Z13" i="56"/>
  <c r="Z14" i="56"/>
  <c r="Z15" i="56"/>
  <c r="Z16" i="56"/>
  <c r="Z17" i="56"/>
  <c r="Z18" i="56"/>
  <c r="Z19" i="56"/>
  <c r="Z20" i="56"/>
  <c r="Z21" i="56"/>
  <c r="Z22" i="56"/>
  <c r="Z23" i="56"/>
  <c r="Z24" i="56"/>
  <c r="Z25" i="56"/>
  <c r="Z26" i="56"/>
  <c r="Z27" i="56"/>
  <c r="Z28" i="56"/>
  <c r="Z29" i="56"/>
  <c r="Z30" i="56"/>
  <c r="Z31" i="56"/>
  <c r="Z32" i="56"/>
  <c r="Z33" i="56"/>
  <c r="Z34" i="56"/>
  <c r="Z35" i="56"/>
  <c r="Z36" i="56"/>
  <c r="Z37" i="56"/>
  <c r="Z38" i="56"/>
  <c r="Z39" i="56"/>
  <c r="Z40" i="56"/>
  <c r="Z41" i="56"/>
  <c r="Z42" i="56"/>
  <c r="Z43" i="56"/>
  <c r="Z44" i="56"/>
  <c r="Z45" i="56"/>
  <c r="Z46" i="56"/>
  <c r="Z47" i="56"/>
  <c r="Z48" i="56"/>
  <c r="Z49" i="56"/>
  <c r="Z50" i="56"/>
  <c r="Z51" i="56"/>
  <c r="Z52" i="56"/>
  <c r="Z53" i="56"/>
  <c r="Z54" i="56"/>
  <c r="Z55" i="56"/>
  <c r="Z56" i="56"/>
  <c r="Z57" i="56"/>
  <c r="Z58" i="56"/>
  <c r="Z59" i="56"/>
  <c r="Z60" i="56"/>
  <c r="Z61" i="56"/>
  <c r="Z62" i="56"/>
  <c r="Z63" i="56"/>
  <c r="Z64" i="56"/>
  <c r="Z65" i="56"/>
  <c r="Z66" i="56"/>
  <c r="Z67" i="56"/>
  <c r="Z68" i="56"/>
  <c r="Z69" i="56"/>
  <c r="Z70" i="56"/>
  <c r="Z71" i="56"/>
  <c r="Z72" i="56"/>
  <c r="Z73" i="56"/>
  <c r="Z74" i="56"/>
  <c r="Z75" i="56"/>
  <c r="Z76" i="56"/>
  <c r="Z77" i="56"/>
  <c r="Z78" i="56"/>
  <c r="Z79" i="56"/>
  <c r="Z80" i="56"/>
  <c r="Z81" i="56"/>
  <c r="Z82" i="56"/>
  <c r="Z83" i="56"/>
  <c r="Z84" i="56"/>
  <c r="Z85" i="56"/>
  <c r="Z86" i="56"/>
  <c r="Z87" i="56"/>
  <c r="Z88" i="56"/>
  <c r="Z89" i="56"/>
  <c r="Z90" i="56"/>
  <c r="Z91" i="56"/>
  <c r="Z92" i="56"/>
  <c r="Z93" i="56"/>
  <c r="Z94" i="56"/>
  <c r="Z95" i="56"/>
  <c r="Z96" i="56"/>
  <c r="Z97" i="56"/>
  <c r="Z98" i="56"/>
  <c r="Z99" i="56"/>
  <c r="Z100" i="56"/>
  <c r="Z101" i="56"/>
  <c r="Z102" i="56"/>
  <c r="Z103" i="56"/>
  <c r="Z104" i="56"/>
  <c r="Z105" i="56"/>
  <c r="Z106" i="56"/>
  <c r="Z107" i="56"/>
  <c r="Z108" i="56"/>
  <c r="Z109" i="56"/>
  <c r="Z110" i="56"/>
  <c r="Z111" i="56"/>
  <c r="Z112" i="56"/>
  <c r="Z113" i="56"/>
  <c r="Z114" i="56"/>
  <c r="Z115" i="56"/>
  <c r="Z116" i="56"/>
  <c r="Z117" i="56"/>
  <c r="Z118" i="56"/>
  <c r="Z119" i="56"/>
  <c r="Z120" i="56"/>
  <c r="Z121" i="56"/>
  <c r="Z122" i="56"/>
  <c r="Z123" i="56"/>
  <c r="Z124" i="56"/>
  <c r="Z125" i="56"/>
  <c r="Z126" i="56"/>
  <c r="Z127" i="56"/>
  <c r="Z128" i="56"/>
  <c r="Z129" i="56"/>
  <c r="Z130" i="56"/>
  <c r="Z131" i="56"/>
  <c r="Z132" i="56"/>
  <c r="Z133" i="56"/>
  <c r="Z134" i="56"/>
  <c r="Z135" i="56"/>
  <c r="Z136" i="56"/>
  <c r="Z137" i="56"/>
  <c r="Z138" i="56"/>
  <c r="Z139" i="56"/>
  <c r="Z140" i="56"/>
  <c r="Z141" i="56"/>
  <c r="Z142" i="56"/>
  <c r="Z143" i="56"/>
  <c r="Z144" i="56"/>
  <c r="Z145" i="56"/>
  <c r="Z146" i="56"/>
  <c r="Z147" i="56"/>
  <c r="Z148" i="56"/>
  <c r="Z149" i="56"/>
  <c r="Z150" i="56"/>
  <c r="Z151" i="56"/>
  <c r="Z152" i="56"/>
  <c r="Z153" i="56"/>
  <c r="Z154" i="56"/>
  <c r="Z155" i="56"/>
  <c r="Z156" i="56"/>
  <c r="Z157" i="56"/>
  <c r="Z158" i="56"/>
  <c r="Z159" i="56"/>
  <c r="Z160" i="56"/>
  <c r="Z161" i="56"/>
  <c r="Z162" i="56"/>
  <c r="Z163" i="56"/>
  <c r="Z164" i="56"/>
  <c r="Z165" i="56"/>
  <c r="Z166" i="56"/>
  <c r="Z167" i="56"/>
  <c r="Z168" i="56"/>
  <c r="Z169" i="56"/>
  <c r="Z170" i="56"/>
  <c r="Z171" i="56"/>
  <c r="Z172" i="56"/>
  <c r="Z173" i="56"/>
  <c r="Z174" i="56"/>
  <c r="Z175" i="56"/>
  <c r="Z176" i="56"/>
  <c r="Z177" i="56"/>
  <c r="Z178" i="56"/>
  <c r="Z179" i="56"/>
  <c r="Z180" i="56"/>
  <c r="Z181" i="56"/>
  <c r="Z182" i="56"/>
  <c r="Z183" i="56"/>
  <c r="Z184" i="56"/>
  <c r="Z185" i="56"/>
  <c r="Z186" i="56"/>
  <c r="Z187" i="56"/>
  <c r="Z188" i="56"/>
  <c r="Z189" i="56"/>
  <c r="Z190" i="56"/>
  <c r="Z191" i="56"/>
  <c r="Z192" i="56"/>
  <c r="Z193" i="56"/>
  <c r="Z194" i="56"/>
  <c r="Z195" i="56"/>
  <c r="Z196" i="56"/>
  <c r="Z197" i="56"/>
  <c r="Z198" i="56"/>
  <c r="Z199" i="56"/>
  <c r="Z200" i="56"/>
  <c r="Z201" i="56"/>
  <c r="Z202" i="56"/>
  <c r="Z203" i="56"/>
  <c r="Z204" i="56"/>
  <c r="Z205" i="56"/>
  <c r="Z206" i="56"/>
  <c r="Z207" i="56"/>
  <c r="Z208" i="56"/>
  <c r="Z209" i="56"/>
  <c r="Z210" i="56"/>
  <c r="Z211" i="56"/>
  <c r="Z212" i="56"/>
  <c r="Z213" i="56"/>
  <c r="Z214" i="56"/>
  <c r="Z215" i="56"/>
  <c r="Z216" i="56"/>
  <c r="Z217" i="56"/>
  <c r="Z218" i="56"/>
  <c r="Z219" i="56"/>
  <c r="Z220" i="56"/>
  <c r="Z221" i="56"/>
  <c r="Z222" i="56"/>
  <c r="Z223" i="56"/>
  <c r="Z224" i="56"/>
  <c r="Z225" i="56"/>
  <c r="Z226" i="56"/>
  <c r="Z227" i="56"/>
  <c r="Z228" i="56"/>
  <c r="Z229" i="56"/>
  <c r="Z230" i="56"/>
  <c r="Z231" i="56"/>
  <c r="Z232" i="56"/>
  <c r="Z233" i="56"/>
  <c r="Z234" i="56"/>
  <c r="Z235" i="56"/>
  <c r="Z236" i="56"/>
  <c r="Z237" i="56"/>
  <c r="Z238" i="56"/>
  <c r="Z239" i="56"/>
  <c r="Z240" i="56"/>
  <c r="Z241" i="56"/>
  <c r="Z242" i="56"/>
  <c r="Z243" i="56"/>
  <c r="Z244" i="56"/>
  <c r="Z245" i="56"/>
  <c r="Z246" i="56"/>
  <c r="Z247" i="56"/>
  <c r="Z248" i="56"/>
  <c r="Z249" i="56"/>
  <c r="Z250" i="56"/>
  <c r="Z251" i="56"/>
  <c r="Z252" i="56"/>
  <c r="Z253" i="56"/>
  <c r="Z254" i="56"/>
  <c r="Z255" i="56"/>
  <c r="Z256" i="56"/>
  <c r="Z257" i="56"/>
  <c r="Z258" i="56"/>
  <c r="Z259" i="56"/>
  <c r="Z260" i="56"/>
  <c r="Z261" i="56"/>
  <c r="Z262" i="56"/>
  <c r="Z263" i="56"/>
  <c r="Z264" i="56"/>
  <c r="Z265" i="56"/>
  <c r="Z266" i="56"/>
  <c r="Z267" i="56"/>
  <c r="Z268" i="56"/>
  <c r="Z269" i="56"/>
  <c r="Z270" i="56"/>
  <c r="Z271" i="56"/>
  <c r="Z272" i="56"/>
  <c r="Z273" i="56"/>
  <c r="Z274" i="56"/>
  <c r="Z275" i="56"/>
  <c r="Z276" i="56"/>
  <c r="Z277" i="56"/>
  <c r="Z278" i="56"/>
  <c r="Z279" i="56"/>
  <c r="Z280" i="56"/>
  <c r="Z281" i="56"/>
  <c r="Z282" i="56"/>
  <c r="Z283" i="56"/>
  <c r="Z284" i="56"/>
  <c r="Z285" i="56"/>
  <c r="Z286" i="56"/>
  <c r="Z287" i="56"/>
  <c r="Z288" i="56"/>
  <c r="Z289" i="56"/>
  <c r="Z290" i="56"/>
  <c r="Z291" i="56"/>
  <c r="Z292" i="56"/>
  <c r="Z293" i="56"/>
  <c r="Z294" i="56"/>
  <c r="Z295" i="56"/>
  <c r="Z296" i="56"/>
  <c r="Z297" i="56"/>
  <c r="Z298" i="56"/>
  <c r="Z299" i="56"/>
  <c r="Z300" i="56"/>
  <c r="Z301" i="56"/>
  <c r="Z302" i="56"/>
  <c r="Z303" i="56"/>
  <c r="Z304" i="56"/>
  <c r="Z305" i="56"/>
  <c r="Z306" i="56"/>
  <c r="Z307" i="56"/>
  <c r="Z308" i="56"/>
  <c r="Z309" i="56"/>
  <c r="Z310" i="56"/>
  <c r="Z311" i="56"/>
  <c r="Z312" i="56"/>
  <c r="Z313" i="56"/>
  <c r="Z314" i="56"/>
  <c r="Z315" i="56"/>
  <c r="Z316" i="56"/>
  <c r="Z317" i="56"/>
  <c r="Z318" i="56"/>
  <c r="Z319" i="56"/>
  <c r="Z320" i="56"/>
  <c r="Z321" i="56"/>
  <c r="Z322" i="56"/>
  <c r="Z323" i="56"/>
  <c r="Z324" i="56"/>
  <c r="Z325" i="56"/>
  <c r="Z326" i="56"/>
  <c r="Z327" i="56"/>
  <c r="Z328" i="56"/>
  <c r="Z329" i="56"/>
  <c r="Z330" i="56"/>
  <c r="Z331" i="56"/>
  <c r="Z332" i="56"/>
  <c r="Z333" i="56"/>
  <c r="Z334" i="56"/>
  <c r="Z335" i="56"/>
  <c r="Z336" i="56"/>
  <c r="Z337" i="56"/>
  <c r="Z338" i="56"/>
  <c r="Z339" i="56"/>
  <c r="Z340" i="56"/>
  <c r="Z341" i="56"/>
  <c r="Z342" i="56"/>
  <c r="Z343" i="56"/>
  <c r="Z344" i="56"/>
  <c r="Z345" i="56"/>
  <c r="Z346" i="56"/>
  <c r="Z347" i="56"/>
  <c r="Z348" i="56"/>
  <c r="Z349" i="56"/>
  <c r="Z350" i="56"/>
  <c r="Z351" i="56"/>
  <c r="Z352" i="56"/>
  <c r="Z353" i="56"/>
  <c r="Z354" i="56"/>
  <c r="Z355" i="56"/>
  <c r="Z356" i="56"/>
  <c r="Z357" i="56"/>
  <c r="Z358" i="56"/>
  <c r="Z359" i="56"/>
  <c r="Z360" i="56"/>
  <c r="Z361" i="56"/>
  <c r="Z362" i="56"/>
  <c r="Z363" i="56"/>
  <c r="Z364" i="56"/>
  <c r="Z365" i="56"/>
  <c r="Z366" i="56"/>
  <c r="Z367" i="56"/>
  <c r="Z368" i="56"/>
  <c r="Z369" i="56"/>
  <c r="Z370" i="56"/>
  <c r="Z371" i="56"/>
  <c r="Z372" i="56"/>
  <c r="Z373" i="56"/>
  <c r="Z374" i="56"/>
  <c r="Z375" i="56"/>
  <c r="Z376" i="56"/>
  <c r="Z377" i="56"/>
  <c r="Z378" i="56"/>
  <c r="Z379" i="56"/>
  <c r="Z380" i="56"/>
  <c r="Z381" i="56"/>
  <c r="Z382" i="56"/>
  <c r="Z383" i="56"/>
  <c r="Z384" i="56"/>
  <c r="Z385" i="56"/>
  <c r="Z386" i="56"/>
  <c r="Z387" i="56"/>
  <c r="Z388" i="56"/>
  <c r="Z389" i="56"/>
  <c r="Z390" i="56"/>
  <c r="Z391" i="56"/>
  <c r="Z392" i="56"/>
  <c r="Z393" i="56"/>
  <c r="Z394" i="56"/>
  <c r="Z395" i="56"/>
  <c r="Z396" i="56"/>
  <c r="Z397" i="56"/>
  <c r="Z398" i="56"/>
  <c r="Z399" i="56"/>
  <c r="Z400" i="56"/>
  <c r="Z401" i="56"/>
  <c r="Z402" i="56"/>
  <c r="Z403" i="56"/>
  <c r="Z404" i="56"/>
  <c r="Z405" i="56"/>
  <c r="Z406" i="56"/>
  <c r="Z407" i="56"/>
  <c r="Z408" i="56"/>
  <c r="Z409" i="56"/>
  <c r="Z410" i="56"/>
  <c r="Z411" i="56"/>
  <c r="Z412" i="56"/>
  <c r="Z413" i="56"/>
  <c r="Z414" i="56"/>
  <c r="Z415" i="56"/>
  <c r="Z416" i="56"/>
  <c r="Z417" i="56"/>
  <c r="Z418" i="56"/>
  <c r="Z419" i="56"/>
  <c r="Z420" i="56"/>
  <c r="Z421" i="56"/>
  <c r="Z422" i="56"/>
  <c r="Z423" i="56"/>
  <c r="Z424" i="56"/>
  <c r="Z425" i="56"/>
  <c r="Z426" i="56"/>
  <c r="Z427" i="56"/>
  <c r="Z428" i="56"/>
  <c r="Z429" i="56"/>
  <c r="Z430" i="56"/>
  <c r="Z431" i="56"/>
  <c r="Z432" i="56"/>
  <c r="Z433" i="56"/>
  <c r="Z434" i="56"/>
  <c r="Z435" i="56"/>
  <c r="Z436" i="56"/>
  <c r="Z437" i="56"/>
  <c r="Z438" i="56"/>
  <c r="Z439" i="56"/>
  <c r="Z440" i="56"/>
  <c r="Z441" i="56"/>
  <c r="Z442" i="56"/>
  <c r="Z443" i="56"/>
  <c r="Z444" i="56"/>
  <c r="Z445" i="56"/>
  <c r="Z446" i="56"/>
  <c r="Z447" i="56"/>
  <c r="Z448" i="56"/>
  <c r="Z449" i="56"/>
  <c r="Z450" i="56"/>
  <c r="Z451" i="56"/>
  <c r="Z452" i="56"/>
  <c r="Z453" i="56"/>
  <c r="Z454" i="56"/>
  <c r="Z455" i="56"/>
  <c r="Z456" i="56"/>
  <c r="Z457" i="56"/>
  <c r="Z458" i="56"/>
  <c r="Z459" i="56"/>
  <c r="Z460" i="56"/>
  <c r="Z461" i="56"/>
  <c r="Z462" i="56"/>
  <c r="Z463" i="56"/>
  <c r="Z464" i="56"/>
  <c r="Z465" i="56"/>
  <c r="Z466" i="56"/>
  <c r="Z467" i="56"/>
  <c r="Z468" i="56"/>
  <c r="Z469" i="56"/>
  <c r="Z470" i="56"/>
  <c r="Z471" i="56"/>
  <c r="Z472" i="56"/>
  <c r="Z473" i="56"/>
  <c r="Z474" i="56"/>
  <c r="Z475" i="56"/>
  <c r="Z476" i="56"/>
  <c r="Z477" i="56"/>
  <c r="Z478" i="56"/>
  <c r="Z479" i="56"/>
  <c r="Z480" i="56"/>
  <c r="Z481" i="56"/>
  <c r="Z482" i="56"/>
  <c r="Z483" i="56"/>
  <c r="Z484" i="56"/>
  <c r="Z485" i="56"/>
  <c r="Z486" i="56"/>
  <c r="Z487" i="56"/>
  <c r="Z488" i="56"/>
  <c r="Z489" i="56"/>
  <c r="Z490" i="56"/>
  <c r="Z491" i="56"/>
  <c r="Z492" i="56"/>
  <c r="Z493" i="56"/>
  <c r="Z494" i="56"/>
  <c r="Z495" i="56"/>
  <c r="Z496" i="56"/>
  <c r="Z497" i="56"/>
  <c r="Z498" i="56"/>
  <c r="Z501" i="56"/>
  <c r="Z502" i="56"/>
  <c r="Z503" i="56"/>
  <c r="Z504" i="56"/>
  <c r="Z505" i="56"/>
  <c r="Z506" i="56"/>
  <c r="Z507" i="56"/>
  <c r="Z508" i="56"/>
  <c r="Z509" i="56"/>
  <c r="Z510" i="56"/>
  <c r="Z511" i="56"/>
  <c r="Z512" i="56"/>
  <c r="Z513" i="56"/>
  <c r="Z514" i="56"/>
  <c r="Z515" i="56"/>
  <c r="Z516" i="56"/>
  <c r="Z517" i="56"/>
  <c r="Z518" i="56"/>
  <c r="Z519" i="56"/>
  <c r="Z520" i="56"/>
  <c r="Z521" i="56"/>
  <c r="Z522" i="56"/>
  <c r="Z523" i="56"/>
  <c r="Z524" i="56"/>
  <c r="Z525" i="56"/>
  <c r="Z526" i="56"/>
  <c r="Z527" i="56"/>
  <c r="Z528" i="56"/>
  <c r="Z529" i="56"/>
  <c r="Z530" i="56"/>
  <c r="Z531" i="56"/>
  <c r="Z532" i="56"/>
  <c r="Z533" i="56"/>
  <c r="Z534" i="56"/>
  <c r="Z535" i="56"/>
  <c r="Z536" i="56"/>
  <c r="Z537" i="56"/>
  <c r="Z538" i="56"/>
  <c r="Z539" i="56"/>
  <c r="Z540" i="56"/>
  <c r="Z541" i="56"/>
  <c r="Z542" i="56"/>
  <c r="Z543" i="56"/>
  <c r="Z544" i="56"/>
  <c r="Z545" i="56"/>
  <c r="Z546" i="56"/>
  <c r="Z547" i="56"/>
  <c r="Z548" i="56"/>
  <c r="Z549" i="56"/>
  <c r="Z550" i="56"/>
  <c r="Z551" i="56"/>
  <c r="Z552" i="56"/>
  <c r="Z553" i="56"/>
  <c r="Z554" i="56"/>
  <c r="Z555" i="56"/>
  <c r="Z556" i="56"/>
  <c r="Z557" i="56"/>
  <c r="Z558" i="56"/>
  <c r="Z559" i="56"/>
  <c r="Z560" i="56"/>
  <c r="Z561" i="56"/>
  <c r="Z562" i="56"/>
  <c r="Z563" i="56"/>
  <c r="Z564" i="56"/>
  <c r="Z565" i="56"/>
  <c r="Z566" i="56"/>
  <c r="Z567" i="56"/>
  <c r="Z568" i="56"/>
  <c r="Z569" i="56"/>
  <c r="Z570" i="56"/>
  <c r="Z571" i="56"/>
  <c r="Z572" i="56"/>
  <c r="Z573" i="56"/>
  <c r="Z574" i="56"/>
  <c r="Z575" i="56"/>
  <c r="Z576" i="56"/>
  <c r="Z577" i="56"/>
  <c r="Z578" i="56"/>
  <c r="Z579" i="56"/>
  <c r="Z580" i="56"/>
  <c r="Z581" i="56"/>
  <c r="Z582" i="56"/>
  <c r="Z583" i="56"/>
  <c r="Z584" i="56"/>
  <c r="Z585" i="56"/>
  <c r="Z586" i="56"/>
  <c r="Z587" i="56"/>
  <c r="Z588" i="56"/>
  <c r="Z589" i="56"/>
  <c r="Z590" i="56"/>
  <c r="Z591" i="56"/>
  <c r="Z592" i="56"/>
  <c r="Z593" i="56"/>
  <c r="Z594" i="56"/>
  <c r="Z595" i="56"/>
  <c r="Z596" i="56"/>
  <c r="Z597" i="56"/>
  <c r="Z598" i="56"/>
  <c r="Z599" i="56"/>
  <c r="Z600" i="56"/>
  <c r="Z601" i="56"/>
  <c r="Z602" i="56"/>
  <c r="Z603" i="56"/>
  <c r="Z604" i="56"/>
  <c r="Z605" i="56"/>
  <c r="Z606" i="56"/>
  <c r="Z607" i="56"/>
  <c r="Z608" i="56"/>
  <c r="Z609" i="56"/>
  <c r="Z610" i="56"/>
  <c r="Z611" i="56"/>
  <c r="Z612" i="56"/>
  <c r="Z613" i="56"/>
  <c r="Z614" i="56"/>
  <c r="Z615" i="56"/>
  <c r="Z616" i="56"/>
  <c r="Z617" i="56"/>
  <c r="Z618" i="56"/>
  <c r="Z619" i="56"/>
  <c r="Z620" i="56"/>
  <c r="Z621" i="56"/>
  <c r="Z622" i="56"/>
  <c r="Z623" i="56"/>
  <c r="Z624" i="56"/>
  <c r="Z625" i="56"/>
  <c r="Z626" i="56"/>
  <c r="Z627" i="56"/>
  <c r="Z628" i="56"/>
  <c r="Z629" i="56"/>
  <c r="Z630" i="56"/>
  <c r="Z631" i="56"/>
  <c r="Z632" i="56"/>
  <c r="Z633" i="56"/>
  <c r="Z634" i="56"/>
  <c r="Z635" i="56"/>
  <c r="Z636" i="56"/>
  <c r="Z637" i="56"/>
  <c r="Z638" i="56"/>
  <c r="Z639" i="56"/>
  <c r="Z640" i="56"/>
  <c r="Z641" i="56"/>
  <c r="Z642" i="56"/>
  <c r="Z643" i="56"/>
  <c r="Z644" i="56"/>
  <c r="Z645" i="56"/>
  <c r="Z646" i="56"/>
  <c r="Z647" i="56"/>
  <c r="Z648" i="56"/>
  <c r="Z649" i="56"/>
  <c r="Z650" i="56"/>
  <c r="Z651" i="56"/>
  <c r="Z652" i="56"/>
  <c r="Z653" i="56"/>
  <c r="Z654" i="56"/>
  <c r="Z655" i="56"/>
  <c r="Z656" i="56"/>
  <c r="Z657" i="56"/>
  <c r="Z658" i="56"/>
  <c r="Z659" i="56"/>
  <c r="Z660" i="56"/>
  <c r="Z661" i="56"/>
  <c r="Z662" i="56"/>
  <c r="Z663" i="56"/>
  <c r="Z664" i="56"/>
  <c r="Z665" i="56"/>
  <c r="Z666" i="56"/>
  <c r="Z667" i="56"/>
  <c r="Z668" i="56"/>
  <c r="Z669" i="56"/>
  <c r="Z670" i="56"/>
  <c r="Z671" i="56"/>
  <c r="Z672" i="56"/>
  <c r="Z673" i="56"/>
  <c r="Z674" i="56"/>
  <c r="Z675" i="56"/>
  <c r="Z676" i="56"/>
  <c r="Z677" i="56"/>
  <c r="Z678" i="56"/>
  <c r="Z679" i="56"/>
  <c r="Z680" i="56"/>
  <c r="Z681" i="56"/>
  <c r="Z682" i="56"/>
  <c r="Z683" i="56"/>
  <c r="Z684" i="56"/>
  <c r="Z685" i="56"/>
  <c r="Z686" i="56"/>
  <c r="Z687" i="56"/>
  <c r="Z688" i="56"/>
  <c r="Z689" i="56"/>
  <c r="Z690" i="56"/>
  <c r="Z691" i="56"/>
  <c r="Z692" i="56"/>
  <c r="Z693" i="56"/>
  <c r="Z694" i="56"/>
  <c r="Z695" i="56"/>
  <c r="Z696" i="56"/>
  <c r="Z697" i="56"/>
  <c r="Z698" i="56"/>
  <c r="Z699" i="56"/>
  <c r="Z700" i="56"/>
  <c r="Z701" i="56"/>
  <c r="Z702" i="56"/>
  <c r="Z703" i="56"/>
  <c r="Z704" i="56"/>
  <c r="Z705" i="56"/>
  <c r="Z706" i="56"/>
  <c r="Z707" i="56"/>
  <c r="Z708" i="56"/>
  <c r="Z709" i="56"/>
  <c r="Z710" i="56"/>
  <c r="Z711" i="56"/>
  <c r="Z712" i="56"/>
  <c r="Z713" i="56"/>
  <c r="Z714" i="56"/>
  <c r="Z715" i="56"/>
  <c r="Z716" i="56"/>
  <c r="Z717" i="56"/>
  <c r="Z718" i="56"/>
  <c r="Z719" i="56"/>
  <c r="Z720" i="56"/>
  <c r="Z721" i="56"/>
  <c r="Z722" i="56"/>
  <c r="Z723" i="56"/>
  <c r="Z724" i="56"/>
  <c r="Z725" i="56"/>
  <c r="Z726" i="56"/>
  <c r="Z727" i="56"/>
  <c r="Z728" i="56"/>
  <c r="Z729" i="56"/>
  <c r="Z730" i="56"/>
  <c r="Z731" i="56"/>
  <c r="Z732" i="56"/>
  <c r="Z733" i="56"/>
  <c r="Z734" i="56"/>
  <c r="Z735" i="56"/>
  <c r="Z736" i="56"/>
  <c r="Z737" i="56"/>
  <c r="Z738" i="56"/>
  <c r="Z739" i="56"/>
  <c r="Z740" i="56"/>
  <c r="Z741" i="56"/>
  <c r="Z742" i="56"/>
  <c r="Z743" i="56"/>
  <c r="Z744" i="56"/>
  <c r="Z745" i="56"/>
  <c r="Z746" i="56"/>
  <c r="Z747" i="56"/>
  <c r="Z748" i="56"/>
  <c r="Z749" i="56"/>
  <c r="Z750" i="56"/>
  <c r="Z751" i="56"/>
  <c r="Z752" i="56"/>
  <c r="Z753" i="56"/>
  <c r="Z754" i="56"/>
  <c r="Z755" i="56"/>
  <c r="Z756" i="56"/>
  <c r="Z757" i="56"/>
  <c r="Z758" i="56"/>
  <c r="Z759" i="56"/>
  <c r="Z760" i="56"/>
  <c r="Z761" i="56"/>
  <c r="Z762" i="56"/>
  <c r="Z763" i="56"/>
  <c r="Z764" i="56"/>
  <c r="Z765" i="56"/>
  <c r="Z766" i="56"/>
  <c r="Z767" i="56"/>
  <c r="Z768" i="56"/>
  <c r="Z769" i="56"/>
  <c r="Z770" i="56"/>
  <c r="Z771" i="56"/>
  <c r="Z772" i="56"/>
  <c r="Z773" i="56"/>
  <c r="Z774" i="56"/>
  <c r="Z775" i="56"/>
  <c r="Z776" i="56"/>
  <c r="Z777" i="56"/>
  <c r="Z778" i="56"/>
  <c r="Z779" i="56"/>
  <c r="Z780" i="56"/>
  <c r="Z781" i="56"/>
  <c r="Z782" i="56"/>
  <c r="Z783" i="56"/>
  <c r="Z784" i="56"/>
  <c r="Z785" i="56"/>
  <c r="Z786" i="56"/>
  <c r="Z787" i="56"/>
  <c r="Z788" i="56"/>
  <c r="Z789" i="56"/>
  <c r="Z790" i="56"/>
  <c r="Z791" i="56"/>
  <c r="Z792" i="56"/>
  <c r="Z793" i="56"/>
  <c r="Z794" i="56"/>
  <c r="Z795" i="56"/>
  <c r="Z796" i="56"/>
  <c r="Z797" i="56"/>
  <c r="Z798" i="56"/>
  <c r="Z799" i="56"/>
  <c r="Z800" i="56"/>
  <c r="Z801" i="56"/>
  <c r="Z802" i="56"/>
  <c r="Z803" i="56"/>
  <c r="Z804" i="56"/>
  <c r="Z805" i="56"/>
  <c r="Z806" i="56"/>
  <c r="Z807" i="56"/>
  <c r="Z808" i="56"/>
  <c r="Z809" i="56"/>
  <c r="Z810" i="56"/>
  <c r="Z811" i="56"/>
  <c r="Z812" i="56"/>
  <c r="Z813" i="56"/>
  <c r="Z814" i="56"/>
  <c r="Z815" i="56"/>
  <c r="Z816" i="56"/>
  <c r="Z817" i="56"/>
  <c r="Z818" i="56"/>
  <c r="Z819" i="56"/>
  <c r="Z820" i="56"/>
  <c r="Z821" i="56"/>
  <c r="Z822" i="56"/>
  <c r="Z823" i="56"/>
  <c r="Z824" i="56"/>
  <c r="Z825" i="56"/>
  <c r="Z826" i="56"/>
  <c r="Z827" i="56"/>
  <c r="Z828" i="56"/>
  <c r="Z829" i="56"/>
  <c r="Z830" i="56"/>
  <c r="Z831" i="56"/>
  <c r="Z832" i="56"/>
  <c r="Z833" i="56"/>
  <c r="Z834" i="56"/>
  <c r="Z835" i="56"/>
  <c r="Z836" i="56"/>
  <c r="Z837" i="56"/>
  <c r="Z838" i="56"/>
  <c r="Z839" i="56"/>
  <c r="Z840" i="56"/>
  <c r="Z841" i="56"/>
  <c r="Z842" i="56"/>
  <c r="Z843" i="56"/>
  <c r="Z844" i="56"/>
  <c r="Z845" i="56"/>
  <c r="Z846" i="56"/>
  <c r="Z847" i="56"/>
  <c r="Z848" i="56"/>
  <c r="Z849" i="56"/>
  <c r="Z850" i="56"/>
  <c r="Z851" i="56"/>
  <c r="Z852" i="56"/>
  <c r="Z853" i="56"/>
  <c r="Z854" i="56"/>
  <c r="Z855" i="56"/>
  <c r="Z856" i="56"/>
  <c r="Z857" i="56"/>
  <c r="Z858" i="56"/>
  <c r="Z859" i="56"/>
  <c r="Z860" i="56"/>
  <c r="Z861" i="56"/>
  <c r="Z862" i="56"/>
  <c r="Z863" i="56"/>
  <c r="Z864" i="56"/>
  <c r="Z865" i="56"/>
  <c r="Z866" i="56"/>
  <c r="Z867" i="56"/>
  <c r="Z868" i="56"/>
  <c r="Z869" i="56"/>
  <c r="Z870" i="56"/>
  <c r="Z871" i="56"/>
  <c r="Z872" i="56"/>
  <c r="Z873" i="56"/>
  <c r="Z874" i="56"/>
  <c r="Z875" i="56"/>
  <c r="Z876" i="56"/>
  <c r="Z877" i="56"/>
  <c r="Z878" i="56"/>
  <c r="Z879" i="56"/>
  <c r="Z880" i="56"/>
  <c r="Z881" i="56"/>
  <c r="Z882" i="56"/>
  <c r="Z883" i="56"/>
  <c r="Z884" i="56"/>
  <c r="Z885" i="56"/>
  <c r="Z886" i="56"/>
  <c r="Z887" i="56"/>
  <c r="Z888" i="56"/>
  <c r="Z889" i="56"/>
  <c r="Z890" i="56"/>
  <c r="Z891" i="56"/>
  <c r="Z892" i="56"/>
  <c r="Z893" i="56"/>
  <c r="Z894" i="56"/>
  <c r="Z895" i="56"/>
  <c r="Z896" i="56"/>
  <c r="Z897" i="56"/>
  <c r="Z898" i="56"/>
  <c r="Z899" i="56"/>
  <c r="Z900" i="56"/>
  <c r="Z901" i="56"/>
  <c r="Z902" i="56"/>
  <c r="Z903" i="56"/>
  <c r="Z904" i="56"/>
  <c r="Z905" i="56"/>
  <c r="Z906" i="56"/>
  <c r="Z907" i="56"/>
  <c r="Z908" i="56"/>
  <c r="Z909" i="56"/>
  <c r="Z910" i="56"/>
  <c r="Z911" i="56"/>
  <c r="Z912" i="56"/>
  <c r="Z913" i="56"/>
  <c r="Z914" i="56"/>
  <c r="Z915" i="56"/>
  <c r="Z916" i="56"/>
  <c r="Z917" i="56"/>
  <c r="Z918" i="56"/>
  <c r="Z919" i="56"/>
  <c r="Z920" i="56"/>
  <c r="Z921" i="56"/>
  <c r="Z922" i="56"/>
  <c r="Z923" i="56"/>
  <c r="Z924" i="56"/>
  <c r="Z925" i="56"/>
  <c r="Z926" i="56"/>
  <c r="Z927" i="56"/>
  <c r="Z928" i="56"/>
  <c r="Z929" i="56"/>
  <c r="Z930" i="56"/>
  <c r="Z931" i="56"/>
  <c r="Z932" i="56"/>
  <c r="Z933" i="56"/>
  <c r="Z934" i="56"/>
  <c r="Z935" i="56"/>
  <c r="Z936" i="56"/>
  <c r="Z937" i="56"/>
  <c r="Z938" i="56"/>
  <c r="Z939" i="56"/>
  <c r="Z940" i="56"/>
  <c r="Z941" i="56"/>
  <c r="Z942" i="56"/>
  <c r="Z943" i="56"/>
  <c r="Z944" i="56"/>
  <c r="Z945" i="56"/>
  <c r="Z946" i="56"/>
  <c r="Z947" i="56"/>
  <c r="Z948" i="56"/>
  <c r="Z949" i="56"/>
  <c r="Z950" i="56"/>
  <c r="Z951" i="56"/>
  <c r="Z952" i="56"/>
  <c r="Z953" i="56"/>
  <c r="Z954" i="56"/>
  <c r="Z955" i="56"/>
  <c r="Z956" i="56"/>
  <c r="Z957" i="56"/>
  <c r="Z958" i="56"/>
  <c r="Z959" i="56"/>
  <c r="Z960" i="56"/>
  <c r="Z961" i="56"/>
  <c r="Z962" i="56"/>
  <c r="Z963" i="56"/>
  <c r="Z964" i="56"/>
  <c r="Z965" i="56"/>
  <c r="Z966" i="56"/>
  <c r="Z967" i="56"/>
  <c r="Z968" i="56"/>
  <c r="Z969" i="56"/>
  <c r="Z970" i="56"/>
  <c r="Z971" i="56"/>
  <c r="Z972" i="56"/>
  <c r="Z973" i="56"/>
  <c r="Z974" i="56"/>
  <c r="Z975" i="56"/>
  <c r="Z976" i="56"/>
  <c r="Z977" i="56"/>
  <c r="Z978" i="56"/>
  <c r="Z979" i="56"/>
  <c r="Z980" i="56"/>
  <c r="Z981" i="56"/>
  <c r="Z982" i="56"/>
  <c r="Z983" i="56"/>
  <c r="Z984" i="56"/>
  <c r="Z985" i="56"/>
  <c r="Z3" i="56"/>
  <c r="Y4" i="56"/>
  <c r="Y5" i="56"/>
  <c r="Y6" i="56"/>
  <c r="Y7" i="56"/>
  <c r="Y8" i="56"/>
  <c r="Y9" i="56"/>
  <c r="Y10" i="56"/>
  <c r="Y11" i="56"/>
  <c r="Y12" i="56"/>
  <c r="Y13" i="56"/>
  <c r="Y14" i="56"/>
  <c r="Y15" i="56"/>
  <c r="Y16" i="56"/>
  <c r="Y17" i="56"/>
  <c r="Y18" i="56"/>
  <c r="AA18" i="56" s="1"/>
  <c r="Y19" i="56"/>
  <c r="Y20" i="56"/>
  <c r="Y21" i="56"/>
  <c r="Y22" i="56"/>
  <c r="Y23" i="56"/>
  <c r="Y24" i="56"/>
  <c r="Y25" i="56"/>
  <c r="Y26" i="56"/>
  <c r="Y27" i="56"/>
  <c r="Y28" i="56"/>
  <c r="Y29" i="56"/>
  <c r="Y30" i="56"/>
  <c r="AA30" i="56" s="1"/>
  <c r="Y31" i="56"/>
  <c r="Y32" i="56"/>
  <c r="Y33" i="56"/>
  <c r="Y34" i="56"/>
  <c r="Y35" i="56"/>
  <c r="Y36" i="56"/>
  <c r="Y37" i="56"/>
  <c r="Y38" i="56"/>
  <c r="Y39" i="56"/>
  <c r="Y40" i="56"/>
  <c r="Y41" i="56"/>
  <c r="Y42" i="56"/>
  <c r="AA42" i="56" s="1"/>
  <c r="Y43" i="56"/>
  <c r="Y44" i="56"/>
  <c r="Y45" i="56"/>
  <c r="Y46" i="56"/>
  <c r="Y47" i="56"/>
  <c r="Y48" i="56"/>
  <c r="Y49" i="56"/>
  <c r="Y50" i="56"/>
  <c r="Y51" i="56"/>
  <c r="Y52" i="56"/>
  <c r="Y53" i="56"/>
  <c r="Y54" i="56"/>
  <c r="AA54" i="56" s="1"/>
  <c r="Y55" i="56"/>
  <c r="Y56" i="56"/>
  <c r="Y57" i="56"/>
  <c r="Y58" i="56"/>
  <c r="Y59" i="56"/>
  <c r="Y60" i="56"/>
  <c r="Y61" i="56"/>
  <c r="Y62" i="56"/>
  <c r="Y63" i="56"/>
  <c r="Y64" i="56"/>
  <c r="Y65" i="56"/>
  <c r="Y66" i="56"/>
  <c r="AA66" i="56" s="1"/>
  <c r="Y67" i="56"/>
  <c r="Y68" i="56"/>
  <c r="Y69" i="56"/>
  <c r="Y70" i="56"/>
  <c r="Y71" i="56"/>
  <c r="Y72" i="56"/>
  <c r="Y73" i="56"/>
  <c r="Y74" i="56"/>
  <c r="Y75" i="56"/>
  <c r="Y76" i="56"/>
  <c r="Y77" i="56"/>
  <c r="Y78" i="56"/>
  <c r="AA78" i="56" s="1"/>
  <c r="Y79" i="56"/>
  <c r="Y80" i="56"/>
  <c r="Y81" i="56"/>
  <c r="Y82" i="56"/>
  <c r="Y83" i="56"/>
  <c r="Y84" i="56"/>
  <c r="Y85" i="56"/>
  <c r="Y86" i="56"/>
  <c r="Y87" i="56"/>
  <c r="Y88" i="56"/>
  <c r="Y89" i="56"/>
  <c r="Y90" i="56"/>
  <c r="AA90" i="56" s="1"/>
  <c r="Y91" i="56"/>
  <c r="Y92" i="56"/>
  <c r="Y93" i="56"/>
  <c r="Y94" i="56"/>
  <c r="Y95" i="56"/>
  <c r="Y96" i="56"/>
  <c r="Y97" i="56"/>
  <c r="Y98" i="56"/>
  <c r="Y99" i="56"/>
  <c r="Y100" i="56"/>
  <c r="Y101" i="56"/>
  <c r="Y102" i="56"/>
  <c r="AA102" i="56" s="1"/>
  <c r="Y103" i="56"/>
  <c r="Y104" i="56"/>
  <c r="Y105" i="56"/>
  <c r="Y106" i="56"/>
  <c r="Y107" i="56"/>
  <c r="Y108" i="56"/>
  <c r="Y109" i="56"/>
  <c r="Y110" i="56"/>
  <c r="Y111" i="56"/>
  <c r="Y112" i="56"/>
  <c r="Y113" i="56"/>
  <c r="Y114" i="56"/>
  <c r="AA114" i="56" s="1"/>
  <c r="Y115" i="56"/>
  <c r="Y116" i="56"/>
  <c r="Y117" i="56"/>
  <c r="Y118" i="56"/>
  <c r="Y119" i="56"/>
  <c r="Y120" i="56"/>
  <c r="Y121" i="56"/>
  <c r="Y122" i="56"/>
  <c r="Y123" i="56"/>
  <c r="Y124" i="56"/>
  <c r="Y125" i="56"/>
  <c r="Y126" i="56"/>
  <c r="AA126" i="56" s="1"/>
  <c r="Y127" i="56"/>
  <c r="Y128" i="56"/>
  <c r="Y129" i="56"/>
  <c r="Y130" i="56"/>
  <c r="Y131" i="56"/>
  <c r="Y132" i="56"/>
  <c r="Y133" i="56"/>
  <c r="Y134" i="56"/>
  <c r="Y135" i="56"/>
  <c r="Y136" i="56"/>
  <c r="Y137" i="56"/>
  <c r="Y138" i="56"/>
  <c r="AA138" i="56" s="1"/>
  <c r="Y139" i="56"/>
  <c r="Y140" i="56"/>
  <c r="Y141" i="56"/>
  <c r="Y142" i="56"/>
  <c r="Y143" i="56"/>
  <c r="Y144" i="56"/>
  <c r="Y145" i="56"/>
  <c r="Y146" i="56"/>
  <c r="Y147" i="56"/>
  <c r="Y148" i="56"/>
  <c r="Y149" i="56"/>
  <c r="Y150" i="56"/>
  <c r="AA150" i="56" s="1"/>
  <c r="Y151" i="56"/>
  <c r="Y152" i="56"/>
  <c r="Y153" i="56"/>
  <c r="Y154" i="56"/>
  <c r="Y155" i="56"/>
  <c r="Y156" i="56"/>
  <c r="Y157" i="56"/>
  <c r="Y158" i="56"/>
  <c r="Y159" i="56"/>
  <c r="Y160" i="56"/>
  <c r="Y161" i="56"/>
  <c r="Y162" i="56"/>
  <c r="AA162" i="56" s="1"/>
  <c r="Y163" i="56"/>
  <c r="Y164" i="56"/>
  <c r="Y165" i="56"/>
  <c r="Y166" i="56"/>
  <c r="Y167" i="56"/>
  <c r="Y168" i="56"/>
  <c r="Y169" i="56"/>
  <c r="Y170" i="56"/>
  <c r="Y171" i="56"/>
  <c r="Y172" i="56"/>
  <c r="Y173" i="56"/>
  <c r="Y174" i="56"/>
  <c r="AA174" i="56" s="1"/>
  <c r="Y175" i="56"/>
  <c r="Y176" i="56"/>
  <c r="Y177" i="56"/>
  <c r="Y178" i="56"/>
  <c r="Y179" i="56"/>
  <c r="Y180" i="56"/>
  <c r="Y181" i="56"/>
  <c r="Y182" i="56"/>
  <c r="Y183" i="56"/>
  <c r="Y184" i="56"/>
  <c r="Y185" i="56"/>
  <c r="Y186" i="56"/>
  <c r="AA186" i="56" s="1"/>
  <c r="Y187" i="56"/>
  <c r="Y188" i="56"/>
  <c r="Y189" i="56"/>
  <c r="Y190" i="56"/>
  <c r="Y191" i="56"/>
  <c r="Y192" i="56"/>
  <c r="Y193" i="56"/>
  <c r="Y194" i="56"/>
  <c r="Y195" i="56"/>
  <c r="Y196" i="56"/>
  <c r="Y197" i="56"/>
  <c r="Y198" i="56"/>
  <c r="AA198" i="56" s="1"/>
  <c r="Y199" i="56"/>
  <c r="Y200" i="56"/>
  <c r="Y201" i="56"/>
  <c r="Y202" i="56"/>
  <c r="Y203" i="56"/>
  <c r="Y204" i="56"/>
  <c r="Y205" i="56"/>
  <c r="Y206" i="56"/>
  <c r="Y207" i="56"/>
  <c r="Y208" i="56"/>
  <c r="Y209" i="56"/>
  <c r="Y210" i="56"/>
  <c r="AA210" i="56" s="1"/>
  <c r="Y211" i="56"/>
  <c r="Y212" i="56"/>
  <c r="Y213" i="56"/>
  <c r="Y214" i="56"/>
  <c r="Y215" i="56"/>
  <c r="Y216" i="56"/>
  <c r="Y217" i="56"/>
  <c r="Y218" i="56"/>
  <c r="Y219" i="56"/>
  <c r="Y220" i="56"/>
  <c r="Y221" i="56"/>
  <c r="Y222" i="56"/>
  <c r="AA222" i="56" s="1"/>
  <c r="Y223" i="56"/>
  <c r="Y224" i="56"/>
  <c r="Y225" i="56"/>
  <c r="Y226" i="56"/>
  <c r="Y227" i="56"/>
  <c r="Y228" i="56"/>
  <c r="Y229" i="56"/>
  <c r="Y230" i="56"/>
  <c r="Y231" i="56"/>
  <c r="Y232" i="56"/>
  <c r="Y233" i="56"/>
  <c r="Y234" i="56"/>
  <c r="AA234" i="56" s="1"/>
  <c r="Y235" i="56"/>
  <c r="Y236" i="56"/>
  <c r="Y237" i="56"/>
  <c r="Y238" i="56"/>
  <c r="Y239" i="56"/>
  <c r="Y240" i="56"/>
  <c r="Y241" i="56"/>
  <c r="Y242" i="56"/>
  <c r="Y243" i="56"/>
  <c r="Y244" i="56"/>
  <c r="Y245" i="56"/>
  <c r="Y246" i="56"/>
  <c r="AA246" i="56" s="1"/>
  <c r="Y247" i="56"/>
  <c r="Y248" i="56"/>
  <c r="Y249" i="56"/>
  <c r="Y250" i="56"/>
  <c r="Y251" i="56"/>
  <c r="Y252" i="56"/>
  <c r="Y253" i="56"/>
  <c r="Y254" i="56"/>
  <c r="Y255" i="56"/>
  <c r="Y256" i="56"/>
  <c r="Y257" i="56"/>
  <c r="Y258" i="56"/>
  <c r="AA258" i="56" s="1"/>
  <c r="Y259" i="56"/>
  <c r="Y260" i="56"/>
  <c r="Y261" i="56"/>
  <c r="Y262" i="56"/>
  <c r="Y263" i="56"/>
  <c r="Y264" i="56"/>
  <c r="Y265" i="56"/>
  <c r="Y266" i="56"/>
  <c r="Y267" i="56"/>
  <c r="Y268" i="56"/>
  <c r="Y269" i="56"/>
  <c r="Y270" i="56"/>
  <c r="Y271" i="56"/>
  <c r="Y272" i="56"/>
  <c r="Y273" i="56"/>
  <c r="Y274" i="56"/>
  <c r="Y275" i="56"/>
  <c r="Y276" i="56"/>
  <c r="Y277" i="56"/>
  <c r="Y278" i="56"/>
  <c r="Y279" i="56"/>
  <c r="Y280" i="56"/>
  <c r="Y281" i="56"/>
  <c r="Y282" i="56"/>
  <c r="AA282" i="56" s="1"/>
  <c r="Y283" i="56"/>
  <c r="Y284" i="56"/>
  <c r="Y285" i="56"/>
  <c r="Y286" i="56"/>
  <c r="Y287" i="56"/>
  <c r="Y288" i="56"/>
  <c r="Y289" i="56"/>
  <c r="Y290" i="56"/>
  <c r="Y291" i="56"/>
  <c r="Y292" i="56"/>
  <c r="Y293" i="56"/>
  <c r="Y294" i="56"/>
  <c r="AA294" i="56" s="1"/>
  <c r="Y295" i="56"/>
  <c r="Y296" i="56"/>
  <c r="Y297" i="56"/>
  <c r="Y298" i="56"/>
  <c r="Y299" i="56"/>
  <c r="Y300" i="56"/>
  <c r="Y301" i="56"/>
  <c r="Y302" i="56"/>
  <c r="Y303" i="56"/>
  <c r="Y304" i="56"/>
  <c r="Y305" i="56"/>
  <c r="Y306" i="56"/>
  <c r="Y307" i="56"/>
  <c r="Y308" i="56"/>
  <c r="Y309" i="56"/>
  <c r="Y310" i="56"/>
  <c r="Y311" i="56"/>
  <c r="Y312" i="56"/>
  <c r="Y313" i="56"/>
  <c r="Y314" i="56"/>
  <c r="Y315" i="56"/>
  <c r="Y316" i="56"/>
  <c r="Y317" i="56"/>
  <c r="Y318" i="56"/>
  <c r="Y319" i="56"/>
  <c r="Y320" i="56"/>
  <c r="Y321" i="56"/>
  <c r="Y322" i="56"/>
  <c r="Y323" i="56"/>
  <c r="Y324" i="56"/>
  <c r="Y325" i="56"/>
  <c r="Y326" i="56"/>
  <c r="Y327" i="56"/>
  <c r="Y328" i="56"/>
  <c r="Y329" i="56"/>
  <c r="Y330" i="56"/>
  <c r="AA330" i="56" s="1"/>
  <c r="Y331" i="56"/>
  <c r="Y332" i="56"/>
  <c r="Y333" i="56"/>
  <c r="Y334" i="56"/>
  <c r="Y335" i="56"/>
  <c r="Y336" i="56"/>
  <c r="Y337" i="56"/>
  <c r="Y338" i="56"/>
  <c r="Y339" i="56"/>
  <c r="Y340" i="56"/>
  <c r="Y341" i="56"/>
  <c r="Y342" i="56"/>
  <c r="AA342" i="56" s="1"/>
  <c r="Y343" i="56"/>
  <c r="Y344" i="56"/>
  <c r="Y345" i="56"/>
  <c r="Y346" i="56"/>
  <c r="Y347" i="56"/>
  <c r="Y348" i="56"/>
  <c r="Y349" i="56"/>
  <c r="Y350" i="56"/>
  <c r="Y351" i="56"/>
  <c r="Y352" i="56"/>
  <c r="Y353" i="56"/>
  <c r="Y354" i="56"/>
  <c r="Y355" i="56"/>
  <c r="Y356" i="56"/>
  <c r="Y357" i="56"/>
  <c r="Y358" i="56"/>
  <c r="Y359" i="56"/>
  <c r="Y360" i="56"/>
  <c r="Y361" i="56"/>
  <c r="Y362" i="56"/>
  <c r="Y363" i="56"/>
  <c r="Y364" i="56"/>
  <c r="Y365" i="56"/>
  <c r="Y366" i="56"/>
  <c r="Y367" i="56"/>
  <c r="Y368" i="56"/>
  <c r="Y369" i="56"/>
  <c r="Y370" i="56"/>
  <c r="Y371" i="56"/>
  <c r="Y372" i="56"/>
  <c r="Y373" i="56"/>
  <c r="Y374" i="56"/>
  <c r="Y375" i="56"/>
  <c r="Y376" i="56"/>
  <c r="Y377" i="56"/>
  <c r="Y378" i="56"/>
  <c r="AA378" i="56" s="1"/>
  <c r="Y379" i="56"/>
  <c r="Y380" i="56"/>
  <c r="Y381" i="56"/>
  <c r="Y382" i="56"/>
  <c r="Y383" i="56"/>
  <c r="Y384" i="56"/>
  <c r="Y385" i="56"/>
  <c r="Y386" i="56"/>
  <c r="Y387" i="56"/>
  <c r="Y388" i="56"/>
  <c r="Y389" i="56"/>
  <c r="Y390" i="56"/>
  <c r="AA390" i="56" s="1"/>
  <c r="Y391" i="56"/>
  <c r="Y392" i="56"/>
  <c r="Y393" i="56"/>
  <c r="Y394" i="56"/>
  <c r="Y395" i="56"/>
  <c r="Y396" i="56"/>
  <c r="Y397" i="56"/>
  <c r="Y398" i="56"/>
  <c r="Y399" i="56"/>
  <c r="Y400" i="56"/>
  <c r="Y401" i="56"/>
  <c r="Y402" i="56"/>
  <c r="AA402" i="56" s="1"/>
  <c r="Y403" i="56"/>
  <c r="Y404" i="56"/>
  <c r="Y405" i="56"/>
  <c r="Y406" i="56"/>
  <c r="Y407" i="56"/>
  <c r="Y408" i="56"/>
  <c r="Y409" i="56"/>
  <c r="Y410" i="56"/>
  <c r="Y411" i="56"/>
  <c r="Y412" i="56"/>
  <c r="Y413" i="56"/>
  <c r="Y414" i="56"/>
  <c r="Y415" i="56"/>
  <c r="Y416" i="56"/>
  <c r="Y417" i="56"/>
  <c r="Y418" i="56"/>
  <c r="Y419" i="56"/>
  <c r="Y420" i="56"/>
  <c r="Y421" i="56"/>
  <c r="Y422" i="56"/>
  <c r="Y423" i="56"/>
  <c r="Y424" i="56"/>
  <c r="Y425" i="56"/>
  <c r="Y426" i="56"/>
  <c r="AA426" i="56" s="1"/>
  <c r="Y427" i="56"/>
  <c r="Y428" i="56"/>
  <c r="Y429" i="56"/>
  <c r="Y430" i="56"/>
  <c r="Y431" i="56"/>
  <c r="Y432" i="56"/>
  <c r="Y433" i="56"/>
  <c r="Y434" i="56"/>
  <c r="Y435" i="56"/>
  <c r="Y436" i="56"/>
  <c r="Y437" i="56"/>
  <c r="Y438" i="56"/>
  <c r="Y439" i="56"/>
  <c r="Y440" i="56"/>
  <c r="Y441" i="56"/>
  <c r="Y442" i="56"/>
  <c r="Y443" i="56"/>
  <c r="Y444" i="56"/>
  <c r="Y445" i="56"/>
  <c r="Y446" i="56"/>
  <c r="Y447" i="56"/>
  <c r="Y448" i="56"/>
  <c r="Y449" i="56"/>
  <c r="Y450" i="56"/>
  <c r="Y451" i="56"/>
  <c r="Y452" i="56"/>
  <c r="Y453" i="56"/>
  <c r="Y454" i="56"/>
  <c r="Y455" i="56"/>
  <c r="Y456" i="56"/>
  <c r="Y457" i="56"/>
  <c r="Y458" i="56"/>
  <c r="Y459" i="56"/>
  <c r="Y460" i="56"/>
  <c r="Y461" i="56"/>
  <c r="Y462" i="56"/>
  <c r="Y463" i="56"/>
  <c r="Y464" i="56"/>
  <c r="Y465" i="56"/>
  <c r="Y466" i="56"/>
  <c r="Y467" i="56"/>
  <c r="Y468" i="56"/>
  <c r="Y469" i="56"/>
  <c r="Y470" i="56"/>
  <c r="Y471" i="56"/>
  <c r="Y472" i="56"/>
  <c r="Y473" i="56"/>
  <c r="Y474" i="56"/>
  <c r="Y475" i="56"/>
  <c r="Y476" i="56"/>
  <c r="Y477" i="56"/>
  <c r="Y478" i="56"/>
  <c r="Y479" i="56"/>
  <c r="Y480" i="56"/>
  <c r="Y481" i="56"/>
  <c r="Y482" i="56"/>
  <c r="Y483" i="56"/>
  <c r="Y484" i="56"/>
  <c r="Y485" i="56"/>
  <c r="Y486" i="56"/>
  <c r="Y487" i="56"/>
  <c r="Y488" i="56"/>
  <c r="Y489" i="56"/>
  <c r="Y490" i="56"/>
  <c r="Y491" i="56"/>
  <c r="Y492" i="56"/>
  <c r="Y493" i="56"/>
  <c r="Y494" i="56"/>
  <c r="Y495" i="56"/>
  <c r="Y496" i="56"/>
  <c r="Y497" i="56"/>
  <c r="Y498" i="56"/>
  <c r="AA498" i="56" s="1"/>
  <c r="Y501" i="56"/>
  <c r="Y502" i="56"/>
  <c r="Y503" i="56"/>
  <c r="Y504" i="56"/>
  <c r="Y505" i="56"/>
  <c r="Y506" i="56"/>
  <c r="Y507" i="56"/>
  <c r="Y508" i="56"/>
  <c r="Y509" i="56"/>
  <c r="Y510" i="56"/>
  <c r="Y511" i="56"/>
  <c r="Y512" i="56"/>
  <c r="Y513" i="56"/>
  <c r="Y514" i="56"/>
  <c r="Y515" i="56"/>
  <c r="Y516" i="56"/>
  <c r="Y517" i="56"/>
  <c r="Y518" i="56"/>
  <c r="Y519" i="56"/>
  <c r="Y520" i="56"/>
  <c r="Y521" i="56"/>
  <c r="Y522" i="56"/>
  <c r="Y523" i="56"/>
  <c r="Y524" i="56"/>
  <c r="Y525" i="56"/>
  <c r="Y526" i="56"/>
  <c r="Y527" i="56"/>
  <c r="Y528" i="56"/>
  <c r="Y529" i="56"/>
  <c r="Y530" i="56"/>
  <c r="Y531" i="56"/>
  <c r="Y532" i="56"/>
  <c r="Y533" i="56"/>
  <c r="Y534" i="56"/>
  <c r="Y535" i="56"/>
  <c r="Y536" i="56"/>
  <c r="Y537" i="56"/>
  <c r="Y538" i="56"/>
  <c r="Y539" i="56"/>
  <c r="Y540" i="56"/>
  <c r="Y541" i="56"/>
  <c r="Y542" i="56"/>
  <c r="Y543" i="56"/>
  <c r="Y544" i="56"/>
  <c r="Y545" i="56"/>
  <c r="Y546" i="56"/>
  <c r="Y547" i="56"/>
  <c r="Y548" i="56"/>
  <c r="Y549" i="56"/>
  <c r="Y550" i="56"/>
  <c r="Y551" i="56"/>
  <c r="Y552" i="56"/>
  <c r="Y553" i="56"/>
  <c r="Y554" i="56"/>
  <c r="Y555" i="56"/>
  <c r="Y556" i="56"/>
  <c r="Y557" i="56"/>
  <c r="Y558" i="56"/>
  <c r="Y559" i="56"/>
  <c r="Y560" i="56"/>
  <c r="Y561" i="56"/>
  <c r="Y562" i="56"/>
  <c r="Y563" i="56"/>
  <c r="Y564" i="56"/>
  <c r="Y565" i="56"/>
  <c r="Y566" i="56"/>
  <c r="Y567" i="56"/>
  <c r="Y568" i="56"/>
  <c r="Y569" i="56"/>
  <c r="Y570" i="56"/>
  <c r="Y571" i="56"/>
  <c r="Y572" i="56"/>
  <c r="Y573" i="56"/>
  <c r="Y574" i="56"/>
  <c r="Y575" i="56"/>
  <c r="Y576" i="56"/>
  <c r="Y577" i="56"/>
  <c r="Y578" i="56"/>
  <c r="Y579" i="56"/>
  <c r="Y580" i="56"/>
  <c r="Y581" i="56"/>
  <c r="Y582" i="56"/>
  <c r="Y583" i="56"/>
  <c r="Y584" i="56"/>
  <c r="Y585" i="56"/>
  <c r="Y586" i="56"/>
  <c r="Y587" i="56"/>
  <c r="Y588" i="56"/>
  <c r="Y589" i="56"/>
  <c r="Y590" i="56"/>
  <c r="Y591" i="56"/>
  <c r="Y592" i="56"/>
  <c r="Y593" i="56"/>
  <c r="Y594" i="56"/>
  <c r="Y595" i="56"/>
  <c r="Y596" i="56"/>
  <c r="Y597" i="56"/>
  <c r="Y598" i="56"/>
  <c r="Y599" i="56"/>
  <c r="Y600" i="56"/>
  <c r="Y601" i="56"/>
  <c r="Y602" i="56"/>
  <c r="Y603" i="56"/>
  <c r="Y604" i="56"/>
  <c r="Y605" i="56"/>
  <c r="Y606" i="56"/>
  <c r="Y607" i="56"/>
  <c r="Y608" i="56"/>
  <c r="Y609" i="56"/>
  <c r="Y610" i="56"/>
  <c r="Y611" i="56"/>
  <c r="Y612" i="56"/>
  <c r="Y613" i="56"/>
  <c r="Y614" i="56"/>
  <c r="Y615" i="56"/>
  <c r="Y616" i="56"/>
  <c r="Y617" i="56"/>
  <c r="Y618" i="56"/>
  <c r="Y619" i="56"/>
  <c r="Y620" i="56"/>
  <c r="Y621" i="56"/>
  <c r="Y622" i="56"/>
  <c r="Y623" i="56"/>
  <c r="Y624" i="56"/>
  <c r="Y625" i="56"/>
  <c r="Y626" i="56"/>
  <c r="Y627" i="56"/>
  <c r="Y628" i="56"/>
  <c r="Y629" i="56"/>
  <c r="Y630" i="56"/>
  <c r="Y631" i="56"/>
  <c r="Y632" i="56"/>
  <c r="Y633" i="56"/>
  <c r="Y634" i="56"/>
  <c r="Y635" i="56"/>
  <c r="Y636" i="56"/>
  <c r="Y637" i="56"/>
  <c r="Y638" i="56"/>
  <c r="Y639" i="56"/>
  <c r="Y640" i="56"/>
  <c r="Y641" i="56"/>
  <c r="Y642" i="56"/>
  <c r="Y643" i="56"/>
  <c r="Y644" i="56"/>
  <c r="Y645" i="56"/>
  <c r="Y646" i="56"/>
  <c r="Y647" i="56"/>
  <c r="Y648" i="56"/>
  <c r="Y649" i="56"/>
  <c r="Y650" i="56"/>
  <c r="Y651" i="56"/>
  <c r="Y652" i="56"/>
  <c r="Y653" i="56"/>
  <c r="Y654" i="56"/>
  <c r="Y655" i="56"/>
  <c r="Y656" i="56"/>
  <c r="Y657" i="56"/>
  <c r="Y658" i="56"/>
  <c r="Y659" i="56"/>
  <c r="Y660" i="56"/>
  <c r="Y661" i="56"/>
  <c r="Y662" i="56"/>
  <c r="Y663" i="56"/>
  <c r="Y664" i="56"/>
  <c r="Y665" i="56"/>
  <c r="Y666" i="56"/>
  <c r="Y667" i="56"/>
  <c r="Y668" i="56"/>
  <c r="Y669" i="56"/>
  <c r="Y670" i="56"/>
  <c r="Y671" i="56"/>
  <c r="Y672" i="56"/>
  <c r="Y673" i="56"/>
  <c r="Y674" i="56"/>
  <c r="Y675" i="56"/>
  <c r="Y676" i="56"/>
  <c r="Y677" i="56"/>
  <c r="Y678" i="56"/>
  <c r="Y679" i="56"/>
  <c r="Y680" i="56"/>
  <c r="Y681" i="56"/>
  <c r="Y682" i="56"/>
  <c r="Y683" i="56"/>
  <c r="Y684" i="56"/>
  <c r="Y685" i="56"/>
  <c r="Y686" i="56"/>
  <c r="Y687" i="56"/>
  <c r="Y688" i="56"/>
  <c r="Y689" i="56"/>
  <c r="Y690" i="56"/>
  <c r="Y691" i="56"/>
  <c r="Y692" i="56"/>
  <c r="Y693" i="56"/>
  <c r="Y694" i="56"/>
  <c r="Y695" i="56"/>
  <c r="Y696" i="56"/>
  <c r="Y697" i="56"/>
  <c r="Y698" i="56"/>
  <c r="Y699" i="56"/>
  <c r="Y700" i="56"/>
  <c r="Y701" i="56"/>
  <c r="Y702" i="56"/>
  <c r="Y703" i="56"/>
  <c r="Y704" i="56"/>
  <c r="Y705" i="56"/>
  <c r="Y706" i="56"/>
  <c r="Y707" i="56"/>
  <c r="Y708" i="56"/>
  <c r="Y709" i="56"/>
  <c r="Y710" i="56"/>
  <c r="Y711" i="56"/>
  <c r="Y712" i="56"/>
  <c r="Y713" i="56"/>
  <c r="Y714" i="56"/>
  <c r="Y715" i="56"/>
  <c r="Y716" i="56"/>
  <c r="Y717" i="56"/>
  <c r="Y718" i="56"/>
  <c r="Y719" i="56"/>
  <c r="Y720" i="56"/>
  <c r="Y721" i="56"/>
  <c r="Y722" i="56"/>
  <c r="Y723" i="56"/>
  <c r="Y724" i="56"/>
  <c r="Y725" i="56"/>
  <c r="Y726" i="56"/>
  <c r="Y727" i="56"/>
  <c r="Y728" i="56"/>
  <c r="Y729" i="56"/>
  <c r="Y730" i="56"/>
  <c r="Y731" i="56"/>
  <c r="Y732" i="56"/>
  <c r="Y733" i="56"/>
  <c r="Y734" i="56"/>
  <c r="Y735" i="56"/>
  <c r="Y736" i="56"/>
  <c r="Y737" i="56"/>
  <c r="Y738" i="56"/>
  <c r="Y739" i="56"/>
  <c r="Y740" i="56"/>
  <c r="Y741" i="56"/>
  <c r="Y742" i="56"/>
  <c r="Y743" i="56"/>
  <c r="Y744" i="56"/>
  <c r="Y745" i="56"/>
  <c r="Y746" i="56"/>
  <c r="Y747" i="56"/>
  <c r="Y748" i="56"/>
  <c r="Y749" i="56"/>
  <c r="Y750" i="56"/>
  <c r="Y751" i="56"/>
  <c r="Y752" i="56"/>
  <c r="Y753" i="56"/>
  <c r="Y754" i="56"/>
  <c r="Y755" i="56"/>
  <c r="Y756" i="56"/>
  <c r="Y757" i="56"/>
  <c r="Y758" i="56"/>
  <c r="Y759" i="56"/>
  <c r="Y760" i="56"/>
  <c r="Y761" i="56"/>
  <c r="Y762" i="56"/>
  <c r="Y763" i="56"/>
  <c r="Y764" i="56"/>
  <c r="Y765" i="56"/>
  <c r="Y766" i="56"/>
  <c r="Y767" i="56"/>
  <c r="Y768" i="56"/>
  <c r="Y769" i="56"/>
  <c r="Y770" i="56"/>
  <c r="Y771" i="56"/>
  <c r="Y772" i="56"/>
  <c r="Y773" i="56"/>
  <c r="Y774" i="56"/>
  <c r="Y775" i="56"/>
  <c r="Y776" i="56"/>
  <c r="Y777" i="56"/>
  <c r="Y778" i="56"/>
  <c r="Y779" i="56"/>
  <c r="Y780" i="56"/>
  <c r="Y781" i="56"/>
  <c r="Y782" i="56"/>
  <c r="Y783" i="56"/>
  <c r="Y784" i="56"/>
  <c r="Y785" i="56"/>
  <c r="Y786" i="56"/>
  <c r="Y787" i="56"/>
  <c r="Y788" i="56"/>
  <c r="Y789" i="56"/>
  <c r="Y790" i="56"/>
  <c r="Y791" i="56"/>
  <c r="Y792" i="56"/>
  <c r="Y793" i="56"/>
  <c r="Y794" i="56"/>
  <c r="Y795" i="56"/>
  <c r="Y796" i="56"/>
  <c r="Y797" i="56"/>
  <c r="Y798" i="56"/>
  <c r="Y799" i="56"/>
  <c r="Y800" i="56"/>
  <c r="Y801" i="56"/>
  <c r="Y802" i="56"/>
  <c r="Y803" i="56"/>
  <c r="Y804" i="56"/>
  <c r="Y805" i="56"/>
  <c r="Y806" i="56"/>
  <c r="Y807" i="56"/>
  <c r="Y808" i="56"/>
  <c r="Y809" i="56"/>
  <c r="Y810" i="56"/>
  <c r="Y811" i="56"/>
  <c r="Y812" i="56"/>
  <c r="Y813" i="56"/>
  <c r="Y814" i="56"/>
  <c r="Y815" i="56"/>
  <c r="Y816" i="56"/>
  <c r="Y817" i="56"/>
  <c r="Y818" i="56"/>
  <c r="Y819" i="56"/>
  <c r="Y820" i="56"/>
  <c r="Y821" i="56"/>
  <c r="Y822" i="56"/>
  <c r="Y823" i="56"/>
  <c r="Y824" i="56"/>
  <c r="Y825" i="56"/>
  <c r="Y826" i="56"/>
  <c r="Y827" i="56"/>
  <c r="Y828" i="56"/>
  <c r="Y829" i="56"/>
  <c r="Y830" i="56"/>
  <c r="Y831" i="56"/>
  <c r="Y832" i="56"/>
  <c r="Y833" i="56"/>
  <c r="Y834" i="56"/>
  <c r="Y835" i="56"/>
  <c r="Y836" i="56"/>
  <c r="Y837" i="56"/>
  <c r="Y838" i="56"/>
  <c r="Y839" i="56"/>
  <c r="Y840" i="56"/>
  <c r="Y841" i="56"/>
  <c r="Y842" i="56"/>
  <c r="Y843" i="56"/>
  <c r="Y844" i="56"/>
  <c r="Y845" i="56"/>
  <c r="Y846" i="56"/>
  <c r="Y847" i="56"/>
  <c r="Y848" i="56"/>
  <c r="Y849" i="56"/>
  <c r="Y850" i="56"/>
  <c r="Y851" i="56"/>
  <c r="Y852" i="56"/>
  <c r="Y853" i="56"/>
  <c r="Y854" i="56"/>
  <c r="Y855" i="56"/>
  <c r="Y856" i="56"/>
  <c r="Y857" i="56"/>
  <c r="Y858" i="56"/>
  <c r="Y859" i="56"/>
  <c r="Y860" i="56"/>
  <c r="Y861" i="56"/>
  <c r="Y862" i="56"/>
  <c r="Y863" i="56"/>
  <c r="Y864" i="56"/>
  <c r="Y865" i="56"/>
  <c r="Y866" i="56"/>
  <c r="Y867" i="56"/>
  <c r="Y868" i="56"/>
  <c r="Y869" i="56"/>
  <c r="Y870" i="56"/>
  <c r="Y871" i="56"/>
  <c r="Y872" i="56"/>
  <c r="Y873" i="56"/>
  <c r="Y874" i="56"/>
  <c r="Y875" i="56"/>
  <c r="Y876" i="56"/>
  <c r="Y877" i="56"/>
  <c r="Y878" i="56"/>
  <c r="Y879" i="56"/>
  <c r="Y880" i="56"/>
  <c r="Y881" i="56"/>
  <c r="Y882" i="56"/>
  <c r="Y883" i="56"/>
  <c r="Y884" i="56"/>
  <c r="Y885" i="56"/>
  <c r="Y886" i="56"/>
  <c r="Y887" i="56"/>
  <c r="Y888" i="56"/>
  <c r="Y889" i="56"/>
  <c r="Y890" i="56"/>
  <c r="Y891" i="56"/>
  <c r="Y892" i="56"/>
  <c r="Y893" i="56"/>
  <c r="Y894" i="56"/>
  <c r="Y895" i="56"/>
  <c r="Y896" i="56"/>
  <c r="Y897" i="56"/>
  <c r="Y898" i="56"/>
  <c r="Y899" i="56"/>
  <c r="Y900" i="56"/>
  <c r="Y901" i="56"/>
  <c r="Y902" i="56"/>
  <c r="Y903" i="56"/>
  <c r="Y904" i="56"/>
  <c r="Y905" i="56"/>
  <c r="Y906" i="56"/>
  <c r="Y907" i="56"/>
  <c r="Y908" i="56"/>
  <c r="Y909" i="56"/>
  <c r="Y910" i="56"/>
  <c r="Y911" i="56"/>
  <c r="Y912" i="56"/>
  <c r="Y913" i="56"/>
  <c r="Y914" i="56"/>
  <c r="Y915" i="56"/>
  <c r="Y916" i="56"/>
  <c r="Y917" i="56"/>
  <c r="Y918" i="56"/>
  <c r="Y919" i="56"/>
  <c r="Y920" i="56"/>
  <c r="Y921" i="56"/>
  <c r="Y922" i="56"/>
  <c r="Y923" i="56"/>
  <c r="Y924" i="56"/>
  <c r="Y925" i="56"/>
  <c r="Y926" i="56"/>
  <c r="Y927" i="56"/>
  <c r="Y928" i="56"/>
  <c r="Y929" i="56"/>
  <c r="Y930" i="56"/>
  <c r="Y931" i="56"/>
  <c r="Y932" i="56"/>
  <c r="Y933" i="56"/>
  <c r="Y934" i="56"/>
  <c r="Y935" i="56"/>
  <c r="Y936" i="56"/>
  <c r="Y937" i="56"/>
  <c r="Y938" i="56"/>
  <c r="Y939" i="56"/>
  <c r="Y940" i="56"/>
  <c r="Y941" i="56"/>
  <c r="Y942" i="56"/>
  <c r="Y943" i="56"/>
  <c r="Y944" i="56"/>
  <c r="Y945" i="56"/>
  <c r="Y946" i="56"/>
  <c r="Y947" i="56"/>
  <c r="Y948" i="56"/>
  <c r="Y949" i="56"/>
  <c r="Y950" i="56"/>
  <c r="Y951" i="56"/>
  <c r="Y952" i="56"/>
  <c r="Y953" i="56"/>
  <c r="Y954" i="56"/>
  <c r="Y955" i="56"/>
  <c r="Y956" i="56"/>
  <c r="Y957" i="56"/>
  <c r="Y958" i="56"/>
  <c r="Y959" i="56"/>
  <c r="Y960" i="56"/>
  <c r="Y961" i="56"/>
  <c r="Y962" i="56"/>
  <c r="Y963" i="56"/>
  <c r="Y964" i="56"/>
  <c r="Y965" i="56"/>
  <c r="Y966" i="56"/>
  <c r="Y967" i="56"/>
  <c r="Y968" i="56"/>
  <c r="Y969" i="56"/>
  <c r="Y970" i="56"/>
  <c r="Y971" i="56"/>
  <c r="Y972" i="56"/>
  <c r="Y973" i="56"/>
  <c r="Y974" i="56"/>
  <c r="Y975" i="56"/>
  <c r="Y976" i="56"/>
  <c r="Y977" i="56"/>
  <c r="Y978" i="56"/>
  <c r="Y979" i="56"/>
  <c r="Y980" i="56"/>
  <c r="Y981" i="56"/>
  <c r="Y982" i="56"/>
  <c r="Y983" i="56"/>
  <c r="Y984" i="56"/>
  <c r="Y985" i="56"/>
  <c r="Y3" i="56"/>
  <c r="W14" i="56"/>
  <c r="W985" i="56"/>
  <c r="W984" i="56"/>
  <c r="W983" i="56"/>
  <c r="W982" i="56"/>
  <c r="W981" i="56"/>
  <c r="W980" i="56"/>
  <c r="W979" i="56"/>
  <c r="W978" i="56"/>
  <c r="W977" i="56"/>
  <c r="W976" i="56"/>
  <c r="W975" i="56"/>
  <c r="W974" i="56"/>
  <c r="W973" i="56"/>
  <c r="W972" i="56"/>
  <c r="W971" i="56"/>
  <c r="W970" i="56"/>
  <c r="W969" i="56"/>
  <c r="W968" i="56"/>
  <c r="W967" i="56"/>
  <c r="W966" i="56"/>
  <c r="W965" i="56"/>
  <c r="W964" i="56"/>
  <c r="W963" i="56"/>
  <c r="W962" i="56"/>
  <c r="W961" i="56"/>
  <c r="W960" i="56"/>
  <c r="W959" i="56"/>
  <c r="W958" i="56"/>
  <c r="W957" i="56"/>
  <c r="W956" i="56"/>
  <c r="W955" i="56"/>
  <c r="W954" i="56"/>
  <c r="W953" i="56"/>
  <c r="W952" i="56"/>
  <c r="W951" i="56"/>
  <c r="W950" i="56"/>
  <c r="W949" i="56"/>
  <c r="W948" i="56"/>
  <c r="W947" i="56"/>
  <c r="W946" i="56"/>
  <c r="W945" i="56"/>
  <c r="W944" i="56"/>
  <c r="W943" i="56"/>
  <c r="W942" i="56"/>
  <c r="W941" i="56"/>
  <c r="W940" i="56"/>
  <c r="W939" i="56"/>
  <c r="W938" i="56"/>
  <c r="W937" i="56"/>
  <c r="W936" i="56"/>
  <c r="W935" i="56"/>
  <c r="W934" i="56"/>
  <c r="W933" i="56"/>
  <c r="W932" i="56"/>
  <c r="W931" i="56"/>
  <c r="W930" i="56"/>
  <c r="W929" i="56"/>
  <c r="W928" i="56"/>
  <c r="W927" i="56"/>
  <c r="W926" i="56"/>
  <c r="W925" i="56"/>
  <c r="W924" i="56"/>
  <c r="W923" i="56"/>
  <c r="W922" i="56"/>
  <c r="W921" i="56"/>
  <c r="W920" i="56"/>
  <c r="W919" i="56"/>
  <c r="W918" i="56"/>
  <c r="W917" i="56"/>
  <c r="W916" i="56"/>
  <c r="W915" i="56"/>
  <c r="W914" i="56"/>
  <c r="W913" i="56"/>
  <c r="W912" i="56"/>
  <c r="W911" i="56"/>
  <c r="W910" i="56"/>
  <c r="W909" i="56"/>
  <c r="W908" i="56"/>
  <c r="W907" i="56"/>
  <c r="W906" i="56"/>
  <c r="W905" i="56"/>
  <c r="W904" i="56"/>
  <c r="W903" i="56"/>
  <c r="W902" i="56"/>
  <c r="W901" i="56"/>
  <c r="W900" i="56"/>
  <c r="W899" i="56"/>
  <c r="W898" i="56"/>
  <c r="W897" i="56"/>
  <c r="W896" i="56"/>
  <c r="W895" i="56"/>
  <c r="W894" i="56"/>
  <c r="W893" i="56"/>
  <c r="W892" i="56"/>
  <c r="W891" i="56"/>
  <c r="W890" i="56"/>
  <c r="W889" i="56"/>
  <c r="W888" i="56"/>
  <c r="W887" i="56"/>
  <c r="W886" i="56"/>
  <c r="W885" i="56"/>
  <c r="W884" i="56"/>
  <c r="W883" i="56"/>
  <c r="W882" i="56"/>
  <c r="W881" i="56"/>
  <c r="W880" i="56"/>
  <c r="W879" i="56"/>
  <c r="W878" i="56"/>
  <c r="W877" i="56"/>
  <c r="W876" i="56"/>
  <c r="W875" i="56"/>
  <c r="W874" i="56"/>
  <c r="W873" i="56"/>
  <c r="W872" i="56"/>
  <c r="W871" i="56"/>
  <c r="W870" i="56"/>
  <c r="W869" i="56"/>
  <c r="W868" i="56"/>
  <c r="W867" i="56"/>
  <c r="W866" i="56"/>
  <c r="W865" i="56"/>
  <c r="W864" i="56"/>
  <c r="W863" i="56"/>
  <c r="W862" i="56"/>
  <c r="W861" i="56"/>
  <c r="W860" i="56"/>
  <c r="W859" i="56"/>
  <c r="W858" i="56"/>
  <c r="W857" i="56"/>
  <c r="W856" i="56"/>
  <c r="W855" i="56"/>
  <c r="W854" i="56"/>
  <c r="W853" i="56"/>
  <c r="W852" i="56"/>
  <c r="W851" i="56"/>
  <c r="W850" i="56"/>
  <c r="W849" i="56"/>
  <c r="W848" i="56"/>
  <c r="W847" i="56"/>
  <c r="W846" i="56"/>
  <c r="W845" i="56"/>
  <c r="W844" i="56"/>
  <c r="W843" i="56"/>
  <c r="W842" i="56"/>
  <c r="W841" i="56"/>
  <c r="W840" i="56"/>
  <c r="W839" i="56"/>
  <c r="W838" i="56"/>
  <c r="W837" i="56"/>
  <c r="W836" i="56"/>
  <c r="W835" i="56"/>
  <c r="W834" i="56"/>
  <c r="W833" i="56"/>
  <c r="W832" i="56"/>
  <c r="W831" i="56"/>
  <c r="W830" i="56"/>
  <c r="W829" i="56"/>
  <c r="W828" i="56"/>
  <c r="W827" i="56"/>
  <c r="W826" i="56"/>
  <c r="W825" i="56"/>
  <c r="W824" i="56"/>
  <c r="W823" i="56"/>
  <c r="W822" i="56"/>
  <c r="W821" i="56"/>
  <c r="W820" i="56"/>
  <c r="W819" i="56"/>
  <c r="W818" i="56"/>
  <c r="W817" i="56"/>
  <c r="W816" i="56"/>
  <c r="W815" i="56"/>
  <c r="W814" i="56"/>
  <c r="W813" i="56"/>
  <c r="W812" i="56"/>
  <c r="W811" i="56"/>
  <c r="W810" i="56"/>
  <c r="W809" i="56"/>
  <c r="W808" i="56"/>
  <c r="W807" i="56"/>
  <c r="W806" i="56"/>
  <c r="W805" i="56"/>
  <c r="W804" i="56"/>
  <c r="W803" i="56"/>
  <c r="W802" i="56"/>
  <c r="W801" i="56"/>
  <c r="W800" i="56"/>
  <c r="W799" i="56"/>
  <c r="W798" i="56"/>
  <c r="W797" i="56"/>
  <c r="W796" i="56"/>
  <c r="W795" i="56"/>
  <c r="W794" i="56"/>
  <c r="W793" i="56"/>
  <c r="W792" i="56"/>
  <c r="W791" i="56"/>
  <c r="W790" i="56"/>
  <c r="W789" i="56"/>
  <c r="W788" i="56"/>
  <c r="W787" i="56"/>
  <c r="W786" i="56"/>
  <c r="W785" i="56"/>
  <c r="W784" i="56"/>
  <c r="W783" i="56"/>
  <c r="W782" i="56"/>
  <c r="W781" i="56"/>
  <c r="W780" i="56"/>
  <c r="W779" i="56"/>
  <c r="W778" i="56"/>
  <c r="W777" i="56"/>
  <c r="W776" i="56"/>
  <c r="W775" i="56"/>
  <c r="W774" i="56"/>
  <c r="W773" i="56"/>
  <c r="W772" i="56"/>
  <c r="W771" i="56"/>
  <c r="W770" i="56"/>
  <c r="W769" i="56"/>
  <c r="W768" i="56"/>
  <c r="W767" i="56"/>
  <c r="W766" i="56"/>
  <c r="W765" i="56"/>
  <c r="W764" i="56"/>
  <c r="W763" i="56"/>
  <c r="W762" i="56"/>
  <c r="W761" i="56"/>
  <c r="W760" i="56"/>
  <c r="W759" i="56"/>
  <c r="W758" i="56"/>
  <c r="W757" i="56"/>
  <c r="W756" i="56"/>
  <c r="W755" i="56"/>
  <c r="W754" i="56"/>
  <c r="W753" i="56"/>
  <c r="W752" i="56"/>
  <c r="W751" i="56"/>
  <c r="W750" i="56"/>
  <c r="W749" i="56"/>
  <c r="W748" i="56"/>
  <c r="W747" i="56"/>
  <c r="W746" i="56"/>
  <c r="W745" i="56"/>
  <c r="W744" i="56"/>
  <c r="W743" i="56"/>
  <c r="W742" i="56"/>
  <c r="W741" i="56"/>
  <c r="W740" i="56"/>
  <c r="W739" i="56"/>
  <c r="W738" i="56"/>
  <c r="W737" i="56"/>
  <c r="W736" i="56"/>
  <c r="W735" i="56"/>
  <c r="W734" i="56"/>
  <c r="W733" i="56"/>
  <c r="W732" i="56"/>
  <c r="W731" i="56"/>
  <c r="W730" i="56"/>
  <c r="W729" i="56"/>
  <c r="W728" i="56"/>
  <c r="W727" i="56"/>
  <c r="W726" i="56"/>
  <c r="W725" i="56"/>
  <c r="W724" i="56"/>
  <c r="W723" i="56"/>
  <c r="W722" i="56"/>
  <c r="W721" i="56"/>
  <c r="W720" i="56"/>
  <c r="W719" i="56"/>
  <c r="W718" i="56"/>
  <c r="W717" i="56"/>
  <c r="W716" i="56"/>
  <c r="W715" i="56"/>
  <c r="W714" i="56"/>
  <c r="W713" i="56"/>
  <c r="W712" i="56"/>
  <c r="W711" i="56"/>
  <c r="W710" i="56"/>
  <c r="W709" i="56"/>
  <c r="W708" i="56"/>
  <c r="W707" i="56"/>
  <c r="W706" i="56"/>
  <c r="W705" i="56"/>
  <c r="W704" i="56"/>
  <c r="W703" i="56"/>
  <c r="W702" i="56"/>
  <c r="W701" i="56"/>
  <c r="W700" i="56"/>
  <c r="W699" i="56"/>
  <c r="W698" i="56"/>
  <c r="W697" i="56"/>
  <c r="W696" i="56"/>
  <c r="W695" i="56"/>
  <c r="W694" i="56"/>
  <c r="W693" i="56"/>
  <c r="W692" i="56"/>
  <c r="W691" i="56"/>
  <c r="W690" i="56"/>
  <c r="W689" i="56"/>
  <c r="W688" i="56"/>
  <c r="W687" i="56"/>
  <c r="W686" i="56"/>
  <c r="W685" i="56"/>
  <c r="W684" i="56"/>
  <c r="W683" i="56"/>
  <c r="W682" i="56"/>
  <c r="W681" i="56"/>
  <c r="W680" i="56"/>
  <c r="W679" i="56"/>
  <c r="W678" i="56"/>
  <c r="W677" i="56"/>
  <c r="W676" i="56"/>
  <c r="W675" i="56"/>
  <c r="W674" i="56"/>
  <c r="W673" i="56"/>
  <c r="W672" i="56"/>
  <c r="W671" i="56"/>
  <c r="W670" i="56"/>
  <c r="W669" i="56"/>
  <c r="W668" i="56"/>
  <c r="W667" i="56"/>
  <c r="W666" i="56"/>
  <c r="W665" i="56"/>
  <c r="W664" i="56"/>
  <c r="W663" i="56"/>
  <c r="W662" i="56"/>
  <c r="W661" i="56"/>
  <c r="W660" i="56"/>
  <c r="W659" i="56"/>
  <c r="W658" i="56"/>
  <c r="W657" i="56"/>
  <c r="W656" i="56"/>
  <c r="W655" i="56"/>
  <c r="W654" i="56"/>
  <c r="W653" i="56"/>
  <c r="W652" i="56"/>
  <c r="W651" i="56"/>
  <c r="W650" i="56"/>
  <c r="W649" i="56"/>
  <c r="W648" i="56"/>
  <c r="W647" i="56"/>
  <c r="W646" i="56"/>
  <c r="W645" i="56"/>
  <c r="W644" i="56"/>
  <c r="W643" i="56"/>
  <c r="W642" i="56"/>
  <c r="W641" i="56"/>
  <c r="W640" i="56"/>
  <c r="W639" i="56"/>
  <c r="W638" i="56"/>
  <c r="W637" i="56"/>
  <c r="W636" i="56"/>
  <c r="W635" i="56"/>
  <c r="W634" i="56"/>
  <c r="W633" i="56"/>
  <c r="W632" i="56"/>
  <c r="W631" i="56"/>
  <c r="W630" i="56"/>
  <c r="W629" i="56"/>
  <c r="W628" i="56"/>
  <c r="W627" i="56"/>
  <c r="W626" i="56"/>
  <c r="W625" i="56"/>
  <c r="W624" i="56"/>
  <c r="W623" i="56"/>
  <c r="W622" i="56"/>
  <c r="W621" i="56"/>
  <c r="W620" i="56"/>
  <c r="W619" i="56"/>
  <c r="W618" i="56"/>
  <c r="W617" i="56"/>
  <c r="W616" i="56"/>
  <c r="W615" i="56"/>
  <c r="W614" i="56"/>
  <c r="W613" i="56"/>
  <c r="W612" i="56"/>
  <c r="W611" i="56"/>
  <c r="W610" i="56"/>
  <c r="W609" i="56"/>
  <c r="W608" i="56"/>
  <c r="W607" i="56"/>
  <c r="W606" i="56"/>
  <c r="W605" i="56"/>
  <c r="W604" i="56"/>
  <c r="W603" i="56"/>
  <c r="W602" i="56"/>
  <c r="W601" i="56"/>
  <c r="W600" i="56"/>
  <c r="W599" i="56"/>
  <c r="W598" i="56"/>
  <c r="W597" i="56"/>
  <c r="W596" i="56"/>
  <c r="W595" i="56"/>
  <c r="W594" i="56"/>
  <c r="W593" i="56"/>
  <c r="W592" i="56"/>
  <c r="W591" i="56"/>
  <c r="W590" i="56"/>
  <c r="W589" i="56"/>
  <c r="W588" i="56"/>
  <c r="W587" i="56"/>
  <c r="W586" i="56"/>
  <c r="W585" i="56"/>
  <c r="W584" i="56"/>
  <c r="W583" i="56"/>
  <c r="W582" i="56"/>
  <c r="W581" i="56"/>
  <c r="W580" i="56"/>
  <c r="W579" i="56"/>
  <c r="W578" i="56"/>
  <c r="W577" i="56"/>
  <c r="W576" i="56"/>
  <c r="W575" i="56"/>
  <c r="W574" i="56"/>
  <c r="W573" i="56"/>
  <c r="W572" i="56"/>
  <c r="W571" i="56"/>
  <c r="W570" i="56"/>
  <c r="W569" i="56"/>
  <c r="W568" i="56"/>
  <c r="W567" i="56"/>
  <c r="W566" i="56"/>
  <c r="W565" i="56"/>
  <c r="W564" i="56"/>
  <c r="W563" i="56"/>
  <c r="W562" i="56"/>
  <c r="W561" i="56"/>
  <c r="W560" i="56"/>
  <c r="W559" i="56"/>
  <c r="W558" i="56"/>
  <c r="W557" i="56"/>
  <c r="W556" i="56"/>
  <c r="W555" i="56"/>
  <c r="W554" i="56"/>
  <c r="W553" i="56"/>
  <c r="W552" i="56"/>
  <c r="W551" i="56"/>
  <c r="W550" i="56"/>
  <c r="W549" i="56"/>
  <c r="W548" i="56"/>
  <c r="W547" i="56"/>
  <c r="W546" i="56"/>
  <c r="W545" i="56"/>
  <c r="W544" i="56"/>
  <c r="W543" i="56"/>
  <c r="W542" i="56"/>
  <c r="W541" i="56"/>
  <c r="W540" i="56"/>
  <c r="W539" i="56"/>
  <c r="W538" i="56"/>
  <c r="W537" i="56"/>
  <c r="W536" i="56"/>
  <c r="W535" i="56"/>
  <c r="W534" i="56"/>
  <c r="W533" i="56"/>
  <c r="W532" i="56"/>
  <c r="W531" i="56"/>
  <c r="W530" i="56"/>
  <c r="W529" i="56"/>
  <c r="W528" i="56"/>
  <c r="W527" i="56"/>
  <c r="W526" i="56"/>
  <c r="W525" i="56"/>
  <c r="W524" i="56"/>
  <c r="W523" i="56"/>
  <c r="W522" i="56"/>
  <c r="W521" i="56"/>
  <c r="W520" i="56"/>
  <c r="W519" i="56"/>
  <c r="W518" i="56"/>
  <c r="W517" i="56"/>
  <c r="W516" i="56"/>
  <c r="W515" i="56"/>
  <c r="W514" i="56"/>
  <c r="W513" i="56"/>
  <c r="W512" i="56"/>
  <c r="W511" i="56"/>
  <c r="W510" i="56"/>
  <c r="W509" i="56"/>
  <c r="W508" i="56"/>
  <c r="W507" i="56"/>
  <c r="W506" i="56"/>
  <c r="W505" i="56"/>
  <c r="W504" i="56"/>
  <c r="W503" i="56"/>
  <c r="W502" i="56"/>
  <c r="W501" i="56"/>
  <c r="W498" i="56"/>
  <c r="W497" i="56"/>
  <c r="W496" i="56"/>
  <c r="W495" i="56"/>
  <c r="W494" i="56"/>
  <c r="W493" i="56"/>
  <c r="W492" i="56"/>
  <c r="W491" i="56"/>
  <c r="W490" i="56"/>
  <c r="W489" i="56"/>
  <c r="W488" i="56"/>
  <c r="W487" i="56"/>
  <c r="W486" i="56"/>
  <c r="W485" i="56"/>
  <c r="W484" i="56"/>
  <c r="W483" i="56"/>
  <c r="W482" i="56"/>
  <c r="W481" i="56"/>
  <c r="W480" i="56"/>
  <c r="W479" i="56"/>
  <c r="W478" i="56"/>
  <c r="W477" i="56"/>
  <c r="W476" i="56"/>
  <c r="W475" i="56"/>
  <c r="W474" i="56"/>
  <c r="W473" i="56"/>
  <c r="W472" i="56"/>
  <c r="W471" i="56"/>
  <c r="W470" i="56"/>
  <c r="W469" i="56"/>
  <c r="W468" i="56"/>
  <c r="W467" i="56"/>
  <c r="W466" i="56"/>
  <c r="W465" i="56"/>
  <c r="W464" i="56"/>
  <c r="W463" i="56"/>
  <c r="W462" i="56"/>
  <c r="W461" i="56"/>
  <c r="W460" i="56"/>
  <c r="W459" i="56"/>
  <c r="W458" i="56"/>
  <c r="W457" i="56"/>
  <c r="W456" i="56"/>
  <c r="W455" i="56"/>
  <c r="W454" i="56"/>
  <c r="W453" i="56"/>
  <c r="W452" i="56"/>
  <c r="W451" i="56"/>
  <c r="W450" i="56"/>
  <c r="W449" i="56"/>
  <c r="W448" i="56"/>
  <c r="W447" i="56"/>
  <c r="W446" i="56"/>
  <c r="W445" i="56"/>
  <c r="W444" i="56"/>
  <c r="W443" i="56"/>
  <c r="W442" i="56"/>
  <c r="W441" i="56"/>
  <c r="W440" i="56"/>
  <c r="W439" i="56"/>
  <c r="W438" i="56"/>
  <c r="W437" i="56"/>
  <c r="W436" i="56"/>
  <c r="W435" i="56"/>
  <c r="W434" i="56"/>
  <c r="W433" i="56"/>
  <c r="W432" i="56"/>
  <c r="W431" i="56"/>
  <c r="W430" i="56"/>
  <c r="W429" i="56"/>
  <c r="W428" i="56"/>
  <c r="W427" i="56"/>
  <c r="W426" i="56"/>
  <c r="W425" i="56"/>
  <c r="W424" i="56"/>
  <c r="W423" i="56"/>
  <c r="W422" i="56"/>
  <c r="W421" i="56"/>
  <c r="W420" i="56"/>
  <c r="W419" i="56"/>
  <c r="W418" i="56"/>
  <c r="W417" i="56"/>
  <c r="W416" i="56"/>
  <c r="W415" i="56"/>
  <c r="W414" i="56"/>
  <c r="W413" i="56"/>
  <c r="W412" i="56"/>
  <c r="W411" i="56"/>
  <c r="W410" i="56"/>
  <c r="W409" i="56"/>
  <c r="W408" i="56"/>
  <c r="W407" i="56"/>
  <c r="W406" i="56"/>
  <c r="W405" i="56"/>
  <c r="W404" i="56"/>
  <c r="W403" i="56"/>
  <c r="W402" i="56"/>
  <c r="W401" i="56"/>
  <c r="W400" i="56"/>
  <c r="W399" i="56"/>
  <c r="W398" i="56"/>
  <c r="W397" i="56"/>
  <c r="W396" i="56"/>
  <c r="W395" i="56"/>
  <c r="W394" i="56"/>
  <c r="W393" i="56"/>
  <c r="W392" i="56"/>
  <c r="W391" i="56"/>
  <c r="W390" i="56"/>
  <c r="W389" i="56"/>
  <c r="W388" i="56"/>
  <c r="W387" i="56"/>
  <c r="W386" i="56"/>
  <c r="W385" i="56"/>
  <c r="W384" i="56"/>
  <c r="W383" i="56"/>
  <c r="W382" i="56"/>
  <c r="W381" i="56"/>
  <c r="W380" i="56"/>
  <c r="W379" i="56"/>
  <c r="W378" i="56"/>
  <c r="W377" i="56"/>
  <c r="W376" i="56"/>
  <c r="W375" i="56"/>
  <c r="W374" i="56"/>
  <c r="W373" i="56"/>
  <c r="W372" i="56"/>
  <c r="W371" i="56"/>
  <c r="W370" i="56"/>
  <c r="W369" i="56"/>
  <c r="W368" i="56"/>
  <c r="W367" i="56"/>
  <c r="W366" i="56"/>
  <c r="W365" i="56"/>
  <c r="W364" i="56"/>
  <c r="W363" i="56"/>
  <c r="W362" i="56"/>
  <c r="W361" i="56"/>
  <c r="W360" i="56"/>
  <c r="W359" i="56"/>
  <c r="W358" i="56"/>
  <c r="W357" i="56"/>
  <c r="W356" i="56"/>
  <c r="W355" i="56"/>
  <c r="W354" i="56"/>
  <c r="W353" i="56"/>
  <c r="W352" i="56"/>
  <c r="W351" i="56"/>
  <c r="W350" i="56"/>
  <c r="W349" i="56"/>
  <c r="W348" i="56"/>
  <c r="W347" i="56"/>
  <c r="W346" i="56"/>
  <c r="W345" i="56"/>
  <c r="W344" i="56"/>
  <c r="W343" i="56"/>
  <c r="W342" i="56"/>
  <c r="W341" i="56"/>
  <c r="W340" i="56"/>
  <c r="W339" i="56"/>
  <c r="W338" i="56"/>
  <c r="W337" i="56"/>
  <c r="W336" i="56"/>
  <c r="W335" i="56"/>
  <c r="W334" i="56"/>
  <c r="W333" i="56"/>
  <c r="W332" i="56"/>
  <c r="W331" i="56"/>
  <c r="W330" i="56"/>
  <c r="W329" i="56"/>
  <c r="W328" i="56"/>
  <c r="W327" i="56"/>
  <c r="W326" i="56"/>
  <c r="W325" i="56"/>
  <c r="W324" i="56"/>
  <c r="W323" i="56"/>
  <c r="W322" i="56"/>
  <c r="W321" i="56"/>
  <c r="W320" i="56"/>
  <c r="W319" i="56"/>
  <c r="W318" i="56"/>
  <c r="W317" i="56"/>
  <c r="W316" i="56"/>
  <c r="W315" i="56"/>
  <c r="W314" i="56"/>
  <c r="W313" i="56"/>
  <c r="W312" i="56"/>
  <c r="W311" i="56"/>
  <c r="W310" i="56"/>
  <c r="W309" i="56"/>
  <c r="W308" i="56"/>
  <c r="W307" i="56"/>
  <c r="W306" i="56"/>
  <c r="W305" i="56"/>
  <c r="W304" i="56"/>
  <c r="W303" i="56"/>
  <c r="W302" i="56"/>
  <c r="W301" i="56"/>
  <c r="W300" i="56"/>
  <c r="W299" i="56"/>
  <c r="W298" i="56"/>
  <c r="W297" i="56"/>
  <c r="W296" i="56"/>
  <c r="W295" i="56"/>
  <c r="W294" i="56"/>
  <c r="W293" i="56"/>
  <c r="W292" i="56"/>
  <c r="W291" i="56"/>
  <c r="W290" i="56"/>
  <c r="W289" i="56"/>
  <c r="W288" i="56"/>
  <c r="W287" i="56"/>
  <c r="W286" i="56"/>
  <c r="W285" i="56"/>
  <c r="W284" i="56"/>
  <c r="W283" i="56"/>
  <c r="W282" i="56"/>
  <c r="W281" i="56"/>
  <c r="W280" i="56"/>
  <c r="W279" i="56"/>
  <c r="W278" i="56"/>
  <c r="W277" i="56"/>
  <c r="W276" i="56"/>
  <c r="W275" i="56"/>
  <c r="W274" i="56"/>
  <c r="W273" i="56"/>
  <c r="W272" i="56"/>
  <c r="W271" i="56"/>
  <c r="W270" i="56"/>
  <c r="W269" i="56"/>
  <c r="W268" i="56"/>
  <c r="W267" i="56"/>
  <c r="W266" i="56"/>
  <c r="W265" i="56"/>
  <c r="W264" i="56"/>
  <c r="W263" i="56"/>
  <c r="W262" i="56"/>
  <c r="W261" i="56"/>
  <c r="W260" i="56"/>
  <c r="W259" i="56"/>
  <c r="W258" i="56"/>
  <c r="W257" i="56"/>
  <c r="W256" i="56"/>
  <c r="W255" i="56"/>
  <c r="W254" i="56"/>
  <c r="W253" i="56"/>
  <c r="W252" i="56"/>
  <c r="W251" i="56"/>
  <c r="W250" i="56"/>
  <c r="W249" i="56"/>
  <c r="W248" i="56"/>
  <c r="W247" i="56"/>
  <c r="W246" i="56"/>
  <c r="W245" i="56"/>
  <c r="W244" i="56"/>
  <c r="W243" i="56"/>
  <c r="W242" i="56"/>
  <c r="W241" i="56"/>
  <c r="W240" i="56"/>
  <c r="W239" i="56"/>
  <c r="W238" i="56"/>
  <c r="W237" i="56"/>
  <c r="W236" i="56"/>
  <c r="W235" i="56"/>
  <c r="W234" i="56"/>
  <c r="W233" i="56"/>
  <c r="W232" i="56"/>
  <c r="W231" i="56"/>
  <c r="W230" i="56"/>
  <c r="W229" i="56"/>
  <c r="W228" i="56"/>
  <c r="W227" i="56"/>
  <c r="W226" i="56"/>
  <c r="W225" i="56"/>
  <c r="W224" i="56"/>
  <c r="W223" i="56"/>
  <c r="W222" i="56"/>
  <c r="W221" i="56"/>
  <c r="W220" i="56"/>
  <c r="W219" i="56"/>
  <c r="W218" i="56"/>
  <c r="W217" i="56"/>
  <c r="W216" i="56"/>
  <c r="W215" i="56"/>
  <c r="W214" i="56"/>
  <c r="W213" i="56"/>
  <c r="W212" i="56"/>
  <c r="W211" i="56"/>
  <c r="W210" i="56"/>
  <c r="W209" i="56"/>
  <c r="W208" i="56"/>
  <c r="W207" i="56"/>
  <c r="W206" i="56"/>
  <c r="W205" i="56"/>
  <c r="W204" i="56"/>
  <c r="W203" i="56"/>
  <c r="W202" i="56"/>
  <c r="W201" i="56"/>
  <c r="W200" i="56"/>
  <c r="W199" i="56"/>
  <c r="W198" i="56"/>
  <c r="W197" i="56"/>
  <c r="W196" i="56"/>
  <c r="W195" i="56"/>
  <c r="W194" i="56"/>
  <c r="W193" i="56"/>
  <c r="W192" i="56"/>
  <c r="W191" i="56"/>
  <c r="W190" i="56"/>
  <c r="W189" i="56"/>
  <c r="W188" i="56"/>
  <c r="W187" i="56"/>
  <c r="W186" i="56"/>
  <c r="W185" i="56"/>
  <c r="W184" i="56"/>
  <c r="W183" i="56"/>
  <c r="W182" i="56"/>
  <c r="W181" i="56"/>
  <c r="W180" i="56"/>
  <c r="W179" i="56"/>
  <c r="W178" i="56"/>
  <c r="W177" i="56"/>
  <c r="W176" i="56"/>
  <c r="W175" i="56"/>
  <c r="W174" i="56"/>
  <c r="W173" i="56"/>
  <c r="W172" i="56"/>
  <c r="W171" i="56"/>
  <c r="W170" i="56"/>
  <c r="W169" i="56"/>
  <c r="W168" i="56"/>
  <c r="W167" i="56"/>
  <c r="W166" i="56"/>
  <c r="W165" i="56"/>
  <c r="W164" i="56"/>
  <c r="W163" i="56"/>
  <c r="W162" i="56"/>
  <c r="W161" i="56"/>
  <c r="W160" i="56"/>
  <c r="W159" i="56"/>
  <c r="W158" i="56"/>
  <c r="W157" i="56"/>
  <c r="W156" i="56"/>
  <c r="W155" i="56"/>
  <c r="W154" i="56"/>
  <c r="W153" i="56"/>
  <c r="W152" i="56"/>
  <c r="W151" i="56"/>
  <c r="W150" i="56"/>
  <c r="W149" i="56"/>
  <c r="W148" i="56"/>
  <c r="W147" i="56"/>
  <c r="W146" i="56"/>
  <c r="W145" i="56"/>
  <c r="W144" i="56"/>
  <c r="W143" i="56"/>
  <c r="W142" i="56"/>
  <c r="W141" i="56"/>
  <c r="W140" i="56"/>
  <c r="W139" i="56"/>
  <c r="W138" i="56"/>
  <c r="W137" i="56"/>
  <c r="W136" i="56"/>
  <c r="W135" i="56"/>
  <c r="W134" i="56"/>
  <c r="W133" i="56"/>
  <c r="W132" i="56"/>
  <c r="W131" i="56"/>
  <c r="W130" i="56"/>
  <c r="W129" i="56"/>
  <c r="W128" i="56"/>
  <c r="W127" i="56"/>
  <c r="W126" i="56"/>
  <c r="W125" i="56"/>
  <c r="W124" i="56"/>
  <c r="W123" i="56"/>
  <c r="W122" i="56"/>
  <c r="W121" i="56"/>
  <c r="W120" i="56"/>
  <c r="W119" i="56"/>
  <c r="W118" i="56"/>
  <c r="W117" i="56"/>
  <c r="W116" i="56"/>
  <c r="W115" i="56"/>
  <c r="W114" i="56"/>
  <c r="W113" i="56"/>
  <c r="W112" i="56"/>
  <c r="W111" i="56"/>
  <c r="W110" i="56"/>
  <c r="W109" i="56"/>
  <c r="W108" i="56"/>
  <c r="W107" i="56"/>
  <c r="W106" i="56"/>
  <c r="W105" i="56"/>
  <c r="W104" i="56"/>
  <c r="W103" i="56"/>
  <c r="W102" i="56"/>
  <c r="W101" i="56"/>
  <c r="W100" i="56"/>
  <c r="W99" i="56"/>
  <c r="W98" i="56"/>
  <c r="W97" i="56"/>
  <c r="W96" i="56"/>
  <c r="W95" i="56"/>
  <c r="W94" i="56"/>
  <c r="W93" i="56"/>
  <c r="W92" i="56"/>
  <c r="W91" i="56"/>
  <c r="W90" i="56"/>
  <c r="W89" i="56"/>
  <c r="W88" i="56"/>
  <c r="W87" i="56"/>
  <c r="W86" i="56"/>
  <c r="W85" i="56"/>
  <c r="W84" i="56"/>
  <c r="W83" i="56"/>
  <c r="W82" i="56"/>
  <c r="W81" i="56"/>
  <c r="W80" i="56"/>
  <c r="W79" i="56"/>
  <c r="W78" i="56"/>
  <c r="W77" i="56"/>
  <c r="W76" i="56"/>
  <c r="W75" i="56"/>
  <c r="W74" i="56"/>
  <c r="W73" i="56"/>
  <c r="W72" i="56"/>
  <c r="W71" i="56"/>
  <c r="W70" i="56"/>
  <c r="W69" i="56"/>
  <c r="W68" i="56"/>
  <c r="W67" i="56"/>
  <c r="W66" i="56"/>
  <c r="W65" i="56"/>
  <c r="W64" i="56"/>
  <c r="W63" i="56"/>
  <c r="W62" i="56"/>
  <c r="W61" i="56"/>
  <c r="W60" i="56"/>
  <c r="W59" i="56"/>
  <c r="W58" i="56"/>
  <c r="W57" i="56"/>
  <c r="W56" i="56"/>
  <c r="W55" i="56"/>
  <c r="W54" i="56"/>
  <c r="W53" i="56"/>
  <c r="W52" i="56"/>
  <c r="W51" i="56"/>
  <c r="W50" i="56"/>
  <c r="W49" i="56"/>
  <c r="W48" i="56"/>
  <c r="W47" i="56"/>
  <c r="W46" i="56"/>
  <c r="W45" i="56"/>
  <c r="W44" i="56"/>
  <c r="W43" i="56"/>
  <c r="W42" i="56"/>
  <c r="W41" i="56"/>
  <c r="W40" i="56"/>
  <c r="W39" i="56"/>
  <c r="W38" i="56"/>
  <c r="W37" i="56"/>
  <c r="W36" i="56"/>
  <c r="W35" i="56"/>
  <c r="W34" i="56"/>
  <c r="W33" i="56"/>
  <c r="W32" i="56"/>
  <c r="W31" i="56"/>
  <c r="W30" i="56"/>
  <c r="W29" i="56"/>
  <c r="W28" i="56"/>
  <c r="W27" i="56"/>
  <c r="W26" i="56"/>
  <c r="W25" i="56"/>
  <c r="W24" i="56"/>
  <c r="W23" i="56"/>
  <c r="W22" i="56"/>
  <c r="W21" i="56"/>
  <c r="W20" i="56"/>
  <c r="W19" i="56"/>
  <c r="W18" i="56"/>
  <c r="W17" i="56"/>
  <c r="W16" i="56"/>
  <c r="W15" i="56"/>
  <c r="W13" i="56"/>
  <c r="W12" i="56"/>
  <c r="W11" i="56"/>
  <c r="W10" i="56"/>
  <c r="W9" i="56"/>
  <c r="W8" i="56"/>
  <c r="W7" i="56"/>
  <c r="W6" i="56"/>
  <c r="W5" i="56"/>
  <c r="W4" i="56"/>
  <c r="W3" i="56"/>
  <c r="J3" i="56"/>
  <c r="J50" i="56"/>
  <c r="J49" i="56"/>
  <c r="J48" i="56"/>
  <c r="J47" i="56"/>
  <c r="J46" i="56"/>
  <c r="J45" i="56"/>
  <c r="J44" i="56"/>
  <c r="J43" i="56"/>
  <c r="J42" i="56"/>
  <c r="J41" i="56"/>
  <c r="J40" i="56"/>
  <c r="J39" i="56"/>
  <c r="J38" i="56"/>
  <c r="J37" i="56"/>
  <c r="J36" i="56"/>
  <c r="J35" i="56"/>
  <c r="J34" i="56"/>
  <c r="J33" i="56"/>
  <c r="J32" i="56"/>
  <c r="J31" i="56"/>
  <c r="J30" i="56"/>
  <c r="J29" i="56"/>
  <c r="J28" i="56"/>
  <c r="J27" i="56"/>
  <c r="J26" i="56"/>
  <c r="J25" i="56"/>
  <c r="J24" i="56"/>
  <c r="J23" i="56"/>
  <c r="J22" i="56"/>
  <c r="J21" i="56"/>
  <c r="J20" i="56"/>
  <c r="J19" i="56"/>
  <c r="J18" i="56"/>
  <c r="J17" i="56"/>
  <c r="J16" i="56"/>
  <c r="J15" i="56"/>
  <c r="J14" i="56"/>
  <c r="J13" i="56"/>
  <c r="J12" i="56"/>
  <c r="J11" i="56"/>
  <c r="J10" i="56"/>
  <c r="J9" i="56"/>
  <c r="J8" i="56"/>
  <c r="J7" i="56"/>
  <c r="J6" i="56"/>
  <c r="J5" i="56"/>
  <c r="J4" i="56"/>
  <c r="AA6" i="56" l="1"/>
  <c r="AA284" i="56"/>
  <c r="AA272" i="56"/>
  <c r="AA260" i="56"/>
  <c r="AA248" i="56"/>
  <c r="AA236" i="56"/>
  <c r="AA224" i="56"/>
  <c r="AA212" i="56"/>
  <c r="AA200" i="56"/>
  <c r="AA188" i="56"/>
  <c r="AA176" i="56"/>
  <c r="AA164" i="56"/>
  <c r="AA152" i="56"/>
  <c r="AA140" i="56"/>
  <c r="AA128" i="56"/>
  <c r="AA116" i="56"/>
  <c r="AA104" i="56"/>
  <c r="AA92" i="56"/>
  <c r="AA80" i="56"/>
  <c r="AA68" i="56"/>
  <c r="AA56" i="56"/>
  <c r="AA44" i="56"/>
  <c r="AA32" i="56"/>
  <c r="AA20" i="56"/>
  <c r="AA8" i="56"/>
  <c r="AA239" i="56"/>
  <c r="AA119" i="56"/>
  <c r="AA95" i="56"/>
  <c r="AA71" i="56"/>
  <c r="AA47" i="56"/>
  <c r="AA23" i="56"/>
  <c r="AA728" i="56"/>
  <c r="AA824" i="56"/>
  <c r="AA790" i="56"/>
  <c r="AA766" i="56"/>
  <c r="AA742" i="56"/>
  <c r="AA730" i="56"/>
  <c r="AA718" i="56"/>
  <c r="AA670" i="56"/>
  <c r="AA658" i="56"/>
  <c r="AA646" i="56"/>
  <c r="AA622" i="56"/>
  <c r="AA610" i="56"/>
  <c r="AA598" i="56"/>
  <c r="AA574" i="56"/>
  <c r="AA562" i="56"/>
  <c r="AA538" i="56"/>
  <c r="AA514" i="56"/>
  <c r="AA488" i="56"/>
  <c r="AA464" i="56"/>
  <c r="AA440" i="56"/>
  <c r="AA416" i="56"/>
  <c r="AA392" i="56"/>
  <c r="AA380" i="56"/>
  <c r="AA368" i="56"/>
  <c r="AA332" i="56"/>
  <c r="AA320" i="56"/>
  <c r="AA24" i="56"/>
  <c r="AA566" i="56"/>
  <c r="AA554" i="56"/>
  <c r="AA530" i="56"/>
  <c r="AA506" i="56"/>
  <c r="AA480" i="56"/>
  <c r="AA456" i="56"/>
  <c r="AA432" i="56"/>
  <c r="AA408" i="56"/>
  <c r="AA396" i="56"/>
  <c r="AA384" i="56"/>
  <c r="AA348" i="56"/>
  <c r="AA336" i="56"/>
  <c r="AA300" i="56"/>
  <c r="AA288" i="56"/>
  <c r="AA264" i="56"/>
  <c r="AA252" i="56"/>
  <c r="AA240" i="56"/>
  <c r="AA228" i="56"/>
  <c r="AA216" i="56"/>
  <c r="AA204" i="56"/>
  <c r="AA192" i="56"/>
  <c r="AA180" i="56"/>
  <c r="AA168" i="56"/>
  <c r="AA156" i="56"/>
  <c r="AA144" i="56"/>
  <c r="AA132" i="56"/>
  <c r="AA120" i="56"/>
  <c r="AA108" i="56"/>
  <c r="AA96" i="56"/>
  <c r="AA84" i="56"/>
  <c r="AA72" i="56"/>
  <c r="AA60" i="56"/>
  <c r="AA48" i="56"/>
  <c r="AA36" i="56"/>
  <c r="AA12" i="56"/>
  <c r="AA122" i="56"/>
  <c r="AA86" i="56"/>
  <c r="AA699" i="56"/>
  <c r="AA349" i="56"/>
  <c r="AA337" i="56"/>
  <c r="AA253" i="56"/>
  <c r="AA157" i="56"/>
  <c r="AA85" i="56"/>
  <c r="AA73" i="56"/>
  <c r="AA712" i="56"/>
  <c r="AA604" i="56"/>
  <c r="AA532" i="56"/>
  <c r="AA458" i="56"/>
  <c r="AA374" i="56"/>
  <c r="AA362" i="56"/>
  <c r="AA326" i="56"/>
  <c r="AA278" i="56"/>
  <c r="AA266" i="56"/>
  <c r="AA254" i="56"/>
  <c r="AA242" i="56"/>
  <c r="AA230" i="56"/>
  <c r="AA218" i="56"/>
  <c r="AA206" i="56"/>
  <c r="AA194" i="56"/>
  <c r="AA182" i="56"/>
  <c r="AA170" i="56"/>
  <c r="AA158" i="56"/>
  <c r="AA146" i="56"/>
  <c r="AA134" i="56"/>
  <c r="AA110" i="56"/>
  <c r="AA98" i="56"/>
  <c r="AA74" i="56"/>
  <c r="AA62" i="56"/>
  <c r="AA50" i="56"/>
  <c r="AA38" i="56"/>
  <c r="AA26" i="56"/>
  <c r="AA14" i="56"/>
  <c r="AA311" i="56"/>
  <c r="AA265" i="56"/>
  <c r="AA229" i="56"/>
  <c r="AA217" i="56"/>
  <c r="AA169" i="56"/>
  <c r="AA121" i="56"/>
  <c r="AA37" i="56"/>
  <c r="AA433" i="56"/>
  <c r="AA409" i="56"/>
  <c r="AA373" i="56"/>
  <c r="AA325" i="56"/>
  <c r="AA313" i="56"/>
  <c r="AA301" i="56"/>
  <c r="AA289" i="56"/>
  <c r="AA277" i="56"/>
  <c r="AA241" i="56"/>
  <c r="AA205" i="56"/>
  <c r="AA193" i="56"/>
  <c r="AA181" i="56"/>
  <c r="AA145" i="56"/>
  <c r="AA133" i="56"/>
  <c r="AA109" i="56"/>
  <c r="AA97" i="56"/>
  <c r="AA61" i="56"/>
  <c r="AA49" i="56"/>
  <c r="AA25" i="56"/>
  <c r="AA13" i="56"/>
  <c r="AA721" i="56"/>
  <c r="AA697" i="56"/>
  <c r="AA673" i="56"/>
  <c r="AA649" i="56"/>
  <c r="AA625" i="56"/>
  <c r="AA601" i="56"/>
  <c r="AA577" i="56"/>
  <c r="AA383" i="56"/>
  <c r="AA359" i="56"/>
  <c r="AA335" i="56"/>
  <c r="AA287" i="56"/>
  <c r="AA263" i="56"/>
  <c r="AA215" i="56"/>
  <c r="AA191" i="56"/>
  <c r="AA167" i="56"/>
  <c r="AA143" i="56"/>
  <c r="AA888" i="56"/>
  <c r="AA840" i="56"/>
  <c r="AA756" i="56"/>
  <c r="AA696" i="56"/>
  <c r="AA358" i="56"/>
  <c r="AA346" i="56"/>
  <c r="AA310" i="56"/>
  <c r="AA262" i="56"/>
  <c r="AA250" i="56"/>
  <c r="AA238" i="56"/>
  <c r="AA226" i="56"/>
  <c r="AA214" i="56"/>
  <c r="AA202" i="56"/>
  <c r="AA190" i="56"/>
  <c r="AA178" i="56"/>
  <c r="AA166" i="56"/>
  <c r="AA154" i="56"/>
  <c r="AA142" i="56"/>
  <c r="AA130" i="56"/>
  <c r="AA118" i="56"/>
  <c r="AA106" i="56"/>
  <c r="AA94" i="56"/>
  <c r="AA82" i="56"/>
  <c r="AA70" i="56"/>
  <c r="AA58" i="56"/>
  <c r="AA46" i="56"/>
  <c r="AA34" i="56"/>
  <c r="AA22" i="56"/>
  <c r="AA10" i="56"/>
  <c r="AA627" i="56"/>
  <c r="AA361" i="56"/>
  <c r="AA841" i="56"/>
  <c r="AA984" i="56"/>
  <c r="AA365" i="56"/>
  <c r="AA125" i="56"/>
  <c r="AA77" i="56"/>
  <c r="AA953" i="56"/>
  <c r="AA905" i="56"/>
  <c r="AA881" i="56"/>
  <c r="AA857" i="56"/>
  <c r="AA833" i="56"/>
  <c r="AA737" i="56"/>
  <c r="AA713" i="56"/>
  <c r="AA689" i="56"/>
  <c r="AA665" i="56"/>
  <c r="AA641" i="56"/>
  <c r="AA617" i="56"/>
  <c r="AA593" i="56"/>
  <c r="AA569" i="56"/>
  <c r="AA399" i="56"/>
  <c r="AA375" i="56"/>
  <c r="AA351" i="56"/>
  <c r="AA327" i="56"/>
  <c r="AA303" i="56"/>
  <c r="AA279" i="56"/>
  <c r="AA255" i="56"/>
  <c r="AA231" i="56"/>
  <c r="AA207" i="56"/>
  <c r="AA183" i="56"/>
  <c r="AA159" i="56"/>
  <c r="AA135" i="56"/>
  <c r="AA111" i="56"/>
  <c r="AA87" i="56"/>
  <c r="AA63" i="56"/>
  <c r="AA39" i="56"/>
  <c r="AA15" i="56"/>
  <c r="AA985" i="56"/>
  <c r="AA961" i="56"/>
  <c r="AA937" i="56"/>
  <c r="AA889" i="56"/>
  <c r="AA865" i="56"/>
  <c r="AA735" i="56"/>
  <c r="AA687" i="56"/>
  <c r="AA663" i="56"/>
  <c r="AA615" i="56"/>
  <c r="AA567" i="56"/>
  <c r="AA555" i="56"/>
  <c r="AA531" i="56"/>
  <c r="AA481" i="56"/>
  <c r="AA457" i="56"/>
  <c r="AA878" i="56"/>
  <c r="AA866" i="56"/>
  <c r="AA830" i="56"/>
  <c r="AA818" i="56"/>
  <c r="AA806" i="56"/>
  <c r="AA782" i="56"/>
  <c r="AA758" i="56"/>
  <c r="AA734" i="56"/>
  <c r="AA698" i="56"/>
  <c r="AA686" i="56"/>
  <c r="AA674" i="56"/>
  <c r="AA662" i="56"/>
  <c r="AA638" i="56"/>
  <c r="AA626" i="56"/>
  <c r="AA614" i="56"/>
  <c r="AA590" i="56"/>
  <c r="AA578" i="56"/>
  <c r="AA127" i="56"/>
  <c r="AA831" i="56"/>
  <c r="AA651" i="56"/>
  <c r="AA639" i="56"/>
  <c r="AA603" i="56"/>
  <c r="AA507" i="56"/>
  <c r="AA791" i="56"/>
  <c r="AA671" i="56"/>
  <c r="AA968" i="56"/>
  <c r="AA199" i="56"/>
  <c r="AA367" i="56"/>
  <c r="AA920" i="56"/>
  <c r="AA872" i="56"/>
  <c r="AA964" i="56"/>
  <c r="AA3" i="56"/>
  <c r="AA173" i="56"/>
  <c r="AA29" i="56"/>
  <c r="AA393" i="56"/>
  <c r="AA609" i="56"/>
  <c r="AA391" i="56"/>
  <c r="AA343" i="56"/>
  <c r="AA319" i="56"/>
  <c r="AA295" i="56"/>
  <c r="AA271" i="56"/>
  <c r="AA247" i="56"/>
  <c r="AA223" i="56"/>
  <c r="AA175" i="56"/>
  <c r="AA151" i="56"/>
  <c r="AA103" i="56"/>
  <c r="AA79" i="56"/>
  <c r="AA55" i="56"/>
  <c r="AA31" i="56"/>
  <c r="AA7" i="56"/>
  <c r="AA681" i="56"/>
  <c r="AA823" i="56"/>
  <c r="AA763" i="56"/>
  <c r="AA703" i="56"/>
  <c r="AA353" i="56"/>
  <c r="AA317" i="56"/>
  <c r="AA269" i="56"/>
  <c r="AA185" i="56"/>
  <c r="AA137" i="56"/>
  <c r="AA65" i="56"/>
  <c r="AA5" i="56"/>
  <c r="AA971" i="56"/>
  <c r="AA923" i="56"/>
  <c r="AA911" i="56"/>
  <c r="AA875" i="56"/>
  <c r="AA863" i="56"/>
  <c r="AA851" i="56"/>
  <c r="AA839" i="56"/>
  <c r="AA827" i="56"/>
  <c r="AA815" i="56"/>
  <c r="AA719" i="56"/>
  <c r="AA707" i="56"/>
  <c r="AA695" i="56"/>
  <c r="AA683" i="56"/>
  <c r="AA647" i="56"/>
  <c r="AA635" i="56"/>
  <c r="AA623" i="56"/>
  <c r="AA599" i="56"/>
  <c r="AA587" i="56"/>
  <c r="AA575" i="56"/>
  <c r="AA515" i="56"/>
  <c r="AA465" i="56"/>
  <c r="AA381" i="56"/>
  <c r="AA369" i="56"/>
  <c r="AA357" i="56"/>
  <c r="AA345" i="56"/>
  <c r="AA333" i="56"/>
  <c r="AA321" i="56"/>
  <c r="AA309" i="56"/>
  <c r="AA297" i="56"/>
  <c r="AA285" i="56"/>
  <c r="AA273" i="56"/>
  <c r="AA261" i="56"/>
  <c r="AA249" i="56"/>
  <c r="AA237" i="56"/>
  <c r="AA225" i="56"/>
  <c r="AA213" i="56"/>
  <c r="AA201" i="56"/>
  <c r="AA189" i="56"/>
  <c r="AA177" i="56"/>
  <c r="AA165" i="56"/>
  <c r="AA153" i="56"/>
  <c r="AA141" i="56"/>
  <c r="AA129" i="56"/>
  <c r="AA117" i="56"/>
  <c r="AA105" i="56"/>
  <c r="AA93" i="56"/>
  <c r="AA81" i="56"/>
  <c r="AA69" i="56"/>
  <c r="AA57" i="56"/>
  <c r="AA45" i="56"/>
  <c r="AA33" i="56"/>
  <c r="AA21" i="56"/>
  <c r="AA9" i="56"/>
  <c r="AA657" i="56"/>
  <c r="AA561" i="56"/>
  <c r="AA787" i="56"/>
  <c r="AA655" i="56"/>
  <c r="AA377" i="56"/>
  <c r="AA305" i="56"/>
  <c r="AA257" i="56"/>
  <c r="AA221" i="56"/>
  <c r="AA41" i="56"/>
  <c r="AA969" i="56"/>
  <c r="AA873" i="56"/>
  <c r="AA825" i="56"/>
  <c r="AA633" i="56"/>
  <c r="AA679" i="56"/>
  <c r="AA571" i="56"/>
  <c r="AA389" i="56"/>
  <c r="AA113" i="56"/>
  <c r="AA894" i="56"/>
  <c r="AA846" i="56"/>
  <c r="AA834" i="56"/>
  <c r="AA798" i="56"/>
  <c r="AA774" i="56"/>
  <c r="AA750" i="56"/>
  <c r="AA714" i="56"/>
  <c r="AA702" i="56"/>
  <c r="AA678" i="56"/>
  <c r="AA654" i="56"/>
  <c r="AA642" i="56"/>
  <c r="AA630" i="56"/>
  <c r="AA606" i="56"/>
  <c r="AA594" i="56"/>
  <c r="AA582" i="56"/>
  <c r="AA546" i="56"/>
  <c r="AA522" i="56"/>
  <c r="AA496" i="56"/>
  <c r="AA472" i="56"/>
  <c r="AA448" i="56"/>
  <c r="AA424" i="56"/>
  <c r="AA400" i="56"/>
  <c r="AA388" i="56"/>
  <c r="AA364" i="56"/>
  <c r="AA352" i="56"/>
  <c r="AA316" i="56"/>
  <c r="AA304" i="56"/>
  <c r="AA268" i="56"/>
  <c r="AA256" i="56"/>
  <c r="AA244" i="56"/>
  <c r="AA232" i="56"/>
  <c r="AA220" i="56"/>
  <c r="AA208" i="56"/>
  <c r="AA196" i="56"/>
  <c r="AA184" i="56"/>
  <c r="AA172" i="56"/>
  <c r="AA160" i="56"/>
  <c r="AA148" i="56"/>
  <c r="AA136" i="56"/>
  <c r="AA124" i="56"/>
  <c r="AA112" i="56"/>
  <c r="AA100" i="56"/>
  <c r="AA88" i="56"/>
  <c r="AA76" i="56"/>
  <c r="AA64" i="56"/>
  <c r="AA52" i="56"/>
  <c r="AA40" i="56"/>
  <c r="AA28" i="56"/>
  <c r="AA16" i="56"/>
  <c r="AA4" i="56"/>
  <c r="AA951" i="56"/>
  <c r="AA891" i="56"/>
  <c r="AA855" i="56"/>
  <c r="AA783" i="56"/>
  <c r="AA723" i="56"/>
  <c r="AA729" i="56"/>
  <c r="AA739" i="56"/>
  <c r="AA631" i="56"/>
  <c r="AA341" i="56"/>
  <c r="AA293" i="56"/>
  <c r="AA245" i="56"/>
  <c r="AA209" i="56"/>
  <c r="AA161" i="56"/>
  <c r="AA101" i="56"/>
  <c r="AA53" i="56"/>
  <c r="AA921" i="56"/>
  <c r="AA585" i="56"/>
  <c r="AA799" i="56"/>
  <c r="AA667" i="56"/>
  <c r="AA425" i="56"/>
  <c r="AA329" i="56"/>
  <c r="AA281" i="56"/>
  <c r="AA233" i="56"/>
  <c r="AA197" i="56"/>
  <c r="AA149" i="56"/>
  <c r="AA89" i="56"/>
  <c r="AA966" i="56"/>
  <c r="AA858" i="56"/>
  <c r="AA847" i="56"/>
  <c r="AA17" i="56"/>
  <c r="AA904" i="56"/>
  <c r="AA856" i="56"/>
  <c r="AA795" i="56"/>
  <c r="AA747" i="56"/>
  <c r="AA982" i="56"/>
  <c r="AA958" i="56"/>
  <c r="AA934" i="56"/>
  <c r="AA910" i="56"/>
  <c r="AA862" i="56"/>
  <c r="AA850" i="56"/>
  <c r="AA826" i="56"/>
  <c r="AA814" i="56"/>
  <c r="AA979" i="56"/>
  <c r="AA967" i="56"/>
  <c r="AA931" i="56"/>
  <c r="AA907" i="56"/>
  <c r="AA975" i="56"/>
  <c r="AA903" i="56"/>
  <c r="AA879" i="56"/>
  <c r="AA803" i="56"/>
  <c r="AA779" i="56"/>
  <c r="AA755" i="56"/>
  <c r="AA731" i="56"/>
  <c r="AA659" i="56"/>
  <c r="AA611" i="56"/>
  <c r="AA563" i="56"/>
  <c r="AA539" i="56"/>
  <c r="AA489" i="56"/>
  <c r="AA441" i="56"/>
  <c r="AA417" i="56"/>
  <c r="AA813" i="56"/>
  <c r="AA669" i="56"/>
  <c r="AA475" i="56"/>
  <c r="AA403" i="56"/>
  <c r="AA283" i="56"/>
  <c r="AA163" i="56"/>
  <c r="AA115" i="56"/>
  <c r="AA980" i="56"/>
  <c r="AA956" i="56"/>
  <c r="AA932" i="56"/>
  <c r="AA812" i="56"/>
  <c r="AA788" i="56"/>
  <c r="AA764" i="56"/>
  <c r="AA740" i="56"/>
  <c r="AA692" i="56"/>
  <c r="AA668" i="56"/>
  <c r="AA620" i="56"/>
  <c r="AA572" i="56"/>
  <c r="AA548" i="56"/>
  <c r="AA524" i="56"/>
  <c r="AA474" i="56"/>
  <c r="AA450" i="56"/>
  <c r="AA883" i="56"/>
  <c r="AA835" i="56"/>
  <c r="AA811" i="56"/>
  <c r="AA715" i="56"/>
  <c r="AA691" i="56"/>
  <c r="AA643" i="56"/>
  <c r="AA619" i="56"/>
  <c r="AA595" i="56"/>
  <c r="AA547" i="56"/>
  <c r="AA523" i="56"/>
  <c r="AA497" i="56"/>
  <c r="AA473" i="56"/>
  <c r="AA449" i="56"/>
  <c r="AA942" i="56"/>
  <c r="AA797" i="56"/>
  <c r="AA629" i="56"/>
  <c r="AA533" i="56"/>
  <c r="AA243" i="56"/>
  <c r="AA99" i="56"/>
  <c r="AA51" i="56"/>
  <c r="AA895" i="56"/>
  <c r="AA940" i="56"/>
  <c r="AA796" i="56"/>
  <c r="AA772" i="56"/>
  <c r="AA748" i="56"/>
  <c r="AA724" i="56"/>
  <c r="AA652" i="56"/>
  <c r="AA556" i="56"/>
  <c r="AA508" i="56"/>
  <c r="AA482" i="56"/>
  <c r="AA434" i="56"/>
  <c r="AA410" i="56"/>
  <c r="AA314" i="56"/>
  <c r="AA939" i="56"/>
  <c r="AA915" i="56"/>
  <c r="AA867" i="56"/>
  <c r="AA771" i="56"/>
  <c r="AA675" i="56"/>
  <c r="AA579" i="56"/>
  <c r="AA385" i="56"/>
  <c r="AA950" i="56"/>
  <c r="AA938" i="56"/>
  <c r="AA926" i="56"/>
  <c r="AA890" i="56"/>
  <c r="AA901" i="56"/>
  <c r="AA275" i="56"/>
  <c r="AA227" i="56"/>
  <c r="AA179" i="56"/>
  <c r="AA35" i="56"/>
  <c r="AA972" i="56"/>
  <c r="AA948" i="56"/>
  <c r="AA804" i="56"/>
  <c r="AA780" i="56"/>
  <c r="AA708" i="56"/>
  <c r="AA636" i="56"/>
  <c r="AA588" i="56"/>
  <c r="AA540" i="56"/>
  <c r="AA516" i="56"/>
  <c r="AA490" i="56"/>
  <c r="AA466" i="56"/>
  <c r="AA442" i="56"/>
  <c r="AA418" i="56"/>
  <c r="AA394" i="56"/>
  <c r="AA298" i="56"/>
  <c r="AA981" i="56"/>
  <c r="AA965" i="56"/>
  <c r="AA949" i="56"/>
  <c r="AA933" i="56"/>
  <c r="AA917" i="56"/>
  <c r="AA909" i="56"/>
  <c r="AA893" i="56"/>
  <c r="AA885" i="56"/>
  <c r="AA877" i="56"/>
  <c r="AA869" i="56"/>
  <c r="AA861" i="56"/>
  <c r="AA853" i="56"/>
  <c r="AA845" i="56"/>
  <c r="AA837" i="56"/>
  <c r="AA829" i="56"/>
  <c r="AA821" i="56"/>
  <c r="AA805" i="56"/>
  <c r="AA789" i="56"/>
  <c r="AA781" i="56"/>
  <c r="AA773" i="56"/>
  <c r="AA765" i="56"/>
  <c r="AA757" i="56"/>
  <c r="AA749" i="56"/>
  <c r="AA741" i="56"/>
  <c r="AA733" i="56"/>
  <c r="AA725" i="56"/>
  <c r="AA717" i="56"/>
  <c r="AA709" i="56"/>
  <c r="AA701" i="56"/>
  <c r="AA693" i="56"/>
  <c r="AA677" i="56"/>
  <c r="AA653" i="56"/>
  <c r="AA637" i="56"/>
  <c r="AA621" i="56"/>
  <c r="AA613" i="56"/>
  <c r="AA605" i="56"/>
  <c r="AA597" i="56"/>
  <c r="AA589" i="56"/>
  <c r="AA581" i="56"/>
  <c r="AA573" i="56"/>
  <c r="AA565" i="56"/>
  <c r="AA557" i="56"/>
  <c r="AA549" i="56"/>
  <c r="AA541" i="56"/>
  <c r="AA525" i="56"/>
  <c r="AA517" i="56"/>
  <c r="AA509" i="56"/>
  <c r="AA501" i="56"/>
  <c r="AA491" i="56"/>
  <c r="AA483" i="56"/>
  <c r="AA467" i="56"/>
  <c r="AA459" i="56"/>
  <c r="AA451" i="56"/>
  <c r="AA443" i="56"/>
  <c r="AA435" i="56"/>
  <c r="AA427" i="56"/>
  <c r="AA419" i="56"/>
  <c r="AA411" i="56"/>
  <c r="AA387" i="56"/>
  <c r="AA379" i="56"/>
  <c r="AA371" i="56"/>
  <c r="AA363" i="56"/>
  <c r="AA355" i="56"/>
  <c r="AA347" i="56"/>
  <c r="AA339" i="56"/>
  <c r="AA331" i="56"/>
  <c r="AA323" i="56"/>
  <c r="AA315" i="56"/>
  <c r="AA307" i="56"/>
  <c r="AA299" i="56"/>
  <c r="AA291" i="56"/>
  <c r="AA267" i="56"/>
  <c r="AA259" i="56"/>
  <c r="AA251" i="56"/>
  <c r="AA235" i="56"/>
  <c r="AA219" i="56"/>
  <c r="AA211" i="56"/>
  <c r="AA203" i="56"/>
  <c r="AA195" i="56"/>
  <c r="AA187" i="56"/>
  <c r="AA171" i="56"/>
  <c r="AA155" i="56"/>
  <c r="AA147" i="56"/>
  <c r="AA139" i="56"/>
  <c r="AA131" i="56"/>
  <c r="AA123" i="56"/>
  <c r="AA107" i="56"/>
  <c r="AA91" i="56"/>
  <c r="AA83" i="56"/>
  <c r="AA75" i="56"/>
  <c r="AA67" i="56"/>
  <c r="AA59" i="56"/>
  <c r="AA43" i="56"/>
  <c r="AA27" i="56"/>
  <c r="AA19" i="56"/>
  <c r="AA11" i="56"/>
  <c r="AA919" i="56"/>
  <c r="AA941" i="56"/>
  <c r="AA983" i="56"/>
  <c r="AA927" i="56"/>
  <c r="AA957" i="56"/>
  <c r="AA661" i="56"/>
  <c r="AA973" i="56"/>
  <c r="AA935" i="56"/>
  <c r="AA943" i="56"/>
  <c r="AA925" i="56"/>
  <c r="AA645" i="56"/>
  <c r="AA946" i="56"/>
  <c r="AA976" i="56"/>
  <c r="AA843" i="56"/>
  <c r="AA899" i="56"/>
  <c r="AA929" i="56"/>
  <c r="AA936" i="56"/>
  <c r="AA947" i="56"/>
  <c r="AA954" i="56"/>
  <c r="AA962" i="56"/>
  <c r="AA977" i="56"/>
  <c r="AA859" i="56"/>
  <c r="AA819" i="56"/>
  <c r="AA944" i="56"/>
  <c r="AA955" i="56"/>
  <c r="AA959" i="56"/>
  <c r="AA963" i="56"/>
  <c r="AA970" i="56"/>
  <c r="AA974" i="56"/>
  <c r="AA978" i="56"/>
  <c r="AA913" i="56"/>
  <c r="AA952" i="56"/>
  <c r="AA945" i="56"/>
  <c r="AA960" i="56"/>
  <c r="AA270" i="56"/>
  <c r="AA286" i="56"/>
  <c r="AA302" i="56"/>
  <c r="AA318" i="56"/>
  <c r="AA334" i="56"/>
  <c r="AA350" i="56"/>
  <c r="AA366" i="56"/>
  <c r="AA382" i="56"/>
  <c r="AA280" i="56"/>
  <c r="AA296" i="56"/>
  <c r="AA312" i="56"/>
  <c r="AA328" i="56"/>
  <c r="AA344" i="56"/>
  <c r="AA360" i="56"/>
  <c r="AA376" i="56"/>
  <c r="AA276" i="56"/>
  <c r="AA292" i="56"/>
  <c r="AA308" i="56"/>
  <c r="AA324" i="56"/>
  <c r="AA340" i="56"/>
  <c r="AA356" i="56"/>
  <c r="AA372" i="56"/>
  <c r="AA398" i="56"/>
  <c r="AA274" i="56"/>
  <c r="AA290" i="56"/>
  <c r="AA306" i="56"/>
  <c r="AA322" i="56"/>
  <c r="AA338" i="56"/>
  <c r="AA354" i="56"/>
  <c r="AA370" i="56"/>
  <c r="AA386" i="56"/>
  <c r="AA405" i="56"/>
  <c r="AA413" i="56"/>
  <c r="AA421" i="56"/>
  <c r="AA429" i="56"/>
  <c r="AA437" i="56"/>
  <c r="AA445" i="56"/>
  <c r="AA453" i="56"/>
  <c r="AA461" i="56"/>
  <c r="AA469" i="56"/>
  <c r="AA477" i="56"/>
  <c r="AA485" i="56"/>
  <c r="AA493" i="56"/>
  <c r="AA503" i="56"/>
  <c r="AA511" i="56"/>
  <c r="AA519" i="56"/>
  <c r="AA527" i="56"/>
  <c r="AA535" i="56"/>
  <c r="AA543" i="56"/>
  <c r="AA551" i="56"/>
  <c r="AA559" i="56"/>
  <c r="AA591" i="56"/>
  <c r="AA401" i="56"/>
  <c r="AA406" i="56"/>
  <c r="AA414" i="56"/>
  <c r="AA422" i="56"/>
  <c r="AA430" i="56"/>
  <c r="AA438" i="56"/>
  <c r="AA446" i="56"/>
  <c r="AA454" i="56"/>
  <c r="AA462" i="56"/>
  <c r="AA470" i="56"/>
  <c r="AA478" i="56"/>
  <c r="AA486" i="56"/>
  <c r="AA494" i="56"/>
  <c r="AA504" i="56"/>
  <c r="AA512" i="56"/>
  <c r="AA520" i="56"/>
  <c r="AA528" i="56"/>
  <c r="AA536" i="56"/>
  <c r="AA544" i="56"/>
  <c r="AA552" i="56"/>
  <c r="AA607" i="56"/>
  <c r="AA397" i="56"/>
  <c r="AA404" i="56"/>
  <c r="AA412" i="56"/>
  <c r="AA420" i="56"/>
  <c r="AA428" i="56"/>
  <c r="AA436" i="56"/>
  <c r="AA444" i="56"/>
  <c r="AA452" i="56"/>
  <c r="AA460" i="56"/>
  <c r="AA468" i="56"/>
  <c r="AA476" i="56"/>
  <c r="AA484" i="56"/>
  <c r="AA492" i="56"/>
  <c r="AA502" i="56"/>
  <c r="AA510" i="56"/>
  <c r="AA518" i="56"/>
  <c r="AA526" i="56"/>
  <c r="AA534" i="56"/>
  <c r="AA542" i="56"/>
  <c r="AA550" i="56"/>
  <c r="AA558" i="56"/>
  <c r="AA395" i="56"/>
  <c r="AA407" i="56"/>
  <c r="AA415" i="56"/>
  <c r="AA423" i="56"/>
  <c r="AA431" i="56"/>
  <c r="AA439" i="56"/>
  <c r="AA447" i="56"/>
  <c r="AA455" i="56"/>
  <c r="AA463" i="56"/>
  <c r="AA471" i="56"/>
  <c r="AA479" i="56"/>
  <c r="AA487" i="56"/>
  <c r="AA495" i="56"/>
  <c r="AA505" i="56"/>
  <c r="AA513" i="56"/>
  <c r="AA521" i="56"/>
  <c r="AA529" i="56"/>
  <c r="AA537" i="56"/>
  <c r="AA545" i="56"/>
  <c r="AA553" i="56"/>
  <c r="AA583" i="56"/>
  <c r="AA564" i="56"/>
  <c r="AA580" i="56"/>
  <c r="AA596" i="56"/>
  <c r="AA612" i="56"/>
  <c r="AA628" i="56"/>
  <c r="AA644" i="56"/>
  <c r="AA660" i="56"/>
  <c r="AA676" i="56"/>
  <c r="AA560" i="56"/>
  <c r="AA576" i="56"/>
  <c r="AA592" i="56"/>
  <c r="AA608" i="56"/>
  <c r="AA624" i="56"/>
  <c r="AA640" i="56"/>
  <c r="AA656" i="56"/>
  <c r="AA672" i="56"/>
  <c r="AA711" i="56"/>
  <c r="AA570" i="56"/>
  <c r="AA586" i="56"/>
  <c r="AA602" i="56"/>
  <c r="AA618" i="56"/>
  <c r="AA634" i="56"/>
  <c r="AA650" i="56"/>
  <c r="AA666" i="56"/>
  <c r="AA682" i="56"/>
  <c r="AA727" i="56"/>
  <c r="AA568" i="56"/>
  <c r="AA584" i="56"/>
  <c r="AA600" i="56"/>
  <c r="AA616" i="56"/>
  <c r="AA632" i="56"/>
  <c r="AA648" i="56"/>
  <c r="AA664" i="56"/>
  <c r="AA680" i="56"/>
  <c r="AA685" i="56"/>
  <c r="AA705" i="56"/>
  <c r="AA684" i="56"/>
  <c r="AA700" i="56"/>
  <c r="AA716" i="56"/>
  <c r="AA732" i="56"/>
  <c r="AA744" i="56"/>
  <c r="AA752" i="56"/>
  <c r="AA760" i="56"/>
  <c r="AA768" i="56"/>
  <c r="AA776" i="56"/>
  <c r="AA784" i="56"/>
  <c r="AA792" i="56"/>
  <c r="AA800" i="56"/>
  <c r="AA808" i="56"/>
  <c r="AA887" i="56"/>
  <c r="AA897" i="56"/>
  <c r="AA694" i="56"/>
  <c r="AA710" i="56"/>
  <c r="AA726" i="56"/>
  <c r="AA745" i="56"/>
  <c r="AA753" i="56"/>
  <c r="AA761" i="56"/>
  <c r="AA769" i="56"/>
  <c r="AA777" i="56"/>
  <c r="AA785" i="56"/>
  <c r="AA793" i="56"/>
  <c r="AA801" i="56"/>
  <c r="AA809" i="56"/>
  <c r="AA817" i="56"/>
  <c r="AA849" i="56"/>
  <c r="AA871" i="56"/>
  <c r="AA922" i="56"/>
  <c r="AA690" i="56"/>
  <c r="AA706" i="56"/>
  <c r="AA722" i="56"/>
  <c r="AA738" i="56"/>
  <c r="AA743" i="56"/>
  <c r="AA751" i="56"/>
  <c r="AA759" i="56"/>
  <c r="AA767" i="56"/>
  <c r="AA775" i="56"/>
  <c r="AA807" i="56"/>
  <c r="AA842" i="56"/>
  <c r="AA874" i="56"/>
  <c r="AA688" i="56"/>
  <c r="AA704" i="56"/>
  <c r="AA720" i="56"/>
  <c r="AA736" i="56"/>
  <c r="AA746" i="56"/>
  <c r="AA754" i="56"/>
  <c r="AA762" i="56"/>
  <c r="AA770" i="56"/>
  <c r="AA778" i="56"/>
  <c r="AA786" i="56"/>
  <c r="AA794" i="56"/>
  <c r="AA802" i="56"/>
  <c r="AA810" i="56"/>
  <c r="AA906" i="56"/>
  <c r="AA828" i="56"/>
  <c r="AA844" i="56"/>
  <c r="AA860" i="56"/>
  <c r="AA876" i="56"/>
  <c r="AA892" i="56"/>
  <c r="AA908" i="56"/>
  <c r="AA924" i="56"/>
  <c r="AA822" i="56"/>
  <c r="AA838" i="56"/>
  <c r="AA854" i="56"/>
  <c r="AA870" i="56"/>
  <c r="AA886" i="56"/>
  <c r="AA902" i="56"/>
  <c r="AA918" i="56"/>
  <c r="AA820" i="56"/>
  <c r="AA836" i="56"/>
  <c r="AA852" i="56"/>
  <c r="AA868" i="56"/>
  <c r="AA884" i="56"/>
  <c r="AA900" i="56"/>
  <c r="AA916" i="56"/>
  <c r="AA882" i="56"/>
  <c r="AA898" i="56"/>
  <c r="AA914" i="56"/>
  <c r="AA930" i="56"/>
  <c r="AA816" i="56"/>
  <c r="AA832" i="56"/>
  <c r="AA848" i="56"/>
  <c r="AA864" i="56"/>
  <c r="AA880" i="56"/>
  <c r="AA896" i="56"/>
  <c r="AA912" i="56"/>
  <c r="AA928" i="56"/>
  <c r="E8" i="48" l="1"/>
  <c r="H880" i="58" l="1"/>
  <c r="H881" i="58"/>
  <c r="H882" i="58"/>
  <c r="H883" i="58"/>
  <c r="H5" i="58"/>
  <c r="H6" i="58"/>
  <c r="H7" i="58"/>
  <c r="H8" i="58"/>
  <c r="H9" i="58"/>
  <c r="H10" i="58"/>
  <c r="H11" i="58"/>
  <c r="H12" i="58"/>
  <c r="H13" i="58"/>
  <c r="H14" i="58"/>
  <c r="H15" i="58"/>
  <c r="H16" i="58"/>
  <c r="H17" i="58"/>
  <c r="H18" i="58"/>
  <c r="H19" i="58"/>
  <c r="H20" i="58"/>
  <c r="H21" i="58"/>
  <c r="H22" i="58"/>
  <c r="H23" i="58"/>
  <c r="H24" i="58"/>
  <c r="H25" i="58"/>
  <c r="H26" i="58"/>
  <c r="H27" i="58"/>
  <c r="H28" i="58"/>
  <c r="H29" i="58"/>
  <c r="H30" i="58"/>
  <c r="H31" i="58"/>
  <c r="H32" i="58"/>
  <c r="H33" i="58"/>
  <c r="H34" i="58"/>
  <c r="H35" i="58"/>
  <c r="H36" i="58"/>
  <c r="H37" i="58"/>
  <c r="H38" i="58"/>
  <c r="H39" i="58"/>
  <c r="H40" i="58"/>
  <c r="H41" i="58"/>
  <c r="H42" i="58"/>
  <c r="H43" i="58"/>
  <c r="H44" i="58"/>
  <c r="H45" i="58"/>
  <c r="H46" i="58"/>
  <c r="H47" i="58"/>
  <c r="H48" i="58"/>
  <c r="H49" i="58"/>
  <c r="H50" i="58"/>
  <c r="H51" i="58"/>
  <c r="H52" i="58"/>
  <c r="H53" i="58"/>
  <c r="H54" i="58"/>
  <c r="H55" i="58"/>
  <c r="H56" i="58"/>
  <c r="H57" i="58"/>
  <c r="H58" i="58"/>
  <c r="H59" i="58"/>
  <c r="H60" i="58"/>
  <c r="H61" i="58"/>
  <c r="H62" i="58"/>
  <c r="H63" i="58"/>
  <c r="H64" i="58"/>
  <c r="H65" i="58"/>
  <c r="H66" i="58"/>
  <c r="H67" i="58"/>
  <c r="H68" i="58"/>
  <c r="H69" i="58"/>
  <c r="H70" i="58"/>
  <c r="H71" i="58"/>
  <c r="H72" i="58"/>
  <c r="H73" i="58"/>
  <c r="H74" i="58"/>
  <c r="H75" i="58"/>
  <c r="H76" i="58"/>
  <c r="H77" i="58"/>
  <c r="H78" i="58"/>
  <c r="H79" i="58"/>
  <c r="H80" i="58"/>
  <c r="H81" i="58"/>
  <c r="H82" i="58"/>
  <c r="H83" i="58"/>
  <c r="H84" i="58"/>
  <c r="H85" i="58"/>
  <c r="H86" i="58"/>
  <c r="H87" i="58"/>
  <c r="H88" i="58"/>
  <c r="H89" i="58"/>
  <c r="H90" i="58"/>
  <c r="H91" i="58"/>
  <c r="H92" i="58"/>
  <c r="H93" i="58"/>
  <c r="H94" i="58"/>
  <c r="H95" i="58"/>
  <c r="H96" i="58"/>
  <c r="H97" i="58"/>
  <c r="H98" i="58"/>
  <c r="H99" i="58"/>
  <c r="H100" i="58"/>
  <c r="H101" i="58"/>
  <c r="H102" i="58"/>
  <c r="H103" i="58"/>
  <c r="H104" i="58"/>
  <c r="H105" i="58"/>
  <c r="H106" i="58"/>
  <c r="H107" i="58"/>
  <c r="H108" i="58"/>
  <c r="H109" i="58"/>
  <c r="H110" i="58"/>
  <c r="H111" i="58"/>
  <c r="H112" i="58"/>
  <c r="H113" i="58"/>
  <c r="H114" i="58"/>
  <c r="H115" i="58"/>
  <c r="H116" i="58"/>
  <c r="H117" i="58"/>
  <c r="H118" i="58"/>
  <c r="H119" i="58"/>
  <c r="H120" i="58"/>
  <c r="H121" i="58"/>
  <c r="H122" i="58"/>
  <c r="H123" i="58"/>
  <c r="H124" i="58"/>
  <c r="H125" i="58"/>
  <c r="H126" i="58"/>
  <c r="H127" i="58"/>
  <c r="H128" i="58"/>
  <c r="H129" i="58"/>
  <c r="H130" i="58"/>
  <c r="H131" i="58"/>
  <c r="H132" i="58"/>
  <c r="H133" i="58"/>
  <c r="H134" i="58"/>
  <c r="H135" i="58"/>
  <c r="H136" i="58"/>
  <c r="H137" i="58"/>
  <c r="H138" i="58"/>
  <c r="H139" i="58"/>
  <c r="H140" i="58"/>
  <c r="H141" i="58"/>
  <c r="H142" i="58"/>
  <c r="H143" i="58"/>
  <c r="H144" i="58"/>
  <c r="H145" i="58"/>
  <c r="H146" i="58"/>
  <c r="H147" i="58"/>
  <c r="H148" i="58"/>
  <c r="H149" i="58"/>
  <c r="H150" i="58"/>
  <c r="H151" i="58"/>
  <c r="H152" i="58"/>
  <c r="H153" i="58"/>
  <c r="H154" i="58"/>
  <c r="H155" i="58"/>
  <c r="H156" i="58"/>
  <c r="H157" i="58"/>
  <c r="H158" i="58"/>
  <c r="H159" i="58"/>
  <c r="H160" i="58"/>
  <c r="H161" i="58"/>
  <c r="H162" i="58"/>
  <c r="H163" i="58"/>
  <c r="H164" i="58"/>
  <c r="H165" i="58"/>
  <c r="H166" i="58"/>
  <c r="H167" i="58"/>
  <c r="H168" i="58"/>
  <c r="H169" i="58"/>
  <c r="H170" i="58"/>
  <c r="H171" i="58"/>
  <c r="H172" i="58"/>
  <c r="H173" i="58"/>
  <c r="H174" i="58"/>
  <c r="H175" i="58"/>
  <c r="H176" i="58"/>
  <c r="H177" i="58"/>
  <c r="H178" i="58"/>
  <c r="H179" i="58"/>
  <c r="H180" i="58"/>
  <c r="H181" i="58"/>
  <c r="H182" i="58"/>
  <c r="H183" i="58"/>
  <c r="H184" i="58"/>
  <c r="H185" i="58"/>
  <c r="H186" i="58"/>
  <c r="H187" i="58"/>
  <c r="H188" i="58"/>
  <c r="H189" i="58"/>
  <c r="H190" i="58"/>
  <c r="H191" i="58"/>
  <c r="H192" i="58"/>
  <c r="H193" i="58"/>
  <c r="H194" i="58"/>
  <c r="H195" i="58"/>
  <c r="H196" i="58"/>
  <c r="H197" i="58"/>
  <c r="H198" i="58"/>
  <c r="H199" i="58"/>
  <c r="H200" i="58"/>
  <c r="H201" i="58"/>
  <c r="H202" i="58"/>
  <c r="H203" i="58"/>
  <c r="H204" i="58"/>
  <c r="H205" i="58"/>
  <c r="H206" i="58"/>
  <c r="H207" i="58"/>
  <c r="H208" i="58"/>
  <c r="H209" i="58"/>
  <c r="H210" i="58"/>
  <c r="H211" i="58"/>
  <c r="H212" i="58"/>
  <c r="H213" i="58"/>
  <c r="H214" i="58"/>
  <c r="H215" i="58"/>
  <c r="H216" i="58"/>
  <c r="H217" i="58"/>
  <c r="H218" i="58"/>
  <c r="H219" i="58"/>
  <c r="H220" i="58"/>
  <c r="H221" i="58"/>
  <c r="H222" i="58"/>
  <c r="H223" i="58"/>
  <c r="H224" i="58"/>
  <c r="H225" i="58"/>
  <c r="H226" i="58"/>
  <c r="H227" i="58"/>
  <c r="H228" i="58"/>
  <c r="H229" i="58"/>
  <c r="H230" i="58"/>
  <c r="H231" i="58"/>
  <c r="H232" i="58"/>
  <c r="H233" i="58"/>
  <c r="H234" i="58"/>
  <c r="H235" i="58"/>
  <c r="H236" i="58"/>
  <c r="H237" i="58"/>
  <c r="H238" i="58"/>
  <c r="H239" i="58"/>
  <c r="H240" i="58"/>
  <c r="H241" i="58"/>
  <c r="H242" i="58"/>
  <c r="H243" i="58"/>
  <c r="H244" i="58"/>
  <c r="H245" i="58"/>
  <c r="H246" i="58"/>
  <c r="H247" i="58"/>
  <c r="H248" i="58"/>
  <c r="H249" i="58"/>
  <c r="H250" i="58"/>
  <c r="H251" i="58"/>
  <c r="H252" i="58"/>
  <c r="H253" i="58"/>
  <c r="H254" i="58"/>
  <c r="H255" i="58"/>
  <c r="H256" i="58"/>
  <c r="H257" i="58"/>
  <c r="H258" i="58"/>
  <c r="H259" i="58"/>
  <c r="H260" i="58"/>
  <c r="H261" i="58"/>
  <c r="H262" i="58"/>
  <c r="H263" i="58"/>
  <c r="H264" i="58"/>
  <c r="H265" i="58"/>
  <c r="H266" i="58"/>
  <c r="H267" i="58"/>
  <c r="H268" i="58"/>
  <c r="H269" i="58"/>
  <c r="H270" i="58"/>
  <c r="H271" i="58"/>
  <c r="H272" i="58"/>
  <c r="H273" i="58"/>
  <c r="H274" i="58"/>
  <c r="H275" i="58"/>
  <c r="H276" i="58"/>
  <c r="H277" i="58"/>
  <c r="H278" i="58"/>
  <c r="H279" i="58"/>
  <c r="H280" i="58"/>
  <c r="H281" i="58"/>
  <c r="H282" i="58"/>
  <c r="H283" i="58"/>
  <c r="H284" i="58"/>
  <c r="H285" i="58"/>
  <c r="H286" i="58"/>
  <c r="H287" i="58"/>
  <c r="H288" i="58"/>
  <c r="H289" i="58"/>
  <c r="H290" i="58"/>
  <c r="H291" i="58"/>
  <c r="H292" i="58"/>
  <c r="H293" i="58"/>
  <c r="H294" i="58"/>
  <c r="H295" i="58"/>
  <c r="H296" i="58"/>
  <c r="H297" i="58"/>
  <c r="H298" i="58"/>
  <c r="H299" i="58"/>
  <c r="H300" i="58"/>
  <c r="H301" i="58"/>
  <c r="H302" i="58"/>
  <c r="H303" i="58"/>
  <c r="H304" i="58"/>
  <c r="H305" i="58"/>
  <c r="H306" i="58"/>
  <c r="H307" i="58"/>
  <c r="H308" i="58"/>
  <c r="H309" i="58"/>
  <c r="H310" i="58"/>
  <c r="H311" i="58"/>
  <c r="H312" i="58"/>
  <c r="H313" i="58"/>
  <c r="H314" i="58"/>
  <c r="H315" i="58"/>
  <c r="H316" i="58"/>
  <c r="H317" i="58"/>
  <c r="H318" i="58"/>
  <c r="H319" i="58"/>
  <c r="H320" i="58"/>
  <c r="H321" i="58"/>
  <c r="H322" i="58"/>
  <c r="H323" i="58"/>
  <c r="H324" i="58"/>
  <c r="H325" i="58"/>
  <c r="H326" i="58"/>
  <c r="H327" i="58"/>
  <c r="H328" i="58"/>
  <c r="H329" i="58"/>
  <c r="H330" i="58"/>
  <c r="H331" i="58"/>
  <c r="H332" i="58"/>
  <c r="H333" i="58"/>
  <c r="H334" i="58"/>
  <c r="H335" i="58"/>
  <c r="H336" i="58"/>
  <c r="H337" i="58"/>
  <c r="H338" i="58"/>
  <c r="H339" i="58"/>
  <c r="H340" i="58"/>
  <c r="H341" i="58"/>
  <c r="H342" i="58"/>
  <c r="H343" i="58"/>
  <c r="H344" i="58"/>
  <c r="H345" i="58"/>
  <c r="H346" i="58"/>
  <c r="H347" i="58"/>
  <c r="H348" i="58"/>
  <c r="H349" i="58"/>
  <c r="H350" i="58"/>
  <c r="H351" i="58"/>
  <c r="H352" i="58"/>
  <c r="H353" i="58"/>
  <c r="H354" i="58"/>
  <c r="H355" i="58"/>
  <c r="H356" i="58"/>
  <c r="H357" i="58"/>
  <c r="H358" i="58"/>
  <c r="H359" i="58"/>
  <c r="H360" i="58"/>
  <c r="H361" i="58"/>
  <c r="H362" i="58"/>
  <c r="H363" i="58"/>
  <c r="H364" i="58"/>
  <c r="H365" i="58"/>
  <c r="H366" i="58"/>
  <c r="H367" i="58"/>
  <c r="H368" i="58"/>
  <c r="H369" i="58"/>
  <c r="H370" i="58"/>
  <c r="H371" i="58"/>
  <c r="H372" i="58"/>
  <c r="H373" i="58"/>
  <c r="H374" i="58"/>
  <c r="H375" i="58"/>
  <c r="H376" i="58"/>
  <c r="H377" i="58"/>
  <c r="H378" i="58"/>
  <c r="H379" i="58"/>
  <c r="H380" i="58"/>
  <c r="H381" i="58"/>
  <c r="H382" i="58"/>
  <c r="H383" i="58"/>
  <c r="H384" i="58"/>
  <c r="H385" i="58"/>
  <c r="H386" i="58"/>
  <c r="H387" i="58"/>
  <c r="H388" i="58"/>
  <c r="H389" i="58"/>
  <c r="H390" i="58"/>
  <c r="H391" i="58"/>
  <c r="H392" i="58"/>
  <c r="H393" i="58"/>
  <c r="H394" i="58"/>
  <c r="H395" i="58"/>
  <c r="H396" i="58"/>
  <c r="H397" i="58"/>
  <c r="H398" i="58"/>
  <c r="H399" i="58"/>
  <c r="H400" i="58"/>
  <c r="H401" i="58"/>
  <c r="H402" i="58"/>
  <c r="H403" i="58"/>
  <c r="H404" i="58"/>
  <c r="H405" i="58"/>
  <c r="H406" i="58"/>
  <c r="H407" i="58"/>
  <c r="H408" i="58"/>
  <c r="H409" i="58"/>
  <c r="H410" i="58"/>
  <c r="H411" i="58"/>
  <c r="H412" i="58"/>
  <c r="H413" i="58"/>
  <c r="H414" i="58"/>
  <c r="H415" i="58"/>
  <c r="H416" i="58"/>
  <c r="H417" i="58"/>
  <c r="H418" i="58"/>
  <c r="H419" i="58"/>
  <c r="H420" i="58"/>
  <c r="H421" i="58"/>
  <c r="H422" i="58"/>
  <c r="H423" i="58"/>
  <c r="H424" i="58"/>
  <c r="H425" i="58"/>
  <c r="H426" i="58"/>
  <c r="H427" i="58"/>
  <c r="H428" i="58"/>
  <c r="H429" i="58"/>
  <c r="H430" i="58"/>
  <c r="H431" i="58"/>
  <c r="H432" i="58"/>
  <c r="H433" i="58"/>
  <c r="H434" i="58"/>
  <c r="H435" i="58"/>
  <c r="H436" i="58"/>
  <c r="H437" i="58"/>
  <c r="H438" i="58"/>
  <c r="H439" i="58"/>
  <c r="H440" i="58"/>
  <c r="H441" i="58"/>
  <c r="H442" i="58"/>
  <c r="H443" i="58"/>
  <c r="H444" i="58"/>
  <c r="H445" i="58"/>
  <c r="H446" i="58"/>
  <c r="H447" i="58"/>
  <c r="H448" i="58"/>
  <c r="H449" i="58"/>
  <c r="H450" i="58"/>
  <c r="H451" i="58"/>
  <c r="H452" i="58"/>
  <c r="H453" i="58"/>
  <c r="H454" i="58"/>
  <c r="H455" i="58"/>
  <c r="H456" i="58"/>
  <c r="H457" i="58"/>
  <c r="H458" i="58"/>
  <c r="H459" i="58"/>
  <c r="H460" i="58"/>
  <c r="H461" i="58"/>
  <c r="H462" i="58"/>
  <c r="H463" i="58"/>
  <c r="H464" i="58"/>
  <c r="H465" i="58"/>
  <c r="H466" i="58"/>
  <c r="H467" i="58"/>
  <c r="H468" i="58"/>
  <c r="H469" i="58"/>
  <c r="H470" i="58"/>
  <c r="H471" i="58"/>
  <c r="H472" i="58"/>
  <c r="H473" i="58"/>
  <c r="H474" i="58"/>
  <c r="H475" i="58"/>
  <c r="H476" i="58"/>
  <c r="H477" i="58"/>
  <c r="H478" i="58"/>
  <c r="H479" i="58"/>
  <c r="H480" i="58"/>
  <c r="H481" i="58"/>
  <c r="H482" i="58"/>
  <c r="H483" i="58"/>
  <c r="H484" i="58"/>
  <c r="H485" i="58"/>
  <c r="H486" i="58"/>
  <c r="H487" i="58"/>
  <c r="H488" i="58"/>
  <c r="H489" i="58"/>
  <c r="H490" i="58"/>
  <c r="H491" i="58"/>
  <c r="H492" i="58"/>
  <c r="H493" i="58"/>
  <c r="H494" i="58"/>
  <c r="H495" i="58"/>
  <c r="H496" i="58"/>
  <c r="H497" i="58"/>
  <c r="H498" i="58"/>
  <c r="H499" i="58"/>
  <c r="H500" i="58"/>
  <c r="H501" i="58"/>
  <c r="H502" i="58"/>
  <c r="H503" i="58"/>
  <c r="H504" i="58"/>
  <c r="H505" i="58"/>
  <c r="H506" i="58"/>
  <c r="H507" i="58"/>
  <c r="H508" i="58"/>
  <c r="H509" i="58"/>
  <c r="H510" i="58"/>
  <c r="H511" i="58"/>
  <c r="H512" i="58"/>
  <c r="H513" i="58"/>
  <c r="H514" i="58"/>
  <c r="H515" i="58"/>
  <c r="H516" i="58"/>
  <c r="H517" i="58"/>
  <c r="H518" i="58"/>
  <c r="H519" i="58"/>
  <c r="H520" i="58"/>
  <c r="H521" i="58"/>
  <c r="H522" i="58"/>
  <c r="H523" i="58"/>
  <c r="H524" i="58"/>
  <c r="H525" i="58"/>
  <c r="H526" i="58"/>
  <c r="H527" i="58"/>
  <c r="H528" i="58"/>
  <c r="H529" i="58"/>
  <c r="H530" i="58"/>
  <c r="H531" i="58"/>
  <c r="H532" i="58"/>
  <c r="H533" i="58"/>
  <c r="H534" i="58"/>
  <c r="H535" i="58"/>
  <c r="H536" i="58"/>
  <c r="H537" i="58"/>
  <c r="H538" i="58"/>
  <c r="H539" i="58"/>
  <c r="H540" i="58"/>
  <c r="H541" i="58"/>
  <c r="H542" i="58"/>
  <c r="H543" i="58"/>
  <c r="H544" i="58"/>
  <c r="H545" i="58"/>
  <c r="H546" i="58"/>
  <c r="H547" i="58"/>
  <c r="H548" i="58"/>
  <c r="H549" i="58"/>
  <c r="H550" i="58"/>
  <c r="H551" i="58"/>
  <c r="H552" i="58"/>
  <c r="H553" i="58"/>
  <c r="H554" i="58"/>
  <c r="H555" i="58"/>
  <c r="H556" i="58"/>
  <c r="H557" i="58"/>
  <c r="H558" i="58"/>
  <c r="H559" i="58"/>
  <c r="H560" i="58"/>
  <c r="H561" i="58"/>
  <c r="H562" i="58"/>
  <c r="H563" i="58"/>
  <c r="H564" i="58"/>
  <c r="H565" i="58"/>
  <c r="H566" i="58"/>
  <c r="H567" i="58"/>
  <c r="H568" i="58"/>
  <c r="H569" i="58"/>
  <c r="H570" i="58"/>
  <c r="H571" i="58"/>
  <c r="H572" i="58"/>
  <c r="H573" i="58"/>
  <c r="H574" i="58"/>
  <c r="H575" i="58"/>
  <c r="H576" i="58"/>
  <c r="H577" i="58"/>
  <c r="H578" i="58"/>
  <c r="H579" i="58"/>
  <c r="H580" i="58"/>
  <c r="H581" i="58"/>
  <c r="H582" i="58"/>
  <c r="H583" i="58"/>
  <c r="H584" i="58"/>
  <c r="H585" i="58"/>
  <c r="H586" i="58"/>
  <c r="H587" i="58"/>
  <c r="H588" i="58"/>
  <c r="H589" i="58"/>
  <c r="H590" i="58"/>
  <c r="H591" i="58"/>
  <c r="H592" i="58"/>
  <c r="H593" i="58"/>
  <c r="H594" i="58"/>
  <c r="H595" i="58"/>
  <c r="H596" i="58"/>
  <c r="H597" i="58"/>
  <c r="H598" i="58"/>
  <c r="H599" i="58"/>
  <c r="H600" i="58"/>
  <c r="H601" i="58"/>
  <c r="H602" i="58"/>
  <c r="H603" i="58"/>
  <c r="H604" i="58"/>
  <c r="H605" i="58"/>
  <c r="H606" i="58"/>
  <c r="H607" i="58"/>
  <c r="H608" i="58"/>
  <c r="H609" i="58"/>
  <c r="H610" i="58"/>
  <c r="H611" i="58"/>
  <c r="H612" i="58"/>
  <c r="H613" i="58"/>
  <c r="H614" i="58"/>
  <c r="H615" i="58"/>
  <c r="H616" i="58"/>
  <c r="H617" i="58"/>
  <c r="H618" i="58"/>
  <c r="H619" i="58"/>
  <c r="H620" i="58"/>
  <c r="H621" i="58"/>
  <c r="H622" i="58"/>
  <c r="H623" i="58"/>
  <c r="H624" i="58"/>
  <c r="H625" i="58"/>
  <c r="H626" i="58"/>
  <c r="H627" i="58"/>
  <c r="H628" i="58"/>
  <c r="H629" i="58"/>
  <c r="H630" i="58"/>
  <c r="H631" i="58"/>
  <c r="H632" i="58"/>
  <c r="H633" i="58"/>
  <c r="H634" i="58"/>
  <c r="H635" i="58"/>
  <c r="H636" i="58"/>
  <c r="H637" i="58"/>
  <c r="H638" i="58"/>
  <c r="H639" i="58"/>
  <c r="H640" i="58"/>
  <c r="H641" i="58"/>
  <c r="H642" i="58"/>
  <c r="H643" i="58"/>
  <c r="H644" i="58"/>
  <c r="H645" i="58"/>
  <c r="H646" i="58"/>
  <c r="H647" i="58"/>
  <c r="H648" i="58"/>
  <c r="H649" i="58"/>
  <c r="H650" i="58"/>
  <c r="H651" i="58"/>
  <c r="H652" i="58"/>
  <c r="H653" i="58"/>
  <c r="H654" i="58"/>
  <c r="H655" i="58"/>
  <c r="H656" i="58"/>
  <c r="H657" i="58"/>
  <c r="H658" i="58"/>
  <c r="H659" i="58"/>
  <c r="H660" i="58"/>
  <c r="H663" i="58"/>
  <c r="H664" i="58"/>
  <c r="H665" i="58"/>
  <c r="H666" i="58"/>
  <c r="H667" i="58"/>
  <c r="H668" i="58"/>
  <c r="H669" i="58"/>
  <c r="H670" i="58"/>
  <c r="H671" i="58"/>
  <c r="H672" i="58"/>
  <c r="H673" i="58"/>
  <c r="H674" i="58"/>
  <c r="H675" i="58"/>
  <c r="H676" i="58"/>
  <c r="H677" i="58"/>
  <c r="H678" i="58"/>
  <c r="H679" i="58"/>
  <c r="H680" i="58"/>
  <c r="H681" i="58"/>
  <c r="H682" i="58"/>
  <c r="H683" i="58"/>
  <c r="H684" i="58"/>
  <c r="H685" i="58"/>
  <c r="H686" i="58"/>
  <c r="H687" i="58"/>
  <c r="H688" i="58"/>
  <c r="H689" i="58"/>
  <c r="H690" i="58"/>
  <c r="H691" i="58"/>
  <c r="H692" i="58"/>
  <c r="H693" i="58"/>
  <c r="H694" i="58"/>
  <c r="H695" i="58"/>
  <c r="H696" i="58"/>
  <c r="H697" i="58"/>
  <c r="H698" i="58"/>
  <c r="H699" i="58"/>
  <c r="H700" i="58"/>
  <c r="H701" i="58"/>
  <c r="H702" i="58"/>
  <c r="H703" i="58"/>
  <c r="H704" i="58"/>
  <c r="H705" i="58"/>
  <c r="H706" i="58"/>
  <c r="H707" i="58"/>
  <c r="H708" i="58"/>
  <c r="H709" i="58"/>
  <c r="H710" i="58"/>
  <c r="H711" i="58"/>
  <c r="H712" i="58"/>
  <c r="H713" i="58"/>
  <c r="H714" i="58"/>
  <c r="H715" i="58"/>
  <c r="H716" i="58"/>
  <c r="H717" i="58"/>
  <c r="H718" i="58"/>
  <c r="H719" i="58"/>
  <c r="H720" i="58"/>
  <c r="H721" i="58"/>
  <c r="H722" i="58"/>
  <c r="H723" i="58"/>
  <c r="H724" i="58"/>
  <c r="H725" i="58"/>
  <c r="H726" i="58"/>
  <c r="H727" i="58"/>
  <c r="H728" i="58"/>
  <c r="H729" i="58"/>
  <c r="H730" i="58"/>
  <c r="H731" i="58"/>
  <c r="H732" i="58"/>
  <c r="H733" i="58"/>
  <c r="H734" i="58"/>
  <c r="H735" i="58"/>
  <c r="H736" i="58"/>
  <c r="H737" i="58"/>
  <c r="H738" i="58"/>
  <c r="H739" i="58"/>
  <c r="H740" i="58"/>
  <c r="H741" i="58"/>
  <c r="H742" i="58"/>
  <c r="H743" i="58"/>
  <c r="H744" i="58"/>
  <c r="H745" i="58"/>
  <c r="H746" i="58"/>
  <c r="H747" i="58"/>
  <c r="H748" i="58"/>
  <c r="H749" i="58"/>
  <c r="H750" i="58"/>
  <c r="H751" i="58"/>
  <c r="H752" i="58"/>
  <c r="H753" i="58"/>
  <c r="H754" i="58"/>
  <c r="H755" i="58"/>
  <c r="H756" i="58"/>
  <c r="H757" i="58"/>
  <c r="H758" i="58"/>
  <c r="H759" i="58"/>
  <c r="H760" i="58"/>
  <c r="H761" i="58"/>
  <c r="H762" i="58"/>
  <c r="H763" i="58"/>
  <c r="H764" i="58"/>
  <c r="H765" i="58"/>
  <c r="H766" i="58"/>
  <c r="H767" i="58"/>
  <c r="H768" i="58"/>
  <c r="H769" i="58"/>
  <c r="H770" i="58"/>
  <c r="H771" i="58"/>
  <c r="H772" i="58"/>
  <c r="H773" i="58"/>
  <c r="H774" i="58"/>
  <c r="H775" i="58"/>
  <c r="H776" i="58"/>
  <c r="H777" i="58"/>
  <c r="H778" i="58"/>
  <c r="H779" i="58"/>
  <c r="H780" i="58"/>
  <c r="H781" i="58"/>
  <c r="H782" i="58"/>
  <c r="H783" i="58"/>
  <c r="H784" i="58"/>
  <c r="H785" i="58"/>
  <c r="H786" i="58"/>
  <c r="H787" i="58"/>
  <c r="H788" i="58"/>
  <c r="H789" i="58"/>
  <c r="H790" i="58"/>
  <c r="H791" i="58"/>
  <c r="H792" i="58"/>
  <c r="H793" i="58"/>
  <c r="H794" i="58"/>
  <c r="H795" i="58"/>
  <c r="H796" i="58"/>
  <c r="H797" i="58"/>
  <c r="H798" i="58"/>
  <c r="H799" i="58"/>
  <c r="H800" i="58"/>
  <c r="H801" i="58"/>
  <c r="H802" i="58"/>
  <c r="H803" i="58"/>
  <c r="H804" i="58"/>
  <c r="H805" i="58"/>
  <c r="H806" i="58"/>
  <c r="H807" i="58"/>
  <c r="H808" i="58"/>
  <c r="H809" i="58"/>
  <c r="H810" i="58"/>
  <c r="H811" i="58"/>
  <c r="H812" i="58"/>
  <c r="H813" i="58"/>
  <c r="H814" i="58"/>
  <c r="H815" i="58"/>
  <c r="H816" i="58"/>
  <c r="H817" i="58"/>
  <c r="H818" i="58"/>
  <c r="H819" i="58"/>
  <c r="H820" i="58"/>
  <c r="H821" i="58"/>
  <c r="H822" i="58"/>
  <c r="H823" i="58"/>
  <c r="H824" i="58"/>
  <c r="H825" i="58"/>
  <c r="H826" i="58"/>
  <c r="H827" i="58"/>
  <c r="H828" i="58"/>
  <c r="H829" i="58"/>
  <c r="H830" i="58"/>
  <c r="H831" i="58"/>
  <c r="H832" i="58"/>
  <c r="H833" i="58"/>
  <c r="H834" i="58"/>
  <c r="H835" i="58"/>
  <c r="H836" i="58"/>
  <c r="H837" i="58"/>
  <c r="H838" i="58"/>
  <c r="H839" i="58"/>
  <c r="H840" i="58"/>
  <c r="H841" i="58"/>
  <c r="H842" i="58"/>
  <c r="H843" i="58"/>
  <c r="H844" i="58"/>
  <c r="H845" i="58"/>
  <c r="H846" i="58"/>
  <c r="H847" i="58"/>
  <c r="H848" i="58"/>
  <c r="H849" i="58"/>
  <c r="H850" i="58"/>
  <c r="H851" i="58"/>
  <c r="H852" i="58"/>
  <c r="H853" i="58"/>
  <c r="H854" i="58"/>
  <c r="H855" i="58"/>
  <c r="H856" i="58"/>
  <c r="H857" i="58"/>
  <c r="H858" i="58"/>
  <c r="H859" i="58"/>
  <c r="H860" i="58"/>
  <c r="H861" i="58"/>
  <c r="H862" i="58"/>
  <c r="H863" i="58"/>
  <c r="H864" i="58"/>
  <c r="H865" i="58"/>
  <c r="H866" i="58"/>
  <c r="H867" i="58"/>
  <c r="H868" i="58"/>
  <c r="H869" i="58"/>
  <c r="H870" i="58"/>
  <c r="H871" i="58"/>
  <c r="H872" i="58"/>
  <c r="H873" i="58"/>
  <c r="H874" i="58"/>
  <c r="H875" i="58"/>
  <c r="H876" i="58"/>
  <c r="H877" i="58"/>
  <c r="H878" i="58"/>
  <c r="H879" i="58"/>
  <c r="H884" i="58"/>
  <c r="H885" i="58"/>
  <c r="H886" i="58"/>
  <c r="H887" i="58"/>
  <c r="H888" i="58"/>
  <c r="H889" i="58"/>
  <c r="H890" i="58"/>
  <c r="H891" i="58"/>
  <c r="H892" i="58"/>
  <c r="H893" i="58"/>
  <c r="H894" i="58"/>
  <c r="H895" i="58"/>
  <c r="H896" i="58"/>
  <c r="H897" i="58"/>
  <c r="H898" i="58"/>
  <c r="H899" i="58"/>
  <c r="H900" i="58"/>
  <c r="H901" i="58"/>
  <c r="H902" i="58"/>
  <c r="H903" i="58"/>
  <c r="H904" i="58"/>
  <c r="H905" i="58"/>
  <c r="H906" i="58"/>
  <c r="H907" i="58"/>
  <c r="H908" i="58"/>
  <c r="H909" i="58"/>
  <c r="H910" i="58"/>
  <c r="H911" i="58"/>
  <c r="H912" i="58"/>
  <c r="H913" i="58"/>
  <c r="H914" i="58"/>
  <c r="H915" i="58"/>
  <c r="H916" i="58"/>
  <c r="H917" i="58"/>
  <c r="H918" i="58"/>
  <c r="H919" i="58"/>
  <c r="H920" i="58"/>
  <c r="H921" i="58"/>
  <c r="H922" i="58"/>
  <c r="H923" i="58"/>
  <c r="H924" i="58"/>
  <c r="H925" i="58"/>
  <c r="H926" i="58"/>
  <c r="H927" i="58"/>
  <c r="H928" i="58"/>
  <c r="H929" i="58"/>
  <c r="H930" i="58"/>
  <c r="H931" i="58"/>
  <c r="H932" i="58"/>
  <c r="H933" i="58"/>
  <c r="H934" i="58"/>
  <c r="H935" i="58"/>
  <c r="H936" i="58"/>
  <c r="H937" i="58"/>
  <c r="H938" i="58"/>
  <c r="H939" i="58"/>
  <c r="H940" i="58"/>
  <c r="H941" i="58"/>
  <c r="H942" i="58"/>
  <c r="H943" i="58"/>
  <c r="H944" i="58"/>
  <c r="H945" i="58"/>
  <c r="H946" i="58"/>
  <c r="H947" i="58"/>
  <c r="H948" i="58"/>
  <c r="H949" i="58"/>
  <c r="H950" i="58"/>
  <c r="H951" i="58"/>
  <c r="H952" i="58"/>
  <c r="H953" i="58"/>
  <c r="H954" i="58"/>
  <c r="H955" i="58"/>
  <c r="H956" i="58"/>
  <c r="H957" i="58"/>
  <c r="H958" i="58"/>
  <c r="H959" i="58"/>
  <c r="H960" i="58"/>
  <c r="H961" i="58"/>
  <c r="H962" i="58"/>
  <c r="H963" i="58"/>
  <c r="H964" i="58"/>
  <c r="H965" i="58"/>
  <c r="H966" i="58"/>
  <c r="H967" i="58"/>
  <c r="H968" i="58"/>
  <c r="H969" i="58"/>
  <c r="H970" i="58"/>
  <c r="H971" i="58"/>
  <c r="H972" i="58"/>
  <c r="H973" i="58"/>
  <c r="H974" i="58"/>
  <c r="H975" i="58"/>
  <c r="H976" i="58"/>
  <c r="H977" i="58"/>
  <c r="H978" i="58"/>
  <c r="H979" i="58"/>
  <c r="H980" i="58"/>
  <c r="H981" i="58"/>
  <c r="H982" i="58"/>
  <c r="H983" i="58"/>
  <c r="H984" i="58"/>
  <c r="H985" i="58"/>
  <c r="H986" i="58"/>
  <c r="H987" i="58"/>
  <c r="H988" i="58"/>
  <c r="H989" i="58"/>
  <c r="H990" i="58"/>
  <c r="H991" i="58"/>
  <c r="H992" i="58"/>
  <c r="H993" i="58"/>
  <c r="H994" i="58"/>
  <c r="H995" i="58"/>
  <c r="H996" i="58"/>
  <c r="H997" i="58"/>
  <c r="H998" i="58"/>
  <c r="H999" i="58"/>
  <c r="H1000" i="58"/>
  <c r="H1001" i="58"/>
  <c r="H1002" i="58"/>
  <c r="H1003" i="58"/>
  <c r="H1004" i="58"/>
  <c r="H1005" i="58"/>
  <c r="H1006" i="58"/>
  <c r="H1007" i="58"/>
  <c r="H1008" i="58"/>
  <c r="H1009" i="58"/>
  <c r="H1010" i="58"/>
  <c r="H1011" i="58"/>
  <c r="H1012" i="58"/>
  <c r="H1013" i="58"/>
  <c r="H1014" i="58"/>
  <c r="H1015" i="58"/>
  <c r="H1016" i="58"/>
  <c r="H1017" i="58"/>
  <c r="H1018" i="58"/>
  <c r="H1019" i="58"/>
  <c r="H1020" i="58"/>
  <c r="H1021" i="58"/>
  <c r="H1022" i="58"/>
  <c r="H1023" i="58"/>
  <c r="H1024" i="58"/>
  <c r="H1025" i="58"/>
  <c r="H1026" i="58"/>
  <c r="H1027" i="58"/>
  <c r="H1028" i="58"/>
  <c r="H1029" i="58"/>
  <c r="H1030" i="58"/>
  <c r="H1031" i="58"/>
  <c r="H1032" i="58"/>
  <c r="H1033" i="58"/>
  <c r="H1034" i="58"/>
  <c r="H1035" i="58"/>
  <c r="H1036" i="58"/>
  <c r="H1037" i="58"/>
  <c r="H1038" i="58"/>
  <c r="H1039" i="58"/>
  <c r="H1040" i="58"/>
  <c r="H1041" i="58"/>
  <c r="H1042" i="58"/>
  <c r="H1043" i="58"/>
  <c r="H1044" i="58"/>
  <c r="H1045" i="58"/>
  <c r="H1046" i="58"/>
  <c r="H1047" i="58"/>
  <c r="H1048" i="58"/>
  <c r="H1049" i="58"/>
  <c r="H1050" i="58"/>
  <c r="H1051" i="58"/>
  <c r="H1052" i="58"/>
  <c r="H1053" i="58"/>
  <c r="H1054" i="58"/>
  <c r="H1055" i="58"/>
  <c r="H1056" i="58"/>
  <c r="H1057" i="58"/>
  <c r="H1058" i="58"/>
  <c r="H1059" i="58"/>
  <c r="H1060" i="58"/>
  <c r="H1061" i="58"/>
  <c r="H1062" i="58"/>
  <c r="H1063" i="58"/>
  <c r="H1064" i="58"/>
  <c r="H1065" i="58"/>
  <c r="H1066" i="58"/>
  <c r="H1067" i="58"/>
  <c r="H1068" i="58"/>
  <c r="H1069" i="58"/>
  <c r="H1070" i="58"/>
  <c r="H1071" i="58"/>
  <c r="H1072" i="58"/>
  <c r="H1073" i="58"/>
  <c r="H1074" i="58"/>
  <c r="H1075" i="58"/>
  <c r="H1076" i="58"/>
  <c r="H1077" i="58"/>
  <c r="H1078" i="58"/>
  <c r="H1079" i="58"/>
  <c r="H1080" i="58"/>
  <c r="H1081" i="58"/>
  <c r="H1082" i="58"/>
  <c r="H1083" i="58"/>
  <c r="H1084" i="58"/>
  <c r="H1085" i="58"/>
  <c r="H1086" i="58"/>
  <c r="H1087" i="58"/>
  <c r="H1088" i="58"/>
  <c r="H1089" i="58"/>
  <c r="H1090" i="58"/>
  <c r="H1091" i="58"/>
  <c r="H1092" i="58"/>
  <c r="H1093" i="58"/>
  <c r="H1094" i="58"/>
  <c r="H1095" i="58"/>
  <c r="H1096" i="58"/>
  <c r="H1097" i="58"/>
  <c r="H1098" i="58"/>
  <c r="H1099" i="58"/>
  <c r="H1100" i="58"/>
  <c r="H1101" i="58"/>
  <c r="H1102" i="58"/>
  <c r="H1103" i="58"/>
  <c r="H1104" i="58"/>
  <c r="H1111" i="58"/>
  <c r="H1112" i="58"/>
  <c r="H1113" i="58"/>
  <c r="H1114" i="58"/>
  <c r="H1115" i="58"/>
  <c r="H1116" i="58"/>
  <c r="H1117" i="58"/>
  <c r="H1118" i="58"/>
  <c r="H1119" i="58"/>
  <c r="H1120" i="58"/>
  <c r="H1121" i="58"/>
  <c r="H1122" i="58"/>
  <c r="H1123" i="58"/>
  <c r="H1124" i="58"/>
  <c r="H1125" i="58"/>
  <c r="H1126" i="58"/>
  <c r="H1127" i="58"/>
  <c r="H1128" i="58"/>
  <c r="H1129" i="58"/>
  <c r="H1130" i="58"/>
  <c r="H1131" i="58"/>
  <c r="H1132" i="58"/>
  <c r="H1133" i="58"/>
  <c r="H1134" i="58"/>
  <c r="H1135" i="58"/>
  <c r="H1136" i="58"/>
  <c r="H1137" i="58"/>
  <c r="H1138" i="58"/>
  <c r="H1139" i="58"/>
  <c r="H1140" i="58"/>
  <c r="H1141" i="58"/>
  <c r="H1142" i="58"/>
  <c r="H1143" i="58"/>
  <c r="H1144" i="58"/>
  <c r="H1145" i="58"/>
  <c r="H1146" i="58"/>
  <c r="H1147" i="58"/>
  <c r="H1148" i="58"/>
  <c r="H1149" i="58"/>
  <c r="H1150" i="58"/>
  <c r="H1151" i="58"/>
  <c r="H1152" i="58"/>
  <c r="H1153" i="58"/>
  <c r="H1154" i="58"/>
  <c r="H1155" i="58"/>
  <c r="H1156" i="58"/>
  <c r="H1157" i="58"/>
  <c r="H1158" i="58"/>
  <c r="H1159" i="58"/>
  <c r="H1160" i="58"/>
  <c r="H1161" i="58"/>
  <c r="H1162" i="58"/>
  <c r="H1163" i="58"/>
  <c r="H1164" i="58"/>
  <c r="H1165" i="58"/>
  <c r="H1166" i="58"/>
  <c r="H1167" i="58"/>
  <c r="H1168" i="58"/>
  <c r="H1169" i="58"/>
  <c r="H1170" i="58"/>
  <c r="H1171" i="58"/>
  <c r="H1172" i="58"/>
  <c r="H1173" i="58"/>
  <c r="H1174" i="58"/>
  <c r="H1175" i="58"/>
  <c r="H1176" i="58"/>
  <c r="H1177" i="58"/>
  <c r="H1178" i="58"/>
  <c r="H1179" i="58"/>
  <c r="H1180" i="58"/>
  <c r="H1181" i="58"/>
  <c r="H1182" i="58"/>
  <c r="H1183" i="58"/>
  <c r="H1184" i="58"/>
  <c r="H1185" i="58"/>
  <c r="H1186" i="58"/>
  <c r="H1187" i="58"/>
  <c r="H1188" i="58"/>
  <c r="H1189" i="58"/>
  <c r="H1190" i="58"/>
  <c r="H1191" i="58"/>
  <c r="H1192" i="58"/>
  <c r="H1193" i="58"/>
  <c r="H1194" i="58"/>
  <c r="H1195" i="58"/>
  <c r="H1196" i="58"/>
  <c r="H1197" i="58"/>
  <c r="H1198" i="58"/>
  <c r="H1199" i="58"/>
  <c r="H1200" i="58"/>
  <c r="H1201" i="58"/>
  <c r="H1202" i="58"/>
  <c r="H1203" i="58"/>
  <c r="H1204" i="58"/>
  <c r="H1205" i="58"/>
  <c r="H1206" i="58"/>
  <c r="H1207" i="58"/>
  <c r="H1208" i="58"/>
  <c r="H1209" i="58"/>
  <c r="H1210" i="58"/>
  <c r="H1211" i="58"/>
  <c r="H1212" i="58"/>
  <c r="H1213" i="58"/>
  <c r="H1214" i="58"/>
  <c r="H1215" i="58"/>
  <c r="H1216" i="58"/>
  <c r="H1217" i="58"/>
  <c r="H1218" i="58"/>
  <c r="H1219" i="58"/>
  <c r="H1220" i="58"/>
  <c r="H1221" i="58"/>
  <c r="H1222" i="58"/>
  <c r="H1223" i="58"/>
  <c r="H1224" i="58"/>
  <c r="H1225" i="58"/>
  <c r="H1226" i="58"/>
  <c r="H1227" i="58"/>
  <c r="H1228" i="58"/>
  <c r="H1229" i="58"/>
  <c r="H1230" i="58"/>
  <c r="H1231" i="58"/>
  <c r="H1232" i="58"/>
  <c r="H1233" i="58"/>
  <c r="H1234" i="58"/>
  <c r="H1235" i="58"/>
  <c r="H1236" i="58"/>
  <c r="H1237" i="58"/>
  <c r="H1238" i="58"/>
  <c r="H1239" i="58"/>
  <c r="H1240" i="58"/>
  <c r="H1241" i="58"/>
  <c r="H1242" i="58"/>
  <c r="H1243" i="58"/>
  <c r="H1244" i="58"/>
  <c r="H1245" i="58"/>
  <c r="H1246" i="58"/>
  <c r="H1247" i="58"/>
  <c r="H1248" i="58"/>
  <c r="H1249" i="58"/>
  <c r="H1250" i="58"/>
  <c r="H1251" i="58"/>
  <c r="H1252" i="58"/>
  <c r="H1253" i="58"/>
  <c r="H1254" i="58"/>
  <c r="H1255" i="58"/>
  <c r="H1256" i="58"/>
  <c r="H1257" i="58"/>
  <c r="H4" i="58"/>
  <c r="F4" i="48"/>
  <c r="G11" i="58"/>
  <c r="G12" i="58"/>
  <c r="G13" i="58"/>
  <c r="G14" i="58"/>
  <c r="AM781" i="56"/>
  <c r="AM782" i="56"/>
  <c r="AM783" i="56"/>
  <c r="AM784" i="56"/>
  <c r="AM785" i="56"/>
  <c r="AM771" i="56"/>
  <c r="AM772" i="56"/>
  <c r="AM773" i="56"/>
  <c r="AM774" i="56"/>
  <c r="AM775" i="56"/>
  <c r="AM776" i="56"/>
  <c r="AM777" i="56"/>
  <c r="AM778" i="56"/>
  <c r="AM779" i="56"/>
  <c r="AM780" i="56"/>
  <c r="AL781" i="56"/>
  <c r="AL782" i="56"/>
  <c r="AL783" i="56"/>
  <c r="AL784" i="56"/>
  <c r="AL785" i="56"/>
  <c r="AL771" i="56"/>
  <c r="AL772" i="56"/>
  <c r="AL773" i="56"/>
  <c r="AL774" i="56"/>
  <c r="AL775" i="56"/>
  <c r="AL776" i="56"/>
  <c r="AL777" i="56"/>
  <c r="AL778" i="56"/>
  <c r="AL779" i="56"/>
  <c r="AL780" i="56"/>
  <c r="AK781" i="56"/>
  <c r="AK782" i="56"/>
  <c r="AK783" i="56"/>
  <c r="AK784" i="56"/>
  <c r="AK785" i="56"/>
  <c r="AK771" i="56"/>
  <c r="AK772" i="56"/>
  <c r="AK773" i="56"/>
  <c r="AK774" i="56"/>
  <c r="AK775" i="56"/>
  <c r="AK776" i="56"/>
  <c r="AK777" i="56"/>
  <c r="AK778" i="56"/>
  <c r="AK779" i="56"/>
  <c r="AK780" i="56"/>
  <c r="AJ780" i="56"/>
  <c r="AJ779" i="56"/>
  <c r="AJ778" i="56"/>
  <c r="AJ777" i="56"/>
  <c r="AJ776" i="56"/>
  <c r="AJ775" i="56"/>
  <c r="AJ774" i="56"/>
  <c r="AJ773" i="56"/>
  <c r="AJ772" i="56"/>
  <c r="AJ771" i="56"/>
  <c r="AJ785" i="56"/>
  <c r="AJ784" i="56"/>
  <c r="AJ783" i="56"/>
  <c r="AJ782" i="56"/>
  <c r="AJ781" i="56"/>
  <c r="AN778" i="56" l="1"/>
  <c r="AN785" i="56"/>
  <c r="AN772" i="56"/>
  <c r="AN771" i="56"/>
  <c r="AN780" i="56"/>
  <c r="AN776" i="56"/>
  <c r="AN783" i="56"/>
  <c r="AN775" i="56"/>
  <c r="AN782" i="56"/>
  <c r="AN777" i="56"/>
  <c r="AN784" i="56"/>
  <c r="AN779" i="56"/>
  <c r="AN774" i="56"/>
  <c r="AN781" i="56"/>
  <c r="AN773" i="56"/>
  <c r="AJ4" i="56" l="1"/>
  <c r="AJ5" i="56"/>
  <c r="AJ6" i="56"/>
  <c r="AJ7" i="56"/>
  <c r="AJ8" i="56"/>
  <c r="AJ9" i="56"/>
  <c r="AJ10" i="56"/>
  <c r="AJ11" i="56"/>
  <c r="AJ12" i="56"/>
  <c r="AJ13" i="56"/>
  <c r="AJ14" i="56"/>
  <c r="AJ15" i="56"/>
  <c r="AJ16" i="56"/>
  <c r="AJ17" i="56"/>
  <c r="AJ18" i="56"/>
  <c r="AJ19" i="56"/>
  <c r="AJ20" i="56"/>
  <c r="AJ21" i="56"/>
  <c r="AJ22" i="56"/>
  <c r="AJ23" i="56"/>
  <c r="AJ24" i="56"/>
  <c r="AJ25" i="56"/>
  <c r="AJ26" i="56"/>
  <c r="AJ27" i="56"/>
  <c r="AJ28" i="56"/>
  <c r="AJ29" i="56"/>
  <c r="AJ30" i="56"/>
  <c r="AJ31" i="56"/>
  <c r="AJ32" i="56"/>
  <c r="AJ33" i="56"/>
  <c r="AJ34" i="56"/>
  <c r="AJ35" i="56"/>
  <c r="AJ36" i="56"/>
  <c r="AJ37" i="56"/>
  <c r="AJ38" i="56"/>
  <c r="AJ39" i="56"/>
  <c r="AJ40" i="56"/>
  <c r="AJ41" i="56"/>
  <c r="AJ42" i="56"/>
  <c r="AJ43" i="56"/>
  <c r="AJ44" i="56"/>
  <c r="AJ45" i="56"/>
  <c r="AJ46" i="56"/>
  <c r="AJ47" i="56"/>
  <c r="AJ48" i="56"/>
  <c r="AJ49" i="56"/>
  <c r="AJ50" i="56"/>
  <c r="AJ51" i="56"/>
  <c r="AJ52" i="56"/>
  <c r="AJ53" i="56"/>
  <c r="AJ54" i="56"/>
  <c r="AJ55" i="56"/>
  <c r="AJ56" i="56"/>
  <c r="AJ57" i="56"/>
  <c r="AJ58" i="56"/>
  <c r="AJ59" i="56"/>
  <c r="AJ60" i="56"/>
  <c r="AJ61" i="56"/>
  <c r="AJ62" i="56"/>
  <c r="AJ63" i="56"/>
  <c r="AJ64" i="56"/>
  <c r="AJ65" i="56"/>
  <c r="AJ66" i="56"/>
  <c r="AJ67" i="56"/>
  <c r="AJ68" i="56"/>
  <c r="AJ69" i="56"/>
  <c r="AJ70" i="56"/>
  <c r="AJ71" i="56"/>
  <c r="AJ72" i="56"/>
  <c r="AJ73" i="56"/>
  <c r="AJ74" i="56"/>
  <c r="AJ75" i="56"/>
  <c r="AJ76" i="56"/>
  <c r="AJ77" i="56"/>
  <c r="AJ78" i="56"/>
  <c r="AJ79" i="56"/>
  <c r="AJ80" i="56"/>
  <c r="AJ81" i="56"/>
  <c r="AJ82" i="56"/>
  <c r="AJ83" i="56"/>
  <c r="AJ84" i="56"/>
  <c r="AJ85" i="56"/>
  <c r="AJ86" i="56"/>
  <c r="AJ87" i="56"/>
  <c r="AJ88" i="56"/>
  <c r="AJ89" i="56"/>
  <c r="AJ90" i="56"/>
  <c r="AJ91" i="56"/>
  <c r="AJ92" i="56"/>
  <c r="AJ93" i="56"/>
  <c r="AJ94" i="56"/>
  <c r="AJ95" i="56"/>
  <c r="AJ96" i="56"/>
  <c r="AJ97" i="56"/>
  <c r="AJ98" i="56"/>
  <c r="AJ99" i="56"/>
  <c r="AJ100" i="56"/>
  <c r="AJ101" i="56"/>
  <c r="AJ102" i="56"/>
  <c r="AJ103" i="56"/>
  <c r="AJ104" i="56"/>
  <c r="AJ105" i="56"/>
  <c r="AJ106" i="56"/>
  <c r="AJ107" i="56"/>
  <c r="AJ108" i="56"/>
  <c r="AJ109" i="56"/>
  <c r="AJ110" i="56"/>
  <c r="AJ111" i="56"/>
  <c r="AJ112" i="56"/>
  <c r="AJ113" i="56"/>
  <c r="AJ114" i="56"/>
  <c r="AJ115" i="56"/>
  <c r="AJ116" i="56"/>
  <c r="AJ117" i="56"/>
  <c r="AJ118" i="56"/>
  <c r="AJ119" i="56"/>
  <c r="AJ120" i="56"/>
  <c r="AJ121" i="56"/>
  <c r="AJ122" i="56"/>
  <c r="AJ123" i="56"/>
  <c r="AJ124" i="56"/>
  <c r="AJ125" i="56"/>
  <c r="AJ126" i="56"/>
  <c r="AJ127" i="56"/>
  <c r="AJ128" i="56"/>
  <c r="AJ129" i="56"/>
  <c r="AJ130" i="56"/>
  <c r="AJ131" i="56"/>
  <c r="AJ132" i="56"/>
  <c r="AJ133" i="56"/>
  <c r="AJ134" i="56"/>
  <c r="AJ135" i="56"/>
  <c r="AJ136" i="56"/>
  <c r="AJ137" i="56"/>
  <c r="AJ138" i="56"/>
  <c r="AJ139" i="56"/>
  <c r="AJ140" i="56"/>
  <c r="AJ141" i="56"/>
  <c r="AJ142" i="56"/>
  <c r="AJ143" i="56"/>
  <c r="AJ144" i="56"/>
  <c r="AJ145" i="56"/>
  <c r="AJ146" i="56"/>
  <c r="AJ147" i="56"/>
  <c r="AJ148" i="56"/>
  <c r="AJ149" i="56"/>
  <c r="AJ150" i="56"/>
  <c r="AJ151" i="56"/>
  <c r="AJ152" i="56"/>
  <c r="AJ153" i="56"/>
  <c r="AJ154" i="56"/>
  <c r="AJ155" i="56"/>
  <c r="AJ156" i="56"/>
  <c r="AJ157" i="56"/>
  <c r="AJ158" i="56"/>
  <c r="AJ159" i="56"/>
  <c r="AJ160" i="56"/>
  <c r="AJ161" i="56"/>
  <c r="AJ162" i="56"/>
  <c r="AJ163" i="56"/>
  <c r="AJ164" i="56"/>
  <c r="AJ165" i="56"/>
  <c r="AJ166" i="56"/>
  <c r="AJ167" i="56"/>
  <c r="AJ168" i="56"/>
  <c r="AJ169" i="56"/>
  <c r="AJ170" i="56"/>
  <c r="AJ171" i="56"/>
  <c r="AJ172" i="56"/>
  <c r="AJ173" i="56"/>
  <c r="AJ174" i="56"/>
  <c r="AJ175" i="56"/>
  <c r="AJ176" i="56"/>
  <c r="AJ177" i="56"/>
  <c r="AJ178" i="56"/>
  <c r="AJ179" i="56"/>
  <c r="AJ180" i="56"/>
  <c r="AJ181" i="56"/>
  <c r="AJ182" i="56"/>
  <c r="AJ183" i="56"/>
  <c r="AJ184" i="56"/>
  <c r="AJ185" i="56"/>
  <c r="AJ186" i="56"/>
  <c r="AJ187" i="56"/>
  <c r="AJ188" i="56"/>
  <c r="AJ189" i="56"/>
  <c r="AJ190" i="56"/>
  <c r="AJ191" i="56"/>
  <c r="AJ192" i="56"/>
  <c r="AJ193" i="56"/>
  <c r="AJ194" i="56"/>
  <c r="AJ195" i="56"/>
  <c r="AJ196" i="56"/>
  <c r="AJ197" i="56"/>
  <c r="AJ198" i="56"/>
  <c r="AJ199" i="56"/>
  <c r="AJ200" i="56"/>
  <c r="AJ201" i="56"/>
  <c r="AJ202" i="56"/>
  <c r="AJ203" i="56"/>
  <c r="AJ204" i="56"/>
  <c r="AJ205" i="56"/>
  <c r="AJ206" i="56"/>
  <c r="AJ207" i="56"/>
  <c r="AJ208" i="56"/>
  <c r="AJ209" i="56"/>
  <c r="AJ210" i="56"/>
  <c r="AJ211" i="56"/>
  <c r="AJ212" i="56"/>
  <c r="AJ213" i="56"/>
  <c r="AJ214" i="56"/>
  <c r="AJ215" i="56"/>
  <c r="AJ216" i="56"/>
  <c r="AJ217" i="56"/>
  <c r="AJ218" i="56"/>
  <c r="AJ219" i="56"/>
  <c r="AJ220" i="56"/>
  <c r="AJ221" i="56"/>
  <c r="AJ222" i="56"/>
  <c r="AJ223" i="56"/>
  <c r="AJ224" i="56"/>
  <c r="AJ225" i="56"/>
  <c r="AJ226" i="56"/>
  <c r="AJ227" i="56"/>
  <c r="AJ228" i="56"/>
  <c r="AJ229" i="56"/>
  <c r="AJ230" i="56"/>
  <c r="AJ231" i="56"/>
  <c r="AJ232" i="56"/>
  <c r="AJ233" i="56"/>
  <c r="AJ234" i="56"/>
  <c r="AJ235" i="56"/>
  <c r="AJ236" i="56"/>
  <c r="AJ237" i="56"/>
  <c r="AJ238" i="56"/>
  <c r="AJ239" i="56"/>
  <c r="AJ240" i="56"/>
  <c r="AJ241" i="56"/>
  <c r="AJ242" i="56"/>
  <c r="AJ243" i="56"/>
  <c r="AJ244" i="56"/>
  <c r="AJ245" i="56"/>
  <c r="AJ246" i="56"/>
  <c r="AJ247" i="56"/>
  <c r="AJ248" i="56"/>
  <c r="AJ249" i="56"/>
  <c r="AJ250" i="56"/>
  <c r="AJ251" i="56"/>
  <c r="AJ252" i="56"/>
  <c r="AJ253" i="56"/>
  <c r="AJ254" i="56"/>
  <c r="AJ255" i="56"/>
  <c r="AJ256" i="56"/>
  <c r="AJ257" i="56"/>
  <c r="AJ258" i="56"/>
  <c r="AJ259" i="56"/>
  <c r="AJ260" i="56"/>
  <c r="AJ261" i="56"/>
  <c r="AJ262" i="56"/>
  <c r="AJ263" i="56"/>
  <c r="AJ264" i="56"/>
  <c r="AJ265" i="56"/>
  <c r="AJ266" i="56"/>
  <c r="AJ267" i="56"/>
  <c r="AJ268" i="56"/>
  <c r="AJ269" i="56"/>
  <c r="AJ270" i="56"/>
  <c r="AJ271" i="56"/>
  <c r="AJ272" i="56"/>
  <c r="AJ273" i="56"/>
  <c r="AJ274" i="56"/>
  <c r="AJ275" i="56"/>
  <c r="AJ276" i="56"/>
  <c r="AJ277" i="56"/>
  <c r="AJ278" i="56"/>
  <c r="AJ279" i="56"/>
  <c r="AJ280" i="56"/>
  <c r="AJ281" i="56"/>
  <c r="AJ282" i="56"/>
  <c r="AJ283" i="56"/>
  <c r="AJ284" i="56"/>
  <c r="AJ285" i="56"/>
  <c r="AJ286" i="56"/>
  <c r="AJ287" i="56"/>
  <c r="AJ288" i="56"/>
  <c r="AJ289" i="56"/>
  <c r="AJ290" i="56"/>
  <c r="AJ291" i="56"/>
  <c r="AJ292" i="56"/>
  <c r="AJ293" i="56"/>
  <c r="AJ294" i="56"/>
  <c r="AJ295" i="56"/>
  <c r="AJ296" i="56"/>
  <c r="AJ297" i="56"/>
  <c r="AJ298" i="56"/>
  <c r="AJ299" i="56"/>
  <c r="AJ300" i="56"/>
  <c r="AJ301" i="56"/>
  <c r="AJ302" i="56"/>
  <c r="AJ303" i="56"/>
  <c r="AJ304" i="56"/>
  <c r="AJ305" i="56"/>
  <c r="AJ306" i="56"/>
  <c r="AJ307" i="56"/>
  <c r="AJ308" i="56"/>
  <c r="AJ309" i="56"/>
  <c r="AJ310" i="56"/>
  <c r="AJ311" i="56"/>
  <c r="AJ312" i="56"/>
  <c r="AJ313" i="56"/>
  <c r="AJ314" i="56"/>
  <c r="AJ315" i="56"/>
  <c r="AJ316" i="56"/>
  <c r="AJ317" i="56"/>
  <c r="AJ318" i="56"/>
  <c r="AJ319" i="56"/>
  <c r="AJ320" i="56"/>
  <c r="AJ321" i="56"/>
  <c r="AJ322" i="56"/>
  <c r="AJ323" i="56"/>
  <c r="AJ324" i="56"/>
  <c r="AJ325" i="56"/>
  <c r="AJ326" i="56"/>
  <c r="AJ327" i="56"/>
  <c r="AJ328" i="56"/>
  <c r="AJ329" i="56"/>
  <c r="AJ330" i="56"/>
  <c r="AJ331" i="56"/>
  <c r="AJ332" i="56"/>
  <c r="AJ333" i="56"/>
  <c r="AJ334" i="56"/>
  <c r="AJ335" i="56"/>
  <c r="AJ336" i="56"/>
  <c r="AJ337" i="56"/>
  <c r="AJ338" i="56"/>
  <c r="AJ339" i="56"/>
  <c r="AJ340" i="56"/>
  <c r="AJ341" i="56"/>
  <c r="AJ342" i="56"/>
  <c r="AJ343" i="56"/>
  <c r="AJ344" i="56"/>
  <c r="AJ345" i="56"/>
  <c r="AJ346" i="56"/>
  <c r="AJ347" i="56"/>
  <c r="AJ348" i="56"/>
  <c r="AJ349" i="56"/>
  <c r="AJ350" i="56"/>
  <c r="AJ351" i="56"/>
  <c r="AJ352" i="56"/>
  <c r="AJ353" i="56"/>
  <c r="AJ354" i="56"/>
  <c r="AJ355" i="56"/>
  <c r="AJ356" i="56"/>
  <c r="AJ357" i="56"/>
  <c r="AJ358" i="56"/>
  <c r="AJ359" i="56"/>
  <c r="AJ360" i="56"/>
  <c r="AJ361" i="56"/>
  <c r="AJ362" i="56"/>
  <c r="AJ363" i="56"/>
  <c r="AJ364" i="56"/>
  <c r="AJ365" i="56"/>
  <c r="AJ366" i="56"/>
  <c r="AJ367" i="56"/>
  <c r="AJ368" i="56"/>
  <c r="AJ369" i="56"/>
  <c r="AJ370" i="56"/>
  <c r="AJ371" i="56"/>
  <c r="AJ372" i="56"/>
  <c r="AJ373" i="56"/>
  <c r="AJ374" i="56"/>
  <c r="AJ375" i="56"/>
  <c r="AJ376" i="56"/>
  <c r="AJ377" i="56"/>
  <c r="AJ378" i="56"/>
  <c r="AJ379" i="56"/>
  <c r="AJ380" i="56"/>
  <c r="AJ381" i="56"/>
  <c r="AJ382" i="56"/>
  <c r="AJ383" i="56"/>
  <c r="AJ384" i="56"/>
  <c r="AJ385" i="56"/>
  <c r="AJ386" i="56"/>
  <c r="AJ387" i="56"/>
  <c r="AJ388" i="56"/>
  <c r="AJ389" i="56"/>
  <c r="AJ390" i="56"/>
  <c r="AJ391" i="56"/>
  <c r="AJ392" i="56"/>
  <c r="AJ393" i="56"/>
  <c r="AJ394" i="56"/>
  <c r="AJ395" i="56"/>
  <c r="AJ396" i="56"/>
  <c r="AJ397" i="56"/>
  <c r="AJ398" i="56"/>
  <c r="AJ399" i="56"/>
  <c r="AJ400" i="56"/>
  <c r="AJ401" i="56"/>
  <c r="AJ402" i="56"/>
  <c r="AJ403" i="56"/>
  <c r="AJ404" i="56"/>
  <c r="AJ405" i="56"/>
  <c r="AJ406" i="56"/>
  <c r="AJ407" i="56"/>
  <c r="AJ408" i="56"/>
  <c r="AJ409" i="56"/>
  <c r="AJ410" i="56"/>
  <c r="AJ411" i="56"/>
  <c r="AJ412" i="56"/>
  <c r="AJ413" i="56"/>
  <c r="AJ414" i="56"/>
  <c r="AJ415" i="56"/>
  <c r="AJ416" i="56"/>
  <c r="AJ417" i="56"/>
  <c r="AJ418" i="56"/>
  <c r="AJ419" i="56"/>
  <c r="AJ420" i="56"/>
  <c r="AJ421" i="56"/>
  <c r="AJ422" i="56"/>
  <c r="AJ423" i="56"/>
  <c r="AJ424" i="56"/>
  <c r="AJ425" i="56"/>
  <c r="AJ426" i="56"/>
  <c r="AJ427" i="56"/>
  <c r="AJ428" i="56"/>
  <c r="AJ429" i="56"/>
  <c r="AJ430" i="56"/>
  <c r="AJ431" i="56"/>
  <c r="AJ432" i="56"/>
  <c r="AJ433" i="56"/>
  <c r="AJ434" i="56"/>
  <c r="AJ435" i="56"/>
  <c r="AJ436" i="56"/>
  <c r="AJ437" i="56"/>
  <c r="AJ438" i="56"/>
  <c r="AJ439" i="56"/>
  <c r="AJ440" i="56"/>
  <c r="AJ441" i="56"/>
  <c r="AJ442" i="56"/>
  <c r="AJ443" i="56"/>
  <c r="AJ444" i="56"/>
  <c r="AJ445" i="56"/>
  <c r="AJ446" i="56"/>
  <c r="AJ447" i="56"/>
  <c r="AJ448" i="56"/>
  <c r="AJ449" i="56"/>
  <c r="AJ450" i="56"/>
  <c r="AJ451" i="56"/>
  <c r="AJ452" i="56"/>
  <c r="AJ453" i="56"/>
  <c r="AJ454" i="56"/>
  <c r="AJ455" i="56"/>
  <c r="AJ456" i="56"/>
  <c r="AJ457" i="56"/>
  <c r="AJ458" i="56"/>
  <c r="AJ459" i="56"/>
  <c r="AJ460" i="56"/>
  <c r="AJ461" i="56"/>
  <c r="AJ462" i="56"/>
  <c r="AJ463" i="56"/>
  <c r="AJ464" i="56"/>
  <c r="AJ465" i="56"/>
  <c r="AJ466" i="56"/>
  <c r="AJ467" i="56"/>
  <c r="AJ468" i="56"/>
  <c r="AJ469" i="56"/>
  <c r="AJ470" i="56"/>
  <c r="AJ471" i="56"/>
  <c r="AJ472" i="56"/>
  <c r="AJ473" i="56"/>
  <c r="AJ474" i="56"/>
  <c r="AJ475" i="56"/>
  <c r="AJ476" i="56"/>
  <c r="AJ477" i="56"/>
  <c r="AJ478" i="56"/>
  <c r="AJ479" i="56"/>
  <c r="AJ480" i="56"/>
  <c r="AJ481" i="56"/>
  <c r="AJ482" i="56"/>
  <c r="AJ483" i="56"/>
  <c r="AJ484" i="56"/>
  <c r="AJ485" i="56"/>
  <c r="AJ486" i="56"/>
  <c r="AJ487" i="56"/>
  <c r="AJ488" i="56"/>
  <c r="AJ489" i="56"/>
  <c r="AJ490" i="56"/>
  <c r="AJ491" i="56"/>
  <c r="AJ492" i="56"/>
  <c r="AJ493" i="56"/>
  <c r="AJ494" i="56"/>
  <c r="AJ495" i="56"/>
  <c r="AJ496" i="56"/>
  <c r="AJ497" i="56"/>
  <c r="AJ498" i="56"/>
  <c r="AJ499" i="56"/>
  <c r="AJ500" i="56"/>
  <c r="AJ501" i="56"/>
  <c r="AJ502" i="56"/>
  <c r="AJ503" i="56"/>
  <c r="AJ504" i="56"/>
  <c r="AJ505" i="56"/>
  <c r="AJ506" i="56"/>
  <c r="AJ507" i="56"/>
  <c r="AJ508" i="56"/>
  <c r="AJ509" i="56"/>
  <c r="AJ510" i="56"/>
  <c r="AJ511" i="56"/>
  <c r="AJ512" i="56"/>
  <c r="AJ513" i="56"/>
  <c r="AJ514" i="56"/>
  <c r="AJ515" i="56"/>
  <c r="AJ516" i="56"/>
  <c r="AJ517" i="56"/>
  <c r="AJ518" i="56"/>
  <c r="AJ519" i="56"/>
  <c r="AJ520" i="56"/>
  <c r="AJ521" i="56"/>
  <c r="AJ522" i="56"/>
  <c r="AJ523" i="56"/>
  <c r="AJ524" i="56"/>
  <c r="AJ525" i="56"/>
  <c r="AJ526" i="56"/>
  <c r="AJ527" i="56"/>
  <c r="AJ528" i="56"/>
  <c r="AJ529" i="56"/>
  <c r="AJ530" i="56"/>
  <c r="AJ531" i="56"/>
  <c r="AJ532" i="56"/>
  <c r="AJ533" i="56"/>
  <c r="AJ534" i="56"/>
  <c r="AJ535" i="56"/>
  <c r="AJ536" i="56"/>
  <c r="AJ537" i="56"/>
  <c r="AJ538" i="56"/>
  <c r="AJ539" i="56"/>
  <c r="AJ540" i="56"/>
  <c r="AJ541" i="56"/>
  <c r="AJ542" i="56"/>
  <c r="AJ543" i="56"/>
  <c r="AJ544" i="56"/>
  <c r="AJ545" i="56"/>
  <c r="AJ546" i="56"/>
  <c r="AJ547" i="56"/>
  <c r="AJ548" i="56"/>
  <c r="AJ549" i="56"/>
  <c r="AJ550" i="56"/>
  <c r="AJ551" i="56"/>
  <c r="AJ552" i="56"/>
  <c r="AJ553" i="56"/>
  <c r="AJ554" i="56"/>
  <c r="AJ555" i="56"/>
  <c r="AJ556" i="56"/>
  <c r="AJ557" i="56"/>
  <c r="AJ558" i="56"/>
  <c r="AJ559" i="56"/>
  <c r="AJ560" i="56"/>
  <c r="AJ561" i="56"/>
  <c r="AJ562" i="56"/>
  <c r="AJ563" i="56"/>
  <c r="AJ564" i="56"/>
  <c r="AJ565" i="56"/>
  <c r="AJ566" i="56"/>
  <c r="AJ567" i="56"/>
  <c r="AJ568" i="56"/>
  <c r="AJ569" i="56"/>
  <c r="AJ570" i="56"/>
  <c r="AJ571" i="56"/>
  <c r="AJ572" i="56"/>
  <c r="AJ573" i="56"/>
  <c r="AJ574" i="56"/>
  <c r="AJ575" i="56"/>
  <c r="AJ576" i="56"/>
  <c r="AJ577" i="56"/>
  <c r="AJ578" i="56"/>
  <c r="AJ579" i="56"/>
  <c r="AJ580" i="56"/>
  <c r="AJ581" i="56"/>
  <c r="AJ582" i="56"/>
  <c r="AJ583" i="56"/>
  <c r="AJ584" i="56"/>
  <c r="AJ585" i="56"/>
  <c r="AJ586" i="56"/>
  <c r="AJ587" i="56"/>
  <c r="AJ588" i="56"/>
  <c r="AJ589" i="56"/>
  <c r="AJ590" i="56"/>
  <c r="AJ591" i="56"/>
  <c r="AJ592" i="56"/>
  <c r="AJ593" i="56"/>
  <c r="AJ594" i="56"/>
  <c r="AJ595" i="56"/>
  <c r="AJ596" i="56"/>
  <c r="AJ597" i="56"/>
  <c r="AJ598" i="56"/>
  <c r="AJ599" i="56"/>
  <c r="AJ600" i="56"/>
  <c r="AJ601" i="56"/>
  <c r="AJ602" i="56"/>
  <c r="AJ603" i="56"/>
  <c r="AJ604" i="56"/>
  <c r="AJ605" i="56"/>
  <c r="AJ606" i="56"/>
  <c r="AJ607" i="56"/>
  <c r="AJ608" i="56"/>
  <c r="AJ609" i="56"/>
  <c r="AJ610" i="56"/>
  <c r="AJ611" i="56"/>
  <c r="AJ612" i="56"/>
  <c r="AJ613" i="56"/>
  <c r="AJ614" i="56"/>
  <c r="AJ615" i="56"/>
  <c r="AJ616" i="56"/>
  <c r="AJ617" i="56"/>
  <c r="AJ618" i="56"/>
  <c r="AJ619" i="56"/>
  <c r="AJ620" i="56"/>
  <c r="AJ621" i="56"/>
  <c r="AJ622" i="56"/>
  <c r="AJ623" i="56"/>
  <c r="AJ624" i="56"/>
  <c r="AJ625" i="56"/>
  <c r="AJ626" i="56"/>
  <c r="AJ627" i="56"/>
  <c r="AJ628" i="56"/>
  <c r="AJ629" i="56"/>
  <c r="AJ630" i="56"/>
  <c r="AJ631" i="56"/>
  <c r="AJ632" i="56"/>
  <c r="AJ633" i="56"/>
  <c r="AJ634" i="56"/>
  <c r="AJ635" i="56"/>
  <c r="AJ636" i="56"/>
  <c r="AJ637" i="56"/>
  <c r="AJ638" i="56"/>
  <c r="AJ639" i="56"/>
  <c r="AJ640" i="56"/>
  <c r="AJ641" i="56"/>
  <c r="AJ642" i="56"/>
  <c r="AJ643" i="56"/>
  <c r="AJ644" i="56"/>
  <c r="AJ645" i="56"/>
  <c r="AJ646" i="56"/>
  <c r="AJ647" i="56"/>
  <c r="AJ648" i="56"/>
  <c r="AJ649" i="56"/>
  <c r="AJ650" i="56"/>
  <c r="AJ651" i="56"/>
  <c r="AJ652" i="56"/>
  <c r="AJ653" i="56"/>
  <c r="AJ654" i="56"/>
  <c r="AJ655" i="56"/>
  <c r="AJ656" i="56"/>
  <c r="AJ657" i="56"/>
  <c r="AJ658" i="56"/>
  <c r="AJ659" i="56"/>
  <c r="AJ660" i="56"/>
  <c r="AJ661" i="56"/>
  <c r="AJ662" i="56"/>
  <c r="AJ663" i="56"/>
  <c r="AJ666" i="56"/>
  <c r="AJ667" i="56"/>
  <c r="AJ668" i="56"/>
  <c r="AJ669" i="56"/>
  <c r="AJ670" i="56"/>
  <c r="AJ671" i="56"/>
  <c r="AJ672" i="56"/>
  <c r="AJ673" i="56"/>
  <c r="AJ674" i="56"/>
  <c r="AJ675" i="56"/>
  <c r="AJ676" i="56"/>
  <c r="AJ677" i="56"/>
  <c r="AJ678" i="56"/>
  <c r="AJ679" i="56"/>
  <c r="AJ680" i="56"/>
  <c r="AJ681" i="56"/>
  <c r="AJ682" i="56"/>
  <c r="AJ683" i="56"/>
  <c r="AJ684" i="56"/>
  <c r="AJ685" i="56"/>
  <c r="AJ686" i="56"/>
  <c r="AJ687" i="56"/>
  <c r="AJ688" i="56"/>
  <c r="AJ689" i="56"/>
  <c r="AJ690" i="56"/>
  <c r="AJ691" i="56"/>
  <c r="AJ692" i="56"/>
  <c r="AJ693" i="56"/>
  <c r="AJ694" i="56"/>
  <c r="AJ695" i="56"/>
  <c r="AJ696" i="56"/>
  <c r="AJ697" i="56"/>
  <c r="AJ698" i="56"/>
  <c r="AJ699" i="56"/>
  <c r="AJ700" i="56"/>
  <c r="AJ701" i="56"/>
  <c r="AJ702" i="56"/>
  <c r="AJ703" i="56"/>
  <c r="AJ704" i="56"/>
  <c r="AJ705" i="56"/>
  <c r="AJ706" i="56"/>
  <c r="AJ707" i="56"/>
  <c r="AJ708" i="56"/>
  <c r="AJ709" i="56"/>
  <c r="AJ710" i="56"/>
  <c r="AJ711" i="56"/>
  <c r="AJ712" i="56"/>
  <c r="AJ713" i="56"/>
  <c r="AJ714" i="56"/>
  <c r="AJ715" i="56"/>
  <c r="AJ716" i="56"/>
  <c r="AJ717" i="56"/>
  <c r="AJ718" i="56"/>
  <c r="AJ719" i="56"/>
  <c r="AJ720" i="56"/>
  <c r="AJ721" i="56"/>
  <c r="AJ722" i="56"/>
  <c r="AJ723" i="56"/>
  <c r="AJ724" i="56"/>
  <c r="AJ725" i="56"/>
  <c r="AJ726" i="56"/>
  <c r="AJ727" i="56"/>
  <c r="AJ728" i="56"/>
  <c r="AJ729" i="56"/>
  <c r="AJ730" i="56"/>
  <c r="AJ731" i="56"/>
  <c r="AJ732" i="56"/>
  <c r="AJ733" i="56"/>
  <c r="AJ734" i="56"/>
  <c r="AJ735" i="56"/>
  <c r="AJ736" i="56"/>
  <c r="AJ737" i="56"/>
  <c r="AJ738" i="56"/>
  <c r="AJ739" i="56"/>
  <c r="AJ740" i="56"/>
  <c r="AJ741" i="56"/>
  <c r="AJ742" i="56"/>
  <c r="AJ743" i="56"/>
  <c r="AJ744" i="56"/>
  <c r="AJ745" i="56"/>
  <c r="AJ746" i="56"/>
  <c r="AJ747" i="56"/>
  <c r="AJ748" i="56"/>
  <c r="AJ749" i="56"/>
  <c r="AJ750" i="56"/>
  <c r="AJ751" i="56"/>
  <c r="AJ752" i="56"/>
  <c r="AJ753" i="56"/>
  <c r="AJ754" i="56"/>
  <c r="AJ755" i="56"/>
  <c r="AJ756" i="56"/>
  <c r="AJ757" i="56"/>
  <c r="AJ758" i="56"/>
  <c r="AJ759" i="56"/>
  <c r="AJ760" i="56"/>
  <c r="AJ761" i="56"/>
  <c r="AJ762" i="56"/>
  <c r="AJ763" i="56"/>
  <c r="AJ764" i="56"/>
  <c r="AJ765" i="56"/>
  <c r="AJ766" i="56"/>
  <c r="AJ767" i="56"/>
  <c r="AJ768" i="56"/>
  <c r="AJ769" i="56"/>
  <c r="AJ770" i="56"/>
  <c r="AJ786" i="56"/>
  <c r="AJ787" i="56"/>
  <c r="AJ788" i="56"/>
  <c r="AJ789" i="56"/>
  <c r="AJ790" i="56"/>
  <c r="AJ791" i="56"/>
  <c r="AJ792" i="56"/>
  <c r="AJ793" i="56"/>
  <c r="AJ794" i="56"/>
  <c r="AJ795" i="56"/>
  <c r="AJ796" i="56"/>
  <c r="AJ797" i="56"/>
  <c r="AJ798" i="56"/>
  <c r="AJ799" i="56"/>
  <c r="AJ800" i="56"/>
  <c r="AJ801" i="56"/>
  <c r="AJ802" i="56"/>
  <c r="AJ803" i="56"/>
  <c r="AJ804" i="56"/>
  <c r="AJ805" i="56"/>
  <c r="AJ806" i="56"/>
  <c r="AJ807" i="56"/>
  <c r="AJ808" i="56"/>
  <c r="AJ809" i="56"/>
  <c r="AJ810" i="56"/>
  <c r="AJ811" i="56"/>
  <c r="AJ812" i="56"/>
  <c r="AJ813" i="56"/>
  <c r="AJ814" i="56"/>
  <c r="AJ815" i="56"/>
  <c r="AJ816" i="56"/>
  <c r="AJ817" i="56"/>
  <c r="AJ818" i="56"/>
  <c r="AJ819" i="56"/>
  <c r="AJ820" i="56"/>
  <c r="AJ821" i="56"/>
  <c r="AJ822" i="56"/>
  <c r="AJ823" i="56"/>
  <c r="AJ824" i="56"/>
  <c r="AJ825" i="56"/>
  <c r="AJ826" i="56"/>
  <c r="AJ827" i="56"/>
  <c r="AJ828" i="56"/>
  <c r="AJ829" i="56"/>
  <c r="AJ830" i="56"/>
  <c r="AJ831" i="56"/>
  <c r="AJ832" i="56"/>
  <c r="AJ833" i="56"/>
  <c r="AJ834" i="56"/>
  <c r="AJ835" i="56"/>
  <c r="AJ836" i="56"/>
  <c r="AJ837" i="56"/>
  <c r="AJ838" i="56"/>
  <c r="AJ839" i="56"/>
  <c r="AJ840" i="56"/>
  <c r="AJ841" i="56"/>
  <c r="AJ842" i="56"/>
  <c r="AJ843" i="56"/>
  <c r="AJ844" i="56"/>
  <c r="AJ845" i="56"/>
  <c r="AJ846" i="56"/>
  <c r="AJ847" i="56"/>
  <c r="AJ848" i="56"/>
  <c r="AJ849" i="56"/>
  <c r="AJ850" i="56"/>
  <c r="AJ851" i="56"/>
  <c r="AJ852" i="56"/>
  <c r="AJ853" i="56"/>
  <c r="AJ854" i="56"/>
  <c r="AJ855" i="56"/>
  <c r="AJ856" i="56"/>
  <c r="AJ857" i="56"/>
  <c r="AJ858" i="56"/>
  <c r="AJ859" i="56"/>
  <c r="AJ860" i="56"/>
  <c r="AJ861" i="56"/>
  <c r="AJ862" i="56"/>
  <c r="AJ863" i="56"/>
  <c r="AJ864" i="56"/>
  <c r="AJ865" i="56"/>
  <c r="AJ866" i="56"/>
  <c r="AJ867" i="56"/>
  <c r="AJ868" i="56"/>
  <c r="AJ869" i="56"/>
  <c r="AJ870" i="56"/>
  <c r="AJ871" i="56"/>
  <c r="AJ872" i="56"/>
  <c r="AJ873" i="56"/>
  <c r="AJ874" i="56"/>
  <c r="AJ875" i="56"/>
  <c r="AJ876" i="56"/>
  <c r="AJ877" i="56"/>
  <c r="AJ878" i="56"/>
  <c r="AJ879" i="56"/>
  <c r="AJ880" i="56"/>
  <c r="AJ881" i="56"/>
  <c r="AJ882" i="56"/>
  <c r="AJ883" i="56"/>
  <c r="AJ884" i="56"/>
  <c r="AJ885" i="56"/>
  <c r="AJ886" i="56"/>
  <c r="AJ887" i="56"/>
  <c r="AJ888" i="56"/>
  <c r="AJ889" i="56"/>
  <c r="AJ890" i="56"/>
  <c r="AJ891" i="56"/>
  <c r="AJ892" i="56"/>
  <c r="AJ893" i="56"/>
  <c r="AJ894" i="56"/>
  <c r="AJ895" i="56"/>
  <c r="AJ896" i="56"/>
  <c r="AJ897" i="56"/>
  <c r="AJ898" i="56"/>
  <c r="AJ899" i="56"/>
  <c r="AJ900" i="56"/>
  <c r="AJ901" i="56"/>
  <c r="AJ902" i="56"/>
  <c r="AJ903" i="56"/>
  <c r="AJ904" i="56"/>
  <c r="AJ905" i="56"/>
  <c r="AJ906" i="56"/>
  <c r="AJ907" i="56"/>
  <c r="AJ908" i="56"/>
  <c r="AJ909" i="56"/>
  <c r="AJ910" i="56"/>
  <c r="AJ911" i="56"/>
  <c r="AJ912" i="56"/>
  <c r="AJ913" i="56"/>
  <c r="AJ914" i="56"/>
  <c r="AJ915" i="56"/>
  <c r="AJ916" i="56"/>
  <c r="AJ917" i="56"/>
  <c r="AJ918" i="56"/>
  <c r="AJ919" i="56"/>
  <c r="AJ920" i="56"/>
  <c r="AJ921" i="56"/>
  <c r="AJ922" i="56"/>
  <c r="AJ923" i="56"/>
  <c r="AJ924" i="56"/>
  <c r="AJ925" i="56"/>
  <c r="AJ926" i="56"/>
  <c r="AJ927" i="56"/>
  <c r="AJ928" i="56"/>
  <c r="AJ929" i="56"/>
  <c r="AJ930" i="56"/>
  <c r="AJ931" i="56"/>
  <c r="AJ932" i="56"/>
  <c r="AJ933" i="56"/>
  <c r="AJ934" i="56"/>
  <c r="AJ935" i="56"/>
  <c r="AJ936" i="56"/>
  <c r="AJ937" i="56"/>
  <c r="AJ938" i="56"/>
  <c r="AJ939" i="56"/>
  <c r="AJ940" i="56"/>
  <c r="AJ941" i="56"/>
  <c r="AJ942" i="56"/>
  <c r="AJ943" i="56"/>
  <c r="AJ944" i="56"/>
  <c r="AJ945" i="56"/>
  <c r="AJ946" i="56"/>
  <c r="AJ947" i="56"/>
  <c r="AJ948" i="56"/>
  <c r="AJ949" i="56"/>
  <c r="AJ950" i="56"/>
  <c r="AJ951" i="56"/>
  <c r="AJ952" i="56"/>
  <c r="AJ953" i="56"/>
  <c r="AJ954" i="56"/>
  <c r="AJ955" i="56"/>
  <c r="AJ956" i="56"/>
  <c r="AJ957" i="56"/>
  <c r="AJ958" i="56"/>
  <c r="AJ959" i="56"/>
  <c r="AJ960" i="56"/>
  <c r="AJ961" i="56"/>
  <c r="AJ962" i="56"/>
  <c r="AJ963" i="56"/>
  <c r="AJ964" i="56"/>
  <c r="AJ965" i="56"/>
  <c r="AJ966" i="56"/>
  <c r="AJ967" i="56"/>
  <c r="AJ968" i="56"/>
  <c r="AJ969" i="56"/>
  <c r="AJ970" i="56"/>
  <c r="AJ971" i="56"/>
  <c r="AJ972" i="56"/>
  <c r="AJ973" i="56"/>
  <c r="AJ974" i="56"/>
  <c r="AJ975" i="56"/>
  <c r="AJ976" i="56"/>
  <c r="AJ977" i="56"/>
  <c r="AJ978" i="56"/>
  <c r="AJ979" i="56"/>
  <c r="AJ980" i="56"/>
  <c r="AJ981" i="56"/>
  <c r="AJ982" i="56"/>
  <c r="AJ983" i="56"/>
  <c r="AJ984" i="56"/>
  <c r="AJ985" i="56"/>
  <c r="AJ986" i="56"/>
  <c r="AJ987" i="56"/>
  <c r="AJ988" i="56"/>
  <c r="AJ989" i="56"/>
  <c r="AJ990" i="56"/>
  <c r="AJ991" i="56"/>
  <c r="AJ992" i="56"/>
  <c r="AJ993" i="56"/>
  <c r="AJ994" i="56"/>
  <c r="AJ995" i="56"/>
  <c r="AJ996" i="56"/>
  <c r="AJ997" i="56"/>
  <c r="AJ998" i="56"/>
  <c r="AJ999" i="56"/>
  <c r="AJ1000" i="56"/>
  <c r="AJ1001" i="56"/>
  <c r="AJ1002" i="56"/>
  <c r="AJ1003" i="56"/>
  <c r="AJ1004" i="56"/>
  <c r="AJ1005" i="56"/>
  <c r="AJ1006" i="56"/>
  <c r="AJ1007" i="56"/>
  <c r="AJ1008" i="56"/>
  <c r="AJ1009" i="56"/>
  <c r="AJ1010" i="56"/>
  <c r="AJ1011" i="56"/>
  <c r="AJ1012" i="56"/>
  <c r="AJ1013" i="56"/>
  <c r="AJ1014" i="56"/>
  <c r="AJ1015" i="56"/>
  <c r="AJ1016" i="56"/>
  <c r="AJ1017" i="56"/>
  <c r="AJ1018" i="56"/>
  <c r="AJ1019" i="56"/>
  <c r="AJ1020" i="56"/>
  <c r="AJ1021" i="56"/>
  <c r="AJ1022" i="56"/>
  <c r="AJ1023" i="56"/>
  <c r="AJ1024" i="56"/>
  <c r="AJ1025" i="56"/>
  <c r="AJ1026" i="56"/>
  <c r="AJ1027" i="56"/>
  <c r="AJ1028" i="56"/>
  <c r="AJ1029" i="56"/>
  <c r="AJ1030" i="56"/>
  <c r="AJ1031" i="56"/>
  <c r="AJ1032" i="56"/>
  <c r="AJ1033" i="56"/>
  <c r="AJ1034" i="56"/>
  <c r="AJ1035" i="56"/>
  <c r="AJ1036" i="56"/>
  <c r="AJ1037" i="56"/>
  <c r="AJ1038" i="56"/>
  <c r="AJ1039" i="56"/>
  <c r="AJ1040" i="56"/>
  <c r="AJ1041" i="56"/>
  <c r="AJ1042" i="56"/>
  <c r="AJ1043" i="56"/>
  <c r="AJ1044" i="56"/>
  <c r="AJ1045" i="56"/>
  <c r="AJ1046" i="56"/>
  <c r="AJ1047" i="56"/>
  <c r="AJ1048" i="56"/>
  <c r="AJ1049" i="56"/>
  <c r="AJ1050" i="56"/>
  <c r="AJ1051" i="56"/>
  <c r="AJ1052" i="56"/>
  <c r="AJ1053" i="56"/>
  <c r="AJ1054" i="56"/>
  <c r="AJ1055" i="56"/>
  <c r="AJ1056" i="56"/>
  <c r="AJ1057" i="56"/>
  <c r="AJ1058" i="56"/>
  <c r="AJ1059" i="56"/>
  <c r="AJ1060" i="56"/>
  <c r="AJ1061" i="56"/>
  <c r="AJ1062" i="56"/>
  <c r="AJ1063" i="56"/>
  <c r="AJ1064" i="56"/>
  <c r="AJ1065" i="56"/>
  <c r="AJ1066" i="56"/>
  <c r="AJ1067" i="56"/>
  <c r="AJ1068" i="56"/>
  <c r="AJ1069" i="56"/>
  <c r="AJ1070" i="56"/>
  <c r="AJ1071" i="56"/>
  <c r="AJ1072" i="56"/>
  <c r="AJ1073" i="56"/>
  <c r="AJ1074" i="56"/>
  <c r="AJ1075" i="56"/>
  <c r="AJ1076" i="56"/>
  <c r="AJ1077" i="56"/>
  <c r="AJ1078" i="56"/>
  <c r="AJ1079" i="56"/>
  <c r="AJ1080" i="56"/>
  <c r="AJ1081" i="56"/>
  <c r="AJ1082" i="56"/>
  <c r="AJ1083" i="56"/>
  <c r="AJ1084" i="56"/>
  <c r="AJ1085" i="56"/>
  <c r="AJ1086" i="56"/>
  <c r="AJ1087" i="56"/>
  <c r="AJ1088" i="56"/>
  <c r="AJ1089" i="56"/>
  <c r="AJ1090" i="56"/>
  <c r="AJ1091" i="56"/>
  <c r="AJ1092" i="56"/>
  <c r="AJ1093" i="56"/>
  <c r="AJ1094" i="56"/>
  <c r="AJ1095" i="56"/>
  <c r="AJ1096" i="56"/>
  <c r="AJ1097" i="56"/>
  <c r="AJ1098" i="56"/>
  <c r="AJ1099" i="56"/>
  <c r="AJ1100" i="56"/>
  <c r="AJ1101" i="56"/>
  <c r="AJ1102" i="56"/>
  <c r="AJ1103" i="56"/>
  <c r="AJ1104" i="56"/>
  <c r="AJ1105" i="56"/>
  <c r="AJ1106" i="56"/>
  <c r="AJ1107" i="56"/>
  <c r="AJ1108" i="56"/>
  <c r="AJ1109" i="56"/>
  <c r="AJ1110" i="56"/>
  <c r="AJ1111" i="56"/>
  <c r="AJ1112" i="56"/>
  <c r="AJ1113" i="56"/>
  <c r="AJ1114" i="56"/>
  <c r="AJ1115" i="56"/>
  <c r="AJ1116" i="56"/>
  <c r="AJ1117" i="56"/>
  <c r="AJ1118" i="56"/>
  <c r="AJ1119" i="56"/>
  <c r="AJ1120" i="56"/>
  <c r="AJ1121" i="56"/>
  <c r="AJ1122" i="56"/>
  <c r="AJ1123" i="56"/>
  <c r="AJ1124" i="56"/>
  <c r="AJ1125" i="56"/>
  <c r="AJ1126" i="56"/>
  <c r="AJ1127" i="56"/>
  <c r="AJ1128" i="56"/>
  <c r="AJ1129" i="56"/>
  <c r="AJ1130" i="56"/>
  <c r="AJ1131" i="56"/>
  <c r="AJ1132" i="56"/>
  <c r="AJ1133" i="56"/>
  <c r="AJ1134" i="56"/>
  <c r="AJ1135" i="56"/>
  <c r="AJ1136" i="56"/>
  <c r="AJ1137" i="56"/>
  <c r="AJ1138" i="56"/>
  <c r="AJ1139" i="56"/>
  <c r="AJ1140" i="56"/>
  <c r="AJ1141" i="56"/>
  <c r="AJ1142" i="56"/>
  <c r="AJ1143" i="56"/>
  <c r="AJ1144" i="56"/>
  <c r="AJ1145" i="56"/>
  <c r="AJ1146" i="56"/>
  <c r="AJ1147" i="56"/>
  <c r="AJ1148" i="56"/>
  <c r="AJ1149" i="56"/>
  <c r="AJ1150" i="56"/>
  <c r="AJ1151" i="56"/>
  <c r="AJ1152" i="56"/>
  <c r="AJ1153" i="56"/>
  <c r="AJ1154" i="56"/>
  <c r="AJ1155" i="56"/>
  <c r="AJ1156" i="56"/>
  <c r="AJ1157" i="56"/>
  <c r="AJ1158" i="56"/>
  <c r="AJ1159" i="56"/>
  <c r="AJ1160" i="56"/>
  <c r="AJ1161" i="56"/>
  <c r="AJ1162" i="56"/>
  <c r="AJ1163" i="56"/>
  <c r="AJ1164" i="56"/>
  <c r="AJ1165" i="56"/>
  <c r="AJ1166" i="56"/>
  <c r="AJ1167" i="56"/>
  <c r="AJ1168" i="56"/>
  <c r="AJ1169" i="56"/>
  <c r="AJ1170" i="56"/>
  <c r="AJ1171" i="56"/>
  <c r="AJ1172" i="56"/>
  <c r="AJ1173" i="56"/>
  <c r="AJ1174" i="56"/>
  <c r="AJ1175" i="56"/>
  <c r="AJ1176" i="56"/>
  <c r="AJ1177" i="56"/>
  <c r="AJ1178" i="56"/>
  <c r="AJ1179" i="56"/>
  <c r="AJ1180" i="56"/>
  <c r="AJ1181" i="56"/>
  <c r="AJ1182" i="56"/>
  <c r="AJ1183" i="56"/>
  <c r="AJ1184" i="56"/>
  <c r="AJ1185" i="56"/>
  <c r="AJ1186" i="56"/>
  <c r="AJ1187" i="56"/>
  <c r="AJ1188" i="56"/>
  <c r="AJ1189" i="56"/>
  <c r="AJ1190" i="56"/>
  <c r="AJ1191" i="56"/>
  <c r="AJ1192" i="56"/>
  <c r="AJ1193" i="56"/>
  <c r="AJ1194" i="56"/>
  <c r="AJ1195" i="56"/>
  <c r="AJ1196" i="56"/>
  <c r="AJ1197" i="56"/>
  <c r="AJ1198" i="56"/>
  <c r="AJ1199" i="56"/>
  <c r="AJ1200" i="56"/>
  <c r="AJ1201" i="56"/>
  <c r="AJ1202" i="56"/>
  <c r="AJ1203" i="56"/>
  <c r="AJ1204" i="56"/>
  <c r="AJ1205" i="56"/>
  <c r="AJ1206" i="56"/>
  <c r="AJ1207" i="56"/>
  <c r="AJ1208" i="56"/>
  <c r="AJ1209" i="56"/>
  <c r="AJ1210" i="56"/>
  <c r="AJ1211" i="56"/>
  <c r="AJ1212" i="56"/>
  <c r="AJ1213" i="56"/>
  <c r="AJ1214" i="56"/>
  <c r="AJ1215" i="56"/>
  <c r="AJ1216" i="56"/>
  <c r="AJ1217" i="56"/>
  <c r="AJ1218" i="56"/>
  <c r="AJ1219" i="56"/>
  <c r="AJ1220" i="56"/>
  <c r="AJ1221" i="56"/>
  <c r="AJ1222" i="56"/>
  <c r="AJ1223" i="56"/>
  <c r="AJ1224" i="56"/>
  <c r="AJ1225" i="56"/>
  <c r="AJ1226" i="56"/>
  <c r="AJ1227" i="56"/>
  <c r="AJ1228" i="56"/>
  <c r="AJ1229" i="56"/>
  <c r="AJ1230" i="56"/>
  <c r="AJ1231" i="56"/>
  <c r="AJ1232" i="56"/>
  <c r="AJ1233" i="56"/>
  <c r="AJ1234" i="56"/>
  <c r="AJ1235" i="56"/>
  <c r="AJ1236" i="56"/>
  <c r="AJ1237" i="56"/>
  <c r="AJ1238" i="56"/>
  <c r="AJ1239" i="56"/>
  <c r="AJ1240" i="56"/>
  <c r="AJ1241" i="56"/>
  <c r="AJ1242" i="56"/>
  <c r="AJ1243" i="56"/>
  <c r="AJ1244" i="56"/>
  <c r="AJ1245" i="56"/>
  <c r="AJ1246" i="56"/>
  <c r="AJ1247" i="56"/>
  <c r="AJ1248" i="56"/>
  <c r="AJ1249" i="56"/>
  <c r="AJ1250" i="56"/>
  <c r="AJ1251" i="56"/>
  <c r="AJ1252" i="56"/>
  <c r="AJ1253" i="56"/>
  <c r="AJ1254" i="56"/>
  <c r="AJ1255" i="56"/>
  <c r="AJ1256" i="56"/>
  <c r="AJ3" i="56"/>
  <c r="AM711" i="56"/>
  <c r="AM712" i="56"/>
  <c r="AM713" i="56"/>
  <c r="AM714" i="56"/>
  <c r="AM715" i="56"/>
  <c r="AM716" i="56"/>
  <c r="AM717" i="56"/>
  <c r="AM718" i="56"/>
  <c r="AM719" i="56"/>
  <c r="AM720" i="56"/>
  <c r="AM721" i="56"/>
  <c r="AM722" i="56"/>
  <c r="AM723" i="56"/>
  <c r="AM724" i="56"/>
  <c r="AM725" i="56"/>
  <c r="AM726" i="56"/>
  <c r="AM727" i="56"/>
  <c r="AM787" i="56"/>
  <c r="AM788" i="56"/>
  <c r="AM789" i="56"/>
  <c r="AM790" i="56"/>
  <c r="AM791" i="56"/>
  <c r="AM792" i="56"/>
  <c r="AM793" i="56"/>
  <c r="AM794" i="56"/>
  <c r="AM795" i="56"/>
  <c r="AM796" i="56"/>
  <c r="AM797" i="56"/>
  <c r="AM798" i="56"/>
  <c r="AM799" i="56"/>
  <c r="AM800" i="56"/>
  <c r="AM801" i="56"/>
  <c r="AM802" i="56"/>
  <c r="AM803" i="56"/>
  <c r="AM728" i="56"/>
  <c r="AM804" i="56"/>
  <c r="AM818" i="56"/>
  <c r="AM819" i="56"/>
  <c r="AM731" i="56"/>
  <c r="AM732" i="56"/>
  <c r="AM805" i="56"/>
  <c r="AM806" i="56"/>
  <c r="AM807" i="56"/>
  <c r="AM767" i="56"/>
  <c r="AM768" i="56"/>
  <c r="AM769" i="56"/>
  <c r="AM770" i="56"/>
  <c r="AM786" i="56"/>
  <c r="AM729" i="56"/>
  <c r="AM700" i="56"/>
  <c r="AM701" i="56"/>
  <c r="AM702" i="56"/>
  <c r="AM703" i="56"/>
  <c r="AM704" i="56"/>
  <c r="AM705" i="56"/>
  <c r="AM706" i="56"/>
  <c r="AM707" i="56"/>
  <c r="AM708" i="56"/>
  <c r="AM709" i="56"/>
  <c r="AM710" i="56"/>
  <c r="AM816" i="56"/>
  <c r="AM817" i="56"/>
  <c r="AM812" i="56"/>
  <c r="AM813" i="56"/>
  <c r="AM814" i="56"/>
  <c r="AM815" i="56"/>
  <c r="AM808" i="56"/>
  <c r="AM809" i="56"/>
  <c r="AM810" i="56"/>
  <c r="AM811" i="56"/>
  <c r="AM733" i="56"/>
  <c r="AM734" i="56"/>
  <c r="AM735" i="56"/>
  <c r="AM736" i="56"/>
  <c r="AM737" i="56"/>
  <c r="AM738" i="56"/>
  <c r="AM739" i="56"/>
  <c r="AM740" i="56"/>
  <c r="AM741" i="56"/>
  <c r="AM742" i="56"/>
  <c r="AM743" i="56"/>
  <c r="AM744" i="56"/>
  <c r="AM745" i="56"/>
  <c r="AM746" i="56"/>
  <c r="AM747" i="56"/>
  <c r="AM748" i="56"/>
  <c r="AM749" i="56"/>
  <c r="AM750" i="56"/>
  <c r="AM751" i="56"/>
  <c r="AM752" i="56"/>
  <c r="AM753" i="56"/>
  <c r="AM754" i="56"/>
  <c r="AM755" i="56"/>
  <c r="AM756" i="56"/>
  <c r="AM757" i="56"/>
  <c r="AM758" i="56"/>
  <c r="AM759" i="56"/>
  <c r="AM760" i="56"/>
  <c r="AM761" i="56"/>
  <c r="AM762" i="56"/>
  <c r="AM763" i="56"/>
  <c r="AM764" i="56"/>
  <c r="AM765" i="56"/>
  <c r="AM766" i="56"/>
  <c r="AM445" i="56"/>
  <c r="AM344" i="56"/>
  <c r="AM345" i="56"/>
  <c r="AM346" i="56"/>
  <c r="AM347" i="56"/>
  <c r="AM348" i="56"/>
  <c r="AM349" i="56"/>
  <c r="AM350" i="56"/>
  <c r="AM351" i="56"/>
  <c r="AM352" i="56"/>
  <c r="AM353" i="56"/>
  <c r="AM354" i="56"/>
  <c r="AM355" i="56"/>
  <c r="AM356" i="56"/>
  <c r="AM357" i="56"/>
  <c r="AM358" i="56"/>
  <c r="AM359" i="56"/>
  <c r="AM360" i="56"/>
  <c r="AM446" i="56"/>
  <c r="AM447" i="56"/>
  <c r="AM448" i="56"/>
  <c r="AM449" i="56"/>
  <c r="AM450" i="56"/>
  <c r="AM451" i="56"/>
  <c r="AM452" i="56"/>
  <c r="AM453" i="56"/>
  <c r="AM454" i="56"/>
  <c r="AM455" i="56"/>
  <c r="AM456" i="56"/>
  <c r="AM457" i="56"/>
  <c r="AM458" i="56"/>
  <c r="AM459" i="56"/>
  <c r="AM460" i="56"/>
  <c r="AM461" i="56"/>
  <c r="AM462" i="56"/>
  <c r="AM399" i="56"/>
  <c r="AM400" i="56"/>
  <c r="AM401" i="56"/>
  <c r="AM402" i="56"/>
  <c r="AM403" i="56"/>
  <c r="AM404" i="56"/>
  <c r="AM405" i="56"/>
  <c r="AM406" i="56"/>
  <c r="AM407" i="56"/>
  <c r="AM408" i="56"/>
  <c r="AM409" i="56"/>
  <c r="AM410" i="56"/>
  <c r="AM411" i="56"/>
  <c r="AM412" i="56"/>
  <c r="AM413" i="56"/>
  <c r="AM414" i="56"/>
  <c r="AM415" i="56"/>
  <c r="AM416" i="56"/>
  <c r="AM417" i="56"/>
  <c r="AM418" i="56"/>
  <c r="AM419" i="56"/>
  <c r="AM420" i="56"/>
  <c r="AM431" i="56"/>
  <c r="AM432" i="56"/>
  <c r="AM433" i="56"/>
  <c r="AM434" i="56"/>
  <c r="AM435" i="56"/>
  <c r="AM436" i="56"/>
  <c r="AM437" i="56"/>
  <c r="AM438" i="56"/>
  <c r="AM439" i="56"/>
  <c r="AM440" i="56"/>
  <c r="AM441" i="56"/>
  <c r="AM442" i="56"/>
  <c r="AM443" i="56"/>
  <c r="AM444" i="56"/>
  <c r="AM421" i="56"/>
  <c r="AM422" i="56"/>
  <c r="AM423" i="56"/>
  <c r="AM424" i="56"/>
  <c r="AM361" i="56"/>
  <c r="AM362" i="56"/>
  <c r="AM363" i="56"/>
  <c r="AM364" i="56"/>
  <c r="AM425" i="56"/>
  <c r="AM426" i="56"/>
  <c r="AM427" i="56"/>
  <c r="AM428" i="56"/>
  <c r="AM429" i="56"/>
  <c r="AM430" i="56"/>
  <c r="AM365" i="56"/>
  <c r="AM366" i="56"/>
  <c r="AM367" i="56"/>
  <c r="AM368" i="56"/>
  <c r="AM369" i="56"/>
  <c r="AM370" i="56"/>
  <c r="AM371" i="56"/>
  <c r="AM372" i="56"/>
  <c r="AM373" i="56"/>
  <c r="AM374" i="56"/>
  <c r="AM375" i="56"/>
  <c r="AM376" i="56"/>
  <c r="AM377" i="56"/>
  <c r="AM378" i="56"/>
  <c r="AM379" i="56"/>
  <c r="AM380" i="56"/>
  <c r="AM381" i="56"/>
  <c r="AM382" i="56"/>
  <c r="AM383" i="56"/>
  <c r="AM384" i="56"/>
  <c r="AM385" i="56"/>
  <c r="AM386" i="56"/>
  <c r="AM387" i="56"/>
  <c r="AM388" i="56"/>
  <c r="AM389" i="56"/>
  <c r="AM390" i="56"/>
  <c r="AM391" i="56"/>
  <c r="AM392" i="56"/>
  <c r="AM393" i="56"/>
  <c r="AM394" i="56"/>
  <c r="AM395" i="56"/>
  <c r="AM396" i="56"/>
  <c r="AM397" i="56"/>
  <c r="AM398" i="56"/>
  <c r="AM1143" i="56"/>
  <c r="AM1069" i="56"/>
  <c r="AM1070" i="56"/>
  <c r="AM1071" i="56"/>
  <c r="AM1072" i="56"/>
  <c r="AM1073" i="56"/>
  <c r="AM1074" i="56"/>
  <c r="AM1075" i="56"/>
  <c r="AM1076" i="56"/>
  <c r="AM1077" i="56"/>
  <c r="AM1078" i="56"/>
  <c r="AM1079" i="56"/>
  <c r="AM1080" i="56"/>
  <c r="AM1081" i="56"/>
  <c r="AM1082" i="56"/>
  <c r="AM1083" i="56"/>
  <c r="AM1084" i="56"/>
  <c r="AM1085" i="56"/>
  <c r="AM1126" i="56"/>
  <c r="AM1127" i="56"/>
  <c r="AM1128" i="56"/>
  <c r="AM1129" i="56"/>
  <c r="AM1130" i="56"/>
  <c r="AM1131" i="56"/>
  <c r="AM1132" i="56"/>
  <c r="AM1133" i="56"/>
  <c r="AM1134" i="56"/>
  <c r="AM1135" i="56"/>
  <c r="AM1136" i="56"/>
  <c r="AM1137" i="56"/>
  <c r="AM1138" i="56"/>
  <c r="AM1139" i="56"/>
  <c r="AM1140" i="56"/>
  <c r="AM1141" i="56"/>
  <c r="AM1142" i="56"/>
  <c r="AM1146" i="56"/>
  <c r="AM1147" i="56"/>
  <c r="AM1144" i="56"/>
  <c r="AM1145" i="56"/>
  <c r="AM1148" i="56"/>
  <c r="AM1149" i="56"/>
  <c r="AM1150" i="56"/>
  <c r="AM1151" i="56"/>
  <c r="AM1152" i="56"/>
  <c r="AM1153" i="56"/>
  <c r="AM1154" i="56"/>
  <c r="AM1155" i="56"/>
  <c r="AM1156" i="56"/>
  <c r="AM1157" i="56"/>
  <c r="AM1158" i="56"/>
  <c r="AM1159" i="56"/>
  <c r="AM1160" i="56"/>
  <c r="AM1161" i="56"/>
  <c r="AM1162" i="56"/>
  <c r="AM1163" i="56"/>
  <c r="AM1164" i="56"/>
  <c r="AM1165" i="56"/>
  <c r="AM1166" i="56"/>
  <c r="AM1086" i="56"/>
  <c r="AM1087" i="56"/>
  <c r="AM1123" i="56"/>
  <c r="AM1124" i="56"/>
  <c r="AM1125" i="56"/>
  <c r="AM1122" i="56"/>
  <c r="AM1167" i="56"/>
  <c r="AM1168" i="56"/>
  <c r="AM1169" i="56"/>
  <c r="AM1170" i="56"/>
  <c r="AM1171" i="56"/>
  <c r="AM1172" i="56"/>
  <c r="AM1173" i="56"/>
  <c r="AM1174" i="56"/>
  <c r="AM1175" i="56"/>
  <c r="AM1176" i="56"/>
  <c r="AM1177" i="56"/>
  <c r="AM1178" i="56"/>
  <c r="AM1179" i="56"/>
  <c r="AM1180" i="56"/>
  <c r="AM1181" i="56"/>
  <c r="AM1182" i="56"/>
  <c r="AM1183" i="56"/>
  <c r="AM1088" i="56"/>
  <c r="AM1089" i="56"/>
  <c r="AM1090" i="56"/>
  <c r="AM1091" i="56"/>
  <c r="AM1092" i="56"/>
  <c r="AM1093" i="56"/>
  <c r="AM1094" i="56"/>
  <c r="AM1095" i="56"/>
  <c r="AM1096" i="56"/>
  <c r="AM1097" i="56"/>
  <c r="AM1098" i="56"/>
  <c r="AM1099" i="56"/>
  <c r="AM1100" i="56"/>
  <c r="AM1101" i="56"/>
  <c r="AM1102" i="56"/>
  <c r="AM1103" i="56"/>
  <c r="AM1104" i="56"/>
  <c r="AM1105" i="56"/>
  <c r="AM1106" i="56"/>
  <c r="AM1107" i="56"/>
  <c r="AM1108" i="56"/>
  <c r="AM1109" i="56"/>
  <c r="AM1110" i="56"/>
  <c r="AM1111" i="56"/>
  <c r="AM1112" i="56"/>
  <c r="AM1113" i="56"/>
  <c r="AM1114" i="56"/>
  <c r="AM1115" i="56"/>
  <c r="AM1116" i="56"/>
  <c r="AM1117" i="56"/>
  <c r="AM1118" i="56"/>
  <c r="AM1119" i="56"/>
  <c r="AM1120" i="56"/>
  <c r="AM1121" i="56"/>
  <c r="AM1202" i="56"/>
  <c r="AM1184" i="56"/>
  <c r="AM1185" i="56"/>
  <c r="AM1186" i="56"/>
  <c r="AM1187" i="56"/>
  <c r="AM1188" i="56"/>
  <c r="AM1189" i="56"/>
  <c r="AM1190" i="56"/>
  <c r="AM1191" i="56"/>
  <c r="AM1192" i="56"/>
  <c r="AM1193" i="56"/>
  <c r="AM1194" i="56"/>
  <c r="AM1195" i="56"/>
  <c r="AM1196" i="56"/>
  <c r="AM1197" i="56"/>
  <c r="AM1198" i="56"/>
  <c r="AM1199" i="56"/>
  <c r="AM1200" i="56"/>
  <c r="AM1201" i="56"/>
  <c r="AM1255" i="56"/>
  <c r="AM1238" i="56"/>
  <c r="AM1239" i="56"/>
  <c r="AM1240" i="56"/>
  <c r="AM1241" i="56"/>
  <c r="AM1242" i="56"/>
  <c r="AM1243" i="56"/>
  <c r="AM1244" i="56"/>
  <c r="AM1245" i="56"/>
  <c r="AM1246" i="56"/>
  <c r="AM1247" i="56"/>
  <c r="AM1248" i="56"/>
  <c r="AM1249" i="56"/>
  <c r="AM1250" i="56"/>
  <c r="AM1251" i="56"/>
  <c r="AM1252" i="56"/>
  <c r="AM1253" i="56"/>
  <c r="AM1254" i="56"/>
  <c r="AM1256" i="56"/>
  <c r="AM1203" i="56"/>
  <c r="AM1204" i="56"/>
  <c r="AM1205" i="56"/>
  <c r="AM1206" i="56"/>
  <c r="AM1207" i="56"/>
  <c r="AM1208" i="56"/>
  <c r="AM1209" i="56"/>
  <c r="AM1210" i="56"/>
  <c r="AM1211" i="56"/>
  <c r="AM1212" i="56"/>
  <c r="AM1213" i="56"/>
  <c r="AM1214" i="56"/>
  <c r="AM1215" i="56"/>
  <c r="AM1216" i="56"/>
  <c r="AM1217" i="56"/>
  <c r="AM1218" i="56"/>
  <c r="AM1219" i="56"/>
  <c r="AM1220" i="56"/>
  <c r="AM1221" i="56"/>
  <c r="AM1222" i="56"/>
  <c r="AM1223" i="56"/>
  <c r="AM1224" i="56"/>
  <c r="AM1225" i="56"/>
  <c r="AM1226" i="56"/>
  <c r="AM1227" i="56"/>
  <c r="AM1228" i="56"/>
  <c r="AM1229" i="56"/>
  <c r="AM1230" i="56"/>
  <c r="AM1231" i="56"/>
  <c r="AM1232" i="56"/>
  <c r="AM1233" i="56"/>
  <c r="AM1234" i="56"/>
  <c r="AM1235" i="56"/>
  <c r="AM1236" i="56"/>
  <c r="AM1237" i="56"/>
  <c r="AM1014" i="56"/>
  <c r="AM1015" i="56"/>
  <c r="AM1016" i="56"/>
  <c r="AM1017" i="56"/>
  <c r="AM1018" i="56"/>
  <c r="AM1019" i="56"/>
  <c r="AM1020" i="56"/>
  <c r="AM1021" i="56"/>
  <c r="AM1047" i="56"/>
  <c r="AM943" i="56"/>
  <c r="AM919" i="56"/>
  <c r="AM920" i="56"/>
  <c r="AM921" i="56"/>
  <c r="AM922" i="56"/>
  <c r="AM923" i="56"/>
  <c r="AM924" i="56"/>
  <c r="AM925" i="56"/>
  <c r="AM926" i="56"/>
  <c r="AM927" i="56"/>
  <c r="AM928" i="56"/>
  <c r="AM929" i="56"/>
  <c r="AM930" i="56"/>
  <c r="AM931" i="56"/>
  <c r="AM932" i="56"/>
  <c r="AM933" i="56"/>
  <c r="AM934" i="56"/>
  <c r="AM935" i="56"/>
  <c r="AM988" i="56"/>
  <c r="AM989" i="56"/>
  <c r="AM942" i="56"/>
  <c r="AM1010" i="56"/>
  <c r="AM1011" i="56"/>
  <c r="AM1022" i="56"/>
  <c r="AM1023" i="56"/>
  <c r="AM1024" i="56"/>
  <c r="AM1025" i="56"/>
  <c r="AM1026" i="56"/>
  <c r="AM1027" i="56"/>
  <c r="AM1028" i="56"/>
  <c r="AM1029" i="56"/>
  <c r="AM1030" i="56"/>
  <c r="AM1031" i="56"/>
  <c r="AM1032" i="56"/>
  <c r="AM1033" i="56"/>
  <c r="AM1034" i="56"/>
  <c r="AM1035" i="56"/>
  <c r="AM1036" i="56"/>
  <c r="AM1037" i="56"/>
  <c r="AM1038" i="56"/>
  <c r="AM937" i="56"/>
  <c r="AM938" i="56"/>
  <c r="AM939" i="56"/>
  <c r="AM940" i="56"/>
  <c r="AM941" i="56"/>
  <c r="AM978" i="56"/>
  <c r="AM979" i="56"/>
  <c r="AM917" i="56"/>
  <c r="AM918" i="56"/>
  <c r="AM1013" i="56"/>
  <c r="AM1048" i="56"/>
  <c r="AM1049" i="56"/>
  <c r="AM1050" i="56"/>
  <c r="AM1051" i="56"/>
  <c r="AM1052" i="56"/>
  <c r="AM1053" i="56"/>
  <c r="AM1054" i="56"/>
  <c r="AM936" i="56"/>
  <c r="AM981" i="56"/>
  <c r="AM982" i="56"/>
  <c r="AM983" i="56"/>
  <c r="AM984" i="56"/>
  <c r="AM985" i="56"/>
  <c r="AM986" i="56"/>
  <c r="AM987" i="56"/>
  <c r="AM1039" i="56"/>
  <c r="AM1040" i="56"/>
  <c r="AM1041" i="56"/>
  <c r="AM1042" i="56"/>
  <c r="AM990" i="56"/>
  <c r="AM991" i="56"/>
  <c r="AM992" i="56"/>
  <c r="AM993" i="56"/>
  <c r="AM994" i="56"/>
  <c r="AM995" i="56"/>
  <c r="AM996" i="56"/>
  <c r="AM997" i="56"/>
  <c r="AM998" i="56"/>
  <c r="AM999" i="56"/>
  <c r="AM1000" i="56"/>
  <c r="AM1001" i="56"/>
  <c r="AM1002" i="56"/>
  <c r="AM1003" i="56"/>
  <c r="AM1004" i="56"/>
  <c r="AM1005" i="56"/>
  <c r="AM1006" i="56"/>
  <c r="AM1007" i="56"/>
  <c r="AM1008" i="56"/>
  <c r="AM1009" i="56"/>
  <c r="AM1055" i="56"/>
  <c r="AM1043" i="56"/>
  <c r="AM1044" i="56"/>
  <c r="AM1045" i="56"/>
  <c r="AM1046" i="56"/>
  <c r="AM1058" i="56"/>
  <c r="AM1059" i="56"/>
  <c r="AM1060" i="56"/>
  <c r="AM1061" i="56"/>
  <c r="AM1062" i="56"/>
  <c r="AM1057" i="56"/>
  <c r="AM1063" i="56"/>
  <c r="AM1064" i="56"/>
  <c r="AM1065" i="56"/>
  <c r="AM1066" i="56"/>
  <c r="AM1067" i="56"/>
  <c r="AM1068" i="56"/>
  <c r="AM1012" i="56"/>
  <c r="AM1056" i="56"/>
  <c r="AM980" i="56"/>
  <c r="AM944" i="56"/>
  <c r="AM945" i="56"/>
  <c r="AM946" i="56"/>
  <c r="AM947" i="56"/>
  <c r="AM948" i="56"/>
  <c r="AM949" i="56"/>
  <c r="AM950" i="56"/>
  <c r="AM951" i="56"/>
  <c r="AM952" i="56"/>
  <c r="AM953" i="56"/>
  <c r="AM954" i="56"/>
  <c r="AM955" i="56"/>
  <c r="AM956" i="56"/>
  <c r="AM957" i="56"/>
  <c r="AM958" i="56"/>
  <c r="AM959" i="56"/>
  <c r="AM960" i="56"/>
  <c r="AM961" i="56"/>
  <c r="AM962" i="56"/>
  <c r="AM963" i="56"/>
  <c r="AM964" i="56"/>
  <c r="AM965" i="56"/>
  <c r="AM966" i="56"/>
  <c r="AM967" i="56"/>
  <c r="AM968" i="56"/>
  <c r="AM969" i="56"/>
  <c r="AM970" i="56"/>
  <c r="AM971" i="56"/>
  <c r="AM972" i="56"/>
  <c r="AM973" i="56"/>
  <c r="AM974" i="56"/>
  <c r="AM975" i="56"/>
  <c r="AM976" i="56"/>
  <c r="AM977" i="56"/>
  <c r="AM52" i="56"/>
  <c r="AM34" i="56"/>
  <c r="AM35" i="56"/>
  <c r="AM36" i="56"/>
  <c r="AM37" i="56"/>
  <c r="AM38" i="56"/>
  <c r="AM39" i="56"/>
  <c r="AM40" i="56"/>
  <c r="AM41" i="56"/>
  <c r="AM42" i="56"/>
  <c r="AM43" i="56"/>
  <c r="AM44" i="56"/>
  <c r="AM45" i="56"/>
  <c r="AM46" i="56"/>
  <c r="AM47" i="56"/>
  <c r="AM48" i="56"/>
  <c r="AM49" i="56"/>
  <c r="AM50" i="56"/>
  <c r="AM51" i="56"/>
  <c r="AM87" i="56"/>
  <c r="AM88" i="56"/>
  <c r="AM89" i="56"/>
  <c r="AM90" i="56"/>
  <c r="AM91" i="56"/>
  <c r="AM92" i="56"/>
  <c r="AM93" i="56"/>
  <c r="AM94" i="56"/>
  <c r="AM95" i="56"/>
  <c r="AM96" i="56"/>
  <c r="AM97" i="56"/>
  <c r="AM98" i="56"/>
  <c r="AM99" i="56"/>
  <c r="AM100" i="56"/>
  <c r="AM101" i="56"/>
  <c r="AM102" i="56"/>
  <c r="AM103" i="56"/>
  <c r="AM53" i="56"/>
  <c r="AM54" i="56"/>
  <c r="AM55" i="56"/>
  <c r="AM56" i="56"/>
  <c r="AM57" i="56"/>
  <c r="AM58" i="56"/>
  <c r="AM59" i="56"/>
  <c r="AM60" i="56"/>
  <c r="AM61" i="56"/>
  <c r="AM62" i="56"/>
  <c r="AM63" i="56"/>
  <c r="AM64" i="56"/>
  <c r="AM65" i="56"/>
  <c r="AM66" i="56"/>
  <c r="AM67" i="56"/>
  <c r="AM68" i="56"/>
  <c r="AM69" i="56"/>
  <c r="AM70" i="56"/>
  <c r="AM71" i="56"/>
  <c r="AM72" i="56"/>
  <c r="AM73" i="56"/>
  <c r="AM74" i="56"/>
  <c r="AM75" i="56"/>
  <c r="AM76" i="56"/>
  <c r="AM77" i="56"/>
  <c r="AM78" i="56"/>
  <c r="AM79" i="56"/>
  <c r="AM80" i="56"/>
  <c r="AM81" i="56"/>
  <c r="AM82" i="56"/>
  <c r="AM83" i="56"/>
  <c r="AM84" i="56"/>
  <c r="AM85" i="56"/>
  <c r="AM86" i="56"/>
  <c r="AM523" i="56"/>
  <c r="AM463" i="56"/>
  <c r="AM464" i="56"/>
  <c r="AM465" i="56"/>
  <c r="AM466" i="56"/>
  <c r="AM467" i="56"/>
  <c r="AM468" i="56"/>
  <c r="AM469" i="56"/>
  <c r="AM470" i="56"/>
  <c r="AM471" i="56"/>
  <c r="AM472" i="56"/>
  <c r="AM473" i="56"/>
  <c r="AM474" i="56"/>
  <c r="AM475" i="56"/>
  <c r="AM476" i="56"/>
  <c r="AM477" i="56"/>
  <c r="AM478" i="56"/>
  <c r="AM479" i="56"/>
  <c r="AM481" i="56"/>
  <c r="AM482" i="56"/>
  <c r="AM543" i="56"/>
  <c r="AM594" i="56"/>
  <c r="AM569" i="56"/>
  <c r="AM570" i="56"/>
  <c r="AM571" i="56"/>
  <c r="AM572" i="56"/>
  <c r="AM573" i="56"/>
  <c r="AM574" i="56"/>
  <c r="AM575" i="56"/>
  <c r="AM576" i="56"/>
  <c r="AM577" i="56"/>
  <c r="AM578" i="56"/>
  <c r="AM579" i="56"/>
  <c r="AM580" i="56"/>
  <c r="AM581" i="56"/>
  <c r="AM582" i="56"/>
  <c r="AM583" i="56"/>
  <c r="AM584" i="56"/>
  <c r="AM585" i="56"/>
  <c r="AM552" i="56"/>
  <c r="AM553" i="56"/>
  <c r="AM554" i="56"/>
  <c r="AM555" i="56"/>
  <c r="AM556" i="56"/>
  <c r="AM557" i="56"/>
  <c r="AM558" i="56"/>
  <c r="AM559" i="56"/>
  <c r="AM550" i="56"/>
  <c r="AM548" i="56"/>
  <c r="AM549" i="56"/>
  <c r="AM587" i="56"/>
  <c r="AM551" i="56"/>
  <c r="AM588" i="56"/>
  <c r="AM524" i="56"/>
  <c r="AM525" i="56"/>
  <c r="AM526" i="56"/>
  <c r="AM527" i="56"/>
  <c r="AM528" i="56"/>
  <c r="AM589" i="56"/>
  <c r="AM590" i="56"/>
  <c r="AM591" i="56"/>
  <c r="AM592" i="56"/>
  <c r="AM529" i="56"/>
  <c r="AM530" i="56"/>
  <c r="AM531" i="56"/>
  <c r="AM532" i="56"/>
  <c r="AM533" i="56"/>
  <c r="AM534" i="56"/>
  <c r="AM535" i="56"/>
  <c r="AM536" i="56"/>
  <c r="AM537" i="56"/>
  <c r="AM538" i="56"/>
  <c r="AM539" i="56"/>
  <c r="AM540" i="56"/>
  <c r="AM541" i="56"/>
  <c r="AM542" i="56"/>
  <c r="AM593" i="56"/>
  <c r="AM586" i="56"/>
  <c r="AM566" i="56"/>
  <c r="AM560" i="56"/>
  <c r="AM561" i="56"/>
  <c r="AM562" i="56"/>
  <c r="AM563" i="56"/>
  <c r="AM564" i="56"/>
  <c r="AM567" i="56"/>
  <c r="AM568" i="56"/>
  <c r="AM480" i="56"/>
  <c r="AM483" i="56"/>
  <c r="AM484" i="56"/>
  <c r="AM485" i="56"/>
  <c r="AM486" i="56"/>
  <c r="AM487" i="56"/>
  <c r="AM488" i="56"/>
  <c r="AM565" i="56"/>
  <c r="AM544" i="56"/>
  <c r="AM545" i="56"/>
  <c r="AM546" i="56"/>
  <c r="AM547" i="56"/>
  <c r="AM489" i="56"/>
  <c r="AM490" i="56"/>
  <c r="AM491" i="56"/>
  <c r="AM492" i="56"/>
  <c r="AM493" i="56"/>
  <c r="AM494" i="56"/>
  <c r="AM495" i="56"/>
  <c r="AM496" i="56"/>
  <c r="AM497" i="56"/>
  <c r="AM498" i="56"/>
  <c r="AM499" i="56"/>
  <c r="AM500" i="56"/>
  <c r="AM501" i="56"/>
  <c r="AM502" i="56"/>
  <c r="AM503" i="56"/>
  <c r="AM504" i="56"/>
  <c r="AM505" i="56"/>
  <c r="AM506" i="56"/>
  <c r="AM507" i="56"/>
  <c r="AM508" i="56"/>
  <c r="AM509" i="56"/>
  <c r="AM510" i="56"/>
  <c r="AM511" i="56"/>
  <c r="AM512" i="56"/>
  <c r="AM513" i="56"/>
  <c r="AM514" i="56"/>
  <c r="AM515" i="56"/>
  <c r="AM516" i="56"/>
  <c r="AM517" i="56"/>
  <c r="AM518" i="56"/>
  <c r="AM519" i="56"/>
  <c r="AM520" i="56"/>
  <c r="AM521" i="56"/>
  <c r="AM522" i="56"/>
  <c r="AM666" i="56"/>
  <c r="AM595" i="56"/>
  <c r="AM694" i="56"/>
  <c r="AM667" i="56"/>
  <c r="AM596" i="56"/>
  <c r="AM597" i="56"/>
  <c r="AM598" i="56"/>
  <c r="AM599" i="56"/>
  <c r="AM600" i="56"/>
  <c r="AM601" i="56"/>
  <c r="AM602" i="56"/>
  <c r="AM603" i="56"/>
  <c r="AM604" i="56"/>
  <c r="AM605" i="56"/>
  <c r="AM606" i="56"/>
  <c r="AM607" i="56"/>
  <c r="AM608" i="56"/>
  <c r="AM609" i="56"/>
  <c r="AM610" i="56"/>
  <c r="AM611" i="56"/>
  <c r="AM612" i="56"/>
  <c r="AM617" i="56"/>
  <c r="AM618" i="56"/>
  <c r="AM695" i="56"/>
  <c r="AM696" i="56"/>
  <c r="AM668" i="56"/>
  <c r="AM669" i="56"/>
  <c r="AM670" i="56"/>
  <c r="AM671" i="56"/>
  <c r="AM672" i="56"/>
  <c r="AM673" i="56"/>
  <c r="AM674" i="56"/>
  <c r="AM675" i="56"/>
  <c r="AM676" i="56"/>
  <c r="AM677" i="56"/>
  <c r="AM678" i="56"/>
  <c r="AM679" i="56"/>
  <c r="AM680" i="56"/>
  <c r="AM681" i="56"/>
  <c r="AM682" i="56"/>
  <c r="AM683" i="56"/>
  <c r="AM684" i="56"/>
  <c r="AM686" i="56"/>
  <c r="AM687" i="56"/>
  <c r="AM688" i="56"/>
  <c r="AM689" i="56"/>
  <c r="AM690" i="56"/>
  <c r="AM691" i="56"/>
  <c r="AM692" i="56"/>
  <c r="AM693" i="56"/>
  <c r="AM613" i="56"/>
  <c r="AM614" i="56"/>
  <c r="AM615" i="56"/>
  <c r="AM616" i="56"/>
  <c r="AM653" i="56"/>
  <c r="AM654" i="56"/>
  <c r="AM655" i="56"/>
  <c r="AM656" i="56"/>
  <c r="AM657" i="56"/>
  <c r="AM658" i="56"/>
  <c r="AM659" i="56"/>
  <c r="AM660" i="56"/>
  <c r="AM661" i="56"/>
  <c r="AM662" i="56"/>
  <c r="AM663" i="56"/>
  <c r="AM685" i="56"/>
  <c r="AM699" i="56"/>
  <c r="AM697" i="56"/>
  <c r="AM698" i="56"/>
  <c r="AM619" i="56"/>
  <c r="AM620" i="56"/>
  <c r="AM621" i="56"/>
  <c r="AM622" i="56"/>
  <c r="AM623" i="56"/>
  <c r="AM624" i="56"/>
  <c r="AM625" i="56"/>
  <c r="AM626" i="56"/>
  <c r="AM627" i="56"/>
  <c r="AM628" i="56"/>
  <c r="AM629" i="56"/>
  <c r="AM630" i="56"/>
  <c r="AM631" i="56"/>
  <c r="AM632" i="56"/>
  <c r="AM633" i="56"/>
  <c r="AM634" i="56"/>
  <c r="AM635" i="56"/>
  <c r="AM636" i="56"/>
  <c r="AM637" i="56"/>
  <c r="AM638" i="56"/>
  <c r="AM639" i="56"/>
  <c r="AM640" i="56"/>
  <c r="AM641" i="56"/>
  <c r="AM642" i="56"/>
  <c r="AM643" i="56"/>
  <c r="AM644" i="56"/>
  <c r="AM645" i="56"/>
  <c r="AM646" i="56"/>
  <c r="AM647" i="56"/>
  <c r="AM648" i="56"/>
  <c r="AM649" i="56"/>
  <c r="AM650" i="56"/>
  <c r="AM651" i="56"/>
  <c r="AM652" i="56"/>
  <c r="AM333" i="56"/>
  <c r="AM334" i="56"/>
  <c r="AM335" i="56"/>
  <c r="AM336" i="56"/>
  <c r="AM337" i="56"/>
  <c r="AM338" i="56"/>
  <c r="AM252" i="56"/>
  <c r="AM253" i="56"/>
  <c r="AM254" i="56"/>
  <c r="AM255" i="56"/>
  <c r="AM256" i="56"/>
  <c r="AM257" i="56"/>
  <c r="AM258" i="56"/>
  <c r="AM259" i="56"/>
  <c r="AM260" i="56"/>
  <c r="AM261" i="56"/>
  <c r="AM262" i="56"/>
  <c r="AM263" i="56"/>
  <c r="AM264" i="56"/>
  <c r="AM265" i="56"/>
  <c r="AM266" i="56"/>
  <c r="AM267" i="56"/>
  <c r="AM268" i="56"/>
  <c r="AM331" i="56"/>
  <c r="AM332" i="56"/>
  <c r="AM314" i="56"/>
  <c r="AM315" i="56"/>
  <c r="AM316" i="56"/>
  <c r="AM317" i="56"/>
  <c r="AM318" i="56"/>
  <c r="AM319" i="56"/>
  <c r="AM320" i="56"/>
  <c r="AM321" i="56"/>
  <c r="AM322" i="56"/>
  <c r="AM323" i="56"/>
  <c r="AM324" i="56"/>
  <c r="AM325" i="56"/>
  <c r="AM326" i="56"/>
  <c r="AM327" i="56"/>
  <c r="AM328" i="56"/>
  <c r="AM329" i="56"/>
  <c r="AM330" i="56"/>
  <c r="AM269" i="56"/>
  <c r="AM270" i="56"/>
  <c r="AM271" i="56"/>
  <c r="AM272" i="56"/>
  <c r="AM343" i="56"/>
  <c r="AM340" i="56"/>
  <c r="AM341" i="56"/>
  <c r="AM342" i="56"/>
  <c r="AM312" i="56"/>
  <c r="AM313" i="56"/>
  <c r="AM339" i="56"/>
  <c r="AM308" i="56"/>
  <c r="AM309" i="56"/>
  <c r="AM310" i="56"/>
  <c r="AM311" i="56"/>
  <c r="AM307" i="56"/>
  <c r="AM273" i="56"/>
  <c r="AM274" i="56"/>
  <c r="AM275" i="56"/>
  <c r="AM276" i="56"/>
  <c r="AM277" i="56"/>
  <c r="AM278" i="56"/>
  <c r="AM279" i="56"/>
  <c r="AM280" i="56"/>
  <c r="AM281" i="56"/>
  <c r="AM282" i="56"/>
  <c r="AM283" i="56"/>
  <c r="AM284" i="56"/>
  <c r="AM285" i="56"/>
  <c r="AM286" i="56"/>
  <c r="AM287" i="56"/>
  <c r="AM288" i="56"/>
  <c r="AM289" i="56"/>
  <c r="AM290" i="56"/>
  <c r="AM291" i="56"/>
  <c r="AM292" i="56"/>
  <c r="AM293" i="56"/>
  <c r="AM294" i="56"/>
  <c r="AM295" i="56"/>
  <c r="AM296" i="56"/>
  <c r="AM297" i="56"/>
  <c r="AM298" i="56"/>
  <c r="AM299" i="56"/>
  <c r="AM300" i="56"/>
  <c r="AM301" i="56"/>
  <c r="AM302" i="56"/>
  <c r="AM303" i="56"/>
  <c r="AM304" i="56"/>
  <c r="AM305" i="56"/>
  <c r="AM306" i="56"/>
  <c r="AM193" i="56"/>
  <c r="AM194" i="56"/>
  <c r="AM195" i="56"/>
  <c r="AM196" i="56"/>
  <c r="AM197" i="56"/>
  <c r="AM198" i="56"/>
  <c r="AM199" i="56"/>
  <c r="AM200" i="56"/>
  <c r="AM201" i="56"/>
  <c r="AM202" i="56"/>
  <c r="AM203" i="56"/>
  <c r="AM204" i="56"/>
  <c r="AM205" i="56"/>
  <c r="AM206" i="56"/>
  <c r="AM207" i="56"/>
  <c r="AM208" i="56"/>
  <c r="AM226" i="56"/>
  <c r="AM227" i="56"/>
  <c r="AM228" i="56"/>
  <c r="AM229" i="56"/>
  <c r="AM239" i="56"/>
  <c r="AM249" i="56"/>
  <c r="AM248" i="56"/>
  <c r="AM251" i="56"/>
  <c r="AM218" i="56"/>
  <c r="AM219" i="56"/>
  <c r="AM220" i="56"/>
  <c r="AM221" i="56"/>
  <c r="AM222" i="56"/>
  <c r="AM223" i="56"/>
  <c r="AM212" i="56"/>
  <c r="AM213" i="56"/>
  <c r="AM214" i="56"/>
  <c r="AM215" i="56"/>
  <c r="AM216" i="56"/>
  <c r="AM217" i="56"/>
  <c r="AM190" i="56"/>
  <c r="AM173" i="56"/>
  <c r="AM104" i="56"/>
  <c r="AM105" i="56"/>
  <c r="AM106" i="56"/>
  <c r="AM107" i="56"/>
  <c r="AM209" i="56"/>
  <c r="AM210" i="56"/>
  <c r="AM191" i="56"/>
  <c r="AM238" i="56"/>
  <c r="AM230" i="56"/>
  <c r="AM231" i="56"/>
  <c r="AM232" i="56"/>
  <c r="AM233" i="56"/>
  <c r="AM234" i="56"/>
  <c r="AM235" i="56"/>
  <c r="AM236" i="56"/>
  <c r="AM250" i="56"/>
  <c r="AM164" i="56"/>
  <c r="AM165" i="56"/>
  <c r="AM166" i="56"/>
  <c r="AM167" i="56"/>
  <c r="AM168" i="56"/>
  <c r="AM169" i="56"/>
  <c r="AM170" i="56"/>
  <c r="AM171" i="56"/>
  <c r="AM172" i="56"/>
  <c r="AM125" i="56"/>
  <c r="AM126" i="56"/>
  <c r="AM127" i="56"/>
  <c r="AM128" i="56"/>
  <c r="AM174" i="56"/>
  <c r="AM175" i="56"/>
  <c r="AM176" i="56"/>
  <c r="AM177" i="56"/>
  <c r="AM178" i="56"/>
  <c r="AM179" i="56"/>
  <c r="AM180" i="56"/>
  <c r="AM181" i="56"/>
  <c r="AM182" i="56"/>
  <c r="AM183" i="56"/>
  <c r="AM184" i="56"/>
  <c r="AM185" i="56"/>
  <c r="AM186" i="56"/>
  <c r="AM187" i="56"/>
  <c r="AM188" i="56"/>
  <c r="AM189" i="56"/>
  <c r="AM240" i="56"/>
  <c r="AM241" i="56"/>
  <c r="AM242" i="56"/>
  <c r="AM243" i="56"/>
  <c r="AM244" i="56"/>
  <c r="AM245" i="56"/>
  <c r="AM246" i="56"/>
  <c r="AM247" i="56"/>
  <c r="AM225" i="56"/>
  <c r="AM211" i="56"/>
  <c r="AM130" i="56"/>
  <c r="AM131" i="56"/>
  <c r="AM132" i="56"/>
  <c r="AM133" i="56"/>
  <c r="AM134" i="56"/>
  <c r="AM135" i="56"/>
  <c r="AM136" i="56"/>
  <c r="AM137" i="56"/>
  <c r="AM138" i="56"/>
  <c r="AM139" i="56"/>
  <c r="AM140" i="56"/>
  <c r="AM141" i="56"/>
  <c r="AM142" i="56"/>
  <c r="AM143" i="56"/>
  <c r="AM144" i="56"/>
  <c r="AM145" i="56"/>
  <c r="AM146" i="56"/>
  <c r="AM147" i="56"/>
  <c r="AM148" i="56"/>
  <c r="AM149" i="56"/>
  <c r="AM150" i="56"/>
  <c r="AM151" i="56"/>
  <c r="AM152" i="56"/>
  <c r="AM153" i="56"/>
  <c r="AM154" i="56"/>
  <c r="AM155" i="56"/>
  <c r="AM156" i="56"/>
  <c r="AM157" i="56"/>
  <c r="AM158" i="56"/>
  <c r="AM159" i="56"/>
  <c r="AM160" i="56"/>
  <c r="AM161" i="56"/>
  <c r="AM162" i="56"/>
  <c r="AM163" i="56"/>
  <c r="AM129" i="56"/>
  <c r="AM108" i="56"/>
  <c r="AM109" i="56"/>
  <c r="AM110" i="56"/>
  <c r="AM111" i="56"/>
  <c r="AM112" i="56"/>
  <c r="AM113" i="56"/>
  <c r="AM114" i="56"/>
  <c r="AM115" i="56"/>
  <c r="AM116" i="56"/>
  <c r="AM117" i="56"/>
  <c r="AM118" i="56"/>
  <c r="AM119" i="56"/>
  <c r="AM120" i="56"/>
  <c r="AM121" i="56"/>
  <c r="AM122" i="56"/>
  <c r="AM123" i="56"/>
  <c r="AM124" i="56"/>
  <c r="AM224" i="56"/>
  <c r="AM237" i="56"/>
  <c r="AM192" i="56"/>
  <c r="AM851" i="56"/>
  <c r="AM886" i="56"/>
  <c r="AM822" i="56"/>
  <c r="AM823" i="56"/>
  <c r="AM824" i="56"/>
  <c r="AM825" i="56"/>
  <c r="AM826" i="56"/>
  <c r="AM827" i="56"/>
  <c r="AM828" i="56"/>
  <c r="AM829" i="56"/>
  <c r="AM830" i="56"/>
  <c r="AM831" i="56"/>
  <c r="AM832" i="56"/>
  <c r="AM833" i="56"/>
  <c r="AM834" i="56"/>
  <c r="AM835" i="56"/>
  <c r="AM836" i="56"/>
  <c r="AM837" i="56"/>
  <c r="AM838" i="56"/>
  <c r="AM820" i="56"/>
  <c r="AM821" i="56"/>
  <c r="AM887" i="56"/>
  <c r="AM839" i="56"/>
  <c r="AM840" i="56"/>
  <c r="AM841" i="56"/>
  <c r="AM842" i="56"/>
  <c r="AM843" i="56"/>
  <c r="AM844" i="56"/>
  <c r="AM845" i="56"/>
  <c r="AM846" i="56"/>
  <c r="AM847" i="56"/>
  <c r="AM848" i="56"/>
  <c r="AM849" i="56"/>
  <c r="AM850" i="56"/>
  <c r="AM896" i="56"/>
  <c r="AM897" i="56"/>
  <c r="AM898" i="56"/>
  <c r="AM899" i="56"/>
  <c r="AM900" i="56"/>
  <c r="AM901" i="56"/>
  <c r="AM902" i="56"/>
  <c r="AM903" i="56"/>
  <c r="AM904" i="56"/>
  <c r="AM905" i="56"/>
  <c r="AM906" i="56"/>
  <c r="AM907" i="56"/>
  <c r="AM908" i="56"/>
  <c r="AM909" i="56"/>
  <c r="AM910" i="56"/>
  <c r="AM911" i="56"/>
  <c r="AM912" i="56"/>
  <c r="AM889" i="56"/>
  <c r="AM890" i="56"/>
  <c r="AM891" i="56"/>
  <c r="AM892" i="56"/>
  <c r="AM893" i="56"/>
  <c r="AM894" i="56"/>
  <c r="AM895" i="56"/>
  <c r="AM888" i="56"/>
  <c r="AM913" i="56"/>
  <c r="AM914" i="56"/>
  <c r="AM915" i="56"/>
  <c r="AM916" i="56"/>
  <c r="AM852" i="56"/>
  <c r="AM853" i="56"/>
  <c r="AM854" i="56"/>
  <c r="AM855" i="56"/>
  <c r="AM856" i="56"/>
  <c r="AM857" i="56"/>
  <c r="AM858" i="56"/>
  <c r="AM859" i="56"/>
  <c r="AM860" i="56"/>
  <c r="AM861" i="56"/>
  <c r="AM862" i="56"/>
  <c r="AM863" i="56"/>
  <c r="AM864" i="56"/>
  <c r="AM865" i="56"/>
  <c r="AM866" i="56"/>
  <c r="AM867" i="56"/>
  <c r="AM868" i="56"/>
  <c r="AM869" i="56"/>
  <c r="AM870" i="56"/>
  <c r="AM871" i="56"/>
  <c r="AM872" i="56"/>
  <c r="AM873" i="56"/>
  <c r="AM874" i="56"/>
  <c r="AM875" i="56"/>
  <c r="AM876" i="56"/>
  <c r="AM877" i="56"/>
  <c r="AM878" i="56"/>
  <c r="AM879" i="56"/>
  <c r="AM880" i="56"/>
  <c r="AM881" i="56"/>
  <c r="AM882" i="56"/>
  <c r="AM883" i="56"/>
  <c r="AM884" i="56"/>
  <c r="AM885" i="56"/>
  <c r="AM730" i="56"/>
  <c r="AM33" i="56"/>
  <c r="AM32" i="56"/>
  <c r="AM3" i="56"/>
  <c r="AM4" i="56"/>
  <c r="AM5" i="56"/>
  <c r="AM6" i="56"/>
  <c r="AM7" i="56"/>
  <c r="AM8" i="56"/>
  <c r="AM21" i="56"/>
  <c r="AM23" i="56"/>
  <c r="AM28" i="56"/>
  <c r="AM9" i="56"/>
  <c r="AM10" i="56"/>
  <c r="AM11" i="56"/>
  <c r="AM12" i="56"/>
  <c r="AM13" i="56"/>
  <c r="AM14" i="56"/>
  <c r="AM15" i="56"/>
  <c r="AM16" i="56"/>
  <c r="AM17" i="56"/>
  <c r="AM18" i="56"/>
  <c r="AM19" i="56"/>
  <c r="AM20" i="56"/>
  <c r="AM29" i="56"/>
  <c r="AM30" i="56"/>
  <c r="AM31" i="56"/>
  <c r="AM25" i="56"/>
  <c r="AM26" i="56"/>
  <c r="AM24" i="56"/>
  <c r="AM22" i="56"/>
  <c r="AM27" i="56"/>
  <c r="AL33" i="56"/>
  <c r="AL193" i="56"/>
  <c r="AL194" i="56"/>
  <c r="AL195" i="56"/>
  <c r="AL196" i="56"/>
  <c r="AL197" i="56"/>
  <c r="AL198" i="56"/>
  <c r="AL199" i="56"/>
  <c r="AL200" i="56"/>
  <c r="AL201" i="56"/>
  <c r="AL202" i="56"/>
  <c r="AL32" i="56"/>
  <c r="AL203" i="56"/>
  <c r="AL204" i="56"/>
  <c r="AL205" i="56"/>
  <c r="AL206" i="56"/>
  <c r="AL207" i="56"/>
  <c r="AL208" i="56"/>
  <c r="AL226" i="56"/>
  <c r="AL227" i="56"/>
  <c r="AL228" i="56"/>
  <c r="AL229" i="56"/>
  <c r="AL3" i="56"/>
  <c r="AL239" i="56"/>
  <c r="AL249" i="56"/>
  <c r="AL248" i="56"/>
  <c r="AL251" i="56"/>
  <c r="AL218" i="56"/>
  <c r="AL219" i="56"/>
  <c r="AL220" i="56"/>
  <c r="AL221" i="56"/>
  <c r="AL222" i="56"/>
  <c r="AL223" i="56"/>
  <c r="AL212" i="56"/>
  <c r="AL213" i="56"/>
  <c r="AL214" i="56"/>
  <c r="AL215" i="56"/>
  <c r="AL216" i="56"/>
  <c r="AL217" i="56"/>
  <c r="AL4" i="56"/>
  <c r="AL190" i="56"/>
  <c r="AL173" i="56"/>
  <c r="AL104" i="56"/>
  <c r="AL105" i="56"/>
  <c r="AL106" i="56"/>
  <c r="AL107" i="56"/>
  <c r="AL209" i="56"/>
  <c r="AL210" i="56"/>
  <c r="AL191" i="56"/>
  <c r="AL238" i="56"/>
  <c r="AL230" i="56"/>
  <c r="AL231" i="56"/>
  <c r="AL232" i="56"/>
  <c r="AL5" i="56"/>
  <c r="AL233" i="56"/>
  <c r="AL234" i="56"/>
  <c r="AL235" i="56"/>
  <c r="AL236" i="56"/>
  <c r="AL250" i="56"/>
  <c r="AL164" i="56"/>
  <c r="AL165" i="56"/>
  <c r="AL166" i="56"/>
  <c r="AL167" i="56"/>
  <c r="AL168" i="56"/>
  <c r="AL6" i="56"/>
  <c r="AL169" i="56"/>
  <c r="AL170" i="56"/>
  <c r="AL171" i="56"/>
  <c r="AL172" i="56"/>
  <c r="AL125" i="56"/>
  <c r="AL126" i="56"/>
  <c r="AL127" i="56"/>
  <c r="AL128" i="56"/>
  <c r="AL174" i="56"/>
  <c r="AL175" i="56"/>
  <c r="AL176" i="56"/>
  <c r="AL177" i="56"/>
  <c r="AL178" i="56"/>
  <c r="AL179" i="56"/>
  <c r="AL180" i="56"/>
  <c r="AL181" i="56"/>
  <c r="AL7" i="56"/>
  <c r="AL182" i="56"/>
  <c r="AL183" i="56"/>
  <c r="AL184" i="56"/>
  <c r="AL185" i="56"/>
  <c r="AL186" i="56"/>
  <c r="AL187" i="56"/>
  <c r="AL188" i="56"/>
  <c r="AL189" i="56"/>
  <c r="AL240" i="56"/>
  <c r="AL241" i="56"/>
  <c r="AL242" i="56"/>
  <c r="AL243" i="56"/>
  <c r="AL244" i="56"/>
  <c r="AL245" i="56"/>
  <c r="AL8" i="56"/>
  <c r="AL246" i="56"/>
  <c r="AL247" i="56"/>
  <c r="AL225" i="56"/>
  <c r="AL211" i="56"/>
  <c r="AL130" i="56"/>
  <c r="AL131" i="56"/>
  <c r="AL132" i="56"/>
  <c r="AL133" i="56"/>
  <c r="AL134" i="56"/>
  <c r="AL135" i="56"/>
  <c r="AL136" i="56"/>
  <c r="AL137" i="56"/>
  <c r="AL138" i="56"/>
  <c r="AL139" i="56"/>
  <c r="AL140" i="56"/>
  <c r="AL141" i="56"/>
  <c r="AL21" i="56"/>
  <c r="AL142" i="56"/>
  <c r="AL143" i="56"/>
  <c r="AL144" i="56"/>
  <c r="AL145" i="56"/>
  <c r="AL146" i="56"/>
  <c r="AL147" i="56"/>
  <c r="AL148" i="56"/>
  <c r="AL149" i="56"/>
  <c r="AL150" i="56"/>
  <c r="AL151" i="56"/>
  <c r="AL152" i="56"/>
  <c r="AL153" i="56"/>
  <c r="AL154" i="56"/>
  <c r="AL155" i="56"/>
  <c r="AL156" i="56"/>
  <c r="AL157" i="56"/>
  <c r="AL158" i="56"/>
  <c r="AL159" i="56"/>
  <c r="AL160" i="56"/>
  <c r="AL161" i="56"/>
  <c r="AL23" i="56"/>
  <c r="AL162" i="56"/>
  <c r="AL163" i="56"/>
  <c r="AL333" i="56"/>
  <c r="AL334" i="56"/>
  <c r="AL335" i="56"/>
  <c r="AL336" i="56"/>
  <c r="AL337" i="56"/>
  <c r="AL338" i="56"/>
  <c r="AL252" i="56"/>
  <c r="AL253" i="56"/>
  <c r="AL254" i="56"/>
  <c r="AL28" i="56"/>
  <c r="AL9" i="56"/>
  <c r="AL10" i="56"/>
  <c r="AL255" i="56"/>
  <c r="AL256" i="56"/>
  <c r="AL257" i="56"/>
  <c r="AL258" i="56"/>
  <c r="AL259" i="56"/>
  <c r="AL260" i="56"/>
  <c r="AL261" i="56"/>
  <c r="AL262" i="56"/>
  <c r="AL263" i="56"/>
  <c r="AL264" i="56"/>
  <c r="AL11" i="56"/>
  <c r="AL12" i="56"/>
  <c r="AL265" i="56"/>
  <c r="AL266" i="56"/>
  <c r="AL267" i="56"/>
  <c r="AL268" i="56"/>
  <c r="AL331" i="56"/>
  <c r="AL332" i="56"/>
  <c r="AL314" i="56"/>
  <c r="AL315" i="56"/>
  <c r="AL316" i="56"/>
  <c r="AL317" i="56"/>
  <c r="AL318" i="56"/>
  <c r="AL13" i="56"/>
  <c r="AL14" i="56"/>
  <c r="AL319" i="56"/>
  <c r="AL320" i="56"/>
  <c r="AL321" i="56"/>
  <c r="AL322" i="56"/>
  <c r="AL323" i="56"/>
  <c r="AL324" i="56"/>
  <c r="AL325" i="56"/>
  <c r="AL326" i="56"/>
  <c r="AL327" i="56"/>
  <c r="AL328" i="56"/>
  <c r="AL15" i="56"/>
  <c r="AL16" i="56"/>
  <c r="AL329" i="56"/>
  <c r="AL330" i="56"/>
  <c r="AL269" i="56"/>
  <c r="AL270" i="56"/>
  <c r="AL271" i="56"/>
  <c r="AL272" i="56"/>
  <c r="AL343" i="56"/>
  <c r="AL340" i="56"/>
  <c r="AL341" i="56"/>
  <c r="AL342" i="56"/>
  <c r="AL312" i="56"/>
  <c r="AL313" i="56"/>
  <c r="AL339" i="56"/>
  <c r="AL17" i="56"/>
  <c r="AL18" i="56"/>
  <c r="AL308" i="56"/>
  <c r="AL309" i="56"/>
  <c r="AL310" i="56"/>
  <c r="AL311" i="56"/>
  <c r="AL307" i="56"/>
  <c r="AL273" i="56"/>
  <c r="AL274" i="56"/>
  <c r="AL275" i="56"/>
  <c r="AL276" i="56"/>
  <c r="AL277" i="56"/>
  <c r="AL278" i="56"/>
  <c r="AL279" i="56"/>
  <c r="AL280" i="56"/>
  <c r="AL281" i="56"/>
  <c r="AL282" i="56"/>
  <c r="AL19" i="56"/>
  <c r="AL20" i="56"/>
  <c r="AL283" i="56"/>
  <c r="AL284" i="56"/>
  <c r="AL285" i="56"/>
  <c r="AL286" i="56"/>
  <c r="AL287" i="56"/>
  <c r="AL288" i="56"/>
  <c r="AL289" i="56"/>
  <c r="AL290" i="56"/>
  <c r="AL291" i="56"/>
  <c r="AL292" i="56"/>
  <c r="AL293" i="56"/>
  <c r="AL294" i="56"/>
  <c r="AL295" i="56"/>
  <c r="AL296" i="56"/>
  <c r="AL297" i="56"/>
  <c r="AL298" i="56"/>
  <c r="AL299" i="56"/>
  <c r="AL300" i="56"/>
  <c r="AL301" i="56"/>
  <c r="AL302" i="56"/>
  <c r="AL52" i="56"/>
  <c r="AL303" i="56"/>
  <c r="AL304" i="56"/>
  <c r="AL305" i="56"/>
  <c r="AL306" i="56"/>
  <c r="AL445" i="56"/>
  <c r="AL344" i="56"/>
  <c r="AL345" i="56"/>
  <c r="AL346" i="56"/>
  <c r="AL347" i="56"/>
  <c r="AL348" i="56"/>
  <c r="AL349" i="56"/>
  <c r="AL350" i="56"/>
  <c r="AL34" i="56"/>
  <c r="AL351" i="56"/>
  <c r="AL352" i="56"/>
  <c r="AL353" i="56"/>
  <c r="AL354" i="56"/>
  <c r="AL355" i="56"/>
  <c r="AL356" i="56"/>
  <c r="AL357" i="56"/>
  <c r="AL358" i="56"/>
  <c r="AL359" i="56"/>
  <c r="AL360" i="56"/>
  <c r="AL35" i="56"/>
  <c r="AL446" i="56"/>
  <c r="AL447" i="56"/>
  <c r="AL448" i="56"/>
  <c r="AL449" i="56"/>
  <c r="AL450" i="56"/>
  <c r="AL451" i="56"/>
  <c r="AL452" i="56"/>
  <c r="AL453" i="56"/>
  <c r="AL454" i="56"/>
  <c r="AL455" i="56"/>
  <c r="AL36" i="56"/>
  <c r="AL456" i="56"/>
  <c r="AL457" i="56"/>
  <c r="AL458" i="56"/>
  <c r="AL459" i="56"/>
  <c r="AL460" i="56"/>
  <c r="AL461" i="56"/>
  <c r="AL462" i="56"/>
  <c r="AL399" i="56"/>
  <c r="AL400" i="56"/>
  <c r="AL401" i="56"/>
  <c r="AL402" i="56"/>
  <c r="AL403" i="56"/>
  <c r="AL404" i="56"/>
  <c r="AL29" i="56"/>
  <c r="AL37" i="56"/>
  <c r="AL405" i="56"/>
  <c r="AL406" i="56"/>
  <c r="AL407" i="56"/>
  <c r="AL408" i="56"/>
  <c r="AL409" i="56"/>
  <c r="AL410" i="56"/>
  <c r="AL411" i="56"/>
  <c r="AL412" i="56"/>
  <c r="AL413" i="56"/>
  <c r="AL414" i="56"/>
  <c r="AL415" i="56"/>
  <c r="AL416" i="56"/>
  <c r="AL417" i="56"/>
  <c r="AL418" i="56"/>
  <c r="AL419" i="56"/>
  <c r="AL420" i="56"/>
  <c r="AL431" i="56"/>
  <c r="AL1014" i="56"/>
  <c r="AL432" i="56"/>
  <c r="AL1015" i="56"/>
  <c r="AL38" i="56"/>
  <c r="AL433" i="56"/>
  <c r="AL1016" i="56"/>
  <c r="AL434" i="56"/>
  <c r="AL1017" i="56"/>
  <c r="AL435" i="56"/>
  <c r="AL1018" i="56"/>
  <c r="AL436" i="56"/>
  <c r="AL1019" i="56"/>
  <c r="AL437" i="56"/>
  <c r="AL1020" i="56"/>
  <c r="AL438" i="56"/>
  <c r="AL1021" i="56"/>
  <c r="AL439" i="56"/>
  <c r="AL440" i="56"/>
  <c r="AL441" i="56"/>
  <c r="AL442" i="56"/>
  <c r="AL443" i="56"/>
  <c r="AL444" i="56"/>
  <c r="AL421" i="56"/>
  <c r="AL422" i="56"/>
  <c r="AL39" i="56"/>
  <c r="AL423" i="56"/>
  <c r="AL424" i="56"/>
  <c r="AL361" i="56"/>
  <c r="AL362" i="56"/>
  <c r="AL363" i="56"/>
  <c r="AL364" i="56"/>
  <c r="AL425" i="56"/>
  <c r="AL426" i="56"/>
  <c r="AL427" i="56"/>
  <c r="AL428" i="56"/>
  <c r="AL429" i="56"/>
  <c r="AL430" i="56"/>
  <c r="AL365" i="56"/>
  <c r="AL366" i="56"/>
  <c r="AL367" i="56"/>
  <c r="AL368" i="56"/>
  <c r="AL369" i="56"/>
  <c r="AL370" i="56"/>
  <c r="AL371" i="56"/>
  <c r="AL372" i="56"/>
  <c r="AL40" i="56"/>
  <c r="AL373" i="56"/>
  <c r="AL374" i="56"/>
  <c r="AL375" i="56"/>
  <c r="AL376" i="56"/>
  <c r="AL377" i="56"/>
  <c r="AL378" i="56"/>
  <c r="AL379" i="56"/>
  <c r="AL380" i="56"/>
  <c r="AL381" i="56"/>
  <c r="AL382" i="56"/>
  <c r="AL383" i="56"/>
  <c r="AL384" i="56"/>
  <c r="AL385" i="56"/>
  <c r="AL386" i="56"/>
  <c r="AL387" i="56"/>
  <c r="AL388" i="56"/>
  <c r="AL389" i="56"/>
  <c r="AL390" i="56"/>
  <c r="AL391" i="56"/>
  <c r="AL392" i="56"/>
  <c r="AL41" i="56"/>
  <c r="AL393" i="56"/>
  <c r="AL394" i="56"/>
  <c r="AL395" i="56"/>
  <c r="AL396" i="56"/>
  <c r="AL397" i="56"/>
  <c r="AL398" i="56"/>
  <c r="AL523" i="56"/>
  <c r="AL463" i="56"/>
  <c r="AL464" i="56"/>
  <c r="AL465" i="56"/>
  <c r="AL466" i="56"/>
  <c r="AL467" i="56"/>
  <c r="AL468" i="56"/>
  <c r="AL42" i="56"/>
  <c r="AL469" i="56"/>
  <c r="AL470" i="56"/>
  <c r="AL471" i="56"/>
  <c r="AL472" i="56"/>
  <c r="AL473" i="56"/>
  <c r="AL474" i="56"/>
  <c r="AL475" i="56"/>
  <c r="AL476" i="56"/>
  <c r="AL477" i="56"/>
  <c r="AL478" i="56"/>
  <c r="AL43" i="56"/>
  <c r="AL479" i="56"/>
  <c r="AL481" i="56"/>
  <c r="AL482" i="56"/>
  <c r="AL543" i="56"/>
  <c r="AL594" i="56"/>
  <c r="AL569" i="56"/>
  <c r="AL570" i="56"/>
  <c r="AL571" i="56"/>
  <c r="AL572" i="56"/>
  <c r="AL573" i="56"/>
  <c r="AL44" i="56"/>
  <c r="AL574" i="56"/>
  <c r="AL575" i="56"/>
  <c r="AL576" i="56"/>
  <c r="AL577" i="56"/>
  <c r="AL578" i="56"/>
  <c r="AL579" i="56"/>
  <c r="AL580" i="56"/>
  <c r="AL581" i="56"/>
  <c r="AL582" i="56"/>
  <c r="AL583" i="56"/>
  <c r="AL45" i="56"/>
  <c r="AL584" i="56"/>
  <c r="AL585" i="56"/>
  <c r="AL552" i="56"/>
  <c r="AL553" i="56"/>
  <c r="AL554" i="56"/>
  <c r="AL555" i="56"/>
  <c r="AL556" i="56"/>
  <c r="AL557" i="56"/>
  <c r="AL558" i="56"/>
  <c r="AL559" i="56"/>
  <c r="AL46" i="56"/>
  <c r="AL550" i="56"/>
  <c r="AL548" i="56"/>
  <c r="AL549" i="56"/>
  <c r="AL587" i="56"/>
  <c r="AL551" i="56"/>
  <c r="AL588" i="56"/>
  <c r="AL524" i="56"/>
  <c r="AL525" i="56"/>
  <c r="AL526" i="56"/>
  <c r="AL527" i="56"/>
  <c r="AL528" i="56"/>
  <c r="AL589" i="56"/>
  <c r="AL590" i="56"/>
  <c r="AL591" i="56"/>
  <c r="AL592" i="56"/>
  <c r="AL529" i="56"/>
  <c r="AL30" i="56"/>
  <c r="AL47" i="56"/>
  <c r="AL530" i="56"/>
  <c r="AL531" i="56"/>
  <c r="AL532" i="56"/>
  <c r="AL533" i="56"/>
  <c r="AL534" i="56"/>
  <c r="AL535" i="56"/>
  <c r="AL536" i="56"/>
  <c r="AL537" i="56"/>
  <c r="AL538" i="56"/>
  <c r="AL539" i="56"/>
  <c r="AL48" i="56"/>
  <c r="AL540" i="56"/>
  <c r="AL541" i="56"/>
  <c r="AL542" i="56"/>
  <c r="AL593" i="56"/>
  <c r="AL586" i="56"/>
  <c r="AL566" i="56"/>
  <c r="AL560" i="56"/>
  <c r="AL561" i="56"/>
  <c r="AL562" i="56"/>
  <c r="AL563" i="56"/>
  <c r="AL49" i="56"/>
  <c r="AL564" i="56"/>
  <c r="AL567" i="56"/>
  <c r="AL568" i="56"/>
  <c r="AL480" i="56"/>
  <c r="AL483" i="56"/>
  <c r="AL484" i="56"/>
  <c r="AL485" i="56"/>
  <c r="AL486" i="56"/>
  <c r="AL487" i="56"/>
  <c r="AL488" i="56"/>
  <c r="AL50" i="56"/>
  <c r="AL565" i="56"/>
  <c r="AL544" i="56"/>
  <c r="AL545" i="56"/>
  <c r="AL546" i="56"/>
  <c r="AL547" i="56"/>
  <c r="AL489" i="56"/>
  <c r="AL490" i="56"/>
  <c r="AL491" i="56"/>
  <c r="AL492" i="56"/>
  <c r="AL493" i="56"/>
  <c r="AL494" i="56"/>
  <c r="AL495" i="56"/>
  <c r="AL496" i="56"/>
  <c r="AL497" i="56"/>
  <c r="AL498" i="56"/>
  <c r="AL51" i="56"/>
  <c r="AL851" i="56"/>
  <c r="AL499" i="56"/>
  <c r="AL500" i="56"/>
  <c r="AL501" i="56"/>
  <c r="AL502" i="56"/>
  <c r="AL503" i="56"/>
  <c r="AL504" i="56"/>
  <c r="AL505" i="56"/>
  <c r="AL506" i="56"/>
  <c r="AL507" i="56"/>
  <c r="AL508" i="56"/>
  <c r="AL509" i="56"/>
  <c r="AL510" i="56"/>
  <c r="AL511" i="56"/>
  <c r="AL512" i="56"/>
  <c r="AL513" i="56"/>
  <c r="AL514" i="56"/>
  <c r="AL515" i="56"/>
  <c r="AL516" i="56"/>
  <c r="AL517" i="56"/>
  <c r="AL518" i="56"/>
  <c r="AL87" i="56"/>
  <c r="AL519" i="56"/>
  <c r="AL520" i="56"/>
  <c r="AL521" i="56"/>
  <c r="AL522" i="56"/>
  <c r="AL666" i="56"/>
  <c r="AL595" i="56"/>
  <c r="AL694" i="56"/>
  <c r="AL667" i="56"/>
  <c r="AL596" i="56"/>
  <c r="AL597" i="56"/>
  <c r="AL598" i="56"/>
  <c r="AL599" i="56"/>
  <c r="AL88" i="56"/>
  <c r="AL600" i="56"/>
  <c r="AL601" i="56"/>
  <c r="AL602" i="56"/>
  <c r="AL603" i="56"/>
  <c r="AL604" i="56"/>
  <c r="AL605" i="56"/>
  <c r="AL606" i="56"/>
  <c r="AL607" i="56"/>
  <c r="AL608" i="56"/>
  <c r="AL609" i="56"/>
  <c r="AL89" i="56"/>
  <c r="AL610" i="56"/>
  <c r="AL611" i="56"/>
  <c r="AL612" i="56"/>
  <c r="AL617" i="56"/>
  <c r="AL618" i="56"/>
  <c r="AL695" i="56"/>
  <c r="AL696" i="56"/>
  <c r="AL668" i="56"/>
  <c r="AL669" i="56"/>
  <c r="AL670" i="56"/>
  <c r="AL90" i="56"/>
  <c r="AL671" i="56"/>
  <c r="AL672" i="56"/>
  <c r="AL673" i="56"/>
  <c r="AL674" i="56"/>
  <c r="AL675" i="56"/>
  <c r="AL676" i="56"/>
  <c r="AL677" i="56"/>
  <c r="AL678" i="56"/>
  <c r="AL679" i="56"/>
  <c r="AL680" i="56"/>
  <c r="AL91" i="56"/>
  <c r="AL681" i="56"/>
  <c r="AL682" i="56"/>
  <c r="AL683" i="56"/>
  <c r="AL684" i="56"/>
  <c r="AL686" i="56"/>
  <c r="AL687" i="56"/>
  <c r="AL688" i="56"/>
  <c r="AL689" i="56"/>
  <c r="AL690" i="56"/>
  <c r="AL691" i="56"/>
  <c r="AL31" i="56"/>
  <c r="AL92" i="56"/>
  <c r="AL692" i="56"/>
  <c r="AL693" i="56"/>
  <c r="AL613" i="56"/>
  <c r="AL614" i="56"/>
  <c r="AL615" i="56"/>
  <c r="AL616" i="56"/>
  <c r="AL653" i="56"/>
  <c r="AL654" i="56"/>
  <c r="AL655" i="56"/>
  <c r="AL656" i="56"/>
  <c r="AL657" i="56"/>
  <c r="AL658" i="56"/>
  <c r="AL659" i="56"/>
  <c r="AL660" i="56"/>
  <c r="AL661" i="56"/>
  <c r="AL662" i="56"/>
  <c r="AL663" i="56"/>
  <c r="AL93" i="56"/>
  <c r="AL685" i="56"/>
  <c r="AL699" i="56"/>
  <c r="AL697" i="56"/>
  <c r="AL698" i="56"/>
  <c r="AL619" i="56"/>
  <c r="AL620" i="56"/>
  <c r="AL621" i="56"/>
  <c r="AL622" i="56"/>
  <c r="AL623" i="56"/>
  <c r="AL624" i="56"/>
  <c r="AL625" i="56"/>
  <c r="AL626" i="56"/>
  <c r="AL627" i="56"/>
  <c r="AL628" i="56"/>
  <c r="AL629" i="56"/>
  <c r="AL630" i="56"/>
  <c r="AL94" i="56"/>
  <c r="AL631" i="56"/>
  <c r="AL632" i="56"/>
  <c r="AL633" i="56"/>
  <c r="AL634" i="56"/>
  <c r="AL635" i="56"/>
  <c r="AL636" i="56"/>
  <c r="AL637" i="56"/>
  <c r="AL638" i="56"/>
  <c r="AL639" i="56"/>
  <c r="AL640" i="56"/>
  <c r="AL641" i="56"/>
  <c r="AL642" i="56"/>
  <c r="AL643" i="56"/>
  <c r="AL644" i="56"/>
  <c r="AL645" i="56"/>
  <c r="AL646" i="56"/>
  <c r="AL647" i="56"/>
  <c r="AL648" i="56"/>
  <c r="AL649" i="56"/>
  <c r="AL650" i="56"/>
  <c r="AL95" i="56"/>
  <c r="AL651" i="56"/>
  <c r="AL652" i="56"/>
  <c r="AL730" i="56"/>
  <c r="AL711" i="56"/>
  <c r="AL712" i="56"/>
  <c r="AL713" i="56"/>
  <c r="AL714" i="56"/>
  <c r="AL715" i="56"/>
  <c r="AL716" i="56"/>
  <c r="AL717" i="56"/>
  <c r="AL718" i="56"/>
  <c r="AL96" i="56"/>
  <c r="AL719" i="56"/>
  <c r="AL720" i="56"/>
  <c r="AL721" i="56"/>
  <c r="AL722" i="56"/>
  <c r="AL723" i="56"/>
  <c r="AL724" i="56"/>
  <c r="AL725" i="56"/>
  <c r="AL726" i="56"/>
  <c r="AL727" i="56"/>
  <c r="AL787" i="56"/>
  <c r="AL97" i="56"/>
  <c r="AL788" i="56"/>
  <c r="AL789" i="56"/>
  <c r="AL790" i="56"/>
  <c r="AL791" i="56"/>
  <c r="AL792" i="56"/>
  <c r="AL793" i="56"/>
  <c r="AL794" i="56"/>
  <c r="AL795" i="56"/>
  <c r="AL796" i="56"/>
  <c r="AL797" i="56"/>
  <c r="AL98" i="56"/>
  <c r="AL798" i="56"/>
  <c r="AL799" i="56"/>
  <c r="AL800" i="56"/>
  <c r="AL801" i="56"/>
  <c r="AL802" i="56"/>
  <c r="AL803" i="56"/>
  <c r="AL728" i="56"/>
  <c r="AL804" i="56"/>
  <c r="AL818" i="56"/>
  <c r="AL819" i="56"/>
  <c r="AL99" i="56"/>
  <c r="AL731" i="56"/>
  <c r="AL732" i="56"/>
  <c r="AL805" i="56"/>
  <c r="AL806" i="56"/>
  <c r="AL807" i="56"/>
  <c r="AL767" i="56"/>
  <c r="AL768" i="56"/>
  <c r="AL769" i="56"/>
  <c r="AL770" i="56"/>
  <c r="AL786" i="56"/>
  <c r="AL729" i="56"/>
  <c r="AL100" i="56"/>
  <c r="AL700" i="56"/>
  <c r="AL701" i="56"/>
  <c r="AL702" i="56"/>
  <c r="AL703" i="56"/>
  <c r="AL704" i="56"/>
  <c r="AL101" i="56"/>
  <c r="AL705" i="56"/>
  <c r="AL706" i="56"/>
  <c r="AL707" i="56"/>
  <c r="AL708" i="56"/>
  <c r="AL709" i="56"/>
  <c r="AL710" i="56"/>
  <c r="AL816" i="56"/>
  <c r="AL817" i="56"/>
  <c r="AL812" i="56"/>
  <c r="AL813" i="56"/>
  <c r="AL814" i="56"/>
  <c r="AL815" i="56"/>
  <c r="AL25" i="56"/>
  <c r="AL102" i="56"/>
  <c r="AL808" i="56"/>
  <c r="AL809" i="56"/>
  <c r="AL810" i="56"/>
  <c r="AL811" i="56"/>
  <c r="AL733" i="56"/>
  <c r="AL734" i="56"/>
  <c r="AL735" i="56"/>
  <c r="AL736" i="56"/>
  <c r="AL737" i="56"/>
  <c r="AL738" i="56"/>
  <c r="AL739" i="56"/>
  <c r="AL740" i="56"/>
  <c r="AL741" i="56"/>
  <c r="AL742" i="56"/>
  <c r="AL743" i="56"/>
  <c r="AL744" i="56"/>
  <c r="AL103" i="56"/>
  <c r="AL745" i="56"/>
  <c r="AL746" i="56"/>
  <c r="AL747" i="56"/>
  <c r="AL748" i="56"/>
  <c r="AL749" i="56"/>
  <c r="AL750" i="56"/>
  <c r="AL751" i="56"/>
  <c r="AL752" i="56"/>
  <c r="AL753" i="56"/>
  <c r="AL754" i="56"/>
  <c r="AL755" i="56"/>
  <c r="AL756" i="56"/>
  <c r="AL757" i="56"/>
  <c r="AL758" i="56"/>
  <c r="AL759" i="56"/>
  <c r="AL760" i="56"/>
  <c r="AL761" i="56"/>
  <c r="AL762" i="56"/>
  <c r="AL763" i="56"/>
  <c r="AL764" i="56"/>
  <c r="AL53" i="56"/>
  <c r="AL54" i="56"/>
  <c r="AL765" i="56"/>
  <c r="AL766" i="56"/>
  <c r="AL886" i="56"/>
  <c r="AL822" i="56"/>
  <c r="AL823" i="56"/>
  <c r="AL824" i="56"/>
  <c r="AL825" i="56"/>
  <c r="AL826" i="56"/>
  <c r="AL827" i="56"/>
  <c r="AL828" i="56"/>
  <c r="AL829" i="56"/>
  <c r="AL55" i="56"/>
  <c r="AL56" i="56"/>
  <c r="AL830" i="56"/>
  <c r="AL831" i="56"/>
  <c r="AL832" i="56"/>
  <c r="AL833" i="56"/>
  <c r="AL834" i="56"/>
  <c r="AL835" i="56"/>
  <c r="AL836" i="56"/>
  <c r="AL837" i="56"/>
  <c r="AL838" i="56"/>
  <c r="AL820" i="56"/>
  <c r="AL821" i="56"/>
  <c r="AL57" i="56"/>
  <c r="AL58" i="56"/>
  <c r="AL887" i="56"/>
  <c r="AL839" i="56"/>
  <c r="AL840" i="56"/>
  <c r="AL841" i="56"/>
  <c r="AL842" i="56"/>
  <c r="AL843" i="56"/>
  <c r="AL844" i="56"/>
  <c r="AL845" i="56"/>
  <c r="AL846" i="56"/>
  <c r="AL847" i="56"/>
  <c r="AL59" i="56"/>
  <c r="AL60" i="56"/>
  <c r="AL848" i="56"/>
  <c r="AL849" i="56"/>
  <c r="AL850" i="56"/>
  <c r="AL896" i="56"/>
  <c r="AL897" i="56"/>
  <c r="AL898" i="56"/>
  <c r="AL899" i="56"/>
  <c r="AL900" i="56"/>
  <c r="AL901" i="56"/>
  <c r="AL902" i="56"/>
  <c r="AL61" i="56"/>
  <c r="AL62" i="56"/>
  <c r="AL903" i="56"/>
  <c r="AL904" i="56"/>
  <c r="AL905" i="56"/>
  <c r="AL906" i="56"/>
  <c r="AL907" i="56"/>
  <c r="AL908" i="56"/>
  <c r="AL909" i="56"/>
  <c r="AL910" i="56"/>
  <c r="AL911" i="56"/>
  <c r="AL912" i="56"/>
  <c r="AL63" i="56"/>
  <c r="AL64" i="56"/>
  <c r="AL889" i="56"/>
  <c r="AL890" i="56"/>
  <c r="AL891" i="56"/>
  <c r="AL892" i="56"/>
  <c r="AL893" i="56"/>
  <c r="AL894" i="56"/>
  <c r="AL895" i="56"/>
  <c r="AL888" i="56"/>
  <c r="AL913" i="56"/>
  <c r="AL914" i="56"/>
  <c r="AL65" i="56"/>
  <c r="AL66" i="56"/>
  <c r="AL915" i="56"/>
  <c r="AL916" i="56"/>
  <c r="AL852" i="56"/>
  <c r="AL853" i="56"/>
  <c r="AL854" i="56"/>
  <c r="AL855" i="56"/>
  <c r="AL856" i="56"/>
  <c r="AL857" i="56"/>
  <c r="AL858" i="56"/>
  <c r="AL859" i="56"/>
  <c r="AL860" i="56"/>
  <c r="AL861" i="56"/>
  <c r="AL862" i="56"/>
  <c r="AL863" i="56"/>
  <c r="AL864" i="56"/>
  <c r="AL865" i="56"/>
  <c r="AL866" i="56"/>
  <c r="AL867" i="56"/>
  <c r="AL67" i="56"/>
  <c r="AL68" i="56"/>
  <c r="AL868" i="56"/>
  <c r="AL869" i="56"/>
  <c r="AL870" i="56"/>
  <c r="AL871" i="56"/>
  <c r="AL872" i="56"/>
  <c r="AL873" i="56"/>
  <c r="AL874" i="56"/>
  <c r="AL875" i="56"/>
  <c r="AL876" i="56"/>
  <c r="AL877" i="56"/>
  <c r="AL878" i="56"/>
  <c r="AL879" i="56"/>
  <c r="AL880" i="56"/>
  <c r="AL881" i="56"/>
  <c r="AL882" i="56"/>
  <c r="AL883" i="56"/>
  <c r="AL884" i="56"/>
  <c r="AL885" i="56"/>
  <c r="AL1047" i="56"/>
  <c r="AL26" i="56"/>
  <c r="AL69" i="56"/>
  <c r="AL70" i="56"/>
  <c r="AL943" i="56"/>
  <c r="AL919" i="56"/>
  <c r="AL920" i="56"/>
  <c r="AL921" i="56"/>
  <c r="AL922" i="56"/>
  <c r="AL923" i="56"/>
  <c r="AL924" i="56"/>
  <c r="AL925" i="56"/>
  <c r="AL926" i="56"/>
  <c r="AL927" i="56"/>
  <c r="AL71" i="56"/>
  <c r="AL72" i="56"/>
  <c r="AL928" i="56"/>
  <c r="AL929" i="56"/>
  <c r="AL930" i="56"/>
  <c r="AL931" i="56"/>
  <c r="AL932" i="56"/>
  <c r="AL933" i="56"/>
  <c r="AL934" i="56"/>
  <c r="AL935" i="56"/>
  <c r="AL988" i="56"/>
  <c r="AL989" i="56"/>
  <c r="AL73" i="56"/>
  <c r="AL74" i="56"/>
  <c r="AL942" i="56"/>
  <c r="AL1010" i="56"/>
  <c r="AL1011" i="56"/>
  <c r="AL1022" i="56"/>
  <c r="AL1023" i="56"/>
  <c r="AL1024" i="56"/>
  <c r="AL1025" i="56"/>
  <c r="AL1026" i="56"/>
  <c r="AL1027" i="56"/>
  <c r="AL1028" i="56"/>
  <c r="AL75" i="56"/>
  <c r="AL76" i="56"/>
  <c r="AL1029" i="56"/>
  <c r="AL1030" i="56"/>
  <c r="AL1031" i="56"/>
  <c r="AL1032" i="56"/>
  <c r="AL1033" i="56"/>
  <c r="AL1034" i="56"/>
  <c r="AL1035" i="56"/>
  <c r="AL1036" i="56"/>
  <c r="AL1037" i="56"/>
  <c r="AL1038" i="56"/>
  <c r="AL77" i="56"/>
  <c r="AL78" i="56"/>
  <c r="AL937" i="56"/>
  <c r="AL938" i="56"/>
  <c r="AL939" i="56"/>
  <c r="AL940" i="56"/>
  <c r="AL941" i="56"/>
  <c r="AL978" i="56"/>
  <c r="AL979" i="56"/>
  <c r="AL917" i="56"/>
  <c r="AL918" i="56"/>
  <c r="AL1013" i="56"/>
  <c r="AL1048" i="56"/>
  <c r="AL1049" i="56"/>
  <c r="AL79" i="56"/>
  <c r="AL80" i="56"/>
  <c r="AL1050" i="56"/>
  <c r="AL1051" i="56"/>
  <c r="AL1052" i="56"/>
  <c r="AL1053" i="56"/>
  <c r="AL1054" i="56"/>
  <c r="AL936" i="56"/>
  <c r="AL981" i="56"/>
  <c r="AL982" i="56"/>
  <c r="AL983" i="56"/>
  <c r="AL984" i="56"/>
  <c r="AL81" i="56"/>
  <c r="AL82" i="56"/>
  <c r="AL985" i="56"/>
  <c r="AL986" i="56"/>
  <c r="AL987" i="56"/>
  <c r="AL1039" i="56"/>
  <c r="AL1040" i="56"/>
  <c r="AL1041" i="56"/>
  <c r="AL1042" i="56"/>
  <c r="AL990" i="56"/>
  <c r="AL991" i="56"/>
  <c r="AL992" i="56"/>
  <c r="AL993" i="56"/>
  <c r="AL994" i="56"/>
  <c r="AL995" i="56"/>
  <c r="AL83" i="56"/>
  <c r="AL84" i="56"/>
  <c r="AL996" i="56"/>
  <c r="AL997" i="56"/>
  <c r="AL998" i="56"/>
  <c r="AL999" i="56"/>
  <c r="AL1000" i="56"/>
  <c r="AL1001" i="56"/>
  <c r="AL1002" i="56"/>
  <c r="AL1003" i="56"/>
  <c r="AL1004" i="56"/>
  <c r="AL1005" i="56"/>
  <c r="AL1006" i="56"/>
  <c r="AL1007" i="56"/>
  <c r="AL1008" i="56"/>
  <c r="AL1009" i="56"/>
  <c r="AL1055" i="56"/>
  <c r="AL1043" i="56"/>
  <c r="AL1044" i="56"/>
  <c r="AL85" i="56"/>
  <c r="AL86" i="56"/>
  <c r="AL1045" i="56"/>
  <c r="AL1046" i="56"/>
  <c r="AL1058" i="56"/>
  <c r="AL1059" i="56"/>
  <c r="AL1060" i="56"/>
  <c r="AL1061" i="56"/>
  <c r="AL1062" i="56"/>
  <c r="AL1057" i="56"/>
  <c r="AL1063" i="56"/>
  <c r="AL1064" i="56"/>
  <c r="AL129" i="56"/>
  <c r="AL1065" i="56"/>
  <c r="AL1066" i="56"/>
  <c r="AL1067" i="56"/>
  <c r="AL1068" i="56"/>
  <c r="AL1012" i="56"/>
  <c r="AL1056" i="56"/>
  <c r="AL980" i="56"/>
  <c r="AL944" i="56"/>
  <c r="AL945" i="56"/>
  <c r="AL946" i="56"/>
  <c r="AL947" i="56"/>
  <c r="AL948" i="56"/>
  <c r="AL949" i="56"/>
  <c r="AL24" i="56"/>
  <c r="AL108" i="56"/>
  <c r="AL950" i="56"/>
  <c r="AL951" i="56"/>
  <c r="AL952" i="56"/>
  <c r="AL953" i="56"/>
  <c r="AL954" i="56"/>
  <c r="AL955" i="56"/>
  <c r="AL956" i="56"/>
  <c r="AL957" i="56"/>
  <c r="AL958" i="56"/>
  <c r="AL959" i="56"/>
  <c r="AL960" i="56"/>
  <c r="AL961" i="56"/>
  <c r="AL962" i="56"/>
  <c r="AL963" i="56"/>
  <c r="AL964" i="56"/>
  <c r="AL965" i="56"/>
  <c r="AL966" i="56"/>
  <c r="AL967" i="56"/>
  <c r="AL968" i="56"/>
  <c r="AL969" i="56"/>
  <c r="AL109" i="56"/>
  <c r="AL970" i="56"/>
  <c r="AL971" i="56"/>
  <c r="AL972" i="56"/>
  <c r="AL973" i="56"/>
  <c r="AL974" i="56"/>
  <c r="AL975" i="56"/>
  <c r="AL976" i="56"/>
  <c r="AL977" i="56"/>
  <c r="AL1143" i="56"/>
  <c r="AL1069" i="56"/>
  <c r="AL1070" i="56"/>
  <c r="AL1071" i="56"/>
  <c r="AL1072" i="56"/>
  <c r="AL1073" i="56"/>
  <c r="AL110" i="56"/>
  <c r="AL1074" i="56"/>
  <c r="AL1075" i="56"/>
  <c r="AL1076" i="56"/>
  <c r="AL1077" i="56"/>
  <c r="AL1078" i="56"/>
  <c r="AL1079" i="56"/>
  <c r="AL1080" i="56"/>
  <c r="AL1081" i="56"/>
  <c r="AL1082" i="56"/>
  <c r="AL1083" i="56"/>
  <c r="AL111" i="56"/>
  <c r="AL1084" i="56"/>
  <c r="AL1085" i="56"/>
  <c r="AL1126" i="56"/>
  <c r="AL1127" i="56"/>
  <c r="AL1128" i="56"/>
  <c r="AL1129" i="56"/>
  <c r="AL1130" i="56"/>
  <c r="AL1131" i="56"/>
  <c r="AL1132" i="56"/>
  <c r="AL1133" i="56"/>
  <c r="AL112" i="56"/>
  <c r="AL1134" i="56"/>
  <c r="AL1135" i="56"/>
  <c r="AL1136" i="56"/>
  <c r="AL1137" i="56"/>
  <c r="AL1138" i="56"/>
  <c r="AL1139" i="56"/>
  <c r="AL1140" i="56"/>
  <c r="AL1141" i="56"/>
  <c r="AL1142" i="56"/>
  <c r="AL1146" i="56"/>
  <c r="AL113" i="56"/>
  <c r="AL1147" i="56"/>
  <c r="AL1144" i="56"/>
  <c r="AL1145" i="56"/>
  <c r="AL1148" i="56"/>
  <c r="AL1149" i="56"/>
  <c r="AL1150" i="56"/>
  <c r="AL1151" i="56"/>
  <c r="AL1152" i="56"/>
  <c r="AL1153" i="56"/>
  <c r="AL1154" i="56"/>
  <c r="AL114" i="56"/>
  <c r="AL1155" i="56"/>
  <c r="AL1156" i="56"/>
  <c r="AL1157" i="56"/>
  <c r="AL1158" i="56"/>
  <c r="AL1159" i="56"/>
  <c r="AL1160" i="56"/>
  <c r="AL1161" i="56"/>
  <c r="AL1162" i="56"/>
  <c r="AL1163" i="56"/>
  <c r="AL1164" i="56"/>
  <c r="AL115" i="56"/>
  <c r="AL1165" i="56"/>
  <c r="AL1166" i="56"/>
  <c r="AL1086" i="56"/>
  <c r="AL1087" i="56"/>
  <c r="AL1123" i="56"/>
  <c r="AL1124" i="56"/>
  <c r="AL1125" i="56"/>
  <c r="AL1122" i="56"/>
  <c r="AL1167" i="56"/>
  <c r="AL1168" i="56"/>
  <c r="AL116" i="56"/>
  <c r="AL1169" i="56"/>
  <c r="AL1170" i="56"/>
  <c r="AL1171" i="56"/>
  <c r="AL1172" i="56"/>
  <c r="AL1173" i="56"/>
  <c r="AL1174" i="56"/>
  <c r="AL1175" i="56"/>
  <c r="AL1176" i="56"/>
  <c r="AL1177" i="56"/>
  <c r="AL1178" i="56"/>
  <c r="AL117" i="56"/>
  <c r="AL1179" i="56"/>
  <c r="AL1180" i="56"/>
  <c r="AL1181" i="56"/>
  <c r="AL1182" i="56"/>
  <c r="AL1183" i="56"/>
  <c r="AL1088" i="56"/>
  <c r="AL1089" i="56"/>
  <c r="AL1090" i="56"/>
  <c r="AL1091" i="56"/>
  <c r="AL1092" i="56"/>
  <c r="AL1093" i="56"/>
  <c r="AL1094" i="56"/>
  <c r="AL1095" i="56"/>
  <c r="AL1096" i="56"/>
  <c r="AL1097" i="56"/>
  <c r="AL22" i="56"/>
  <c r="AL118" i="56"/>
  <c r="AL1098" i="56"/>
  <c r="AL1099" i="56"/>
  <c r="AL1100" i="56"/>
  <c r="AL1101" i="56"/>
  <c r="AL1102" i="56"/>
  <c r="AL1103" i="56"/>
  <c r="AL1104" i="56"/>
  <c r="AL1105" i="56"/>
  <c r="AL1106" i="56"/>
  <c r="AL1107" i="56"/>
  <c r="AL1108" i="56"/>
  <c r="AL1109" i="56"/>
  <c r="AL1110" i="56"/>
  <c r="AL1111" i="56"/>
  <c r="AL1112" i="56"/>
  <c r="AL1113" i="56"/>
  <c r="AL1114" i="56"/>
  <c r="AL1115" i="56"/>
  <c r="AL1116" i="56"/>
  <c r="AL1117" i="56"/>
  <c r="AL119" i="56"/>
  <c r="AL1118" i="56"/>
  <c r="AL1119" i="56"/>
  <c r="AL1120" i="56"/>
  <c r="AL1121" i="56"/>
  <c r="AL1202" i="56"/>
  <c r="AL1184" i="56"/>
  <c r="AL1185" i="56"/>
  <c r="AL1186" i="56"/>
  <c r="AL1187" i="56"/>
  <c r="AL1188" i="56"/>
  <c r="AL1189" i="56"/>
  <c r="AL1190" i="56"/>
  <c r="AL120" i="56"/>
  <c r="AL1191" i="56"/>
  <c r="AL1192" i="56"/>
  <c r="AL1193" i="56"/>
  <c r="AL1194" i="56"/>
  <c r="AL1195" i="56"/>
  <c r="AL1196" i="56"/>
  <c r="AL1197" i="56"/>
  <c r="AL1198" i="56"/>
  <c r="AL1199" i="56"/>
  <c r="AL1200" i="56"/>
  <c r="AL121" i="56"/>
  <c r="AL1201" i="56"/>
  <c r="AL1255" i="56"/>
  <c r="AL1238" i="56"/>
  <c r="AL1239" i="56"/>
  <c r="AL1240" i="56"/>
  <c r="AL1241" i="56"/>
  <c r="AL1242" i="56"/>
  <c r="AL1243" i="56"/>
  <c r="AL1244" i="56"/>
  <c r="AL1245" i="56"/>
  <c r="AL122" i="56"/>
  <c r="AL1246" i="56"/>
  <c r="AL1247" i="56"/>
  <c r="AL1248" i="56"/>
  <c r="AL1249" i="56"/>
  <c r="AL1250" i="56"/>
  <c r="AL1251" i="56"/>
  <c r="AL1252" i="56"/>
  <c r="AL1253" i="56"/>
  <c r="AL1254" i="56"/>
  <c r="AL1256" i="56"/>
  <c r="AL123" i="56"/>
  <c r="AL1203" i="56"/>
  <c r="AL1204" i="56"/>
  <c r="AL1205" i="56"/>
  <c r="AL1206" i="56"/>
  <c r="AL1207" i="56"/>
  <c r="AL1208" i="56"/>
  <c r="AL1209" i="56"/>
  <c r="AL1210" i="56"/>
  <c r="AL1211" i="56"/>
  <c r="AL1212" i="56"/>
  <c r="AL1213" i="56"/>
  <c r="AL1214" i="56"/>
  <c r="AL1215" i="56"/>
  <c r="AL1216" i="56"/>
  <c r="AL1217" i="56"/>
  <c r="AL1218" i="56"/>
  <c r="AL1219" i="56"/>
  <c r="AL1220" i="56"/>
  <c r="AL1221" i="56"/>
  <c r="AL124" i="56"/>
  <c r="AL1222" i="56"/>
  <c r="AL1223" i="56"/>
  <c r="AL1224" i="56"/>
  <c r="AL1225" i="56"/>
  <c r="AL1226" i="56"/>
  <c r="AL1227" i="56"/>
  <c r="AL1228" i="56"/>
  <c r="AL1229" i="56"/>
  <c r="AL1230" i="56"/>
  <c r="AL1231" i="56"/>
  <c r="AL1232" i="56"/>
  <c r="AL1233" i="56"/>
  <c r="AL1234" i="56"/>
  <c r="AL1235" i="56"/>
  <c r="AL1236" i="56"/>
  <c r="AL1237" i="56"/>
  <c r="AL224" i="56"/>
  <c r="AL237" i="56"/>
  <c r="AL192" i="56"/>
  <c r="AK33" i="56"/>
  <c r="AL27" i="56"/>
  <c r="AK193" i="56"/>
  <c r="AK194" i="56"/>
  <c r="AK195" i="56"/>
  <c r="AK196" i="56"/>
  <c r="AK197" i="56"/>
  <c r="AK198" i="56"/>
  <c r="AK199" i="56"/>
  <c r="AK200" i="56"/>
  <c r="AK201" i="56"/>
  <c r="AK202" i="56"/>
  <c r="AK32" i="56"/>
  <c r="AK203" i="56"/>
  <c r="AK204" i="56"/>
  <c r="AK205" i="56"/>
  <c r="AK206" i="56"/>
  <c r="AK207" i="56"/>
  <c r="AK208" i="56"/>
  <c r="AK226" i="56"/>
  <c r="AK227" i="56"/>
  <c r="AK228" i="56"/>
  <c r="AK229" i="56"/>
  <c r="AK3" i="56"/>
  <c r="AK239" i="56"/>
  <c r="AK249" i="56"/>
  <c r="AK248" i="56"/>
  <c r="AK251" i="56"/>
  <c r="AK218" i="56"/>
  <c r="AK219" i="56"/>
  <c r="AK220" i="56"/>
  <c r="AK221" i="56"/>
  <c r="AK222" i="56"/>
  <c r="AK223" i="56"/>
  <c r="AK212" i="56"/>
  <c r="AK213" i="56"/>
  <c r="AK214" i="56"/>
  <c r="AK215" i="56"/>
  <c r="AK216" i="56"/>
  <c r="AK217" i="56"/>
  <c r="AK4" i="56"/>
  <c r="AK190" i="56"/>
  <c r="AK173" i="56"/>
  <c r="AK104" i="56"/>
  <c r="AK105" i="56"/>
  <c r="AK106" i="56"/>
  <c r="AK107" i="56"/>
  <c r="AK209" i="56"/>
  <c r="AK210" i="56"/>
  <c r="AK191" i="56"/>
  <c r="AK238" i="56"/>
  <c r="AK230" i="56"/>
  <c r="AK231" i="56"/>
  <c r="AK232" i="56"/>
  <c r="AK5" i="56"/>
  <c r="AK233" i="56"/>
  <c r="AK234" i="56"/>
  <c r="AK235" i="56"/>
  <c r="AK236" i="56"/>
  <c r="AK250" i="56"/>
  <c r="AK164" i="56"/>
  <c r="AK165" i="56"/>
  <c r="AK166" i="56"/>
  <c r="AK167" i="56"/>
  <c r="AK168" i="56"/>
  <c r="AK6" i="56"/>
  <c r="AK169" i="56"/>
  <c r="AK170" i="56"/>
  <c r="AK171" i="56"/>
  <c r="AK172" i="56"/>
  <c r="AK125" i="56"/>
  <c r="AK126" i="56"/>
  <c r="AK127" i="56"/>
  <c r="AK128" i="56"/>
  <c r="AK174" i="56"/>
  <c r="AK175" i="56"/>
  <c r="AK176" i="56"/>
  <c r="AK177" i="56"/>
  <c r="AK178" i="56"/>
  <c r="AK179" i="56"/>
  <c r="AK180" i="56"/>
  <c r="AK181" i="56"/>
  <c r="AK7" i="56"/>
  <c r="AK182" i="56"/>
  <c r="AK183" i="56"/>
  <c r="AK184" i="56"/>
  <c r="AK185" i="56"/>
  <c r="AK186" i="56"/>
  <c r="AK187" i="56"/>
  <c r="AK188" i="56"/>
  <c r="AK189" i="56"/>
  <c r="AK240" i="56"/>
  <c r="AK241" i="56"/>
  <c r="AK242" i="56"/>
  <c r="AK243" i="56"/>
  <c r="AK244" i="56"/>
  <c r="AK245" i="56"/>
  <c r="AK8" i="56"/>
  <c r="AK246" i="56"/>
  <c r="AK247" i="56"/>
  <c r="AK225" i="56"/>
  <c r="AK211" i="56"/>
  <c r="AK130" i="56"/>
  <c r="AK131" i="56"/>
  <c r="AK132" i="56"/>
  <c r="AK133" i="56"/>
  <c r="AK134" i="56"/>
  <c r="AK135" i="56"/>
  <c r="AK136" i="56"/>
  <c r="AK137" i="56"/>
  <c r="AK138" i="56"/>
  <c r="AK139" i="56"/>
  <c r="AK140" i="56"/>
  <c r="AK141" i="56"/>
  <c r="AK21" i="56"/>
  <c r="AK142" i="56"/>
  <c r="AK143" i="56"/>
  <c r="AK144" i="56"/>
  <c r="AK145" i="56"/>
  <c r="AK146" i="56"/>
  <c r="AK147" i="56"/>
  <c r="AK148" i="56"/>
  <c r="AK149" i="56"/>
  <c r="AK150" i="56"/>
  <c r="AK151" i="56"/>
  <c r="AK152" i="56"/>
  <c r="AK153" i="56"/>
  <c r="AK154" i="56"/>
  <c r="AK155" i="56"/>
  <c r="AK156" i="56"/>
  <c r="AK157" i="56"/>
  <c r="AK158" i="56"/>
  <c r="AK159" i="56"/>
  <c r="AK160" i="56"/>
  <c r="AK161" i="56"/>
  <c r="AK23" i="56"/>
  <c r="AK162" i="56"/>
  <c r="AK163" i="56"/>
  <c r="AK333" i="56"/>
  <c r="AK334" i="56"/>
  <c r="AK335" i="56"/>
  <c r="AK336" i="56"/>
  <c r="AK337" i="56"/>
  <c r="AK338" i="56"/>
  <c r="AK252" i="56"/>
  <c r="AK253" i="56"/>
  <c r="AK254" i="56"/>
  <c r="AK28" i="56"/>
  <c r="AK9" i="56"/>
  <c r="AK10" i="56"/>
  <c r="AK255" i="56"/>
  <c r="AK256" i="56"/>
  <c r="AK257" i="56"/>
  <c r="AK258" i="56"/>
  <c r="AK259" i="56"/>
  <c r="AK260" i="56"/>
  <c r="AK261" i="56"/>
  <c r="AK262" i="56"/>
  <c r="AK263" i="56"/>
  <c r="AK264" i="56"/>
  <c r="AK11" i="56"/>
  <c r="AK12" i="56"/>
  <c r="AK265" i="56"/>
  <c r="AK266" i="56"/>
  <c r="AK267" i="56"/>
  <c r="AK268" i="56"/>
  <c r="AK331" i="56"/>
  <c r="AK332" i="56"/>
  <c r="AK314" i="56"/>
  <c r="AK315" i="56"/>
  <c r="AK316" i="56"/>
  <c r="AK317" i="56"/>
  <c r="AK318" i="56"/>
  <c r="AK13" i="56"/>
  <c r="AK14" i="56"/>
  <c r="AK319" i="56"/>
  <c r="AK320" i="56"/>
  <c r="AK321" i="56"/>
  <c r="AK322" i="56"/>
  <c r="AK323" i="56"/>
  <c r="AK324" i="56"/>
  <c r="AK325" i="56"/>
  <c r="AK326" i="56"/>
  <c r="AK327" i="56"/>
  <c r="AK328" i="56"/>
  <c r="AK15" i="56"/>
  <c r="AK16" i="56"/>
  <c r="AK329" i="56"/>
  <c r="AK330" i="56"/>
  <c r="AK269" i="56"/>
  <c r="AK270" i="56"/>
  <c r="AK271" i="56"/>
  <c r="AK272" i="56"/>
  <c r="AK343" i="56"/>
  <c r="AK340" i="56"/>
  <c r="AK341" i="56"/>
  <c r="AK342" i="56"/>
  <c r="AK312" i="56"/>
  <c r="AK313" i="56"/>
  <c r="AK339" i="56"/>
  <c r="AK17" i="56"/>
  <c r="AK18" i="56"/>
  <c r="AK308" i="56"/>
  <c r="AK309" i="56"/>
  <c r="AK310" i="56"/>
  <c r="AK311" i="56"/>
  <c r="AK307" i="56"/>
  <c r="AK273" i="56"/>
  <c r="AK274" i="56"/>
  <c r="AK275" i="56"/>
  <c r="AK276" i="56"/>
  <c r="AK277" i="56"/>
  <c r="AK278" i="56"/>
  <c r="AK279" i="56"/>
  <c r="AK280" i="56"/>
  <c r="AK281" i="56"/>
  <c r="AK282" i="56"/>
  <c r="AK19" i="56"/>
  <c r="AK20" i="56"/>
  <c r="AK283" i="56"/>
  <c r="AK284" i="56"/>
  <c r="AK285" i="56"/>
  <c r="AK286" i="56"/>
  <c r="AK287" i="56"/>
  <c r="AK288" i="56"/>
  <c r="AK289" i="56"/>
  <c r="AK290" i="56"/>
  <c r="AK291" i="56"/>
  <c r="AK292" i="56"/>
  <c r="AK293" i="56"/>
  <c r="AK294" i="56"/>
  <c r="AK295" i="56"/>
  <c r="AK296" i="56"/>
  <c r="AK297" i="56"/>
  <c r="AK298" i="56"/>
  <c r="AK299" i="56"/>
  <c r="AK300" i="56"/>
  <c r="AK301" i="56"/>
  <c r="AK302" i="56"/>
  <c r="AK52" i="56"/>
  <c r="AK303" i="56"/>
  <c r="AK304" i="56"/>
  <c r="AK305" i="56"/>
  <c r="AK306" i="56"/>
  <c r="AK445" i="56"/>
  <c r="AK344" i="56"/>
  <c r="AK345" i="56"/>
  <c r="AK346" i="56"/>
  <c r="AK347" i="56"/>
  <c r="AK348" i="56"/>
  <c r="AK349" i="56"/>
  <c r="AK350" i="56"/>
  <c r="AK34" i="56"/>
  <c r="AK351" i="56"/>
  <c r="AK352" i="56"/>
  <c r="AK353" i="56"/>
  <c r="AK354" i="56"/>
  <c r="AK355" i="56"/>
  <c r="AK356" i="56"/>
  <c r="AK357" i="56"/>
  <c r="AK358" i="56"/>
  <c r="AK359" i="56"/>
  <c r="AK360" i="56"/>
  <c r="AK35" i="56"/>
  <c r="AK446" i="56"/>
  <c r="AK447" i="56"/>
  <c r="AK448" i="56"/>
  <c r="AK449" i="56"/>
  <c r="AK450" i="56"/>
  <c r="AK451" i="56"/>
  <c r="AK452" i="56"/>
  <c r="AK453" i="56"/>
  <c r="AK454" i="56"/>
  <c r="AK455" i="56"/>
  <c r="AK36" i="56"/>
  <c r="AK456" i="56"/>
  <c r="AK457" i="56"/>
  <c r="AK458" i="56"/>
  <c r="AK459" i="56"/>
  <c r="AK460" i="56"/>
  <c r="AK461" i="56"/>
  <c r="AK462" i="56"/>
  <c r="AK399" i="56"/>
  <c r="AK400" i="56"/>
  <c r="AK401" i="56"/>
  <c r="AK402" i="56"/>
  <c r="AK403" i="56"/>
  <c r="AK404" i="56"/>
  <c r="AK29" i="56"/>
  <c r="AK37" i="56"/>
  <c r="AK405" i="56"/>
  <c r="AK406" i="56"/>
  <c r="AK407" i="56"/>
  <c r="AK408" i="56"/>
  <c r="AK409" i="56"/>
  <c r="AK410" i="56"/>
  <c r="AK411" i="56"/>
  <c r="AK412" i="56"/>
  <c r="AK413" i="56"/>
  <c r="AK414" i="56"/>
  <c r="AK415" i="56"/>
  <c r="AK416" i="56"/>
  <c r="AK417" i="56"/>
  <c r="AK418" i="56"/>
  <c r="AK419" i="56"/>
  <c r="AK420" i="56"/>
  <c r="AK431" i="56"/>
  <c r="AK1014" i="56"/>
  <c r="AK432" i="56"/>
  <c r="AK1015" i="56"/>
  <c r="AK38" i="56"/>
  <c r="AK433" i="56"/>
  <c r="AK1016" i="56"/>
  <c r="AK434" i="56"/>
  <c r="AK1017" i="56"/>
  <c r="AK435" i="56"/>
  <c r="AK1018" i="56"/>
  <c r="AK436" i="56"/>
  <c r="AK1019" i="56"/>
  <c r="AK437" i="56"/>
  <c r="AK1020" i="56"/>
  <c r="AK438" i="56"/>
  <c r="AK1021" i="56"/>
  <c r="AK439" i="56"/>
  <c r="AK440" i="56"/>
  <c r="AK441" i="56"/>
  <c r="AK442" i="56"/>
  <c r="AK443" i="56"/>
  <c r="AK444" i="56"/>
  <c r="AK421" i="56"/>
  <c r="AK422" i="56"/>
  <c r="AK39" i="56"/>
  <c r="AK423" i="56"/>
  <c r="AK424" i="56"/>
  <c r="AK361" i="56"/>
  <c r="AK362" i="56"/>
  <c r="AK363" i="56"/>
  <c r="AK364" i="56"/>
  <c r="AK425" i="56"/>
  <c r="AK426" i="56"/>
  <c r="AK427" i="56"/>
  <c r="AK428" i="56"/>
  <c r="AK429" i="56"/>
  <c r="AK430" i="56"/>
  <c r="AK365" i="56"/>
  <c r="AK366" i="56"/>
  <c r="AK367" i="56"/>
  <c r="AK368" i="56"/>
  <c r="AK369" i="56"/>
  <c r="AK370" i="56"/>
  <c r="AK371" i="56"/>
  <c r="AK372" i="56"/>
  <c r="AK40" i="56"/>
  <c r="AK373" i="56"/>
  <c r="AK374" i="56"/>
  <c r="AK375" i="56"/>
  <c r="AK376" i="56"/>
  <c r="AK377" i="56"/>
  <c r="AK378" i="56"/>
  <c r="AK379" i="56"/>
  <c r="AK380" i="56"/>
  <c r="AK381" i="56"/>
  <c r="AK382" i="56"/>
  <c r="AK383" i="56"/>
  <c r="AK384" i="56"/>
  <c r="AK385" i="56"/>
  <c r="AK386" i="56"/>
  <c r="AK387" i="56"/>
  <c r="AK388" i="56"/>
  <c r="AK389" i="56"/>
  <c r="AK390" i="56"/>
  <c r="AK391" i="56"/>
  <c r="AK392" i="56"/>
  <c r="AK41" i="56"/>
  <c r="AK393" i="56"/>
  <c r="AK394" i="56"/>
  <c r="AK395" i="56"/>
  <c r="AK396" i="56"/>
  <c r="AK397" i="56"/>
  <c r="AK398" i="56"/>
  <c r="AK523" i="56"/>
  <c r="AK463" i="56"/>
  <c r="AK464" i="56"/>
  <c r="AK465" i="56"/>
  <c r="AK466" i="56"/>
  <c r="AK467" i="56"/>
  <c r="AK468" i="56"/>
  <c r="AK42" i="56"/>
  <c r="AK469" i="56"/>
  <c r="AK470" i="56"/>
  <c r="AK471" i="56"/>
  <c r="AK472" i="56"/>
  <c r="AK473" i="56"/>
  <c r="AK474" i="56"/>
  <c r="AK475" i="56"/>
  <c r="AK476" i="56"/>
  <c r="AK477" i="56"/>
  <c r="AK478" i="56"/>
  <c r="AK43" i="56"/>
  <c r="AK479" i="56"/>
  <c r="AK481" i="56"/>
  <c r="AK482" i="56"/>
  <c r="AK543" i="56"/>
  <c r="AK594" i="56"/>
  <c r="AK569" i="56"/>
  <c r="AK570" i="56"/>
  <c r="AK571" i="56"/>
  <c r="AK572" i="56"/>
  <c r="AK573" i="56"/>
  <c r="AK44" i="56"/>
  <c r="AK574" i="56"/>
  <c r="AK575" i="56"/>
  <c r="AK576" i="56"/>
  <c r="AK577" i="56"/>
  <c r="AK578" i="56"/>
  <c r="AK579" i="56"/>
  <c r="AK580" i="56"/>
  <c r="AK581" i="56"/>
  <c r="AK582" i="56"/>
  <c r="AK583" i="56"/>
  <c r="AK45" i="56"/>
  <c r="AK584" i="56"/>
  <c r="AK585" i="56"/>
  <c r="AK552" i="56"/>
  <c r="AK553" i="56"/>
  <c r="AK554" i="56"/>
  <c r="AK555" i="56"/>
  <c r="AK556" i="56"/>
  <c r="AK557" i="56"/>
  <c r="AK558" i="56"/>
  <c r="AK559" i="56"/>
  <c r="AK46" i="56"/>
  <c r="AK550" i="56"/>
  <c r="AK548" i="56"/>
  <c r="AK549" i="56"/>
  <c r="AK587" i="56"/>
  <c r="AK551" i="56"/>
  <c r="AK588" i="56"/>
  <c r="AK524" i="56"/>
  <c r="AK525" i="56"/>
  <c r="AK526" i="56"/>
  <c r="AK527" i="56"/>
  <c r="AK528" i="56"/>
  <c r="AK589" i="56"/>
  <c r="AK590" i="56"/>
  <c r="AK591" i="56"/>
  <c r="AK592" i="56"/>
  <c r="AK529" i="56"/>
  <c r="AK30" i="56"/>
  <c r="AK47" i="56"/>
  <c r="AK530" i="56"/>
  <c r="AK531" i="56"/>
  <c r="AK532" i="56"/>
  <c r="AK533" i="56"/>
  <c r="AK534" i="56"/>
  <c r="AK535" i="56"/>
  <c r="AK536" i="56"/>
  <c r="AK537" i="56"/>
  <c r="AK538" i="56"/>
  <c r="AK539" i="56"/>
  <c r="AK48" i="56"/>
  <c r="AK540" i="56"/>
  <c r="AK541" i="56"/>
  <c r="AK542" i="56"/>
  <c r="AK593" i="56"/>
  <c r="AK586" i="56"/>
  <c r="AK566" i="56"/>
  <c r="AK560" i="56"/>
  <c r="AK561" i="56"/>
  <c r="AK562" i="56"/>
  <c r="AK563" i="56"/>
  <c r="AK49" i="56"/>
  <c r="AK564" i="56"/>
  <c r="AK567" i="56"/>
  <c r="AK568" i="56"/>
  <c r="AK480" i="56"/>
  <c r="AK483" i="56"/>
  <c r="AK484" i="56"/>
  <c r="AK485" i="56"/>
  <c r="AK486" i="56"/>
  <c r="AK487" i="56"/>
  <c r="AK488" i="56"/>
  <c r="AK50" i="56"/>
  <c r="AK565" i="56"/>
  <c r="AK544" i="56"/>
  <c r="AK545" i="56"/>
  <c r="AK546" i="56"/>
  <c r="AK547" i="56"/>
  <c r="AK489" i="56"/>
  <c r="AK490" i="56"/>
  <c r="AK491" i="56"/>
  <c r="AK492" i="56"/>
  <c r="AK493" i="56"/>
  <c r="AK494" i="56"/>
  <c r="AK495" i="56"/>
  <c r="AK496" i="56"/>
  <c r="AK497" i="56"/>
  <c r="AK498" i="56"/>
  <c r="AK51" i="56"/>
  <c r="AK851" i="56"/>
  <c r="AK499" i="56"/>
  <c r="AK500" i="56"/>
  <c r="AK501" i="56"/>
  <c r="AK502" i="56"/>
  <c r="AK503" i="56"/>
  <c r="AK504" i="56"/>
  <c r="AK505" i="56"/>
  <c r="AK506" i="56"/>
  <c r="AK507" i="56"/>
  <c r="AK508" i="56"/>
  <c r="AK509" i="56"/>
  <c r="AK510" i="56"/>
  <c r="AK511" i="56"/>
  <c r="AK512" i="56"/>
  <c r="AK513" i="56"/>
  <c r="AK514" i="56"/>
  <c r="AK515" i="56"/>
  <c r="AK516" i="56"/>
  <c r="AK517" i="56"/>
  <c r="AK518" i="56"/>
  <c r="AK87" i="56"/>
  <c r="AK519" i="56"/>
  <c r="AK520" i="56"/>
  <c r="AK521" i="56"/>
  <c r="AK522" i="56"/>
  <c r="AK666" i="56"/>
  <c r="AK595" i="56"/>
  <c r="AK694" i="56"/>
  <c r="AK667" i="56"/>
  <c r="AK596" i="56"/>
  <c r="AK597" i="56"/>
  <c r="AK598" i="56"/>
  <c r="AK599" i="56"/>
  <c r="AK88" i="56"/>
  <c r="AK600" i="56"/>
  <c r="AK601" i="56"/>
  <c r="AK602" i="56"/>
  <c r="AK603" i="56"/>
  <c r="AK604" i="56"/>
  <c r="AK605" i="56"/>
  <c r="AK606" i="56"/>
  <c r="AK607" i="56"/>
  <c r="AK608" i="56"/>
  <c r="AK609" i="56"/>
  <c r="AK89" i="56"/>
  <c r="AK610" i="56"/>
  <c r="AK611" i="56"/>
  <c r="AK612" i="56"/>
  <c r="AK617" i="56"/>
  <c r="AK618" i="56"/>
  <c r="AK695" i="56"/>
  <c r="AK696" i="56"/>
  <c r="AK668" i="56"/>
  <c r="AK669" i="56"/>
  <c r="AK670" i="56"/>
  <c r="AK90" i="56"/>
  <c r="AK671" i="56"/>
  <c r="AK672" i="56"/>
  <c r="AK673" i="56"/>
  <c r="AK674" i="56"/>
  <c r="AK675" i="56"/>
  <c r="AK676" i="56"/>
  <c r="AK677" i="56"/>
  <c r="AK678" i="56"/>
  <c r="AK679" i="56"/>
  <c r="AK680" i="56"/>
  <c r="AK91" i="56"/>
  <c r="AK681" i="56"/>
  <c r="AK682" i="56"/>
  <c r="AK683" i="56"/>
  <c r="AK684" i="56"/>
  <c r="AK686" i="56"/>
  <c r="AK687" i="56"/>
  <c r="AK688" i="56"/>
  <c r="AK689" i="56"/>
  <c r="AK690" i="56"/>
  <c r="AK691" i="56"/>
  <c r="AK31" i="56"/>
  <c r="AK92" i="56"/>
  <c r="AK692" i="56"/>
  <c r="AK693" i="56"/>
  <c r="AK613" i="56"/>
  <c r="AK614" i="56"/>
  <c r="AK615" i="56"/>
  <c r="AK616" i="56"/>
  <c r="AK653" i="56"/>
  <c r="AK654" i="56"/>
  <c r="AK655" i="56"/>
  <c r="AK656" i="56"/>
  <c r="AK657" i="56"/>
  <c r="AK658" i="56"/>
  <c r="AK659" i="56"/>
  <c r="AK660" i="56"/>
  <c r="AK661" i="56"/>
  <c r="AK662" i="56"/>
  <c r="AK663" i="56"/>
  <c r="AK93" i="56"/>
  <c r="AK685" i="56"/>
  <c r="AK699" i="56"/>
  <c r="AK697" i="56"/>
  <c r="AK698" i="56"/>
  <c r="AK619" i="56"/>
  <c r="AK620" i="56"/>
  <c r="AK621" i="56"/>
  <c r="AK622" i="56"/>
  <c r="AK623" i="56"/>
  <c r="AK624" i="56"/>
  <c r="AK625" i="56"/>
  <c r="AK626" i="56"/>
  <c r="AK627" i="56"/>
  <c r="AK628" i="56"/>
  <c r="AK629" i="56"/>
  <c r="AK630" i="56"/>
  <c r="AK94" i="56"/>
  <c r="AK631" i="56"/>
  <c r="AK632" i="56"/>
  <c r="AK633" i="56"/>
  <c r="AK634" i="56"/>
  <c r="AK635" i="56"/>
  <c r="AK636" i="56"/>
  <c r="AK637" i="56"/>
  <c r="AK638" i="56"/>
  <c r="AK639" i="56"/>
  <c r="AK640" i="56"/>
  <c r="AK641" i="56"/>
  <c r="AK642" i="56"/>
  <c r="AK643" i="56"/>
  <c r="AK644" i="56"/>
  <c r="AK645" i="56"/>
  <c r="AK646" i="56"/>
  <c r="AK647" i="56"/>
  <c r="AK648" i="56"/>
  <c r="AK649" i="56"/>
  <c r="AK650" i="56"/>
  <c r="AK95" i="56"/>
  <c r="AK651" i="56"/>
  <c r="AK652" i="56"/>
  <c r="AK730" i="56"/>
  <c r="AK711" i="56"/>
  <c r="AK712" i="56"/>
  <c r="AK713" i="56"/>
  <c r="AK714" i="56"/>
  <c r="AK715" i="56"/>
  <c r="AK716" i="56"/>
  <c r="AK717" i="56"/>
  <c r="AK718" i="56"/>
  <c r="AK96" i="56"/>
  <c r="AK719" i="56"/>
  <c r="AK720" i="56"/>
  <c r="AK721" i="56"/>
  <c r="AK722" i="56"/>
  <c r="AK723" i="56"/>
  <c r="AK724" i="56"/>
  <c r="AK725" i="56"/>
  <c r="AK726" i="56"/>
  <c r="AK727" i="56"/>
  <c r="AK787" i="56"/>
  <c r="AK97" i="56"/>
  <c r="AK788" i="56"/>
  <c r="AK789" i="56"/>
  <c r="AK790" i="56"/>
  <c r="AK791" i="56"/>
  <c r="AK792" i="56"/>
  <c r="AK793" i="56"/>
  <c r="AK794" i="56"/>
  <c r="AK795" i="56"/>
  <c r="AK796" i="56"/>
  <c r="AK797" i="56"/>
  <c r="AK98" i="56"/>
  <c r="AK798" i="56"/>
  <c r="AK799" i="56"/>
  <c r="AK800" i="56"/>
  <c r="AK801" i="56"/>
  <c r="AK802" i="56"/>
  <c r="AK803" i="56"/>
  <c r="AK728" i="56"/>
  <c r="AK804" i="56"/>
  <c r="AK818" i="56"/>
  <c r="AK819" i="56"/>
  <c r="AK99" i="56"/>
  <c r="AK731" i="56"/>
  <c r="AK732" i="56"/>
  <c r="AK805" i="56"/>
  <c r="AK806" i="56"/>
  <c r="AK807" i="56"/>
  <c r="AK767" i="56"/>
  <c r="AK768" i="56"/>
  <c r="AK769" i="56"/>
  <c r="AK770" i="56"/>
  <c r="AK786" i="56"/>
  <c r="AK729" i="56"/>
  <c r="AK100" i="56"/>
  <c r="AK700" i="56"/>
  <c r="AK701" i="56"/>
  <c r="AK702" i="56"/>
  <c r="AK703" i="56"/>
  <c r="AK704" i="56"/>
  <c r="AK101" i="56"/>
  <c r="AK705" i="56"/>
  <c r="AK706" i="56"/>
  <c r="AK707" i="56"/>
  <c r="AK708" i="56"/>
  <c r="AK709" i="56"/>
  <c r="AK710" i="56"/>
  <c r="AK816" i="56"/>
  <c r="AK817" i="56"/>
  <c r="AK812" i="56"/>
  <c r="AK813" i="56"/>
  <c r="AK814" i="56"/>
  <c r="AK815" i="56"/>
  <c r="AK25" i="56"/>
  <c r="AK102" i="56"/>
  <c r="AK808" i="56"/>
  <c r="AK809" i="56"/>
  <c r="AK810" i="56"/>
  <c r="AK811" i="56"/>
  <c r="AK733" i="56"/>
  <c r="AK734" i="56"/>
  <c r="AK735" i="56"/>
  <c r="AK736" i="56"/>
  <c r="AK737" i="56"/>
  <c r="AK738" i="56"/>
  <c r="AK739" i="56"/>
  <c r="AK740" i="56"/>
  <c r="AK741" i="56"/>
  <c r="AK742" i="56"/>
  <c r="AK743" i="56"/>
  <c r="AK744" i="56"/>
  <c r="AK103" i="56"/>
  <c r="AK745" i="56"/>
  <c r="AK746" i="56"/>
  <c r="AK747" i="56"/>
  <c r="AK748" i="56"/>
  <c r="AK749" i="56"/>
  <c r="AK750" i="56"/>
  <c r="AK751" i="56"/>
  <c r="AK752" i="56"/>
  <c r="AK753" i="56"/>
  <c r="AK754" i="56"/>
  <c r="AK755" i="56"/>
  <c r="AK756" i="56"/>
  <c r="AK757" i="56"/>
  <c r="AK758" i="56"/>
  <c r="AK759" i="56"/>
  <c r="AK760" i="56"/>
  <c r="AK761" i="56"/>
  <c r="AK762" i="56"/>
  <c r="AK763" i="56"/>
  <c r="AK764" i="56"/>
  <c r="AK53" i="56"/>
  <c r="AK54" i="56"/>
  <c r="AK765" i="56"/>
  <c r="AK766" i="56"/>
  <c r="AK886" i="56"/>
  <c r="AK822" i="56"/>
  <c r="AK823" i="56"/>
  <c r="AK824" i="56"/>
  <c r="AK825" i="56"/>
  <c r="AK826" i="56"/>
  <c r="AK827" i="56"/>
  <c r="AK828" i="56"/>
  <c r="AK829" i="56"/>
  <c r="AK55" i="56"/>
  <c r="AK56" i="56"/>
  <c r="AK830" i="56"/>
  <c r="AK831" i="56"/>
  <c r="AK832" i="56"/>
  <c r="AK833" i="56"/>
  <c r="AK834" i="56"/>
  <c r="AK835" i="56"/>
  <c r="AK836" i="56"/>
  <c r="AK837" i="56"/>
  <c r="AK838" i="56"/>
  <c r="AK820" i="56"/>
  <c r="AK821" i="56"/>
  <c r="AK57" i="56"/>
  <c r="AK58" i="56"/>
  <c r="AK887" i="56"/>
  <c r="AK839" i="56"/>
  <c r="AK840" i="56"/>
  <c r="AK841" i="56"/>
  <c r="AK842" i="56"/>
  <c r="AK843" i="56"/>
  <c r="AK844" i="56"/>
  <c r="AK845" i="56"/>
  <c r="AK846" i="56"/>
  <c r="AK847" i="56"/>
  <c r="AK59" i="56"/>
  <c r="AK60" i="56"/>
  <c r="AK848" i="56"/>
  <c r="AK849" i="56"/>
  <c r="AK850" i="56"/>
  <c r="AK896" i="56"/>
  <c r="AK897" i="56"/>
  <c r="AK898" i="56"/>
  <c r="AK899" i="56"/>
  <c r="AK900" i="56"/>
  <c r="AK901" i="56"/>
  <c r="AK902" i="56"/>
  <c r="AK61" i="56"/>
  <c r="AK62" i="56"/>
  <c r="AK903" i="56"/>
  <c r="AK904" i="56"/>
  <c r="AK905" i="56"/>
  <c r="AK906" i="56"/>
  <c r="AK907" i="56"/>
  <c r="AK908" i="56"/>
  <c r="AK909" i="56"/>
  <c r="AK910" i="56"/>
  <c r="AK911" i="56"/>
  <c r="AK912" i="56"/>
  <c r="AK63" i="56"/>
  <c r="AK64" i="56"/>
  <c r="AK889" i="56"/>
  <c r="AK890" i="56"/>
  <c r="AK891" i="56"/>
  <c r="AK892" i="56"/>
  <c r="AK893" i="56"/>
  <c r="AK894" i="56"/>
  <c r="AK895" i="56"/>
  <c r="AK888" i="56"/>
  <c r="AK913" i="56"/>
  <c r="AK914" i="56"/>
  <c r="AK65" i="56"/>
  <c r="AK66" i="56"/>
  <c r="AK915" i="56"/>
  <c r="AK916" i="56"/>
  <c r="AK852" i="56"/>
  <c r="AK853" i="56"/>
  <c r="AK854" i="56"/>
  <c r="AK855" i="56"/>
  <c r="AK856" i="56"/>
  <c r="AK857" i="56"/>
  <c r="AK858" i="56"/>
  <c r="AK859" i="56"/>
  <c r="AK860" i="56"/>
  <c r="AK861" i="56"/>
  <c r="AK862" i="56"/>
  <c r="AK863" i="56"/>
  <c r="AK864" i="56"/>
  <c r="AK865" i="56"/>
  <c r="AK866" i="56"/>
  <c r="AK867" i="56"/>
  <c r="AK67" i="56"/>
  <c r="AK68" i="56"/>
  <c r="AK868" i="56"/>
  <c r="AK869" i="56"/>
  <c r="AK870" i="56"/>
  <c r="AK871" i="56"/>
  <c r="AK872" i="56"/>
  <c r="AK873" i="56"/>
  <c r="AK874" i="56"/>
  <c r="AK875" i="56"/>
  <c r="AK876" i="56"/>
  <c r="AK877" i="56"/>
  <c r="AK878" i="56"/>
  <c r="AK879" i="56"/>
  <c r="AK880" i="56"/>
  <c r="AK881" i="56"/>
  <c r="AK882" i="56"/>
  <c r="AK883" i="56"/>
  <c r="AK884" i="56"/>
  <c r="AK885" i="56"/>
  <c r="AK1047" i="56"/>
  <c r="AK26" i="56"/>
  <c r="AK69" i="56"/>
  <c r="AK70" i="56"/>
  <c r="AK943" i="56"/>
  <c r="AK919" i="56"/>
  <c r="AK920" i="56"/>
  <c r="AK921" i="56"/>
  <c r="AK922" i="56"/>
  <c r="AK923" i="56"/>
  <c r="AK924" i="56"/>
  <c r="AK925" i="56"/>
  <c r="AK926" i="56"/>
  <c r="AK927" i="56"/>
  <c r="AK71" i="56"/>
  <c r="AK72" i="56"/>
  <c r="AK928" i="56"/>
  <c r="AK929" i="56"/>
  <c r="AK930" i="56"/>
  <c r="AK931" i="56"/>
  <c r="AK932" i="56"/>
  <c r="AK933" i="56"/>
  <c r="AK934" i="56"/>
  <c r="AK935" i="56"/>
  <c r="AK988" i="56"/>
  <c r="AK989" i="56"/>
  <c r="AK73" i="56"/>
  <c r="AK74" i="56"/>
  <c r="AK942" i="56"/>
  <c r="AK1010" i="56"/>
  <c r="AK1011" i="56"/>
  <c r="AK1022" i="56"/>
  <c r="AK1023" i="56"/>
  <c r="AK1024" i="56"/>
  <c r="AK1025" i="56"/>
  <c r="AK1026" i="56"/>
  <c r="AK1027" i="56"/>
  <c r="AK1028" i="56"/>
  <c r="AK75" i="56"/>
  <c r="AK76" i="56"/>
  <c r="AK1029" i="56"/>
  <c r="AK1030" i="56"/>
  <c r="AK1031" i="56"/>
  <c r="AK1032" i="56"/>
  <c r="AK1033" i="56"/>
  <c r="AK1034" i="56"/>
  <c r="AK1035" i="56"/>
  <c r="AK1036" i="56"/>
  <c r="AK1037" i="56"/>
  <c r="AK1038" i="56"/>
  <c r="AK77" i="56"/>
  <c r="AK78" i="56"/>
  <c r="AK937" i="56"/>
  <c r="AK938" i="56"/>
  <c r="AK939" i="56"/>
  <c r="AK940" i="56"/>
  <c r="AK941" i="56"/>
  <c r="AK978" i="56"/>
  <c r="AK979" i="56"/>
  <c r="AK917" i="56"/>
  <c r="AK918" i="56"/>
  <c r="AK1013" i="56"/>
  <c r="AK1048" i="56"/>
  <c r="AK1049" i="56"/>
  <c r="AK79" i="56"/>
  <c r="AK80" i="56"/>
  <c r="AK1050" i="56"/>
  <c r="AK1051" i="56"/>
  <c r="AK1052" i="56"/>
  <c r="AK1053" i="56"/>
  <c r="AK1054" i="56"/>
  <c r="AK936" i="56"/>
  <c r="AK981" i="56"/>
  <c r="AK982" i="56"/>
  <c r="AK983" i="56"/>
  <c r="AK984" i="56"/>
  <c r="AK81" i="56"/>
  <c r="AK82" i="56"/>
  <c r="AK985" i="56"/>
  <c r="AK986" i="56"/>
  <c r="AK987" i="56"/>
  <c r="AK1039" i="56"/>
  <c r="AK1040" i="56"/>
  <c r="AK1041" i="56"/>
  <c r="AK1042" i="56"/>
  <c r="AK990" i="56"/>
  <c r="AK991" i="56"/>
  <c r="AK992" i="56"/>
  <c r="AK993" i="56"/>
  <c r="AK994" i="56"/>
  <c r="AK995" i="56"/>
  <c r="AK83" i="56"/>
  <c r="AK84" i="56"/>
  <c r="AK996" i="56"/>
  <c r="AK997" i="56"/>
  <c r="AK998" i="56"/>
  <c r="AK999" i="56"/>
  <c r="AK1000" i="56"/>
  <c r="AK1001" i="56"/>
  <c r="AK1002" i="56"/>
  <c r="AK1003" i="56"/>
  <c r="AK1004" i="56"/>
  <c r="AK1005" i="56"/>
  <c r="AK1006" i="56"/>
  <c r="AK1007" i="56"/>
  <c r="AK1008" i="56"/>
  <c r="AK1009" i="56"/>
  <c r="AK1055" i="56"/>
  <c r="AK1043" i="56"/>
  <c r="AK1044" i="56"/>
  <c r="AK85" i="56"/>
  <c r="AK86" i="56"/>
  <c r="AK1045" i="56"/>
  <c r="AK1046" i="56"/>
  <c r="AK1058" i="56"/>
  <c r="AK1059" i="56"/>
  <c r="AK1060" i="56"/>
  <c r="AK1061" i="56"/>
  <c r="AK1062" i="56"/>
  <c r="AK1057" i="56"/>
  <c r="AK1063" i="56"/>
  <c r="AK1064" i="56"/>
  <c r="AK129" i="56"/>
  <c r="AK1065" i="56"/>
  <c r="AK1066" i="56"/>
  <c r="AK1067" i="56"/>
  <c r="AK1068" i="56"/>
  <c r="AK1012" i="56"/>
  <c r="AK1056" i="56"/>
  <c r="AK980" i="56"/>
  <c r="AK944" i="56"/>
  <c r="AK945" i="56"/>
  <c r="AK946" i="56"/>
  <c r="AK947" i="56"/>
  <c r="AK948" i="56"/>
  <c r="AK949" i="56"/>
  <c r="AK24" i="56"/>
  <c r="AK108" i="56"/>
  <c r="AK950" i="56"/>
  <c r="AK951" i="56"/>
  <c r="AK952" i="56"/>
  <c r="AK953" i="56"/>
  <c r="AK954" i="56"/>
  <c r="AK955" i="56"/>
  <c r="AK956" i="56"/>
  <c r="AK957" i="56"/>
  <c r="AK958" i="56"/>
  <c r="AK959" i="56"/>
  <c r="AK960" i="56"/>
  <c r="AK961" i="56"/>
  <c r="AK962" i="56"/>
  <c r="AK963" i="56"/>
  <c r="AK964" i="56"/>
  <c r="AK965" i="56"/>
  <c r="AK966" i="56"/>
  <c r="AK967" i="56"/>
  <c r="AK968" i="56"/>
  <c r="AK969" i="56"/>
  <c r="AK109" i="56"/>
  <c r="AK970" i="56"/>
  <c r="AK971" i="56"/>
  <c r="AK972" i="56"/>
  <c r="AK973" i="56"/>
  <c r="AK974" i="56"/>
  <c r="AK975" i="56"/>
  <c r="AK976" i="56"/>
  <c r="AK977" i="56"/>
  <c r="AK1143" i="56"/>
  <c r="AK1069" i="56"/>
  <c r="AK1070" i="56"/>
  <c r="AK1071" i="56"/>
  <c r="AK1072" i="56"/>
  <c r="AK1073" i="56"/>
  <c r="AK110" i="56"/>
  <c r="AK1074" i="56"/>
  <c r="AK1075" i="56"/>
  <c r="AK1076" i="56"/>
  <c r="AK1077" i="56"/>
  <c r="AK1078" i="56"/>
  <c r="AK1079" i="56"/>
  <c r="AK1080" i="56"/>
  <c r="AK1081" i="56"/>
  <c r="AK1082" i="56"/>
  <c r="AK1083" i="56"/>
  <c r="AK111" i="56"/>
  <c r="AK1084" i="56"/>
  <c r="AK1085" i="56"/>
  <c r="AK1126" i="56"/>
  <c r="AK1127" i="56"/>
  <c r="AK1128" i="56"/>
  <c r="AK1129" i="56"/>
  <c r="AK1130" i="56"/>
  <c r="AK1131" i="56"/>
  <c r="AK1132" i="56"/>
  <c r="AK1133" i="56"/>
  <c r="AK112" i="56"/>
  <c r="AK1134" i="56"/>
  <c r="AK1135" i="56"/>
  <c r="AK1136" i="56"/>
  <c r="AK1137" i="56"/>
  <c r="AK1138" i="56"/>
  <c r="AK1139" i="56"/>
  <c r="AK1140" i="56"/>
  <c r="AK1141" i="56"/>
  <c r="AK1142" i="56"/>
  <c r="AK1146" i="56"/>
  <c r="AK113" i="56"/>
  <c r="AK1147" i="56"/>
  <c r="AK1144" i="56"/>
  <c r="AK1145" i="56"/>
  <c r="AK1148" i="56"/>
  <c r="AK1149" i="56"/>
  <c r="AK1150" i="56"/>
  <c r="AK1151" i="56"/>
  <c r="AK1152" i="56"/>
  <c r="AK1153" i="56"/>
  <c r="AK1154" i="56"/>
  <c r="AK114" i="56"/>
  <c r="AK1155" i="56"/>
  <c r="AK1156" i="56"/>
  <c r="AK1157" i="56"/>
  <c r="AK1158" i="56"/>
  <c r="AK1159" i="56"/>
  <c r="AK1160" i="56"/>
  <c r="AK1161" i="56"/>
  <c r="AK1162" i="56"/>
  <c r="AK1163" i="56"/>
  <c r="AK1164" i="56"/>
  <c r="AK115" i="56"/>
  <c r="AK1165" i="56"/>
  <c r="AK1166" i="56"/>
  <c r="AK1086" i="56"/>
  <c r="AK1087" i="56"/>
  <c r="AK1123" i="56"/>
  <c r="AK1124" i="56"/>
  <c r="AK1125" i="56"/>
  <c r="AK1122" i="56"/>
  <c r="AK1167" i="56"/>
  <c r="AK1168" i="56"/>
  <c r="AK116" i="56"/>
  <c r="AK1169" i="56"/>
  <c r="AK1170" i="56"/>
  <c r="AK1171" i="56"/>
  <c r="AK1172" i="56"/>
  <c r="AK1173" i="56"/>
  <c r="AK1174" i="56"/>
  <c r="AK1175" i="56"/>
  <c r="AK1176" i="56"/>
  <c r="AK1177" i="56"/>
  <c r="AK1178" i="56"/>
  <c r="AK117" i="56"/>
  <c r="AK1179" i="56"/>
  <c r="AK1180" i="56"/>
  <c r="AK1181" i="56"/>
  <c r="AK1182" i="56"/>
  <c r="AK1183" i="56"/>
  <c r="AK1088" i="56"/>
  <c r="AK1089" i="56"/>
  <c r="AK1090" i="56"/>
  <c r="AK1091" i="56"/>
  <c r="AK1092" i="56"/>
  <c r="AK1093" i="56"/>
  <c r="AK1094" i="56"/>
  <c r="AK1095" i="56"/>
  <c r="AK1096" i="56"/>
  <c r="AK1097" i="56"/>
  <c r="AK22" i="56"/>
  <c r="AK118" i="56"/>
  <c r="AK1098" i="56"/>
  <c r="AK1099" i="56"/>
  <c r="AK1100" i="56"/>
  <c r="AK1101" i="56"/>
  <c r="AK1102" i="56"/>
  <c r="AK1103" i="56"/>
  <c r="AK1104" i="56"/>
  <c r="AK1105" i="56"/>
  <c r="AK1106" i="56"/>
  <c r="AK1107" i="56"/>
  <c r="AK1108" i="56"/>
  <c r="AK1109" i="56"/>
  <c r="AK1110" i="56"/>
  <c r="AK1111" i="56"/>
  <c r="AK1112" i="56"/>
  <c r="AK1113" i="56"/>
  <c r="AK1114" i="56"/>
  <c r="AK1115" i="56"/>
  <c r="AK1116" i="56"/>
  <c r="AK1117" i="56"/>
  <c r="AK119" i="56"/>
  <c r="AK1118" i="56"/>
  <c r="AK1119" i="56"/>
  <c r="AK1120" i="56"/>
  <c r="AK1121" i="56"/>
  <c r="AK1202" i="56"/>
  <c r="AK1184" i="56"/>
  <c r="AK1185" i="56"/>
  <c r="AK1186" i="56"/>
  <c r="AK1187" i="56"/>
  <c r="AK1188" i="56"/>
  <c r="AK1189" i="56"/>
  <c r="AK1190" i="56"/>
  <c r="AK120" i="56"/>
  <c r="AK1191" i="56"/>
  <c r="AK1192" i="56"/>
  <c r="AK1193" i="56"/>
  <c r="AK1194" i="56"/>
  <c r="AK1195" i="56"/>
  <c r="AK1196" i="56"/>
  <c r="AK1197" i="56"/>
  <c r="AK1198" i="56"/>
  <c r="AK1199" i="56"/>
  <c r="AK1200" i="56"/>
  <c r="AK121" i="56"/>
  <c r="AK1201" i="56"/>
  <c r="AK1255" i="56"/>
  <c r="AK1238" i="56"/>
  <c r="AK1239" i="56"/>
  <c r="AK1240" i="56"/>
  <c r="AK1241" i="56"/>
  <c r="AK1242" i="56"/>
  <c r="AK1243" i="56"/>
  <c r="AK1244" i="56"/>
  <c r="AK1245" i="56"/>
  <c r="AK122" i="56"/>
  <c r="AK1246" i="56"/>
  <c r="AK1247" i="56"/>
  <c r="AK1248" i="56"/>
  <c r="AK1249" i="56"/>
  <c r="AK1250" i="56"/>
  <c r="AK1251" i="56"/>
  <c r="AK1252" i="56"/>
  <c r="AK1253" i="56"/>
  <c r="AK1254" i="56"/>
  <c r="AK1256" i="56"/>
  <c r="AK123" i="56"/>
  <c r="AK1203" i="56"/>
  <c r="AK1204" i="56"/>
  <c r="AK1205" i="56"/>
  <c r="AK1206" i="56"/>
  <c r="AK1207" i="56"/>
  <c r="AK1208" i="56"/>
  <c r="AK1209" i="56"/>
  <c r="AK1210" i="56"/>
  <c r="AK1211" i="56"/>
  <c r="AK1212" i="56"/>
  <c r="AK1213" i="56"/>
  <c r="AK1214" i="56"/>
  <c r="AK1215" i="56"/>
  <c r="AK1216" i="56"/>
  <c r="AK1217" i="56"/>
  <c r="AK1218" i="56"/>
  <c r="AK1219" i="56"/>
  <c r="AK1220" i="56"/>
  <c r="AK1221" i="56"/>
  <c r="AK124" i="56"/>
  <c r="AK1222" i="56"/>
  <c r="AK1223" i="56"/>
  <c r="AK1224" i="56"/>
  <c r="AK1225" i="56"/>
  <c r="AK1226" i="56"/>
  <c r="AK1227" i="56"/>
  <c r="AK1228" i="56"/>
  <c r="AK1229" i="56"/>
  <c r="AK1230" i="56"/>
  <c r="AK1231" i="56"/>
  <c r="AK1232" i="56"/>
  <c r="AK1233" i="56"/>
  <c r="AK1234" i="56"/>
  <c r="AK1235" i="56"/>
  <c r="AK1236" i="56"/>
  <c r="AK1237" i="56"/>
  <c r="AK224" i="56"/>
  <c r="AK237" i="56"/>
  <c r="AK192" i="56"/>
  <c r="AK27" i="56"/>
  <c r="F10" i="48" l="1"/>
  <c r="AN689" i="56"/>
  <c r="AN91" i="56"/>
  <c r="AN485" i="56"/>
  <c r="AN471" i="56"/>
  <c r="AN386" i="56"/>
  <c r="AN378" i="56"/>
  <c r="AN345" i="56"/>
  <c r="AN5" i="56"/>
  <c r="AN216" i="56"/>
  <c r="AN220" i="56"/>
  <c r="AN1098" i="56"/>
  <c r="AN1150" i="56"/>
  <c r="AN1127" i="56"/>
  <c r="AN1080" i="56"/>
  <c r="AN975" i="56"/>
  <c r="AN946" i="56"/>
  <c r="AN1066" i="56"/>
  <c r="AN1042" i="56"/>
  <c r="AN81" i="56"/>
  <c r="AN1052" i="56"/>
  <c r="AN1027" i="56"/>
  <c r="AN942" i="56"/>
  <c r="AN932" i="56"/>
  <c r="AN860" i="56"/>
  <c r="AN852" i="56"/>
  <c r="AN840" i="56"/>
  <c r="AN56" i="56"/>
  <c r="AN495" i="56"/>
  <c r="AN546" i="56"/>
  <c r="AN571" i="56"/>
  <c r="AN393" i="56"/>
  <c r="AN360" i="56"/>
  <c r="AN352" i="56"/>
  <c r="AN326" i="56"/>
  <c r="AN107" i="56"/>
  <c r="AN767" i="56"/>
  <c r="AN818" i="56"/>
  <c r="AN798" i="56"/>
  <c r="AN688" i="56"/>
  <c r="AN680" i="56"/>
  <c r="AN672" i="56"/>
  <c r="AN618" i="56"/>
  <c r="AN494" i="56"/>
  <c r="AN545" i="56"/>
  <c r="AN484" i="56"/>
  <c r="AN562" i="56"/>
  <c r="AN540" i="56"/>
  <c r="AN533" i="56"/>
  <c r="AN570" i="56"/>
  <c r="AN478" i="56"/>
  <c r="AN470" i="56"/>
  <c r="AN463" i="56"/>
  <c r="AN41" i="56"/>
  <c r="AN385" i="56"/>
  <c r="AN377" i="56"/>
  <c r="AN370" i="56"/>
  <c r="AN428" i="56"/>
  <c r="AN424" i="56"/>
  <c r="AN441" i="56"/>
  <c r="AN359" i="56"/>
  <c r="AN351" i="56"/>
  <c r="AN344" i="56"/>
  <c r="AN301" i="56"/>
  <c r="AN293" i="56"/>
  <c r="AN285" i="56"/>
  <c r="AN325" i="56"/>
  <c r="AN268" i="56"/>
  <c r="AN10" i="56"/>
  <c r="AN232" i="56"/>
  <c r="AN106" i="56"/>
  <c r="AN215" i="56"/>
  <c r="AN219" i="56"/>
  <c r="AN228" i="56"/>
  <c r="AN203" i="56"/>
  <c r="AN1142" i="56"/>
  <c r="AN1134" i="56"/>
  <c r="AN968" i="56"/>
  <c r="AN960" i="56"/>
  <c r="AN952" i="56"/>
  <c r="AN882" i="56"/>
  <c r="AN874" i="56"/>
  <c r="AN63" i="56"/>
  <c r="AN899" i="56"/>
  <c r="AN1121" i="56"/>
  <c r="AN1114" i="56"/>
  <c r="AN1106" i="56"/>
  <c r="AN791" i="56"/>
  <c r="AN1198" i="56"/>
  <c r="AN1202" i="56"/>
  <c r="AN1115" i="56"/>
  <c r="AN1107" i="56"/>
  <c r="AN1099" i="56"/>
  <c r="AN1151" i="56"/>
  <c r="AN1146" i="56"/>
  <c r="AN1135" i="56"/>
  <c r="AN1128" i="56"/>
  <c r="AN110" i="56"/>
  <c r="AN976" i="56"/>
  <c r="AN969" i="56"/>
  <c r="AN961" i="56"/>
  <c r="AN953" i="56"/>
  <c r="AN990" i="56"/>
  <c r="AN1028" i="56"/>
  <c r="AN1010" i="56"/>
  <c r="AN883" i="56"/>
  <c r="AN875" i="56"/>
  <c r="AN64" i="56"/>
  <c r="AN900" i="56"/>
  <c r="AN700" i="56"/>
  <c r="AN768" i="56"/>
  <c r="AN819" i="56"/>
  <c r="AN799" i="56"/>
  <c r="AN1051" i="56"/>
  <c r="AN917" i="56"/>
  <c r="AN78" i="56"/>
  <c r="AN1026" i="56"/>
  <c r="AN931" i="56"/>
  <c r="AN925" i="56"/>
  <c r="AN70" i="56"/>
  <c r="AN881" i="56"/>
  <c r="AN873" i="56"/>
  <c r="AN867" i="56"/>
  <c r="AN1032" i="56"/>
  <c r="AN1007" i="56"/>
  <c r="AN999" i="56"/>
  <c r="AN993" i="56"/>
  <c r="AN987" i="56"/>
  <c r="AN79" i="56"/>
  <c r="AN941" i="56"/>
  <c r="AN1037" i="56"/>
  <c r="AN1029" i="56"/>
  <c r="AN1023" i="56"/>
  <c r="AN922" i="56"/>
  <c r="AN1047" i="56"/>
  <c r="AN878" i="56"/>
  <c r="AN870" i="56"/>
  <c r="AN65" i="56"/>
  <c r="AN891" i="56"/>
  <c r="AN850" i="56"/>
  <c r="AN57" i="56"/>
  <c r="AN833" i="56"/>
  <c r="AN744" i="56"/>
  <c r="AN736" i="56"/>
  <c r="AN102" i="56"/>
  <c r="AN710" i="56"/>
  <c r="AN703" i="56"/>
  <c r="AN786" i="56"/>
  <c r="AN732" i="56"/>
  <c r="AN714" i="56"/>
  <c r="AN650" i="56"/>
  <c r="AN642" i="56"/>
  <c r="AN634" i="56"/>
  <c r="AN627" i="56"/>
  <c r="AN619" i="56"/>
  <c r="AN683" i="56"/>
  <c r="AN596" i="56"/>
  <c r="AN519" i="56"/>
  <c r="AN512" i="56"/>
  <c r="AN504" i="56"/>
  <c r="AN498" i="56"/>
  <c r="AN490" i="56"/>
  <c r="AN488" i="56"/>
  <c r="AN567" i="56"/>
  <c r="AN47" i="56"/>
  <c r="AN527" i="56"/>
  <c r="AN548" i="56"/>
  <c r="AN554" i="56"/>
  <c r="AN482" i="56"/>
  <c r="AN474" i="56"/>
  <c r="AN396" i="56"/>
  <c r="AN389" i="56"/>
  <c r="AN381" i="56"/>
  <c r="AN373" i="56"/>
  <c r="AN434" i="56"/>
  <c r="AN462" i="56"/>
  <c r="AN455" i="56"/>
  <c r="AN447" i="56"/>
  <c r="AN355" i="56"/>
  <c r="AN348" i="56"/>
  <c r="AN304" i="56"/>
  <c r="AN18" i="56"/>
  <c r="AN343" i="56"/>
  <c r="AN321" i="56"/>
  <c r="AN12" i="56"/>
  <c r="AN8" i="56"/>
  <c r="AN188" i="56"/>
  <c r="AN181" i="56"/>
  <c r="AN128" i="56"/>
  <c r="AN191" i="56"/>
  <c r="AN190" i="56"/>
  <c r="AN223" i="56"/>
  <c r="AN249" i="56"/>
  <c r="AN1232" i="56"/>
  <c r="AN1224" i="56"/>
  <c r="AN1093" i="56"/>
  <c r="AN1181" i="56"/>
  <c r="AN1061" i="56"/>
  <c r="AN1013" i="56"/>
  <c r="AN938" i="56"/>
  <c r="AN927" i="56"/>
  <c r="AN919" i="56"/>
  <c r="AN764" i="56"/>
  <c r="AN756" i="56"/>
  <c r="AN748" i="56"/>
  <c r="AN726" i="56"/>
  <c r="AN608" i="56"/>
  <c r="AN600" i="56"/>
  <c r="AN43" i="56"/>
  <c r="AN417" i="56"/>
  <c r="AN409" i="56"/>
  <c r="AN280" i="56"/>
  <c r="AN307" i="56"/>
  <c r="AN263" i="56"/>
  <c r="AN255" i="56"/>
  <c r="AN138" i="56"/>
  <c r="AN130" i="56"/>
  <c r="AN1173" i="56"/>
  <c r="AN67" i="56"/>
  <c r="AN895" i="56"/>
  <c r="AN59" i="56"/>
  <c r="AN837" i="56"/>
  <c r="AN740" i="56"/>
  <c r="AN811" i="56"/>
  <c r="AN718" i="56"/>
  <c r="AN730" i="56"/>
  <c r="AN646" i="56"/>
  <c r="AN638" i="56"/>
  <c r="AN94" i="56"/>
  <c r="AN666" i="56"/>
  <c r="AN591" i="56"/>
  <c r="AN588" i="56"/>
  <c r="AN13" i="56"/>
  <c r="AN242" i="56"/>
  <c r="AN184" i="56"/>
  <c r="AN1235" i="56"/>
  <c r="AN1227" i="56"/>
  <c r="AN1220" i="56"/>
  <c r="AN1212" i="56"/>
  <c r="AN1204" i="56"/>
  <c r="AN1250" i="56"/>
  <c r="AN1243" i="56"/>
  <c r="AN121" i="56"/>
  <c r="AN1193" i="56"/>
  <c r="AN1186" i="56"/>
  <c r="AN1096" i="56"/>
  <c r="AN1088" i="56"/>
  <c r="AN1177" i="56"/>
  <c r="AN1169" i="56"/>
  <c r="AN1087" i="56"/>
  <c r="AN1161" i="56"/>
  <c r="AN1154" i="56"/>
  <c r="AN1144" i="56"/>
  <c r="AN1138" i="56"/>
  <c r="AN1069" i="56"/>
  <c r="AN971" i="56"/>
  <c r="AN964" i="56"/>
  <c r="AN956" i="56"/>
  <c r="AN24" i="56"/>
  <c r="AN1063" i="56"/>
  <c r="AN1045" i="56"/>
  <c r="AN237" i="56"/>
  <c r="AN1216" i="56"/>
  <c r="AN1208" i="56"/>
  <c r="AN1197" i="56"/>
  <c r="AN1190" i="56"/>
  <c r="AN124" i="56"/>
  <c r="AN1119" i="56"/>
  <c r="AN1112" i="56"/>
  <c r="AN1104" i="56"/>
  <c r="AN22" i="56"/>
  <c r="AN1090" i="56"/>
  <c r="AN117" i="56"/>
  <c r="AN1171" i="56"/>
  <c r="AN1163" i="56"/>
  <c r="AN1155" i="56"/>
  <c r="AN1148" i="56"/>
  <c r="AN1140" i="56"/>
  <c r="AN1133" i="56"/>
  <c r="AN1085" i="56"/>
  <c r="AN1078" i="56"/>
  <c r="AN1071" i="56"/>
  <c r="AN973" i="56"/>
  <c r="AN966" i="56"/>
  <c r="AN958" i="56"/>
  <c r="AN950" i="56"/>
  <c r="AN944" i="56"/>
  <c r="AN129" i="56"/>
  <c r="AN1058" i="56"/>
  <c r="AN995" i="56"/>
  <c r="AN1040" i="56"/>
  <c r="AN983" i="56"/>
  <c r="AN1050" i="56"/>
  <c r="AN979" i="56"/>
  <c r="AN77" i="56"/>
  <c r="AN1025" i="56"/>
  <c r="AN73" i="56"/>
  <c r="AN930" i="56"/>
  <c r="AN924" i="56"/>
  <c r="AN69" i="56"/>
  <c r="AN880" i="56"/>
  <c r="AN872" i="56"/>
  <c r="AN866" i="56"/>
  <c r="AN858" i="56"/>
  <c r="AN915" i="56"/>
  <c r="AN911" i="56"/>
  <c r="AN844" i="56"/>
  <c r="AN795" i="56"/>
  <c r="AN31" i="56"/>
  <c r="AN864" i="56"/>
  <c r="AN61" i="56"/>
  <c r="AN15" i="56"/>
  <c r="AN148" i="56"/>
  <c r="AN1076" i="56"/>
  <c r="AN1056" i="56"/>
  <c r="AN610" i="56"/>
  <c r="AN537" i="56"/>
  <c r="AN421" i="56"/>
  <c r="AN37" i="56"/>
  <c r="AN200" i="56"/>
  <c r="AN856" i="56"/>
  <c r="AN669" i="56"/>
  <c r="AN156" i="56"/>
  <c r="AN903" i="56"/>
  <c r="AN897" i="56"/>
  <c r="AN846" i="56"/>
  <c r="AN887" i="56"/>
  <c r="AN829" i="56"/>
  <c r="AN886" i="56"/>
  <c r="AN761" i="56"/>
  <c r="AN753" i="56"/>
  <c r="AN745" i="56"/>
  <c r="AN738" i="56"/>
  <c r="AN809" i="56"/>
  <c r="AN817" i="56"/>
  <c r="AN100" i="56"/>
  <c r="AN806" i="56"/>
  <c r="AN728" i="56"/>
  <c r="AN797" i="56"/>
  <c r="AN789" i="56"/>
  <c r="AN723" i="56"/>
  <c r="AN716" i="56"/>
  <c r="AN651" i="56"/>
  <c r="AN644" i="56"/>
  <c r="AN636" i="56"/>
  <c r="AN663" i="56"/>
  <c r="AN655" i="56"/>
  <c r="AN692" i="56"/>
  <c r="AN686" i="56"/>
  <c r="AN678" i="56"/>
  <c r="AN90" i="56"/>
  <c r="AN612" i="56"/>
  <c r="AN605" i="56"/>
  <c r="AN598" i="56"/>
  <c r="AN521" i="56"/>
  <c r="AN492" i="56"/>
  <c r="AN565" i="56"/>
  <c r="AN480" i="56"/>
  <c r="AN560" i="56"/>
  <c r="AN539" i="56"/>
  <c r="AN531" i="56"/>
  <c r="AN589" i="56"/>
  <c r="AN587" i="56"/>
  <c r="AN583" i="56"/>
  <c r="AN575" i="56"/>
  <c r="AN594" i="56"/>
  <c r="AN476" i="56"/>
  <c r="AN398" i="56"/>
  <c r="AN391" i="56"/>
  <c r="AN383" i="56"/>
  <c r="AN375" i="56"/>
  <c r="AN368" i="56"/>
  <c r="AN426" i="56"/>
  <c r="AN39" i="56"/>
  <c r="AN439" i="56"/>
  <c r="AN435" i="56"/>
  <c r="AN1014" i="56"/>
  <c r="AN414" i="56"/>
  <c r="AN406" i="56"/>
  <c r="AN449" i="56"/>
  <c r="AN357" i="56"/>
  <c r="AN350" i="56"/>
  <c r="AN306" i="56"/>
  <c r="AN299" i="56"/>
  <c r="AN291" i="56"/>
  <c r="AN283" i="56"/>
  <c r="AN277" i="56"/>
  <c r="AN309" i="56"/>
  <c r="AN323" i="56"/>
  <c r="AN317" i="56"/>
  <c r="AN266" i="56"/>
  <c r="AN260" i="56"/>
  <c r="AN28" i="56"/>
  <c r="AN334" i="56"/>
  <c r="AN158" i="56"/>
  <c r="AN150" i="56"/>
  <c r="AN142" i="56"/>
  <c r="AN135" i="56"/>
  <c r="AN247" i="56"/>
  <c r="AN250" i="56"/>
  <c r="AN230" i="56"/>
  <c r="AN104" i="56"/>
  <c r="AN213" i="56"/>
  <c r="AN251" i="56"/>
  <c r="AN226" i="56"/>
  <c r="AN202" i="56"/>
  <c r="AN194" i="56"/>
  <c r="AN26" i="56"/>
  <c r="AN1256" i="56"/>
  <c r="AN1247" i="56"/>
  <c r="AN1167" i="56"/>
  <c r="AN1165" i="56"/>
  <c r="AN1044" i="56"/>
  <c r="AN1004" i="56"/>
  <c r="AN996" i="56"/>
  <c r="AN1053" i="56"/>
  <c r="AN1034" i="56"/>
  <c r="AN933" i="56"/>
  <c r="AN96" i="56"/>
  <c r="AN624" i="56"/>
  <c r="AN699" i="56"/>
  <c r="AN517" i="56"/>
  <c r="AN509" i="56"/>
  <c r="AN501" i="56"/>
  <c r="AN559" i="56"/>
  <c r="AN585" i="56"/>
  <c r="AN403" i="56"/>
  <c r="AN459" i="56"/>
  <c r="AN313" i="56"/>
  <c r="AN270" i="56"/>
  <c r="AN178" i="56"/>
  <c r="AN125" i="56"/>
  <c r="AN1239" i="56"/>
  <c r="AN115" i="56"/>
  <c r="AN1157" i="56"/>
  <c r="AN905" i="56"/>
  <c r="AN823" i="56"/>
  <c r="AN813" i="56"/>
  <c r="AN706" i="56"/>
  <c r="AN657" i="56"/>
  <c r="AN613" i="56"/>
  <c r="AN88" i="56"/>
  <c r="AN577" i="56"/>
  <c r="AN451" i="56"/>
  <c r="AN336" i="56"/>
  <c r="AN165" i="56"/>
  <c r="AN196" i="56"/>
  <c r="AN224" i="56"/>
  <c r="AN1230" i="56"/>
  <c r="AN1222" i="56"/>
  <c r="AN1253" i="56"/>
  <c r="AN122" i="56"/>
  <c r="AN1238" i="56"/>
  <c r="AN1196" i="56"/>
  <c r="AN1189" i="56"/>
  <c r="AN1120" i="56"/>
  <c r="AN1113" i="56"/>
  <c r="AN1105" i="56"/>
  <c r="AN118" i="56"/>
  <c r="AN1091" i="56"/>
  <c r="AN1179" i="56"/>
  <c r="AN1125" i="56"/>
  <c r="AN1164" i="56"/>
  <c r="AN1156" i="56"/>
  <c r="AN1149" i="56"/>
  <c r="AN1141" i="56"/>
  <c r="AN1126" i="56"/>
  <c r="AN1079" i="56"/>
  <c r="AN1072" i="56"/>
  <c r="AN974" i="56"/>
  <c r="AN967" i="56"/>
  <c r="AN959" i="56"/>
  <c r="AN951" i="56"/>
  <c r="AN945" i="56"/>
  <c r="AN1065" i="56"/>
  <c r="AN1059" i="56"/>
  <c r="AN1055" i="56"/>
  <c r="AN1002" i="56"/>
  <c r="AN83" i="56"/>
  <c r="AN1041" i="56"/>
  <c r="AN984" i="56"/>
  <c r="AN1236" i="56"/>
  <c r="AN1213" i="56"/>
  <c r="AN1187" i="56"/>
  <c r="AN1103" i="56"/>
  <c r="AN1178" i="56"/>
  <c r="AN1139" i="56"/>
  <c r="AN972" i="56"/>
  <c r="AN108" i="56"/>
  <c r="AN1064" i="56"/>
  <c r="AN1000" i="56"/>
  <c r="AN80" i="56"/>
  <c r="AN1038" i="56"/>
  <c r="AN929" i="56"/>
  <c r="AN1110" i="56"/>
  <c r="AN1102" i="56"/>
  <c r="AN1131" i="56"/>
  <c r="AN981" i="56"/>
  <c r="AN988" i="56"/>
  <c r="AN928" i="56"/>
  <c r="AN1221" i="56"/>
  <c r="AN1251" i="56"/>
  <c r="AN1194" i="56"/>
  <c r="AN1111" i="56"/>
  <c r="AN1089" i="56"/>
  <c r="AN1123" i="56"/>
  <c r="AN1145" i="56"/>
  <c r="AN1132" i="56"/>
  <c r="AN1077" i="56"/>
  <c r="AN965" i="56"/>
  <c r="AN980" i="56"/>
  <c r="AN1008" i="56"/>
  <c r="AN1039" i="56"/>
  <c r="AN978" i="56"/>
  <c r="AN1030" i="56"/>
  <c r="AN989" i="56"/>
  <c r="AN1228" i="56"/>
  <c r="AN1205" i="56"/>
  <c r="AN1118" i="56"/>
  <c r="AN1097" i="56"/>
  <c r="AN1170" i="56"/>
  <c r="AN114" i="56"/>
  <c r="AN1084" i="56"/>
  <c r="AN1070" i="56"/>
  <c r="AN957" i="56"/>
  <c r="AN1046" i="56"/>
  <c r="AN994" i="56"/>
  <c r="AN982" i="56"/>
  <c r="AN1024" i="56"/>
  <c r="AN923" i="56"/>
  <c r="AN1254" i="56"/>
  <c r="AN1246" i="56"/>
  <c r="AN1122" i="56"/>
  <c r="AN1043" i="56"/>
  <c r="AN1003" i="56"/>
  <c r="AN84" i="56"/>
  <c r="AN1033" i="56"/>
  <c r="AN623" i="56"/>
  <c r="AN685" i="56"/>
  <c r="AN516" i="56"/>
  <c r="AN508" i="56"/>
  <c r="AN500" i="56"/>
  <c r="AN558" i="56"/>
  <c r="AN584" i="56"/>
  <c r="AN436" i="56"/>
  <c r="AN402" i="56"/>
  <c r="AN458" i="56"/>
  <c r="AN312" i="56"/>
  <c r="AN269" i="56"/>
  <c r="AN177" i="56"/>
  <c r="AN172" i="56"/>
  <c r="AN879" i="56"/>
  <c r="AN871" i="56"/>
  <c r="AN865" i="56"/>
  <c r="AN857" i="56"/>
  <c r="AN892" i="56"/>
  <c r="AN62" i="56"/>
  <c r="AN896" i="56"/>
  <c r="AN845" i="56"/>
  <c r="AN834" i="56"/>
  <c r="AN766" i="56"/>
  <c r="AN760" i="56"/>
  <c r="AN752" i="56"/>
  <c r="AN103" i="56"/>
  <c r="AN737" i="56"/>
  <c r="AN808" i="56"/>
  <c r="AN704" i="56"/>
  <c r="AN729" i="56"/>
  <c r="AN805" i="56"/>
  <c r="AN803" i="56"/>
  <c r="AN796" i="56"/>
  <c r="AN788" i="56"/>
  <c r="AN722" i="56"/>
  <c r="AN715" i="56"/>
  <c r="AN95" i="56"/>
  <c r="AN643" i="56"/>
  <c r="AN635" i="56"/>
  <c r="AN92" i="56"/>
  <c r="AN684" i="56"/>
  <c r="AN677" i="56"/>
  <c r="AN670" i="56"/>
  <c r="AN611" i="56"/>
  <c r="AN604" i="56"/>
  <c r="AN597" i="56"/>
  <c r="AN520" i="56"/>
  <c r="AN51" i="56"/>
  <c r="AN491" i="56"/>
  <c r="AN568" i="56"/>
  <c r="AN566" i="56"/>
  <c r="AN538" i="56"/>
  <c r="AN530" i="56"/>
  <c r="AN528" i="56"/>
  <c r="AN549" i="56"/>
  <c r="AN543" i="56"/>
  <c r="AN475" i="56"/>
  <c r="AN468" i="56"/>
  <c r="AN397" i="56"/>
  <c r="AN390" i="56"/>
  <c r="AN382" i="56"/>
  <c r="AN374" i="56"/>
  <c r="AN367" i="56"/>
  <c r="AN425" i="56"/>
  <c r="AN422" i="56"/>
  <c r="AN1021" i="56"/>
  <c r="AN1017" i="56"/>
  <c r="AN431" i="56"/>
  <c r="AN413" i="56"/>
  <c r="AN405" i="56"/>
  <c r="AN399" i="56"/>
  <c r="AN36" i="56"/>
  <c r="AN356" i="56"/>
  <c r="AN349" i="56"/>
  <c r="AN305" i="56"/>
  <c r="AN298" i="56"/>
  <c r="AN290" i="56"/>
  <c r="AN276" i="56"/>
  <c r="AN308" i="56"/>
  <c r="AN16" i="56"/>
  <c r="AN322" i="56"/>
  <c r="AN316" i="56"/>
  <c r="AN265" i="56"/>
  <c r="AN259" i="56"/>
  <c r="AN157" i="56"/>
  <c r="AN149" i="56"/>
  <c r="AN21" i="56"/>
  <c r="AN134" i="56"/>
  <c r="AN246" i="56"/>
  <c r="AN189" i="56"/>
  <c r="AN238" i="56"/>
  <c r="AN173" i="56"/>
  <c r="AN212" i="56"/>
  <c r="AN248" i="56"/>
  <c r="AN208" i="56"/>
  <c r="AN201" i="56"/>
  <c r="AN193" i="56"/>
  <c r="AN765" i="56"/>
  <c r="AN759" i="56"/>
  <c r="AN751" i="56"/>
  <c r="AN802" i="56"/>
  <c r="AN97" i="56"/>
  <c r="AN721" i="56"/>
  <c r="AN676" i="56"/>
  <c r="AN603" i="56"/>
  <c r="AN586" i="56"/>
  <c r="AN44" i="56"/>
  <c r="AN467" i="56"/>
  <c r="AN366" i="56"/>
  <c r="AN364" i="56"/>
  <c r="AN438" i="56"/>
  <c r="AN420" i="56"/>
  <c r="AN412" i="56"/>
  <c r="AN297" i="56"/>
  <c r="AN289" i="56"/>
  <c r="AN275" i="56"/>
  <c r="AN315" i="56"/>
  <c r="AN258" i="56"/>
  <c r="AN163" i="56"/>
  <c r="AN141" i="56"/>
  <c r="AN133" i="56"/>
  <c r="AN207" i="56"/>
  <c r="AN33" i="56"/>
  <c r="AN1217" i="56"/>
  <c r="AN1209" i="56"/>
  <c r="AN1240" i="56"/>
  <c r="AN1174" i="56"/>
  <c r="AN1158" i="56"/>
  <c r="AN68" i="56"/>
  <c r="AN888" i="56"/>
  <c r="AN906" i="56"/>
  <c r="AN60" i="56"/>
  <c r="AN838" i="56"/>
  <c r="AN830" i="56"/>
  <c r="AN824" i="56"/>
  <c r="AN741" i="56"/>
  <c r="AN733" i="56"/>
  <c r="AN814" i="56"/>
  <c r="AN707" i="56"/>
  <c r="AN711" i="56"/>
  <c r="AN647" i="56"/>
  <c r="AN639" i="56"/>
  <c r="AN631" i="56"/>
  <c r="AN658" i="56"/>
  <c r="AN614" i="56"/>
  <c r="AN595" i="56"/>
  <c r="AN592" i="56"/>
  <c r="AN524" i="56"/>
  <c r="AN578" i="56"/>
  <c r="AN1019" i="56"/>
  <c r="AN38" i="56"/>
  <c r="AN452" i="56"/>
  <c r="AN14" i="56"/>
  <c r="AN337" i="56"/>
  <c r="AN243" i="56"/>
  <c r="AN185" i="56"/>
  <c r="AN166" i="56"/>
  <c r="AN859" i="56"/>
  <c r="AN916" i="56"/>
  <c r="AN912" i="56"/>
  <c r="AN904" i="56"/>
  <c r="AN898" i="56"/>
  <c r="AN847" i="56"/>
  <c r="AN839" i="56"/>
  <c r="AN55" i="56"/>
  <c r="AN822" i="56"/>
  <c r="AN762" i="56"/>
  <c r="AN754" i="56"/>
  <c r="AN746" i="56"/>
  <c r="AN812" i="56"/>
  <c r="AN705" i="56"/>
  <c r="AN807" i="56"/>
  <c r="AN804" i="56"/>
  <c r="AN98" i="56"/>
  <c r="AN790" i="56"/>
  <c r="AN724" i="56"/>
  <c r="AN630" i="56"/>
  <c r="AN622" i="56"/>
  <c r="AN656" i="56"/>
  <c r="AN693" i="56"/>
  <c r="AN687" i="56"/>
  <c r="AN679" i="56"/>
  <c r="AN671" i="56"/>
  <c r="AN617" i="56"/>
  <c r="AN515" i="56"/>
  <c r="AN507" i="56"/>
  <c r="AN499" i="56"/>
  <c r="AN493" i="56"/>
  <c r="AN544" i="56"/>
  <c r="AN483" i="56"/>
  <c r="AN561" i="56"/>
  <c r="AN48" i="56"/>
  <c r="AN532" i="56"/>
  <c r="AN557" i="56"/>
  <c r="AN45" i="56"/>
  <c r="AN576" i="56"/>
  <c r="AN569" i="56"/>
  <c r="AN477" i="56"/>
  <c r="AN469" i="56"/>
  <c r="AN523" i="56"/>
  <c r="AN392" i="56"/>
  <c r="AN384" i="56"/>
  <c r="AN376" i="56"/>
  <c r="AN369" i="56"/>
  <c r="AN427" i="56"/>
  <c r="AN423" i="56"/>
  <c r="AN440" i="56"/>
  <c r="AN1018" i="56"/>
  <c r="AN432" i="56"/>
  <c r="AN415" i="56"/>
  <c r="AN407" i="56"/>
  <c r="AN401" i="56"/>
  <c r="AN457" i="56"/>
  <c r="AN450" i="56"/>
  <c r="AN358" i="56"/>
  <c r="AN445" i="56"/>
  <c r="AN300" i="56"/>
  <c r="AN292" i="56"/>
  <c r="AN284" i="56"/>
  <c r="AN342" i="56"/>
  <c r="AN330" i="56"/>
  <c r="AN324" i="56"/>
  <c r="AN318" i="56"/>
  <c r="AN267" i="56"/>
  <c r="AN9" i="56"/>
  <c r="AN335" i="56"/>
  <c r="AN159" i="56"/>
  <c r="AN151" i="56"/>
  <c r="AN143" i="56"/>
  <c r="AN176" i="56"/>
  <c r="AN171" i="56"/>
  <c r="AN164" i="56"/>
  <c r="AN231" i="56"/>
  <c r="AN105" i="56"/>
  <c r="AN214" i="56"/>
  <c r="AN218" i="56"/>
  <c r="AN227" i="56"/>
  <c r="AN32" i="56"/>
  <c r="AN195" i="56"/>
  <c r="AN1234" i="56"/>
  <c r="AN1226" i="56"/>
  <c r="AN1219" i="56"/>
  <c r="AN1211" i="56"/>
  <c r="AN1203" i="56"/>
  <c r="AN1249" i="56"/>
  <c r="AN1242" i="56"/>
  <c r="AN1200" i="56"/>
  <c r="AN1192" i="56"/>
  <c r="AN1185" i="56"/>
  <c r="AN1117" i="56"/>
  <c r="AN1109" i="56"/>
  <c r="AN1101" i="56"/>
  <c r="AN1095" i="56"/>
  <c r="AN1183" i="56"/>
  <c r="AN1176" i="56"/>
  <c r="AN116" i="56"/>
  <c r="AN1086" i="56"/>
  <c r="AN1160" i="56"/>
  <c r="AN1153" i="56"/>
  <c r="AN1147" i="56"/>
  <c r="AN1137" i="56"/>
  <c r="AN1130" i="56"/>
  <c r="AN1083" i="56"/>
  <c r="AN1075" i="56"/>
  <c r="AN1143" i="56"/>
  <c r="AN970" i="56"/>
  <c r="AN963" i="56"/>
  <c r="AN955" i="56"/>
  <c r="AN949" i="56"/>
  <c r="AN1012" i="56"/>
  <c r="AN1057" i="56"/>
  <c r="AN86" i="56"/>
  <c r="AN1006" i="56"/>
  <c r="AN998" i="56"/>
  <c r="AN992" i="56"/>
  <c r="AN986" i="56"/>
  <c r="AN936" i="56"/>
  <c r="AN1049" i="56"/>
  <c r="AN940" i="56"/>
  <c r="AN1036" i="56"/>
  <c r="AN76" i="56"/>
  <c r="AN1022" i="56"/>
  <c r="AN935" i="56"/>
  <c r="AN72" i="56"/>
  <c r="AN921" i="56"/>
  <c r="AN885" i="56"/>
  <c r="AN877" i="56"/>
  <c r="AN869" i="56"/>
  <c r="AN863" i="56"/>
  <c r="AN855" i="56"/>
  <c r="AN914" i="56"/>
  <c r="AN890" i="56"/>
  <c r="AN908" i="56"/>
  <c r="AN902" i="56"/>
  <c r="AN849" i="56"/>
  <c r="AN843" i="56"/>
  <c r="AN821" i="56"/>
  <c r="AN832" i="56"/>
  <c r="AN826" i="56"/>
  <c r="AN54" i="56"/>
  <c r="AN758" i="56"/>
  <c r="AN750" i="56"/>
  <c r="AN743" i="56"/>
  <c r="AN735" i="56"/>
  <c r="AN25" i="56"/>
  <c r="AN709" i="56"/>
  <c r="AN702" i="56"/>
  <c r="AN770" i="56"/>
  <c r="AN1244" i="56"/>
  <c r="AN1201" i="56"/>
  <c r="AN1162" i="56"/>
  <c r="AN66" i="56"/>
  <c r="AN910" i="56"/>
  <c r="AN58" i="56"/>
  <c r="AN828" i="56"/>
  <c r="AN816" i="56"/>
  <c r="AN662" i="56"/>
  <c r="AN654" i="56"/>
  <c r="AN50" i="56"/>
  <c r="AN582" i="56"/>
  <c r="AN574" i="56"/>
  <c r="AN448" i="56"/>
  <c r="AN20" i="56"/>
  <c r="AN254" i="56"/>
  <c r="AN333" i="56"/>
  <c r="AN7" i="56"/>
  <c r="AN236" i="56"/>
  <c r="AN731" i="56"/>
  <c r="AN801" i="56"/>
  <c r="AN794" i="56"/>
  <c r="AN787" i="56"/>
  <c r="AN720" i="56"/>
  <c r="AN713" i="56"/>
  <c r="AN649" i="56"/>
  <c r="AN641" i="56"/>
  <c r="AN633" i="56"/>
  <c r="AN626" i="56"/>
  <c r="AN698" i="56"/>
  <c r="AN660" i="56"/>
  <c r="AN616" i="56"/>
  <c r="AN691" i="56"/>
  <c r="AN682" i="56"/>
  <c r="AN675" i="56"/>
  <c r="AN668" i="56"/>
  <c r="AN89" i="56"/>
  <c r="AN602" i="56"/>
  <c r="AN667" i="56"/>
  <c r="AN87" i="56"/>
  <c r="AN511" i="56"/>
  <c r="AN503" i="56"/>
  <c r="AN497" i="56"/>
  <c r="AN489" i="56"/>
  <c r="AN487" i="56"/>
  <c r="AN564" i="56"/>
  <c r="AN593" i="56"/>
  <c r="AN536" i="56"/>
  <c r="AN30" i="56"/>
  <c r="AN526" i="56"/>
  <c r="AN550" i="56"/>
  <c r="AN553" i="56"/>
  <c r="AN580" i="56"/>
  <c r="AN573" i="56"/>
  <c r="AN481" i="56"/>
  <c r="AN473" i="56"/>
  <c r="AN466" i="56"/>
  <c r="AN395" i="56"/>
  <c r="AN388" i="56"/>
  <c r="AN380" i="56"/>
  <c r="AN40" i="56"/>
  <c r="AN365" i="56"/>
  <c r="AN363" i="56"/>
  <c r="AN444" i="56"/>
  <c r="AN1020" i="56"/>
  <c r="AN1016" i="56"/>
  <c r="AN419" i="56"/>
  <c r="AN411" i="56"/>
  <c r="AN29" i="56"/>
  <c r="AN461" i="56"/>
  <c r="AN454" i="56"/>
  <c r="AN446" i="56"/>
  <c r="AN354" i="56"/>
  <c r="AN347" i="56"/>
  <c r="AN303" i="56"/>
  <c r="AN296" i="56"/>
  <c r="AN288" i="56"/>
  <c r="AN282" i="56"/>
  <c r="AN274" i="56"/>
  <c r="AN17" i="56"/>
  <c r="AN272" i="56"/>
  <c r="AN328" i="56"/>
  <c r="AN320" i="56"/>
  <c r="AN314" i="56"/>
  <c r="AN11" i="56"/>
  <c r="AN257" i="56"/>
  <c r="AN252" i="56"/>
  <c r="AN162" i="56"/>
  <c r="AN155" i="56"/>
  <c r="AN147" i="56"/>
  <c r="AN140" i="56"/>
  <c r="AN132" i="56"/>
  <c r="AN245" i="56"/>
  <c r="AN187" i="56"/>
  <c r="AN180" i="56"/>
  <c r="AN127" i="56"/>
  <c r="AN168" i="56"/>
  <c r="AN234" i="56"/>
  <c r="AN210" i="56"/>
  <c r="AN4" i="56"/>
  <c r="AN222" i="56"/>
  <c r="AN239" i="56"/>
  <c r="AN206" i="56"/>
  <c r="AN199" i="56"/>
  <c r="AN27" i="56"/>
  <c r="AN120" i="56"/>
  <c r="AN1081" i="56"/>
  <c r="AN947" i="56"/>
  <c r="AN1067" i="56"/>
  <c r="AN82" i="56"/>
  <c r="AN861" i="56"/>
  <c r="AN853" i="56"/>
  <c r="AN841" i="56"/>
  <c r="AN792" i="56"/>
  <c r="AN695" i="56"/>
  <c r="AN534" i="56"/>
  <c r="AN442" i="56"/>
  <c r="AN161" i="56"/>
  <c r="AN153" i="56"/>
  <c r="AN145" i="56"/>
  <c r="AN197" i="56"/>
  <c r="AN1231" i="56"/>
  <c r="AN1223" i="56"/>
  <c r="AN1092" i="56"/>
  <c r="AN1180" i="56"/>
  <c r="AN1073" i="56"/>
  <c r="AN1060" i="56"/>
  <c r="AN918" i="56"/>
  <c r="AN937" i="56"/>
  <c r="AN926" i="56"/>
  <c r="AN943" i="56"/>
  <c r="AN763" i="56"/>
  <c r="AN755" i="56"/>
  <c r="AN747" i="56"/>
  <c r="AN725" i="56"/>
  <c r="AN607" i="56"/>
  <c r="AN1015" i="56"/>
  <c r="AN416" i="56"/>
  <c r="AN408" i="56"/>
  <c r="AN279" i="56"/>
  <c r="AN311" i="56"/>
  <c r="AN262" i="56"/>
  <c r="AN137" i="56"/>
  <c r="AN211" i="56"/>
  <c r="AN1215" i="56"/>
  <c r="AN1207" i="56"/>
  <c r="AN1172" i="56"/>
  <c r="AN112" i="56"/>
  <c r="AN74" i="56"/>
  <c r="AN894" i="56"/>
  <c r="AN836" i="56"/>
  <c r="AN739" i="56"/>
  <c r="AN810" i="56"/>
  <c r="AN717" i="56"/>
  <c r="AN645" i="56"/>
  <c r="AN637" i="56"/>
  <c r="AN93" i="56"/>
  <c r="AN599" i="56"/>
  <c r="AN522" i="56"/>
  <c r="AN590" i="56"/>
  <c r="AN551" i="56"/>
  <c r="AN34" i="56"/>
  <c r="AN241" i="56"/>
  <c r="AN183" i="56"/>
  <c r="AN1124" i="56"/>
  <c r="AN1009" i="56"/>
  <c r="AN1001" i="56"/>
  <c r="AN1031" i="56"/>
  <c r="AN101" i="56"/>
  <c r="AN629" i="56"/>
  <c r="AN621" i="56"/>
  <c r="AN514" i="56"/>
  <c r="AN506" i="56"/>
  <c r="AN851" i="56"/>
  <c r="AN556" i="56"/>
  <c r="AN42" i="56"/>
  <c r="AN400" i="56"/>
  <c r="AN456" i="56"/>
  <c r="AN341" i="56"/>
  <c r="AN329" i="56"/>
  <c r="AN175" i="56"/>
  <c r="AN170" i="56"/>
  <c r="AN628" i="56"/>
  <c r="AN620" i="56"/>
  <c r="AN513" i="56"/>
  <c r="AN505" i="56"/>
  <c r="AN119" i="56"/>
  <c r="AN111" i="56"/>
  <c r="AN909" i="56"/>
  <c r="AN1233" i="56"/>
  <c r="AN1225" i="56"/>
  <c r="AN1218" i="56"/>
  <c r="AN1210" i="56"/>
  <c r="AN123" i="56"/>
  <c r="AN1248" i="56"/>
  <c r="AN1241" i="56"/>
  <c r="AN1199" i="56"/>
  <c r="AN1191" i="56"/>
  <c r="AN1184" i="56"/>
  <c r="AN1116" i="56"/>
  <c r="AN1108" i="56"/>
  <c r="AN1100" i="56"/>
  <c r="AN1094" i="56"/>
  <c r="AN1182" i="56"/>
  <c r="AN1175" i="56"/>
  <c r="AN1168" i="56"/>
  <c r="AN1166" i="56"/>
  <c r="AN1159" i="56"/>
  <c r="AN1152" i="56"/>
  <c r="AN113" i="56"/>
  <c r="AN1136" i="56"/>
  <c r="AN1129" i="56"/>
  <c r="AN1082" i="56"/>
  <c r="AN1074" i="56"/>
  <c r="AN977" i="56"/>
  <c r="AN109" i="56"/>
  <c r="AN962" i="56"/>
  <c r="AN954" i="56"/>
  <c r="AN948" i="56"/>
  <c r="AN1068" i="56"/>
  <c r="AN1062" i="56"/>
  <c r="AN85" i="56"/>
  <c r="AN1005" i="56"/>
  <c r="AN997" i="56"/>
  <c r="AN991" i="56"/>
  <c r="AN985" i="56"/>
  <c r="AN1054" i="56"/>
  <c r="AN1048" i="56"/>
  <c r="AN939" i="56"/>
  <c r="AN1035" i="56"/>
  <c r="AN75" i="56"/>
  <c r="AN1011" i="56"/>
  <c r="AN934" i="56"/>
  <c r="AN71" i="56"/>
  <c r="AN920" i="56"/>
  <c r="AN884" i="56"/>
  <c r="AN876" i="56"/>
  <c r="AN868" i="56"/>
  <c r="AN862" i="56"/>
  <c r="AN854" i="56"/>
  <c r="AN913" i="56"/>
  <c r="AN889" i="56"/>
  <c r="AN907" i="56"/>
  <c r="AN901" i="56"/>
  <c r="AN848" i="56"/>
  <c r="AN842" i="56"/>
  <c r="AN820" i="56"/>
  <c r="AN831" i="56"/>
  <c r="AN825" i="56"/>
  <c r="AN53" i="56"/>
  <c r="AN757" i="56"/>
  <c r="AN749" i="56"/>
  <c r="AN742" i="56"/>
  <c r="AN734" i="56"/>
  <c r="AN815" i="56"/>
  <c r="AN708" i="56"/>
  <c r="AN701" i="56"/>
  <c r="AN769" i="56"/>
  <c r="AN192" i="56"/>
  <c r="AN160" i="56"/>
  <c r="AN152" i="56"/>
  <c r="AN144" i="56"/>
  <c r="AN652" i="56"/>
  <c r="AN606" i="56"/>
  <c r="AN893" i="56"/>
  <c r="AN835" i="56"/>
  <c r="AN827" i="56"/>
  <c r="AN661" i="56"/>
  <c r="AN653" i="56"/>
  <c r="AN581" i="56"/>
  <c r="AN19" i="56"/>
  <c r="AN253" i="56"/>
  <c r="AN6" i="56"/>
  <c r="AN235" i="56"/>
  <c r="AN99" i="56"/>
  <c r="AN800" i="56"/>
  <c r="AN793" i="56"/>
  <c r="AN727" i="56"/>
  <c r="AN719" i="56"/>
  <c r="AN712" i="56"/>
  <c r="AN648" i="56"/>
  <c r="AN640" i="56"/>
  <c r="AN632" i="56"/>
  <c r="AN625" i="56"/>
  <c r="AN697" i="56"/>
  <c r="AN659" i="56"/>
  <c r="AN615" i="56"/>
  <c r="AN690" i="56"/>
  <c r="AN681" i="56"/>
  <c r="AN674" i="56"/>
  <c r="AN696" i="56"/>
  <c r="AN609" i="56"/>
  <c r="AN601" i="56"/>
  <c r="AN694" i="56"/>
  <c r="AN518" i="56"/>
  <c r="AN510" i="56"/>
  <c r="AN502" i="56"/>
  <c r="AN496" i="56"/>
  <c r="AN547" i="56"/>
  <c r="AN486" i="56"/>
  <c r="AN49" i="56"/>
  <c r="AN542" i="56"/>
  <c r="AN535" i="56"/>
  <c r="AN529" i="56"/>
  <c r="AN525" i="56"/>
  <c r="AN46" i="56"/>
  <c r="AN552" i="56"/>
  <c r="AN579" i="56"/>
  <c r="AN572" i="56"/>
  <c r="AN479" i="56"/>
  <c r="AN472" i="56"/>
  <c r="AN465" i="56"/>
  <c r="AN394" i="56"/>
  <c r="AN387" i="56"/>
  <c r="AN379" i="56"/>
  <c r="AN372" i="56"/>
  <c r="AN430" i="56"/>
  <c r="AN362" i="56"/>
  <c r="AN443" i="56"/>
  <c r="AN437" i="56"/>
  <c r="AN433" i="56"/>
  <c r="AN418" i="56"/>
  <c r="AN410" i="56"/>
  <c r="AN404" i="56"/>
  <c r="AN460" i="56"/>
  <c r="AN453" i="56"/>
  <c r="AN35" i="56"/>
  <c r="AN353" i="56"/>
  <c r="AN346" i="56"/>
  <c r="AN52" i="56"/>
  <c r="AN295" i="56"/>
  <c r="AN287" i="56"/>
  <c r="AN281" i="56"/>
  <c r="AN273" i="56"/>
  <c r="AN339" i="56"/>
  <c r="AN271" i="56"/>
  <c r="AN327" i="56"/>
  <c r="AN319" i="56"/>
  <c r="AN332" i="56"/>
  <c r="AN264" i="56"/>
  <c r="AN256" i="56"/>
  <c r="AN338" i="56"/>
  <c r="AN23" i="56"/>
  <c r="AN154" i="56"/>
  <c r="AN146" i="56"/>
  <c r="AN139" i="56"/>
  <c r="AN131" i="56"/>
  <c r="AN244" i="56"/>
  <c r="AN186" i="56"/>
  <c r="AN179" i="56"/>
  <c r="AN126" i="56"/>
  <c r="AN167" i="56"/>
  <c r="AN233" i="56"/>
  <c r="AN209" i="56"/>
  <c r="AN217" i="56"/>
  <c r="AN221" i="56"/>
  <c r="AN3" i="56"/>
  <c r="AN205" i="56"/>
  <c r="AN198" i="56"/>
  <c r="AN673" i="56"/>
  <c r="AN563" i="56"/>
  <c r="AN541" i="56"/>
  <c r="AN464" i="56"/>
  <c r="AN371" i="56"/>
  <c r="AN429" i="56"/>
  <c r="AN361" i="56"/>
  <c r="AN302" i="56"/>
  <c r="AN294" i="56"/>
  <c r="AN286" i="56"/>
  <c r="AN331" i="56"/>
  <c r="AN229" i="56"/>
  <c r="AN204" i="56"/>
  <c r="AN278" i="56"/>
  <c r="AN310" i="56"/>
  <c r="AN261" i="56"/>
  <c r="AN136" i="56"/>
  <c r="AN225" i="56"/>
  <c r="AN240" i="56"/>
  <c r="AN182" i="56"/>
  <c r="AN555" i="56"/>
  <c r="AN340" i="56"/>
  <c r="AN174" i="56"/>
  <c r="AN169" i="56"/>
  <c r="AN1237" i="56"/>
  <c r="AN1229" i="56"/>
  <c r="AN1214" i="56"/>
  <c r="AN1206" i="56"/>
  <c r="AN1252" i="56"/>
  <c r="AN1245" i="56"/>
  <c r="AN1255" i="56"/>
  <c r="AN1195" i="56"/>
  <c r="AN1188" i="56"/>
  <c r="E12" i="48" l="1"/>
  <c r="E16" i="48" s="1"/>
  <c r="E10" i="48"/>
  <c r="E15" i="48" l="1"/>
  <c r="F16" i="48"/>
  <c r="F13" i="48" l="1"/>
  <c r="E13" i="48" s="1"/>
  <c r="F14" i="48"/>
  <c r="F18" i="48" l="1"/>
  <c r="C18" i="48" s="1"/>
  <c r="C21" i="48" s="1"/>
  <c r="C19" i="48" l="1"/>
  <c r="C20" i="48" l="1"/>
</calcChain>
</file>

<file path=xl/sharedStrings.xml><?xml version="1.0" encoding="utf-8"?>
<sst xmlns="http://schemas.openxmlformats.org/spreadsheetml/2006/main" count="68583" uniqueCount="7319">
  <si>
    <t>Univers</t>
  </si>
  <si>
    <t>Caractéristiques</t>
  </si>
  <si>
    <t>Catégorie</t>
  </si>
  <si>
    <t>Chambre à air</t>
  </si>
  <si>
    <t>Pneu</t>
  </si>
  <si>
    <t>Skateboard</t>
  </si>
  <si>
    <t>Paddle</t>
  </si>
  <si>
    <t>Luge</t>
  </si>
  <si>
    <t>Snowboard</t>
  </si>
  <si>
    <t>Fitness</t>
  </si>
  <si>
    <t>Chasse</t>
  </si>
  <si>
    <t>Nautique et Aquatique</t>
  </si>
  <si>
    <t xml:space="preserve">Outdoor / Randonnée </t>
  </si>
  <si>
    <t>Adresse et Précision</t>
  </si>
  <si>
    <t>Fléchettes</t>
  </si>
  <si>
    <t>Neige et Glace</t>
  </si>
  <si>
    <t>Athlétisme</t>
  </si>
  <si>
    <t>Casque</t>
  </si>
  <si>
    <t>Quels sports / activités sont inclus dans quel univers ?</t>
  </si>
  <si>
    <t xml:space="preserve">Univers </t>
  </si>
  <si>
    <t>Randonnée pédestre</t>
  </si>
  <si>
    <t>Bivouac</t>
  </si>
  <si>
    <t>Camping</t>
  </si>
  <si>
    <t>Trail</t>
  </si>
  <si>
    <t>Marche nordique</t>
  </si>
  <si>
    <t>Marche sportive</t>
  </si>
  <si>
    <t>Running (route)</t>
  </si>
  <si>
    <t>Trottinette</t>
  </si>
  <si>
    <t>Skate</t>
  </si>
  <si>
    <t>Rollers</t>
  </si>
  <si>
    <t>Rugby</t>
  </si>
  <si>
    <t>Volley</t>
  </si>
  <si>
    <t>Baseball</t>
  </si>
  <si>
    <t>Basketball</t>
  </si>
  <si>
    <t>Handball</t>
  </si>
  <si>
    <t>Football</t>
  </si>
  <si>
    <t>Hockey sur gazon</t>
  </si>
  <si>
    <t>Tennis</t>
  </si>
  <si>
    <t>Ping-pong</t>
  </si>
  <si>
    <t xml:space="preserve">Badminton </t>
  </si>
  <si>
    <t>Cardio-training</t>
  </si>
  <si>
    <t>Musculation</t>
  </si>
  <si>
    <t>Pilates</t>
  </si>
  <si>
    <t>Yoga</t>
  </si>
  <si>
    <t>Stretching</t>
  </si>
  <si>
    <t>Danse</t>
  </si>
  <si>
    <t>Gymnastique</t>
  </si>
  <si>
    <t>Cours collectifs</t>
  </si>
  <si>
    <t>Escrime</t>
  </si>
  <si>
    <t>Sports de combats (boxe, arts martiaux, judo, …)</t>
  </si>
  <si>
    <t>Golf</t>
  </si>
  <si>
    <t>Tir à l’arc</t>
  </si>
  <si>
    <t>Pétanque</t>
  </si>
  <si>
    <t>Frisbee</t>
  </si>
  <si>
    <t>Quilles</t>
  </si>
  <si>
    <t>Babyfoot</t>
  </si>
  <si>
    <t>Billard</t>
  </si>
  <si>
    <t>Bowling</t>
  </si>
  <si>
    <t>Natation</t>
  </si>
  <si>
    <t>Plongée</t>
  </si>
  <si>
    <t>Snorkeling</t>
  </si>
  <si>
    <t>Water Polo</t>
  </si>
  <si>
    <t>Surf</t>
  </si>
  <si>
    <t xml:space="preserve">Kayak </t>
  </si>
  <si>
    <t>Aviron</t>
  </si>
  <si>
    <t>Planche à voile (windsurf)</t>
  </si>
  <si>
    <t>Wing surf</t>
  </si>
  <si>
    <t>Chars à voile</t>
  </si>
  <si>
    <t>Sports tractés : ski nautique, wakeboard …</t>
  </si>
  <si>
    <t>Embarcation à propulsion humaine</t>
  </si>
  <si>
    <t>Embarcation &lt;2,5m</t>
  </si>
  <si>
    <t>Ski alpin</t>
  </si>
  <si>
    <t>Traineau</t>
  </si>
  <si>
    <t>Bobsleigh</t>
  </si>
  <si>
    <t>Patinage sur glace</t>
  </si>
  <si>
    <t>Hockey sur glace</t>
  </si>
  <si>
    <t>Curling</t>
  </si>
  <si>
    <t>Escalade</t>
  </si>
  <si>
    <t>Via Ferrata</t>
  </si>
  <si>
    <t xml:space="preserve">Alpinisme </t>
  </si>
  <si>
    <t>Spéléologie</t>
  </si>
  <si>
    <t>Canyoning</t>
  </si>
  <si>
    <t>Deltaplane</t>
  </si>
  <si>
    <t>Parachutisme</t>
  </si>
  <si>
    <t>Parapente</t>
  </si>
  <si>
    <t>Tir sportif</t>
  </si>
  <si>
    <t>Ball trap</t>
  </si>
  <si>
    <t>Pêche</t>
  </si>
  <si>
    <t>Equitation, dressage</t>
  </si>
  <si>
    <t>Equitation</t>
  </si>
  <si>
    <t>Dressage équestre</t>
  </si>
  <si>
    <t>Fauconnerie</t>
  </si>
  <si>
    <t>Tauromachie</t>
  </si>
  <si>
    <t>Dressage Canin</t>
  </si>
  <si>
    <t xml:space="preserve">Sports de courses (sprint, demi-fond, haies) </t>
  </si>
  <si>
    <t>Sports de sauts (longueur, hauteur, triple saut, à la perche)</t>
  </si>
  <si>
    <t>Sports de lancer : poids, disques, javelots, marteaux, …</t>
  </si>
  <si>
    <t>Consommable</t>
  </si>
  <si>
    <t>0,2 kg ≤ X &lt; 0,5 kg</t>
  </si>
  <si>
    <t>Métal &gt; 80%</t>
  </si>
  <si>
    <t>X ≥ 5 kg</t>
  </si>
  <si>
    <t>X &lt; 4 kg</t>
  </si>
  <si>
    <t>X ≥ 15 kg</t>
  </si>
  <si>
    <t>0,1 kg ≤ X &lt; 0,2 kg</t>
  </si>
  <si>
    <t>0,5 kg ≤ X &lt; 1 kg</t>
  </si>
  <si>
    <t>1 kg ≤ X &lt; 2 kg</t>
  </si>
  <si>
    <t>X &lt; 0,2 kg</t>
  </si>
  <si>
    <t>2 kg ≤ X &lt; 3 kg</t>
  </si>
  <si>
    <t>X &lt; 1 kg</t>
  </si>
  <si>
    <t>3 kg ≤ X &lt; 5 kg</t>
  </si>
  <si>
    <t>5 kg ≤ X &lt; 7 kg</t>
  </si>
  <si>
    <t>7 kg ≤ X &lt; 9 kg</t>
  </si>
  <si>
    <t>9 kg ≤ X &lt; 11 kg</t>
  </si>
  <si>
    <t>11 kg ≤ X &lt; 13 kg</t>
  </si>
  <si>
    <t>13 kg ≤ X &lt; 15 kg</t>
  </si>
  <si>
    <t>1 kg ≤ X &lt; 3 kg</t>
  </si>
  <si>
    <t>Vélos</t>
  </si>
  <si>
    <t>Vélo musculaire (hors jouet)
Basé sur le prix de la 1ère mise en marché</t>
  </si>
  <si>
    <t>X &lt; 100 €</t>
  </si>
  <si>
    <t>100 € ≤ X &lt; 200 €</t>
  </si>
  <si>
    <t>200 € ≤ X &lt; 400 €</t>
  </si>
  <si>
    <t>400 € ≤ X &lt; 1000 €</t>
  </si>
  <si>
    <t>X ≥ 1000 €</t>
  </si>
  <si>
    <t>Trottinettes</t>
  </si>
  <si>
    <t>X ≥ 4 kg</t>
  </si>
  <si>
    <t>Remorque à vélo</t>
  </si>
  <si>
    <t>Siège bébé à vélo</t>
  </si>
  <si>
    <t>Paire de rollers ou de patins à roulettes</t>
  </si>
  <si>
    <t>Ballon : football, basketball, volleyball, rugby, handball</t>
  </si>
  <si>
    <t>X ≥ 0,5 kg</t>
  </si>
  <si>
    <t>Balle de tennis et padel (à l’unité)</t>
  </si>
  <si>
    <t>Balle de pickleball (à l'unité)</t>
  </si>
  <si>
    <t>Balle de tennis de table / ping-pong (à l’unité)</t>
  </si>
  <si>
    <t>Balle de squash (à l’unité)</t>
  </si>
  <si>
    <t>Volant de badminton (à l’unité)</t>
  </si>
  <si>
    <t>Raquette de tennis de table (à l’unité)</t>
  </si>
  <si>
    <t>Raquette de padel, raquette de pickleball (à l’unité)</t>
  </si>
  <si>
    <t>Raquette de badminton (à l’unité)</t>
  </si>
  <si>
    <t>X ≥ 0,2 kg</t>
  </si>
  <si>
    <t>Raquette de squash (à l’unité)</t>
  </si>
  <si>
    <t>Raquette de plage (à l’unité)</t>
  </si>
  <si>
    <t>Cage/but de football, de handball, .../poteaux (amovible)</t>
  </si>
  <si>
    <t>X &lt; 5 kg</t>
  </si>
  <si>
    <t>Panier de basket</t>
  </si>
  <si>
    <t>X &lt; 3 kg</t>
  </si>
  <si>
    <t>Filet : tennis de table, volley, badminton, …</t>
  </si>
  <si>
    <t>Table de tennis de table</t>
  </si>
  <si>
    <t>Paire de chaussures à crampons (football, rugby, …)</t>
  </si>
  <si>
    <t>Grip, surgrip (à l'unité)</t>
  </si>
  <si>
    <t>Cordage de raquette</t>
  </si>
  <si>
    <t>Antivibrateur</t>
  </si>
  <si>
    <t>Plot et cône de marquage pour entraînements</t>
  </si>
  <si>
    <t>Chasuble (à l'unité)</t>
  </si>
  <si>
    <t>Housse et sac pour balles, ballons raquettes, table de ping-pong, …</t>
  </si>
  <si>
    <t xml:space="preserve">Protège-tibias </t>
  </si>
  <si>
    <t>Paire de gants de gardien football / handball</t>
  </si>
  <si>
    <t>Outdoor / Randonnée</t>
  </si>
  <si>
    <t>Bâton de randonnée (à l'unité)</t>
  </si>
  <si>
    <t>Sac de randonnée (s'il y a une ceinture ventrale ou pectorale)</t>
  </si>
  <si>
    <t>X ≥ 3 kg</t>
  </si>
  <si>
    <t>Tente (s'il y a des couchages) - pour du camping ou randonnée</t>
  </si>
  <si>
    <t>Tente (s'il y a des couchages) - pour des vans, ou tente canadienne</t>
  </si>
  <si>
    <t>Tapis de sol (hors tapis de sol gonflable)</t>
  </si>
  <si>
    <t>X ≥ 2 kg</t>
  </si>
  <si>
    <t>Paire d'embouts pour bâtons de randonnée</t>
  </si>
  <si>
    <t xml:space="preserve">Flasque, gourde souple pour le trail, la randonnée, la course à pied </t>
  </si>
  <si>
    <t>Paire de crampons de randonnée</t>
  </si>
  <si>
    <t>Haie et starting block</t>
  </si>
  <si>
    <t>Poids de lancer</t>
  </si>
  <si>
    <t>Javelot de lancer (à l'unité)</t>
  </si>
  <si>
    <t>Disque de lancer (à l'unité)</t>
  </si>
  <si>
    <t>X ≥ 1 kg</t>
  </si>
  <si>
    <t>Marteau de lancer (à l'unité)</t>
  </si>
  <si>
    <t>Planche nautique : planche de paddle, planche à voile, planche de surf, planche de kite, planche de wing, planche de wake, sled, rescue board …</t>
  </si>
  <si>
    <t>X ≥ 11 kg</t>
  </si>
  <si>
    <t>Kit complet de paddle gonflable (paddle, sac, pagaie…)</t>
  </si>
  <si>
    <t>Kayak et canoë</t>
  </si>
  <si>
    <t>Monomatière</t>
  </si>
  <si>
    <t>Autre engin nautique (char à voile, ..)</t>
  </si>
  <si>
    <t>Wishbone, mat, pagaie, foil</t>
  </si>
  <si>
    <t>X &lt; 2 kg</t>
  </si>
  <si>
    <t>Bonnet de bain et de natation (hors néoprène)</t>
  </si>
  <si>
    <t>Plomb (plongée, largage, cheville), bracelet lesté et lest</t>
  </si>
  <si>
    <t xml:space="preserve">Bouteille de plongée </t>
  </si>
  <si>
    <t>Combinaison en néoprène (intégrale, courte, …) et poncho et top en néoprène</t>
  </si>
  <si>
    <t>Accessoire en néoprène : paire de chaussons, paire de chaussettes, paire de gants, cagoule, paire de mitaines, paire de surchaussures, bandeau, …</t>
  </si>
  <si>
    <t>Jeu aquatique, accessoire d'aquagym (anneau, bâton, cerceau lesté, pull-buoy, frite, planche en mousse, paire d'haltères en mousse, …)</t>
  </si>
  <si>
    <t>X &lt; 50 g</t>
  </si>
  <si>
    <t>Casque (kayak, …)</t>
  </si>
  <si>
    <t>X &lt; 0,5 kg</t>
  </si>
  <si>
    <t>Paire de brassards</t>
  </si>
  <si>
    <t>Paire de skis</t>
  </si>
  <si>
    <t>Paire de bâtons de ski</t>
  </si>
  <si>
    <t>Fixation de skis et de snowboard (à l'unité)</t>
  </si>
  <si>
    <t xml:space="preserve">Paire de raquettes à neige </t>
  </si>
  <si>
    <t>Paire de chaussures de ski nordique</t>
  </si>
  <si>
    <t>Paire de chaussures de ski alpin</t>
  </si>
  <si>
    <t>Paire de chaussures de snowboard</t>
  </si>
  <si>
    <t>Paire de patins à glace</t>
  </si>
  <si>
    <t>Paire de peaux de phoque</t>
  </si>
  <si>
    <t>Crosse de hockey</t>
  </si>
  <si>
    <t>Palet de hockey</t>
  </si>
  <si>
    <t>Masque, visière</t>
  </si>
  <si>
    <t>Table de billard et de babyfoot</t>
  </si>
  <si>
    <t>Queue de billard (à l'unité)</t>
  </si>
  <si>
    <t xml:space="preserve">Club de golf (à l'unité) </t>
  </si>
  <si>
    <t>Set de golf (clubs et sac)</t>
  </si>
  <si>
    <t>Balle de golf (à l'unité)</t>
  </si>
  <si>
    <t>Boule de pétanque, boule lyonnaise (à l'unité)</t>
  </si>
  <si>
    <t>Boule de bowling (à l'unité)</t>
  </si>
  <si>
    <t>Flèche (à l'unité)</t>
  </si>
  <si>
    <t>Cible de fléchettes</t>
  </si>
  <si>
    <t>Fléchette (à l'unité)</t>
  </si>
  <si>
    <t>Tee de golf</t>
  </si>
  <si>
    <t>Chariot de golf (hors DEEE)</t>
  </si>
  <si>
    <t>X ≥ 7 kg</t>
  </si>
  <si>
    <t>Prise et bloc d'escalade</t>
  </si>
  <si>
    <t>Piolet</t>
  </si>
  <si>
    <t>Voile hors nautisme (pour parapente, parachute, deltaplane, …)</t>
  </si>
  <si>
    <t>X &lt; 1 m²</t>
  </si>
  <si>
    <t>1 m² ≤ X &lt; 5 m²</t>
  </si>
  <si>
    <t>5 m² ≤ X &lt; 10 m²</t>
  </si>
  <si>
    <t>X ≥ 10 m²</t>
  </si>
  <si>
    <t>Sac, pochette et housse (sac à magnésie, sac à pof, pochette radio, sac à corde, housse de corde, sac à dos d'escalade…)</t>
  </si>
  <si>
    <t>Paire de crampons d'alpinisme</t>
  </si>
  <si>
    <t>Harnais, baudrier</t>
  </si>
  <si>
    <t>Corde sans pièces métalliques (corde d'escalade dynamique, statique,  …)</t>
  </si>
  <si>
    <t>Banc de musculation</t>
  </si>
  <si>
    <t>X &lt; 9 kg</t>
  </si>
  <si>
    <t>Elliptique (hors EEE), Rameur, Reformer</t>
  </si>
  <si>
    <t>Vélo d'appartement (hors EEE)</t>
  </si>
  <si>
    <t>Trampoline d'extérieur / tremplin de gym</t>
  </si>
  <si>
    <t xml:space="preserve">Trampoline d'intérieur </t>
  </si>
  <si>
    <t>X ≥ 20 kg</t>
  </si>
  <si>
    <t>Sac de frappe</t>
  </si>
  <si>
    <t>Punching ball</t>
  </si>
  <si>
    <t>Machine de musculation amovible et ne nécessitant pas d'installation (hors EEE)</t>
  </si>
  <si>
    <t xml:space="preserve">Tapis de yoga </t>
  </si>
  <si>
    <t>Barre de traction</t>
  </si>
  <si>
    <t>Corde à sauter de fitness</t>
  </si>
  <si>
    <t>X ≥ 9 kg</t>
  </si>
  <si>
    <t>50 g ≤ X &lt; 100 g</t>
  </si>
  <si>
    <t>Justaucorps (danse, gymnastique, …)</t>
  </si>
  <si>
    <t>Uniforme sport de combat (kimonos, judogi, …)</t>
  </si>
  <si>
    <t>Fleuret, sabre, épée, nunchaku</t>
  </si>
  <si>
    <t>Paire de gants et mitaines de sport de combat</t>
  </si>
  <si>
    <t>Bande de boxe pour les mains</t>
  </si>
  <si>
    <t>Protection haut de tête (escrime, judo, lutte, MMA, …)</t>
  </si>
  <si>
    <t>Equitation et Dressage</t>
  </si>
  <si>
    <t xml:space="preserve">Selle d'équitation </t>
  </si>
  <si>
    <t>Casque, bombe</t>
  </si>
  <si>
    <t>Pantalon d'équitation</t>
  </si>
  <si>
    <t>X &lt; 5 g</t>
  </si>
  <si>
    <t>5 g ≤ X &lt; 10 g</t>
  </si>
  <si>
    <t>10 g ≤ X &lt; 20 g</t>
  </si>
  <si>
    <t>20 g ≤ X &lt; 50 g</t>
  </si>
  <si>
    <t>X &lt; 20 g</t>
  </si>
  <si>
    <t>Code</t>
  </si>
  <si>
    <t>Moulinet</t>
  </si>
  <si>
    <t>Float tube</t>
  </si>
  <si>
    <t>Kite surf complet (planche de kite, et l'ensemble de son grément, harnais, etc…)</t>
  </si>
  <si>
    <t>Windsurf complet (planche à voile avec planche et l'ensemble de son grément)</t>
  </si>
  <si>
    <t>Wing surf complet (planche de wing et grément complet de wing : aile gonflable, foil, …)</t>
  </si>
  <si>
    <t>Bagagerie Technique (Athlétisme)</t>
  </si>
  <si>
    <t>Chaussants (Athlétisme)</t>
  </si>
  <si>
    <t>Equipements &amp; Accessoires (Athlétisme)</t>
  </si>
  <si>
    <t xml:space="preserve">Piquet / sardine (à l'unité) </t>
  </si>
  <si>
    <t>Canne à lancer (canne à pêche)</t>
  </si>
  <si>
    <t>Grande canne / canne à coup (canne à pêche)</t>
  </si>
  <si>
    <t>Chaussants (Neige et Glace)</t>
  </si>
  <si>
    <t>Bagagerie Technique (Neige et Glace)</t>
  </si>
  <si>
    <t>Bagagerie Technique (Outdoor / Randonnée)</t>
  </si>
  <si>
    <t>Patins et rollers</t>
  </si>
  <si>
    <t>Bagagerie Technique (Nautique et Aquatique)</t>
  </si>
  <si>
    <t xml:space="preserve">Chaussants (Adresse et Précision) </t>
  </si>
  <si>
    <t>Chaussants (Mobilité Active - Cat.2)</t>
  </si>
  <si>
    <t>Equipements &amp; Accessoires (Mobilité Active - Cat. 2)</t>
  </si>
  <si>
    <t>Pièces &amp; Accessoires (Mobilité Active - Cat. 1)</t>
  </si>
  <si>
    <t>Autre équipement &amp; accessoire (Adresse et Précision)</t>
  </si>
  <si>
    <t>Equipements &amp; Accessoires (Nautique et Aquatique)</t>
  </si>
  <si>
    <t xml:space="preserve">Equipement nautique, pack, pièce détachée et accessoire </t>
  </si>
  <si>
    <t>Sac et housse de transport : sac à dos tir à l'arc, sac de golf, carquois, …</t>
  </si>
  <si>
    <t>Mobilité Active - Cat. 2</t>
  </si>
  <si>
    <t>Bagagerie Technique (Equitation et Dressage)</t>
  </si>
  <si>
    <t>Equipements &amp; Accessoires (Outdoor / Randonnée)</t>
  </si>
  <si>
    <t>Gilet de sauvetage, gilet / ceinture de flottaison, gilet stabilisateur de plongée, …</t>
  </si>
  <si>
    <t>Cible de tir à l'arc</t>
  </si>
  <si>
    <t>Equipement</t>
  </si>
  <si>
    <t>Raquette de tennis enfant (à l’unité)</t>
  </si>
  <si>
    <t>Raquette de tennis adulte (à l’unité)</t>
  </si>
  <si>
    <t>Archerie : arc complet et pièces détachées de l'arc</t>
  </si>
  <si>
    <t>Canne à lancer (canne à pêche) et moulinet</t>
  </si>
  <si>
    <t>Grande canne / canne à coup (canne à pêche) et moulinet</t>
  </si>
  <si>
    <t>Forme et Combat</t>
  </si>
  <si>
    <t>Chaussants (Forme et Combat)</t>
  </si>
  <si>
    <t>Bagagerie Technique (Forme et Combat)</t>
  </si>
  <si>
    <t>Autre équipement &amp; accessoire (Forme et Combat)</t>
  </si>
  <si>
    <t>Skateboards</t>
  </si>
  <si>
    <t>Bagagerie Technique (Mobilité Active - Cat. 2)</t>
  </si>
  <si>
    <t>Equipements &amp; Accessoires (Neige et Glace)</t>
  </si>
  <si>
    <t>Equipements &amp; Accessoires (Adresse et Précision)</t>
  </si>
  <si>
    <t>Bagagerie Technique (Adresse et Précision)</t>
  </si>
  <si>
    <t>Equipements &amp; Accessoires (Forme et Combat)</t>
  </si>
  <si>
    <t>Equipements &amp; Accessoires (Equitation et Dressage)</t>
  </si>
  <si>
    <t>Chaussants (Equitation et Dressage)</t>
  </si>
  <si>
    <t>Protections / EPI (Equitation et Dressage)</t>
  </si>
  <si>
    <t>Autre équipement &amp; accessoire (Equitation et Dressage)</t>
  </si>
  <si>
    <t>Protections / EPI (Mobilité Active - Cat. 2)</t>
  </si>
  <si>
    <t>Protections / EPI (Outdoor / Randonnée)</t>
  </si>
  <si>
    <t>Protections / EPI (Athlétisme)</t>
  </si>
  <si>
    <t>Protections / EPI (Nautique et Aquatique)</t>
  </si>
  <si>
    <t>Protections / EPI (Neige et Glace)</t>
  </si>
  <si>
    <t>Protections / EPI (Adresse et Précision)</t>
  </si>
  <si>
    <t>Protections / EPI (Forme et Combat)</t>
  </si>
  <si>
    <t>Autre protection / EPI : paire de protège-poignet, paire de genouillères, paire de gants / protections, protège-dent, …</t>
  </si>
  <si>
    <t>Autre protection / EPI : genouillère, coudière, …</t>
  </si>
  <si>
    <t>Autre protection / EPI : paire de gants rembourrés, genouillère, …</t>
  </si>
  <si>
    <t>Autre protection / EPI : harnais de kitesurf, attache de sécurité, …</t>
  </si>
  <si>
    <t>Autre protection / EPI : gant d'athlétisme, …</t>
  </si>
  <si>
    <t>Autre protection / EPI : paire de protège-poignet, paire de protège-tibias, genouillère, paire de gant, protection hockey, gilet anti-avalanche, paire de guêtre, protège-dent, short rembourré de protection, …</t>
  </si>
  <si>
    <t>Protection / EPI : gant pour le golf, le tir à l'arc, plastron, protection de l'avant-bras…</t>
  </si>
  <si>
    <t>Autre protection / EPI : mousqueton, appareil métallique (descendeur, assureur, bloqueur, broche, poulie, amarrage, …), sangle ...</t>
  </si>
  <si>
    <t>Autre protection / EPI : paire de protège-poignet, combinaison d'escrime (hors batterie et capteur), pao de boxe, bouclier, shin in step, coque, …</t>
  </si>
  <si>
    <t>Protection / EPI : protection auditive, lunette de protection balistique, …</t>
  </si>
  <si>
    <t>Protection / EPI : paire de gants, gilet de sécurité pour l'équitation, …</t>
  </si>
  <si>
    <t xml:space="preserve">Glacière </t>
  </si>
  <si>
    <t>Autre équipement &amp; accessoire (Outdoor / Randonnée)</t>
  </si>
  <si>
    <t>Tapis / matelas de réception, de gym et autre module de mousse (hors jouet)</t>
  </si>
  <si>
    <t>Autre équipement &amp; accessoire (Athlétisme)</t>
  </si>
  <si>
    <t>Gros article : cheval d'arçons, poutre, barre parallèle, …</t>
  </si>
  <si>
    <t>Bande élastique</t>
  </si>
  <si>
    <t>Autre pièce &amp; accessoire de l'équipement (mobilité active - Cat. 1)</t>
  </si>
  <si>
    <t>Autre équipement &amp; accessoire (Mobilité Active - Cat. 2)</t>
  </si>
  <si>
    <t>Autre équipement &amp; accessoire (Nautique et Aquatique)</t>
  </si>
  <si>
    <t>Housse et sac de transport de skis, snowboard, pochette et protection textile ou souple de casque et masque, sac à dos de ski (y compris ceux intégrant une protection dorsale), …</t>
  </si>
  <si>
    <t>Sac à dos isotherme, organisateur / housse de rangement de sac de randonnée, housse de pluie pour sac, ceinture et gilet d'hydratation…</t>
  </si>
  <si>
    <t>Autre équipement &amp; accessoire (Neige et Glace)</t>
  </si>
  <si>
    <t>Ballon de fitness : gym ball, ballon pilates / yoga, ..</t>
  </si>
  <si>
    <t>Poids, charge de fitness : haltère, medecine ball, ballon lesté, barre, poids, disque de poids, kettle bell, sand bag, corde de crossfit, gilet lesté, …</t>
  </si>
  <si>
    <t>Boîte, bagage, chariot de pêche, housse, étuis de transport (cannes, carabines, …), boîte pour munitions, boîte à leurres, seau, tapis de réception,…</t>
  </si>
  <si>
    <t>Sac de pansage, housse pour selle, housse pour bombe / casque, mallette, …</t>
  </si>
  <si>
    <t>Version</t>
  </si>
  <si>
    <t>Chasse, Tir Sportif et Pêche</t>
  </si>
  <si>
    <t>Chaussants (Chasse, Tir Sportif et Pêche)</t>
  </si>
  <si>
    <t>Bagagerie Technique (Chasse, Tir Sportif et Pêche)</t>
  </si>
  <si>
    <t>Protections / EPI (Chasse, Tir Sportif et Pêche)</t>
  </si>
  <si>
    <t>Sac à dos pour vélo, ceinture et gilet d'hydratation, housse de transport…</t>
  </si>
  <si>
    <t>Sac, housse de transport, pochette, contenant étanche (bidons, …), …</t>
  </si>
  <si>
    <t>Sac et housse de transport pour athlétisme (y.c. pour javelots, marteaux)</t>
  </si>
  <si>
    <t>Sac et housse de transport pour Forme et Combat</t>
  </si>
  <si>
    <t>Sports de Balles, Ballons, Raquettes</t>
  </si>
  <si>
    <t>Equipements &amp; Accessoires (Sports de Balles, Ballons, Raquettes)</t>
  </si>
  <si>
    <t>Bagagerie Technique (Sports de Balles, Ballons, Raquettes)</t>
  </si>
  <si>
    <t>Protections / EPI (Sports de Balles, Ballons, Raquettes)</t>
  </si>
  <si>
    <t>Autre équipement &amp; accessoire (Sports de Balles, Ballons, Raquettes)</t>
  </si>
  <si>
    <t>Description des mises à jour</t>
  </si>
  <si>
    <t>Chaussants (Sports de Balles, Ballons, Raquettes)</t>
  </si>
  <si>
    <t>Chaussants (Nautique et Aquatique)</t>
  </si>
  <si>
    <t xml:space="preserve">Filière </t>
  </si>
  <si>
    <t xml:space="preserve">Equipement </t>
  </si>
  <si>
    <t>Matière</t>
  </si>
  <si>
    <t>Eco-modulation</t>
  </si>
  <si>
    <t>A</t>
  </si>
  <si>
    <t>E</t>
  </si>
  <si>
    <t>M</t>
  </si>
  <si>
    <t>P</t>
  </si>
  <si>
    <t>G</t>
  </si>
  <si>
    <t>C</t>
  </si>
  <si>
    <t>D</t>
  </si>
  <si>
    <t>B</t>
  </si>
  <si>
    <t>F</t>
  </si>
  <si>
    <t>H</t>
  </si>
  <si>
    <t>I</t>
  </si>
  <si>
    <t>J</t>
  </si>
  <si>
    <t>K</t>
  </si>
  <si>
    <t>L</t>
  </si>
  <si>
    <t xml:space="preserve">Consommable </t>
  </si>
  <si>
    <t>VEL</t>
  </si>
  <si>
    <t>TRO</t>
  </si>
  <si>
    <t>SKA</t>
  </si>
  <si>
    <t>CAD</t>
  </si>
  <si>
    <t>REM</t>
  </si>
  <si>
    <t>SAC</t>
  </si>
  <si>
    <t>ROL</t>
  </si>
  <si>
    <t>ZPN</t>
  </si>
  <si>
    <t>ZCH</t>
  </si>
  <si>
    <t>CSQ</t>
  </si>
  <si>
    <t>000</t>
  </si>
  <si>
    <t>Consommable de la Chasse et du Tir Sportif : pigeon d'argile, …</t>
  </si>
  <si>
    <t xml:space="preserve">Version : </t>
  </si>
  <si>
    <t xml:space="preserve">Date d'application : </t>
  </si>
  <si>
    <t xml:space="preserve">La liste des sports présentée ci-contre n’a pas vocation à être exhaustive. Elle constitue une sélection indicative destinée à illustrer chaque univers. </t>
  </si>
  <si>
    <t>Articles de Chasse, Tir Sportif et Pêche</t>
  </si>
  <si>
    <t>Autre article de Chasse, Tir Sportif et Pêche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</si>
  <si>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</si>
  <si>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</si>
  <si>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</si>
  <si>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</si>
  <si>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</si>
  <si>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</si>
  <si>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</si>
  <si>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</si>
  <si>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</si>
  <si>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</si>
  <si>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</si>
  <si>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</si>
  <si>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</si>
  <si>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</si>
  <si>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</si>
  <si>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</si>
  <si>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</si>
  <si>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</si>
  <si>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</si>
  <si>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</si>
  <si>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</si>
  <si>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</si>
  <si>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</si>
  <si>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</si>
  <si>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</si>
  <si>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</si>
  <si>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</si>
  <si>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</si>
  <si>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</si>
  <si>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</si>
  <si>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</si>
  <si>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</si>
  <si>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</si>
  <si>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</si>
  <si>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</si>
  <si>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</si>
  <si>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</si>
  <si>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</si>
  <si>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</si>
  <si>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</si>
  <si>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</si>
  <si>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</si>
  <si>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</si>
  <si>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</si>
  <si>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</si>
  <si>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</si>
  <si>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</si>
  <si>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</si>
  <si>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</si>
  <si>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</si>
  <si>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</si>
  <si>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</si>
  <si>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</si>
  <si>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</si>
  <si>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</si>
  <si>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</si>
  <si>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</si>
  <si>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</si>
  <si>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</si>
  <si>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BAG</t>
  </si>
  <si>
    <t>TIB</t>
  </si>
  <si>
    <t>ZGA</t>
  </si>
  <si>
    <t>PRO</t>
  </si>
  <si>
    <t>DIV</t>
  </si>
  <si>
    <t>ZBA</t>
  </si>
  <si>
    <t>ZTE</t>
  </si>
  <si>
    <t>ZPI</t>
  </si>
  <si>
    <t>ZTA</t>
  </si>
  <si>
    <t>ZSQ</t>
  </si>
  <si>
    <t>ZVO</t>
  </si>
  <si>
    <t>TEE</t>
  </si>
  <si>
    <t>TEA</t>
  </si>
  <si>
    <t>PIN</t>
  </si>
  <si>
    <t>PAD</t>
  </si>
  <si>
    <t>BAD</t>
  </si>
  <si>
    <t>SQU</t>
  </si>
  <si>
    <t>PLA</t>
  </si>
  <si>
    <t>ZGR</t>
  </si>
  <si>
    <t>ZCO</t>
  </si>
  <si>
    <t>ZVI</t>
  </si>
  <si>
    <t>FIL</t>
  </si>
  <si>
    <t>CAG</t>
  </si>
  <si>
    <t>PAN</t>
  </si>
  <si>
    <t>UBL</t>
  </si>
  <si>
    <t>TAB</t>
  </si>
  <si>
    <t>RAN</t>
  </si>
  <si>
    <t>BTN</t>
  </si>
  <si>
    <t>BAT</t>
  </si>
  <si>
    <t>ZEM</t>
  </si>
  <si>
    <t>TEC</t>
  </si>
  <si>
    <t>TEV</t>
  </si>
  <si>
    <t>PIQ</t>
  </si>
  <si>
    <t>SOL</t>
  </si>
  <si>
    <t>GLA</t>
  </si>
  <si>
    <t>FLA</t>
  </si>
  <si>
    <t>Chaussants : paire de boots, bottes d'équitation, …</t>
  </si>
  <si>
    <t>Paire de chaussures de cyclisme, …</t>
  </si>
  <si>
    <t>Paire de chaussures d'athlétisme à pointes, …</t>
  </si>
  <si>
    <t>Chaussants : paire de chaussures d'eau, de chaussettes d'eau, …</t>
  </si>
  <si>
    <t>Chaussants : paire de chaussures de bowling, de golf avec crampons, …</t>
  </si>
  <si>
    <t>Chaussants : chaussons d'escalade, …</t>
  </si>
  <si>
    <t>Paire de chaussons : de gymnastique, de danse…</t>
  </si>
  <si>
    <t>Chaussants : paire de waders,  wellies, cuissardes, …</t>
  </si>
  <si>
    <t>CYC</t>
  </si>
  <si>
    <t>CRA</t>
  </si>
  <si>
    <t>POI</t>
  </si>
  <si>
    <t>HAI</t>
  </si>
  <si>
    <t>MAT</t>
  </si>
  <si>
    <t>OID</t>
  </si>
  <si>
    <t>JAV</t>
  </si>
  <si>
    <t>DIS</t>
  </si>
  <si>
    <t>MAR</t>
  </si>
  <si>
    <t>EAU</t>
  </si>
  <si>
    <t>CAS</t>
  </si>
  <si>
    <t>GIL</t>
  </si>
  <si>
    <t>KIT</t>
  </si>
  <si>
    <t>LAN</t>
  </si>
  <si>
    <t>KAY</t>
  </si>
  <si>
    <t>ZBR</t>
  </si>
  <si>
    <t>WID</t>
  </si>
  <si>
    <t>KTE</t>
  </si>
  <si>
    <t>WIG</t>
  </si>
  <si>
    <t>EMB</t>
  </si>
  <si>
    <t>ENG</t>
  </si>
  <si>
    <t>WIS</t>
  </si>
  <si>
    <t>EQU</t>
  </si>
  <si>
    <t>ZBO</t>
  </si>
  <si>
    <t>TUB</t>
  </si>
  <si>
    <t>PAL</t>
  </si>
  <si>
    <t>LUN</t>
  </si>
  <si>
    <t>PLO</t>
  </si>
  <si>
    <t>BOU</t>
  </si>
  <si>
    <t>COM</t>
  </si>
  <si>
    <t>NEO</t>
  </si>
  <si>
    <t>JEU</t>
  </si>
  <si>
    <t>NOR</t>
  </si>
  <si>
    <t>ALP</t>
  </si>
  <si>
    <t>SNW</t>
  </si>
  <si>
    <t>PAT</t>
  </si>
  <si>
    <t>VIS</t>
  </si>
  <si>
    <t>SKI</t>
  </si>
  <si>
    <t>SNO</t>
  </si>
  <si>
    <t>FIX</t>
  </si>
  <si>
    <t>LUG</t>
  </si>
  <si>
    <t>RAQ</t>
  </si>
  <si>
    <t>ZPH</t>
  </si>
  <si>
    <t>ZCR</t>
  </si>
  <si>
    <t>ZPA</t>
  </si>
  <si>
    <t>CHS</t>
  </si>
  <si>
    <t>BIL</t>
  </si>
  <si>
    <t>QUE</t>
  </si>
  <si>
    <t>ZGO</t>
  </si>
  <si>
    <t>CLU</t>
  </si>
  <si>
    <t>SET</t>
  </si>
  <si>
    <t>GOL</t>
  </si>
  <si>
    <t>LYO</t>
  </si>
  <si>
    <t>BOW</t>
  </si>
  <si>
    <t>JPA</t>
  </si>
  <si>
    <t>ARC</t>
  </si>
  <si>
    <t>ZFL</t>
  </si>
  <si>
    <t>ZCI</t>
  </si>
  <si>
    <t>ZCB</t>
  </si>
  <si>
    <t>ZFE</t>
  </si>
  <si>
    <t>ESC</t>
  </si>
  <si>
    <t>API</t>
  </si>
  <si>
    <t>HAR</t>
  </si>
  <si>
    <t>COR</t>
  </si>
  <si>
    <t>PRI</t>
  </si>
  <si>
    <t>PIO</t>
  </si>
  <si>
    <t>VOI</t>
  </si>
  <si>
    <t>SON</t>
  </si>
  <si>
    <t>CLA</t>
  </si>
  <si>
    <t>GAN</t>
  </si>
  <si>
    <t>BOX</t>
  </si>
  <si>
    <t>HDT</t>
  </si>
  <si>
    <t>BNC</t>
  </si>
  <si>
    <t>APP</t>
  </si>
  <si>
    <t>MAC</t>
  </si>
  <si>
    <t>STP</t>
  </si>
  <si>
    <t>TEX</t>
  </si>
  <si>
    <t>TIN</t>
  </si>
  <si>
    <t>BIG</t>
  </si>
  <si>
    <t>FRA</t>
  </si>
  <si>
    <t>PUN</t>
  </si>
  <si>
    <t>HAL</t>
  </si>
  <si>
    <t>TRA</t>
  </si>
  <si>
    <t>SAU</t>
  </si>
  <si>
    <t>ZBE</t>
  </si>
  <si>
    <t>YOG</t>
  </si>
  <si>
    <t>ZBY</t>
  </si>
  <si>
    <t>ZFI</t>
  </si>
  <si>
    <t>UNI</t>
  </si>
  <si>
    <t>EPE</t>
  </si>
  <si>
    <t>WAD</t>
  </si>
  <si>
    <t>ZCA</t>
  </si>
  <si>
    <t>ZAC</t>
  </si>
  <si>
    <t>ZCC</t>
  </si>
  <si>
    <t>CAL</t>
  </si>
  <si>
    <t>CLM</t>
  </si>
  <si>
    <t>GCC</t>
  </si>
  <si>
    <t>GCM</t>
  </si>
  <si>
    <t>MOU</t>
  </si>
  <si>
    <t>FLO</t>
  </si>
  <si>
    <t>ZCP</t>
  </si>
  <si>
    <t>BOT</t>
  </si>
  <si>
    <t>BOM</t>
  </si>
  <si>
    <t>PTL</t>
  </si>
  <si>
    <t>SEL</t>
  </si>
  <si>
    <t>ZBT</t>
  </si>
  <si>
    <t>ZPL</t>
  </si>
  <si>
    <t>CHE</t>
  </si>
  <si>
    <t>Code Univers</t>
  </si>
  <si>
    <t>Mobilité Active - Cat. 1</t>
  </si>
  <si>
    <t>Matériau</t>
  </si>
  <si>
    <t>-</t>
  </si>
  <si>
    <t>Générateur de code ASL</t>
  </si>
  <si>
    <t>3 - Choisissez un équipement</t>
  </si>
  <si>
    <t>Le code barème pour cet article est :</t>
  </si>
  <si>
    <t>5 - Choisissez une famille de matériau</t>
  </si>
  <si>
    <t>1 - Choisissez l'univers</t>
  </si>
  <si>
    <t>2 - Choisissez la famille</t>
  </si>
  <si>
    <t>4 - Choisissez les caractéristiques de l'article</t>
  </si>
  <si>
    <t>Sous code:</t>
  </si>
  <si>
    <t>SBE</t>
  </si>
  <si>
    <t>ELI</t>
  </si>
  <si>
    <t>JST</t>
  </si>
  <si>
    <t>Par ailleurs, certains articles peuvent être utilisés dans plusieurs disciplines ou univers, le cas échéant, déclarer dans l'univers principal pour lequel est destiné l'article</t>
  </si>
  <si>
    <t>X ≥ 5 g</t>
  </si>
  <si>
    <t>X &lt; 10 g</t>
  </si>
  <si>
    <t>X ≥ 10 g</t>
  </si>
  <si>
    <t>X ≥ 20 g</t>
  </si>
  <si>
    <t>X ≥ 50 g</t>
  </si>
  <si>
    <t>X &lt; 100 g</t>
  </si>
  <si>
    <t>X ≥ 100 g</t>
  </si>
  <si>
    <t>X &lt; 7 kg</t>
  </si>
  <si>
    <t>X &lt; 11 kg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</si>
  <si>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</si>
  <si>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</si>
  <si>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</si>
  <si>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</si>
  <si>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</si>
  <si>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</si>
  <si>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</si>
  <si>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</si>
  <si>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</si>
  <si>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</si>
  <si>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</si>
  <si>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</si>
  <si>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X &lt; 13 kg</t>
  </si>
  <si>
    <t>X ≥ 13 kg</t>
  </si>
  <si>
    <t>X &lt; 15 kg</t>
  </si>
  <si>
    <t>Verticalité et Sports Aériens</t>
  </si>
  <si>
    <t>Chaussants (Verticalité et Sports Aériens)</t>
  </si>
  <si>
    <t>Bagagerie Technique (Verticalité et Sports Aériens)</t>
  </si>
  <si>
    <t>Protections / EPI (Verticalité et Sports Aériens)</t>
  </si>
  <si>
    <t>Equipements &amp; Accessoires (Verticalité et Sports Aériens)</t>
  </si>
  <si>
    <t>Autre équipement &amp; accessoire (Verticalité et Sports Aériens)</t>
  </si>
  <si>
    <t>Monomatière - 22LR</t>
  </si>
  <si>
    <t>Monomatière - rayée de la catégorie C dédiée tir sportif</t>
  </si>
  <si>
    <t>Monomatière - rayée de la catégorie C hors dédiée tir sportif</t>
  </si>
  <si>
    <t>Bimatière - Chasse</t>
  </si>
  <si>
    <t>Bimatière - Sport</t>
  </si>
  <si>
    <t>Monomatière - Catégorie B</t>
  </si>
  <si>
    <t>Famille d'équipements</t>
  </si>
  <si>
    <t>Caractéristique</t>
  </si>
  <si>
    <t>Autre</t>
  </si>
  <si>
    <t>Numérotation Famille</t>
  </si>
  <si>
    <t>Code équipement</t>
  </si>
  <si>
    <t>Code univers + équipement</t>
  </si>
  <si>
    <t>Cat. 1</t>
  </si>
  <si>
    <t>Cat. 2</t>
  </si>
  <si>
    <t>Paire de palmes</t>
  </si>
  <si>
    <t>20</t>
  </si>
  <si>
    <t>A_</t>
  </si>
  <si>
    <t>B_</t>
  </si>
  <si>
    <t>C_</t>
  </si>
  <si>
    <t>D_</t>
  </si>
  <si>
    <t>E_</t>
  </si>
  <si>
    <t>F_</t>
  </si>
  <si>
    <t>G_</t>
  </si>
  <si>
    <t>H_</t>
  </si>
  <si>
    <t>I_</t>
  </si>
  <si>
    <t>J_</t>
  </si>
  <si>
    <t>K_</t>
  </si>
  <si>
    <t>L_</t>
  </si>
  <si>
    <t xml:space="preserve">Code caractéristique </t>
  </si>
  <si>
    <t>Code Univers + Equipement + Caractéristiques</t>
  </si>
  <si>
    <t>Concaténation univers et équipement</t>
  </si>
  <si>
    <t>Concaténation univers + équipement + caractéristiques</t>
  </si>
  <si>
    <t>Famille1</t>
  </si>
  <si>
    <t>Famille2</t>
  </si>
  <si>
    <t>Famille3</t>
  </si>
  <si>
    <t>Famille4</t>
  </si>
  <si>
    <t>Famille5</t>
  </si>
  <si>
    <t>Famille6</t>
  </si>
  <si>
    <t>Famille7</t>
  </si>
  <si>
    <t>Famille8</t>
  </si>
  <si>
    <t>Famille9</t>
  </si>
  <si>
    <t>Famille10</t>
  </si>
  <si>
    <t>Famille11</t>
  </si>
  <si>
    <t>Famille12</t>
  </si>
  <si>
    <t>Famille13</t>
  </si>
  <si>
    <t>Famille14</t>
  </si>
  <si>
    <t>Famille15</t>
  </si>
  <si>
    <t>Famille16</t>
  </si>
  <si>
    <t>Famille17</t>
  </si>
  <si>
    <t>Famille18</t>
  </si>
  <si>
    <t>Famille19</t>
  </si>
  <si>
    <t>Famille20</t>
  </si>
  <si>
    <t>Famille21</t>
  </si>
  <si>
    <t>Famille22</t>
  </si>
  <si>
    <t>Famille23</t>
  </si>
  <si>
    <t>Famille24</t>
  </si>
  <si>
    <t>Famille25</t>
  </si>
  <si>
    <t>Famille26</t>
  </si>
  <si>
    <t>Famille27</t>
  </si>
  <si>
    <t>Famille28</t>
  </si>
  <si>
    <t>Famille29</t>
  </si>
  <si>
    <t>Famille30</t>
  </si>
  <si>
    <t>Famille31</t>
  </si>
  <si>
    <t>Famille32</t>
  </si>
  <si>
    <t>Famille33</t>
  </si>
  <si>
    <t>Famille34</t>
  </si>
  <si>
    <t>Famille35</t>
  </si>
  <si>
    <t>Famille36</t>
  </si>
  <si>
    <t>Famille37</t>
  </si>
  <si>
    <t>Famille38</t>
  </si>
  <si>
    <t>Famille39</t>
  </si>
  <si>
    <t>Famille40</t>
  </si>
  <si>
    <t>Famille41</t>
  </si>
  <si>
    <t>Famille42</t>
  </si>
  <si>
    <t>Famille43</t>
  </si>
  <si>
    <t>Famille44</t>
  </si>
  <si>
    <t>Famille45</t>
  </si>
  <si>
    <t>Famille46</t>
  </si>
  <si>
    <t>Famille47</t>
  </si>
  <si>
    <t>Famille48</t>
  </si>
  <si>
    <t>Code Univers adapté</t>
  </si>
  <si>
    <t>Palets, jeu de palets et autre jeu d'extérieur (tout autre matériau)</t>
  </si>
  <si>
    <t>JPB</t>
  </si>
  <si>
    <t>Palets, jeu de palets et autre jeu d'extérieur composé à plus de 70% de bois</t>
  </si>
  <si>
    <t>Cerf volant</t>
  </si>
  <si>
    <t>Rafting</t>
  </si>
  <si>
    <t>Padel</t>
  </si>
  <si>
    <t xml:space="preserve">Code </t>
  </si>
  <si>
    <t xml:space="preserve">Description </t>
  </si>
  <si>
    <t>poids</t>
  </si>
  <si>
    <t>Unité</t>
  </si>
  <si>
    <t>prix</t>
  </si>
  <si>
    <t>surface</t>
  </si>
  <si>
    <t xml:space="preserve">inférieur à </t>
  </si>
  <si>
    <t xml:space="preserve">compris entre </t>
  </si>
  <si>
    <t>Borne</t>
  </si>
  <si>
    <t xml:space="preserve">supérieur ou égal à </t>
  </si>
  <si>
    <t xml:space="preserve">inférieure à </t>
  </si>
  <si>
    <t>comprise entre</t>
  </si>
  <si>
    <t xml:space="preserve">supérieure ou égale à </t>
  </si>
  <si>
    <t>Cadenas / antivol de vélo ou de trottinette</t>
  </si>
  <si>
    <t>Vélo musculaire (hors jouet), basé sur le prix de la 1ère mise en marché</t>
  </si>
  <si>
    <t xml:space="preserve">Description de l'article : </t>
  </si>
  <si>
    <t>Hameçon, fil de pêche, et autre consommable (Pêche)</t>
  </si>
  <si>
    <t>Comprendre la codification</t>
  </si>
  <si>
    <t>Critères de modulation</t>
  </si>
  <si>
    <t>Vélo / bmx</t>
  </si>
  <si>
    <t>Cartouches de chasse et de tir (unité : pour 1000 cartouches)</t>
  </si>
  <si>
    <t>Autres cartouches (unité : pour 1000 cartouches)</t>
  </si>
  <si>
    <t>Tuba de plongée ou de natation</t>
  </si>
  <si>
    <t>Lunettes de natation, masque de natation, de plongée ou de snorkeling</t>
  </si>
  <si>
    <t>caractéristique</t>
  </si>
  <si>
    <t>SAVEL010000</t>
  </si>
  <si>
    <t>SAVEL020000</t>
  </si>
  <si>
    <t>SAVEL030000</t>
  </si>
  <si>
    <t>SAVEL040000</t>
  </si>
  <si>
    <t>SAVEL050000</t>
  </si>
  <si>
    <t>SATRO060000</t>
  </si>
  <si>
    <t>SATRO070000</t>
  </si>
  <si>
    <t>SASKA780000</t>
  </si>
  <si>
    <t>SAROL780000</t>
  </si>
  <si>
    <t>SAZPN780000</t>
  </si>
  <si>
    <t>SAZCH780000</t>
  </si>
  <si>
    <t>SACAD082000</t>
  </si>
  <si>
    <t>SACAD092000</t>
  </si>
  <si>
    <t>SACAD102000</t>
  </si>
  <si>
    <t>SACAD112000</t>
  </si>
  <si>
    <t>SACAD122000</t>
  </si>
  <si>
    <t>SACAD132000</t>
  </si>
  <si>
    <t>SAREM780000</t>
  </si>
  <si>
    <t>SASBE780000</t>
  </si>
  <si>
    <t>SADIV082000</t>
  </si>
  <si>
    <t>SADIV081000</t>
  </si>
  <si>
    <t>SADIV092000</t>
  </si>
  <si>
    <t>SADIV091000</t>
  </si>
  <si>
    <t>SADIV102000</t>
  </si>
  <si>
    <t>SADIV101000</t>
  </si>
  <si>
    <t>SADIV112000</t>
  </si>
  <si>
    <t>SADIV111000</t>
  </si>
  <si>
    <t>SADIV122000</t>
  </si>
  <si>
    <t>SADIV121000</t>
  </si>
  <si>
    <t>SADIV132000</t>
  </si>
  <si>
    <t>SADIV131000</t>
  </si>
  <si>
    <t>SBCYC780000</t>
  </si>
  <si>
    <t>SBBAG200000</t>
  </si>
  <si>
    <t>SBBAG210000</t>
  </si>
  <si>
    <t>SBBAG240000</t>
  </si>
  <si>
    <t>SBBAG270000</t>
  </si>
  <si>
    <t>SBBAG300000</t>
  </si>
  <si>
    <t>SBBAG330000</t>
  </si>
  <si>
    <t>SBBAG360000</t>
  </si>
  <si>
    <t>SBBAG390000</t>
  </si>
  <si>
    <t>SBBAG420000</t>
  </si>
  <si>
    <t>SBBAG450000</t>
  </si>
  <si>
    <t>SBBAG480000</t>
  </si>
  <si>
    <t>SBBAG510000</t>
  </si>
  <si>
    <t>SBBAG540000</t>
  </si>
  <si>
    <t>SBBAG570000</t>
  </si>
  <si>
    <t>SBBAG600000</t>
  </si>
  <si>
    <t>SBBAG630000</t>
  </si>
  <si>
    <t>SBBAG660000</t>
  </si>
  <si>
    <t>SBCSQ780000</t>
  </si>
  <si>
    <t>SBPRO200000</t>
  </si>
  <si>
    <t>SBPRO210000</t>
  </si>
  <si>
    <t>SBPRO240000</t>
  </si>
  <si>
    <t>SBPRO270000</t>
  </si>
  <si>
    <t>SBPRO300000</t>
  </si>
  <si>
    <t>SBPRO330000</t>
  </si>
  <si>
    <t>SBPRO360000</t>
  </si>
  <si>
    <t>SBPRO390000</t>
  </si>
  <si>
    <t>SBPRO420000</t>
  </si>
  <si>
    <t>SBPRO450000</t>
  </si>
  <si>
    <t>SBPRO480000</t>
  </si>
  <si>
    <t>SBPRO510000</t>
  </si>
  <si>
    <t>SBPRO540000</t>
  </si>
  <si>
    <t>SBPRO570000</t>
  </si>
  <si>
    <t>SBPRO600000</t>
  </si>
  <si>
    <t>SBPRO630000</t>
  </si>
  <si>
    <t>SBPRO660000</t>
  </si>
  <si>
    <t>SBDIV202000</t>
  </si>
  <si>
    <t>SBDIV201000</t>
  </si>
  <si>
    <t>SBDIV212000</t>
  </si>
  <si>
    <t>SBDIV211000</t>
  </si>
  <si>
    <t>SBDIV242000</t>
  </si>
  <si>
    <t>SBDIV241000</t>
  </si>
  <si>
    <t>SBDIV272000</t>
  </si>
  <si>
    <t>SBDIV271000</t>
  </si>
  <si>
    <t>SBDIV302000</t>
  </si>
  <si>
    <t>SBDIV301000</t>
  </si>
  <si>
    <t>SBDIV332000</t>
  </si>
  <si>
    <t>SBDIV331000</t>
  </si>
  <si>
    <t>SBDIV362000</t>
  </si>
  <si>
    <t>SBDIV361000</t>
  </si>
  <si>
    <t>SBDIV392000</t>
  </si>
  <si>
    <t>SBDIV391000</t>
  </si>
  <si>
    <t>SBDIV422000</t>
  </si>
  <si>
    <t>SBDIV421000</t>
  </si>
  <si>
    <t>SBDIV452000</t>
  </si>
  <si>
    <t>SBDIV451000</t>
  </si>
  <si>
    <t>SBDIV482000</t>
  </si>
  <si>
    <t>SBDIV481000</t>
  </si>
  <si>
    <t>SBDIV512000</t>
  </si>
  <si>
    <t>SBDIV511000</t>
  </si>
  <si>
    <t>SBDIV542000</t>
  </si>
  <si>
    <t>SBDIV541000</t>
  </si>
  <si>
    <t>SBDIV572000</t>
  </si>
  <si>
    <t>SBDIV571000</t>
  </si>
  <si>
    <t>SBDIV602000</t>
  </si>
  <si>
    <t>SBDIV601000</t>
  </si>
  <si>
    <t>SBDIV632000</t>
  </si>
  <si>
    <t>SBDIV631000</t>
  </si>
  <si>
    <t>SBDIV662000</t>
  </si>
  <si>
    <t>SBDIV661000</t>
  </si>
  <si>
    <t>SCCRA780000</t>
  </si>
  <si>
    <t>SCBAG200000</t>
  </si>
  <si>
    <t>SCBAG210000</t>
  </si>
  <si>
    <t>SCBAG240000</t>
  </si>
  <si>
    <t>SCBAG270000</t>
  </si>
  <si>
    <t>SCBAG300000</t>
  </si>
  <si>
    <t>SCBAG330000</t>
  </si>
  <si>
    <t>SCBAG360000</t>
  </si>
  <si>
    <t>SCBAG390000</t>
  </si>
  <si>
    <t>SCBAG420000</t>
  </si>
  <si>
    <t>SCBAG450000</t>
  </si>
  <si>
    <t>SCBAG480000</t>
  </si>
  <si>
    <t>SCBAG510000</t>
  </si>
  <si>
    <t>SCBAG540000</t>
  </si>
  <si>
    <t>SCBAG570000</t>
  </si>
  <si>
    <t>SCBAG600000</t>
  </si>
  <si>
    <t>SCBAG630000</t>
  </si>
  <si>
    <t>SCBAG660000</t>
  </si>
  <si>
    <t>SCTIB780000</t>
  </si>
  <si>
    <t>SCZGA780000</t>
  </si>
  <si>
    <t>SCPRO200000</t>
  </si>
  <si>
    <t>SCPRO210000</t>
  </si>
  <si>
    <t>SCPRO240000</t>
  </si>
  <si>
    <t>SCPRO270000</t>
  </si>
  <si>
    <t>SCPRO300000</t>
  </si>
  <si>
    <t>SCPRO330000</t>
  </si>
  <si>
    <t>SCPRO360000</t>
  </si>
  <si>
    <t>SCPRO390000</t>
  </si>
  <si>
    <t>SCPRO420000</t>
  </si>
  <si>
    <t>SCPRO450000</t>
  </si>
  <si>
    <t>SCPRO480000</t>
  </si>
  <si>
    <t>SCPRO510000</t>
  </si>
  <si>
    <t>SCPRO540000</t>
  </si>
  <si>
    <t>SCPRO570000</t>
  </si>
  <si>
    <t>SCPRO600000</t>
  </si>
  <si>
    <t>SCPRO630000</t>
  </si>
  <si>
    <t>SCPRO660000</t>
  </si>
  <si>
    <t>SCZBA350000</t>
  </si>
  <si>
    <t>SCZBA360000</t>
  </si>
  <si>
    <t>SCZBA400000</t>
  </si>
  <si>
    <t>SCZBT780000</t>
  </si>
  <si>
    <t>SCZPI780000</t>
  </si>
  <si>
    <t>SCZTA780000</t>
  </si>
  <si>
    <t>SCZSQ780000</t>
  </si>
  <si>
    <t>SCZVO780000</t>
  </si>
  <si>
    <t>SCTEE352000</t>
  </si>
  <si>
    <t>SCTEE351000</t>
  </si>
  <si>
    <t>SCTEE362000</t>
  </si>
  <si>
    <t>SCTEE361000</t>
  </si>
  <si>
    <t>SCTEE402000</t>
  </si>
  <si>
    <t>SCTEE401000</t>
  </si>
  <si>
    <t>SCTEA352000</t>
  </si>
  <si>
    <t>SCTEA351000</t>
  </si>
  <si>
    <t>SCTEA362000</t>
  </si>
  <si>
    <t>SCTEA361000</t>
  </si>
  <si>
    <t>SCTEA402000</t>
  </si>
  <si>
    <t>SCTEA401000</t>
  </si>
  <si>
    <t>SCPIN780000</t>
  </si>
  <si>
    <t>SCPAD780000</t>
  </si>
  <si>
    <t>SCBAD352000</t>
  </si>
  <si>
    <t>SCBAD351000</t>
  </si>
  <si>
    <t>SCBAD372000</t>
  </si>
  <si>
    <t>SCBAD371000</t>
  </si>
  <si>
    <t>SCSQU782000</t>
  </si>
  <si>
    <t>SCSQU781000</t>
  </si>
  <si>
    <t>SCPLA780000</t>
  </si>
  <si>
    <t>SCZGR780000</t>
  </si>
  <si>
    <t>SCZCO260000</t>
  </si>
  <si>
    <t>SCZCO270000</t>
  </si>
  <si>
    <t>SCZCO300000</t>
  </si>
  <si>
    <t>SCZCO330000</t>
  </si>
  <si>
    <t>SCZCO360000</t>
  </si>
  <si>
    <t>SCZCO390000</t>
  </si>
  <si>
    <t>SCZCO430000</t>
  </si>
  <si>
    <t>SCZVI780000</t>
  </si>
  <si>
    <t>SCFIL350000</t>
  </si>
  <si>
    <t>SCFIL360000</t>
  </si>
  <si>
    <t>SCFIL390000</t>
  </si>
  <si>
    <t>SCFIL420000</t>
  </si>
  <si>
    <t>SCFIL450000</t>
  </si>
  <si>
    <t>SCFIL480000</t>
  </si>
  <si>
    <t>SCFIL510000</t>
  </si>
  <si>
    <t>SCFIL540000</t>
  </si>
  <si>
    <t>SCFIL580000</t>
  </si>
  <si>
    <t>SCCAG502000</t>
  </si>
  <si>
    <t>SCCAG501000</t>
  </si>
  <si>
    <t>SCCAG522000</t>
  </si>
  <si>
    <t>SCCAG521000</t>
  </si>
  <si>
    <t>SCPAN472000</t>
  </si>
  <si>
    <t>SCPAN471000</t>
  </si>
  <si>
    <t>SCPAN482000</t>
  </si>
  <si>
    <t>SCPAN481000</t>
  </si>
  <si>
    <t>SCPAN512000</t>
  </si>
  <si>
    <t>SCPAN511000</t>
  </si>
  <si>
    <t>SCPAN542000</t>
  </si>
  <si>
    <t>SCPAN541000</t>
  </si>
  <si>
    <t>SCPAN572000</t>
  </si>
  <si>
    <t>SCPAN571000</t>
  </si>
  <si>
    <t>SCPAN602000</t>
  </si>
  <si>
    <t>SCPAN601000</t>
  </si>
  <si>
    <t>SCPAN632000</t>
  </si>
  <si>
    <t>SCPAN631000</t>
  </si>
  <si>
    <t>SCPAN662000</t>
  </si>
  <si>
    <t>SCPAN661000</t>
  </si>
  <si>
    <t>SCZPL260000</t>
  </si>
  <si>
    <t>SCZPL270000</t>
  </si>
  <si>
    <t>SCZPL300000</t>
  </si>
  <si>
    <t>SCZPL330000</t>
  </si>
  <si>
    <t>SCZPL360000</t>
  </si>
  <si>
    <t>SCZPL390000</t>
  </si>
  <si>
    <t>SCZPL420000</t>
  </si>
  <si>
    <t>SCZPL460000</t>
  </si>
  <si>
    <t>SCUBL780000</t>
  </si>
  <si>
    <t>SCTAB670000</t>
  </si>
  <si>
    <t>SCDIV202000</t>
  </si>
  <si>
    <t>SCDIV201000</t>
  </si>
  <si>
    <t>SCDIV212000</t>
  </si>
  <si>
    <t>SCDIV211000</t>
  </si>
  <si>
    <t>SCDIV242000</t>
  </si>
  <si>
    <t>SCDIV241000</t>
  </si>
  <si>
    <t>SCDIV272000</t>
  </si>
  <si>
    <t>SCDIV271000</t>
  </si>
  <si>
    <t>SCDIV302000</t>
  </si>
  <si>
    <t>SCDIV301000</t>
  </si>
  <si>
    <t>SCDIV332000</t>
  </si>
  <si>
    <t>SCDIV331000</t>
  </si>
  <si>
    <t>SCDIV362000</t>
  </si>
  <si>
    <t>SCDIV361000</t>
  </si>
  <si>
    <t>SCDIV392000</t>
  </si>
  <si>
    <t>SCDIV391000</t>
  </si>
  <si>
    <t>SCDIV422000</t>
  </si>
  <si>
    <t>SCDIV421000</t>
  </si>
  <si>
    <t>SCDIV452000</t>
  </si>
  <si>
    <t>SCDIV451000</t>
  </si>
  <si>
    <t>SCDIV482000</t>
  </si>
  <si>
    <t>SCDIV481000</t>
  </si>
  <si>
    <t>SCDIV512000</t>
  </si>
  <si>
    <t>SCDIV511000</t>
  </si>
  <si>
    <t>SCDIV542000</t>
  </si>
  <si>
    <t>SCDIV541000</t>
  </si>
  <si>
    <t>SCDIV572000</t>
  </si>
  <si>
    <t>SCDIV571000</t>
  </si>
  <si>
    <t>SCDIV602000</t>
  </si>
  <si>
    <t>SCDIV601000</t>
  </si>
  <si>
    <t>SCDIV632000</t>
  </si>
  <si>
    <t>SCDIV631000</t>
  </si>
  <si>
    <t>SCDIV662000</t>
  </si>
  <si>
    <t>SCDIV661000</t>
  </si>
  <si>
    <t>SDSAC350000</t>
  </si>
  <si>
    <t>SDSAC360000</t>
  </si>
  <si>
    <t>SDSAC390000</t>
  </si>
  <si>
    <t>SDSAC420000</t>
  </si>
  <si>
    <t>SDSAC450000</t>
  </si>
  <si>
    <t>SDSAC490000</t>
  </si>
  <si>
    <t>SDBAG200000</t>
  </si>
  <si>
    <t>SDBAG210000</t>
  </si>
  <si>
    <t>SDBAG240000</t>
  </si>
  <si>
    <t>SDBAG270000</t>
  </si>
  <si>
    <t>SDBAG300000</t>
  </si>
  <si>
    <t>SDBAG330000</t>
  </si>
  <si>
    <t>SDBAG360000</t>
  </si>
  <si>
    <t>SDBAG390000</t>
  </si>
  <si>
    <t>SDBAG420000</t>
  </si>
  <si>
    <t>SDBAG450000</t>
  </si>
  <si>
    <t>SDBAG480000</t>
  </si>
  <si>
    <t>SDBAG510000</t>
  </si>
  <si>
    <t>SDBAG540000</t>
  </si>
  <si>
    <t>SDBAG570000</t>
  </si>
  <si>
    <t>SDBAG600000</t>
  </si>
  <si>
    <t>SDBAG630000</t>
  </si>
  <si>
    <t>SDBAG660000</t>
  </si>
  <si>
    <t>SDRAN782000</t>
  </si>
  <si>
    <t>SDRAN781000</t>
  </si>
  <si>
    <t>SDPRO200000</t>
  </si>
  <si>
    <t>SDPRO210000</t>
  </si>
  <si>
    <t>SDPRO240000</t>
  </si>
  <si>
    <t>SDPRO270000</t>
  </si>
  <si>
    <t>SDPRO300000</t>
  </si>
  <si>
    <t>SDPRO330000</t>
  </si>
  <si>
    <t>SDPRO360000</t>
  </si>
  <si>
    <t>SDPRO390000</t>
  </si>
  <si>
    <t>SDPRO420000</t>
  </si>
  <si>
    <t>SDPRO450000</t>
  </si>
  <si>
    <t>SDPRO480000</t>
  </si>
  <si>
    <t>SDPRO510000</t>
  </si>
  <si>
    <t>SDPRO540000</t>
  </si>
  <si>
    <t>SDPRO570000</t>
  </si>
  <si>
    <t>SDPRO600000</t>
  </si>
  <si>
    <t>SDPRO630000</t>
  </si>
  <si>
    <t>SDPRO660000</t>
  </si>
  <si>
    <t>SDBAT352000</t>
  </si>
  <si>
    <t>SDBAT351000</t>
  </si>
  <si>
    <t>SDBAT372000</t>
  </si>
  <si>
    <t>SDBAT371000</t>
  </si>
  <si>
    <t>SDZEM780000</t>
  </si>
  <si>
    <t>SDTEC500000</t>
  </si>
  <si>
    <t>SDTEC520000</t>
  </si>
  <si>
    <t>SDTEV780000</t>
  </si>
  <si>
    <t>SDPIQ782000</t>
  </si>
  <si>
    <t>SDPIQ781000</t>
  </si>
  <si>
    <t>SDSOL780000</t>
  </si>
  <si>
    <t>SDGLA380000</t>
  </si>
  <si>
    <t>SDGLA390000</t>
  </si>
  <si>
    <t>SDGLA420000</t>
  </si>
  <si>
    <t>SDGLA460000</t>
  </si>
  <si>
    <t>SDFLA780000</t>
  </si>
  <si>
    <t>SDDIV202000</t>
  </si>
  <si>
    <t>SDDIV201000</t>
  </si>
  <si>
    <t>SDDIV212000</t>
  </si>
  <si>
    <t>SDDIV211000</t>
  </si>
  <si>
    <t>SDDIV242000</t>
  </si>
  <si>
    <t>SDDIV241000</t>
  </si>
  <si>
    <t>SDDIV272000</t>
  </si>
  <si>
    <t>SDDIV271000</t>
  </si>
  <si>
    <t>SDDIV302000</t>
  </si>
  <si>
    <t>SDDIV301000</t>
  </si>
  <si>
    <t>SDDIV332000</t>
  </si>
  <si>
    <t>SDDIV331000</t>
  </si>
  <si>
    <t>SDDIV362000</t>
  </si>
  <si>
    <t>SDDIV361000</t>
  </si>
  <si>
    <t>SDDIV392000</t>
  </si>
  <si>
    <t>SDDIV391000</t>
  </si>
  <si>
    <t>SDDIV422000</t>
  </si>
  <si>
    <t>SDDIV421000</t>
  </si>
  <si>
    <t>SDDIV452000</t>
  </si>
  <si>
    <t>SDDIV451000</t>
  </si>
  <si>
    <t>SDDIV482000</t>
  </si>
  <si>
    <t>SDDIV481000</t>
  </si>
  <si>
    <t>SDDIV512000</t>
  </si>
  <si>
    <t>SDDIV511000</t>
  </si>
  <si>
    <t>SDDIV542000</t>
  </si>
  <si>
    <t>SDDIV541000</t>
  </si>
  <si>
    <t>SDDIV572000</t>
  </si>
  <si>
    <t>SDDIV571000</t>
  </si>
  <si>
    <t>SDDIV602000</t>
  </si>
  <si>
    <t>SDDIV601000</t>
  </si>
  <si>
    <t>SDDIV632000</t>
  </si>
  <si>
    <t>SDDIV631000</t>
  </si>
  <si>
    <t>SDDIV662000</t>
  </si>
  <si>
    <t>SDDIV661000</t>
  </si>
  <si>
    <t>SEPOI780000</t>
  </si>
  <si>
    <t>SEBAG200000</t>
  </si>
  <si>
    <t>SEBAG210000</t>
  </si>
  <si>
    <t>SEBAG240000</t>
  </si>
  <si>
    <t>SEBAG270000</t>
  </si>
  <si>
    <t>SEBAG300000</t>
  </si>
  <si>
    <t>SEBAG330000</t>
  </si>
  <si>
    <t>SEBAG360000</t>
  </si>
  <si>
    <t>SEBAG390000</t>
  </si>
  <si>
    <t>SEBAG420000</t>
  </si>
  <si>
    <t>SEBAG450000</t>
  </si>
  <si>
    <t>SEBAG480000</t>
  </si>
  <si>
    <t>SEBAG510000</t>
  </si>
  <si>
    <t>SEBAG540000</t>
  </si>
  <si>
    <t>SEBAG570000</t>
  </si>
  <si>
    <t>SEBAG600000</t>
  </si>
  <si>
    <t>SEBAG630000</t>
  </si>
  <si>
    <t>SEBAG660000</t>
  </si>
  <si>
    <t>SEPRO200000</t>
  </si>
  <si>
    <t>SEPRO210000</t>
  </si>
  <si>
    <t>SEPRO240000</t>
  </si>
  <si>
    <t>SEPRO270000</t>
  </si>
  <si>
    <t>SEPRO300000</t>
  </si>
  <si>
    <t>SEPRO330000</t>
  </si>
  <si>
    <t>SEPRO360000</t>
  </si>
  <si>
    <t>SEPRO390000</t>
  </si>
  <si>
    <t>SEPRO420000</t>
  </si>
  <si>
    <t>SEPRO450000</t>
  </si>
  <si>
    <t>SEPRO480000</t>
  </si>
  <si>
    <t>SEPRO510000</t>
  </si>
  <si>
    <t>SEPRO540000</t>
  </si>
  <si>
    <t>SEPRO570000</t>
  </si>
  <si>
    <t>SEPRO600000</t>
  </si>
  <si>
    <t>SEPRO630000</t>
  </si>
  <si>
    <t>SEPRO660000</t>
  </si>
  <si>
    <t>SEHAI382000</t>
  </si>
  <si>
    <t>SEHAI381000</t>
  </si>
  <si>
    <t>SEHAI392000</t>
  </si>
  <si>
    <t>SEHAI391000</t>
  </si>
  <si>
    <t>SEHAI422000</t>
  </si>
  <si>
    <t>SEHAI421000</t>
  </si>
  <si>
    <t>SEHAI452000</t>
  </si>
  <si>
    <t>SEHAI451000</t>
  </si>
  <si>
    <t>SEHAI482000</t>
  </si>
  <si>
    <t>SEHAI481000</t>
  </si>
  <si>
    <t>SEHAI512000</t>
  </si>
  <si>
    <t>SEHAI511000</t>
  </si>
  <si>
    <t>SEHAI542000</t>
  </si>
  <si>
    <t>SEHAI541000</t>
  </si>
  <si>
    <t>SEHAI572000</t>
  </si>
  <si>
    <t>SEHAI571000</t>
  </si>
  <si>
    <t>SEHAI602000</t>
  </si>
  <si>
    <t>SEHAI601000</t>
  </si>
  <si>
    <t>SEHAI632000</t>
  </si>
  <si>
    <t>SEHAI631000</t>
  </si>
  <si>
    <t>SEHAI662000</t>
  </si>
  <si>
    <t>SEHAI661000</t>
  </si>
  <si>
    <t>SEMAT470000</t>
  </si>
  <si>
    <t>SEMAT480000</t>
  </si>
  <si>
    <t>SEMAT510000</t>
  </si>
  <si>
    <t>SEMAT540000</t>
  </si>
  <si>
    <t>SEMAT570000</t>
  </si>
  <si>
    <t>SEMAT600000</t>
  </si>
  <si>
    <t>SEMAT630000</t>
  </si>
  <si>
    <t>SEMAT660000</t>
  </si>
  <si>
    <t>SEOID472000</t>
  </si>
  <si>
    <t>SEOID471000</t>
  </si>
  <si>
    <t>SEOID482000</t>
  </si>
  <si>
    <t>SEOID481000</t>
  </si>
  <si>
    <t>SEOID522000</t>
  </si>
  <si>
    <t>SEOID521000</t>
  </si>
  <si>
    <t>SEJAV352000</t>
  </si>
  <si>
    <t>SEJAV351000</t>
  </si>
  <si>
    <t>SEJAV372000</t>
  </si>
  <si>
    <t>SEJAV371000</t>
  </si>
  <si>
    <t>SEDIS412000</t>
  </si>
  <si>
    <t>SEDIS411000</t>
  </si>
  <si>
    <t>SEDIS432000</t>
  </si>
  <si>
    <t>SEDIS431000</t>
  </si>
  <si>
    <t>SEMAR472000</t>
  </si>
  <si>
    <t>SEMAR471000</t>
  </si>
  <si>
    <t>SEMAR482000</t>
  </si>
  <si>
    <t>SEMAR481000</t>
  </si>
  <si>
    <t>SEMAR522000</t>
  </si>
  <si>
    <t>SEMAR521000</t>
  </si>
  <si>
    <t>SEDIV202000</t>
  </si>
  <si>
    <t>SEDIV201000</t>
  </si>
  <si>
    <t>SEDIV212000</t>
  </si>
  <si>
    <t>SEDIV211000</t>
  </si>
  <si>
    <t>SEDIV242000</t>
  </si>
  <si>
    <t>SEDIV241000</t>
  </si>
  <si>
    <t>SEDIV272000</t>
  </si>
  <si>
    <t>SEDIV271000</t>
  </si>
  <si>
    <t>SEDIV302000</t>
  </si>
  <si>
    <t>SEDIV301000</t>
  </si>
  <si>
    <t>SEDIV332000</t>
  </si>
  <si>
    <t>SEDIV331000</t>
  </si>
  <si>
    <t>SEDIV362000</t>
  </si>
  <si>
    <t>SEDIV361000</t>
  </si>
  <si>
    <t>SEDIV392000</t>
  </si>
  <si>
    <t>SEDIV391000</t>
  </si>
  <si>
    <t>SEDIV422000</t>
  </si>
  <si>
    <t>SEDIV421000</t>
  </si>
  <si>
    <t>SEDIV452000</t>
  </si>
  <si>
    <t>SEDIV451000</t>
  </si>
  <si>
    <t>SEDIV482000</t>
  </si>
  <si>
    <t>SEDIV481000</t>
  </si>
  <si>
    <t>SEDIV512000</t>
  </si>
  <si>
    <t>SEDIV511000</t>
  </si>
  <si>
    <t>SEDIV542000</t>
  </si>
  <si>
    <t>SEDIV541000</t>
  </si>
  <si>
    <t>SEDIV572000</t>
  </si>
  <si>
    <t>SEDIV571000</t>
  </si>
  <si>
    <t>SEDIV602000</t>
  </si>
  <si>
    <t>SEDIV601000</t>
  </si>
  <si>
    <t>SEDIV632000</t>
  </si>
  <si>
    <t>SEDIV631000</t>
  </si>
  <si>
    <t>SEDIV662000</t>
  </si>
  <si>
    <t>SEDIV661000</t>
  </si>
  <si>
    <t>SFEAU780000</t>
  </si>
  <si>
    <t>SFBAG200000</t>
  </si>
  <si>
    <t>SFBAG210000</t>
  </si>
  <si>
    <t>SFBAG240000</t>
  </si>
  <si>
    <t>SFBAG270000</t>
  </si>
  <si>
    <t>SFBAG300000</t>
  </si>
  <si>
    <t>SFBAG330000</t>
  </si>
  <si>
    <t>SFBAG360000</t>
  </si>
  <si>
    <t>SFBAG390000</t>
  </si>
  <si>
    <t>SFBAG420000</t>
  </si>
  <si>
    <t>SFBAG450000</t>
  </si>
  <si>
    <t>SFBAG480000</t>
  </si>
  <si>
    <t>SFBAG510000</t>
  </si>
  <si>
    <t>SFBAG540000</t>
  </si>
  <si>
    <t>SFBAG570000</t>
  </si>
  <si>
    <t>SFBAG600000</t>
  </si>
  <si>
    <t>SFBAG630000</t>
  </si>
  <si>
    <t>SFBAG660000</t>
  </si>
  <si>
    <t>SFCAS380000</t>
  </si>
  <si>
    <t>SFCAS400000</t>
  </si>
  <si>
    <t>SFGIL780000</t>
  </si>
  <si>
    <t>SFZBR780000</t>
  </si>
  <si>
    <t>SFPRO200000</t>
  </si>
  <si>
    <t>SFPRO210000</t>
  </si>
  <si>
    <t>SFPRO240000</t>
  </si>
  <si>
    <t>SFPRO270000</t>
  </si>
  <si>
    <t>SFPRO300000</t>
  </si>
  <si>
    <t>SFPRO330000</t>
  </si>
  <si>
    <t>SFPRO360000</t>
  </si>
  <si>
    <t>SFPRO390000</t>
  </si>
  <si>
    <t>SFPRO420000</t>
  </si>
  <si>
    <t>SFPRO450000</t>
  </si>
  <si>
    <t>SFPRO480000</t>
  </si>
  <si>
    <t>SFPRO510000</t>
  </si>
  <si>
    <t>SFPRO540000</t>
  </si>
  <si>
    <t>SFPRO570000</t>
  </si>
  <si>
    <t>SFPRO600000</t>
  </si>
  <si>
    <t>SFPRO630000</t>
  </si>
  <si>
    <t>SFPRO660000</t>
  </si>
  <si>
    <t>SFLAN410000</t>
  </si>
  <si>
    <t>SFLAN420000</t>
  </si>
  <si>
    <t>SFLAN450000</t>
  </si>
  <si>
    <t>SFLAN480000</t>
  </si>
  <si>
    <t>SFLAN510000</t>
  </si>
  <si>
    <t>SFLAN540000</t>
  </si>
  <si>
    <t>SFLAN570000</t>
  </si>
  <si>
    <t>SFLAN610000</t>
  </si>
  <si>
    <t>SFKIT780000</t>
  </si>
  <si>
    <t>SFKAY783000</t>
  </si>
  <si>
    <t>SFKAY781000</t>
  </si>
  <si>
    <t>SFWID780000</t>
  </si>
  <si>
    <t>SFKTE780000</t>
  </si>
  <si>
    <t>SFWIG780000</t>
  </si>
  <si>
    <t>SFEMB782000</t>
  </si>
  <si>
    <t>SFEMB783000</t>
  </si>
  <si>
    <t>SFEMB781000</t>
  </si>
  <si>
    <t>SFENG782000</t>
  </si>
  <si>
    <t>SFENG781000</t>
  </si>
  <si>
    <t>SFWIS442000</t>
  </si>
  <si>
    <t>SFWIS441000</t>
  </si>
  <si>
    <t>SFWIS462000</t>
  </si>
  <si>
    <t>SFWIS461000</t>
  </si>
  <si>
    <t>SFEQU290000</t>
  </si>
  <si>
    <t>SFEQU300000</t>
  </si>
  <si>
    <t>SFEQU330000</t>
  </si>
  <si>
    <t>SFEQU360000</t>
  </si>
  <si>
    <t>SFEQU390000</t>
  </si>
  <si>
    <t>SFEQU420000</t>
  </si>
  <si>
    <t>SFEQU450000</t>
  </si>
  <si>
    <t>SFEQU480000</t>
  </si>
  <si>
    <t>SFEQU510000</t>
  </si>
  <si>
    <t>SFEQU540000</t>
  </si>
  <si>
    <t>SFEQU570000</t>
  </si>
  <si>
    <t>SFEQU600000</t>
  </si>
  <si>
    <t>SFEQU630000</t>
  </si>
  <si>
    <t>SFEQU660000</t>
  </si>
  <si>
    <t>SFZBO780000</t>
  </si>
  <si>
    <t>SFTUB780000</t>
  </si>
  <si>
    <t>SFPAL780000</t>
  </si>
  <si>
    <t>SFLUN290000</t>
  </si>
  <si>
    <t>SFLUN300000</t>
  </si>
  <si>
    <t>SFLUN330000</t>
  </si>
  <si>
    <t>SFLUN360000</t>
  </si>
  <si>
    <t>SFLUN400000</t>
  </si>
  <si>
    <t>SFPLO412000</t>
  </si>
  <si>
    <t>SFPLO432000</t>
  </si>
  <si>
    <t>SFBOU780000</t>
  </si>
  <si>
    <t>SFCOM350000</t>
  </si>
  <si>
    <t>SFCOM360000</t>
  </si>
  <si>
    <t>SFCOM390000</t>
  </si>
  <si>
    <t>SFCOM420000</t>
  </si>
  <si>
    <t>SFCOM450000</t>
  </si>
  <si>
    <t>SFCOM490000</t>
  </si>
  <si>
    <t>SFNEO780000</t>
  </si>
  <si>
    <t>SFJEU350000</t>
  </si>
  <si>
    <t>SFJEU360000</t>
  </si>
  <si>
    <t>SFJEU390000</t>
  </si>
  <si>
    <t>SFJEU430000</t>
  </si>
  <si>
    <t>SFDIV202000</t>
  </si>
  <si>
    <t>SFDIV201000</t>
  </si>
  <si>
    <t>SFDIV212000</t>
  </si>
  <si>
    <t>SFDIV211000</t>
  </si>
  <si>
    <t>SFDIV242000</t>
  </si>
  <si>
    <t>SFDIV241000</t>
  </si>
  <si>
    <t>SFDIV272000</t>
  </si>
  <si>
    <t>SFDIV271000</t>
  </si>
  <si>
    <t>SFDIV302000</t>
  </si>
  <si>
    <t>SFDIV301000</t>
  </si>
  <si>
    <t>SFDIV332000</t>
  </si>
  <si>
    <t>SFDIV331000</t>
  </si>
  <si>
    <t>SFDIV362000</t>
  </si>
  <si>
    <t>SFDIV361000</t>
  </si>
  <si>
    <t>SFDIV392000</t>
  </si>
  <si>
    <t>SFDIV391000</t>
  </si>
  <si>
    <t>SFDIV422000</t>
  </si>
  <si>
    <t>SFDIV421000</t>
  </si>
  <si>
    <t>SFDIV452000</t>
  </si>
  <si>
    <t>SFDIV451000</t>
  </si>
  <si>
    <t>SFDIV482000</t>
  </si>
  <si>
    <t>SFDIV481000</t>
  </si>
  <si>
    <t>SFDIV512000</t>
  </si>
  <si>
    <t>SFDIV511000</t>
  </si>
  <si>
    <t>SFDIV542000</t>
  </si>
  <si>
    <t>SFDIV541000</t>
  </si>
  <si>
    <t>SFDIV572000</t>
  </si>
  <si>
    <t>SFDIV571000</t>
  </si>
  <si>
    <t>SFDIV602000</t>
  </si>
  <si>
    <t>SFDIV601000</t>
  </si>
  <si>
    <t>SFDIV632000</t>
  </si>
  <si>
    <t>SFDIV631000</t>
  </si>
  <si>
    <t>SFDIV662000</t>
  </si>
  <si>
    <t>SFDIV661000</t>
  </si>
  <si>
    <t>SGNOR780000</t>
  </si>
  <si>
    <t>SGALP780000</t>
  </si>
  <si>
    <t>SGSNW780000</t>
  </si>
  <si>
    <t>SGPAT780000</t>
  </si>
  <si>
    <t>SGBAG200000</t>
  </si>
  <si>
    <t>SGBAG210000</t>
  </si>
  <si>
    <t>SGBAG240000</t>
  </si>
  <si>
    <t>SGBAG270000</t>
  </si>
  <si>
    <t>SGBAG300000</t>
  </si>
  <si>
    <t>SGBAG330000</t>
  </si>
  <si>
    <t>SGBAG360000</t>
  </si>
  <si>
    <t>SGBAG390000</t>
  </si>
  <si>
    <t>SGBAG420000</t>
  </si>
  <si>
    <t>SGBAG450000</t>
  </si>
  <si>
    <t>SGBAG480000</t>
  </si>
  <si>
    <t>SGBAG510000</t>
  </si>
  <si>
    <t>SGBAG540000</t>
  </si>
  <si>
    <t>SGBAG570000</t>
  </si>
  <si>
    <t>SGBAG600000</t>
  </si>
  <si>
    <t>SGBAG630000</t>
  </si>
  <si>
    <t>SGBAG660000</t>
  </si>
  <si>
    <t>SGCSQ380000</t>
  </si>
  <si>
    <t>SGCSQ400000</t>
  </si>
  <si>
    <t>SGVIS350000</t>
  </si>
  <si>
    <t>SGVIS370000</t>
  </si>
  <si>
    <t>SGPRO200000</t>
  </si>
  <si>
    <t>SGPRO210000</t>
  </si>
  <si>
    <t>SGPRO240000</t>
  </si>
  <si>
    <t>SGPRO270000</t>
  </si>
  <si>
    <t>SGPRO300000</t>
  </si>
  <si>
    <t>SGPRO330000</t>
  </si>
  <si>
    <t>SGPRO360000</t>
  </si>
  <si>
    <t>SGPRO390000</t>
  </si>
  <si>
    <t>SGPRO420000</t>
  </si>
  <si>
    <t>SGPRO450000</t>
  </si>
  <si>
    <t>SGPRO480000</t>
  </si>
  <si>
    <t>SGPRO510000</t>
  </si>
  <si>
    <t>SGPRO540000</t>
  </si>
  <si>
    <t>SGPRO570000</t>
  </si>
  <si>
    <t>SGPRO600000</t>
  </si>
  <si>
    <t>SGPRO630000</t>
  </si>
  <si>
    <t>SGPRO660000</t>
  </si>
  <si>
    <t>SGSKI380000</t>
  </si>
  <si>
    <t>SGSKI390000</t>
  </si>
  <si>
    <t>SGSKI420000</t>
  </si>
  <si>
    <t>SGSKI450000</t>
  </si>
  <si>
    <t>SGSKI480000</t>
  </si>
  <si>
    <t>SGSKI520000</t>
  </si>
  <si>
    <t>SGSNO410000</t>
  </si>
  <si>
    <t>SGSNO430000</t>
  </si>
  <si>
    <t>SGBTN382000</t>
  </si>
  <si>
    <t>SGBTN381000</t>
  </si>
  <si>
    <t>SGBTN402000</t>
  </si>
  <si>
    <t>SGBTN401000</t>
  </si>
  <si>
    <t>SGFIX352000</t>
  </si>
  <si>
    <t>SGFIX351000</t>
  </si>
  <si>
    <t>SGFIX362000</t>
  </si>
  <si>
    <t>SGFIX361000</t>
  </si>
  <si>
    <t>SGFIX392000</t>
  </si>
  <si>
    <t>SGFIX391000</t>
  </si>
  <si>
    <t>SGFIX422000</t>
  </si>
  <si>
    <t>SGFIX421000</t>
  </si>
  <si>
    <t>SGFIX462000</t>
  </si>
  <si>
    <t>SGFIX461000</t>
  </si>
  <si>
    <t>SGRAQ780000</t>
  </si>
  <si>
    <t>SGZPH780000</t>
  </si>
  <si>
    <t>SGZCR780000</t>
  </si>
  <si>
    <t>SGZPA780000</t>
  </si>
  <si>
    <t>SGDIV202000</t>
  </si>
  <si>
    <t>SGDIV201000</t>
  </si>
  <si>
    <t>SGDIV212000</t>
  </si>
  <si>
    <t>SGDIV211000</t>
  </si>
  <si>
    <t>SGDIV242000</t>
  </si>
  <si>
    <t>SGDIV241000</t>
  </si>
  <si>
    <t>SGDIV272000</t>
  </si>
  <si>
    <t>SGDIV271000</t>
  </si>
  <si>
    <t>SGDIV302000</t>
  </si>
  <si>
    <t>SGDIV301000</t>
  </si>
  <si>
    <t>SGDIV332000</t>
  </si>
  <si>
    <t>SGDIV331000</t>
  </si>
  <si>
    <t>SGDIV362000</t>
  </si>
  <si>
    <t>SGDIV361000</t>
  </si>
  <si>
    <t>SGDIV392000</t>
  </si>
  <si>
    <t>SGDIV391000</t>
  </si>
  <si>
    <t>SGDIV422000</t>
  </si>
  <si>
    <t>SGDIV421000</t>
  </si>
  <si>
    <t>SGDIV452000</t>
  </si>
  <si>
    <t>SGDIV451000</t>
  </si>
  <si>
    <t>SGDIV482000</t>
  </si>
  <si>
    <t>SGDIV481000</t>
  </si>
  <si>
    <t>SGDIV512000</t>
  </si>
  <si>
    <t>SGDIV511000</t>
  </si>
  <si>
    <t>SGDIV542000</t>
  </si>
  <si>
    <t>SGDIV541000</t>
  </si>
  <si>
    <t>SGDIV572000</t>
  </si>
  <si>
    <t>SGDIV571000</t>
  </si>
  <si>
    <t>SGDIV602000</t>
  </si>
  <si>
    <t>SGDIV601000</t>
  </si>
  <si>
    <t>SGDIV632000</t>
  </si>
  <si>
    <t>SGDIV631000</t>
  </si>
  <si>
    <t>SGDIV662000</t>
  </si>
  <si>
    <t>SGDIV661000</t>
  </si>
  <si>
    <t>SHCHS780000</t>
  </si>
  <si>
    <t>SHBAG200000</t>
  </si>
  <si>
    <t>SHBAG210000</t>
  </si>
  <si>
    <t>SHBAG240000</t>
  </si>
  <si>
    <t>SHBAG270000</t>
  </si>
  <si>
    <t>SHBAG300000</t>
  </si>
  <si>
    <t>SHBAG330000</t>
  </si>
  <si>
    <t>SHBAG360000</t>
  </si>
  <si>
    <t>SHBAG390000</t>
  </si>
  <si>
    <t>SHBAG420000</t>
  </si>
  <si>
    <t>SHBAG450000</t>
  </si>
  <si>
    <t>SHBAG480000</t>
  </si>
  <si>
    <t>SHBAG510000</t>
  </si>
  <si>
    <t>SHBAG540000</t>
  </si>
  <si>
    <t>SHBAG570000</t>
  </si>
  <si>
    <t>SHBAG600000</t>
  </si>
  <si>
    <t>SHBAG630000</t>
  </si>
  <si>
    <t>SHBAG660000</t>
  </si>
  <si>
    <t>SHPRO200000</t>
  </si>
  <si>
    <t>SHPRO210000</t>
  </si>
  <si>
    <t>SHPRO240000</t>
  </si>
  <si>
    <t>SHPRO270000</t>
  </si>
  <si>
    <t>SHPRO300000</t>
  </si>
  <si>
    <t>SHPRO330000</t>
  </si>
  <si>
    <t>SHPRO360000</t>
  </si>
  <si>
    <t>SHPRO390000</t>
  </si>
  <si>
    <t>SHPRO420000</t>
  </si>
  <si>
    <t>SHPRO450000</t>
  </si>
  <si>
    <t>SHPRO480000</t>
  </si>
  <si>
    <t>SHPRO510000</t>
  </si>
  <si>
    <t>SHPRO540000</t>
  </si>
  <si>
    <t>SHPRO570000</t>
  </si>
  <si>
    <t>SHPRO600000</t>
  </si>
  <si>
    <t>SHPRO630000</t>
  </si>
  <si>
    <t>SHPRO660000</t>
  </si>
  <si>
    <t>SHBIL670000</t>
  </si>
  <si>
    <t>SHQUE780000</t>
  </si>
  <si>
    <t>SHZGO780000</t>
  </si>
  <si>
    <t>SHZTE780000</t>
  </si>
  <si>
    <t>SHCLU782000</t>
  </si>
  <si>
    <t>SHCLU781000</t>
  </si>
  <si>
    <t>SHSET470000</t>
  </si>
  <si>
    <t>SHSET480000</t>
  </si>
  <si>
    <t>SHSET520000</t>
  </si>
  <si>
    <t>SHGOL472000</t>
  </si>
  <si>
    <t>SHGOL482000</t>
  </si>
  <si>
    <t>SHGOL512000</t>
  </si>
  <si>
    <t>SHGOL552000</t>
  </si>
  <si>
    <t>SHLYO782000</t>
  </si>
  <si>
    <t>SHBOW780000</t>
  </si>
  <si>
    <t>SHJPB500000</t>
  </si>
  <si>
    <t>SHJPB510000</t>
  </si>
  <si>
    <t>SHJPB540000</t>
  </si>
  <si>
    <t>SHJPB570000</t>
  </si>
  <si>
    <t>SHJPB610000</t>
  </si>
  <si>
    <t>SHJPA502000</t>
  </si>
  <si>
    <t>SHJPA501000</t>
  </si>
  <si>
    <t>SHJPA512000</t>
  </si>
  <si>
    <t>SHJPA511000</t>
  </si>
  <si>
    <t>SHJPA542000</t>
  </si>
  <si>
    <t>SHJPA541000</t>
  </si>
  <si>
    <t>SHJPA572000</t>
  </si>
  <si>
    <t>SHJPA571000</t>
  </si>
  <si>
    <t>SHJPA612000</t>
  </si>
  <si>
    <t>SHJPA611000</t>
  </si>
  <si>
    <t>SHARC200000</t>
  </si>
  <si>
    <t>SHARC210000</t>
  </si>
  <si>
    <t>SHARC240000</t>
  </si>
  <si>
    <t>SHARC270000</t>
  </si>
  <si>
    <t>SHARC300000</t>
  </si>
  <si>
    <t>SHARC330000</t>
  </si>
  <si>
    <t>SHARC360000</t>
  </si>
  <si>
    <t>SHARC390000</t>
  </si>
  <si>
    <t>SHARC420000</t>
  </si>
  <si>
    <t>SHARC450000</t>
  </si>
  <si>
    <t>SHARC490000</t>
  </si>
  <si>
    <t>SHZFL782000</t>
  </si>
  <si>
    <t>SHZFL781000</t>
  </si>
  <si>
    <t>SHZCI590000</t>
  </si>
  <si>
    <t>SHZCI610000</t>
  </si>
  <si>
    <t>SHZFE782000</t>
  </si>
  <si>
    <t>SHZFE781000</t>
  </si>
  <si>
    <t>SHZCB440000</t>
  </si>
  <si>
    <t>SHZCB450000</t>
  </si>
  <si>
    <t>SHZCB480000</t>
  </si>
  <si>
    <t>SHZCB520000</t>
  </si>
  <si>
    <t>SHDIV202000</t>
  </si>
  <si>
    <t>SHDIV201000</t>
  </si>
  <si>
    <t>SHDIV212000</t>
  </si>
  <si>
    <t>SHDIV211000</t>
  </si>
  <si>
    <t>SHDIV242000</t>
  </si>
  <si>
    <t>SHDIV241000</t>
  </si>
  <si>
    <t>SHDIV272000</t>
  </si>
  <si>
    <t>SHDIV271000</t>
  </si>
  <si>
    <t>SHDIV302000</t>
  </si>
  <si>
    <t>SHDIV301000</t>
  </si>
  <si>
    <t>SHDIV332000</t>
  </si>
  <si>
    <t>SHDIV331000</t>
  </si>
  <si>
    <t>SHDIV362000</t>
  </si>
  <si>
    <t>SHDIV361000</t>
  </si>
  <si>
    <t>SHDIV392000</t>
  </si>
  <si>
    <t>SHDIV391000</t>
  </si>
  <si>
    <t>SHDIV422000</t>
  </si>
  <si>
    <t>SHDIV421000</t>
  </si>
  <si>
    <t>SHDIV452000</t>
  </si>
  <si>
    <t>SHDIV451000</t>
  </si>
  <si>
    <t>SHDIV482000</t>
  </si>
  <si>
    <t>SHDIV481000</t>
  </si>
  <si>
    <t>SHDIV512000</t>
  </si>
  <si>
    <t>SHDIV511000</t>
  </si>
  <si>
    <t>SHDIV542000</t>
  </si>
  <si>
    <t>SHDIV541000</t>
  </si>
  <si>
    <t>SHDIV572000</t>
  </si>
  <si>
    <t>SHDIV571000</t>
  </si>
  <si>
    <t>SHDIV602000</t>
  </si>
  <si>
    <t>SHDIV601000</t>
  </si>
  <si>
    <t>SHDIV632000</t>
  </si>
  <si>
    <t>SHDIV631000</t>
  </si>
  <si>
    <t>SHDIV662000</t>
  </si>
  <si>
    <t>SHDIV661000</t>
  </si>
  <si>
    <t>SIESC780000</t>
  </si>
  <si>
    <t>SIBAG200000</t>
  </si>
  <si>
    <t>SIBAG210000</t>
  </si>
  <si>
    <t>SIBAG240000</t>
  </si>
  <si>
    <t>SIBAG270000</t>
  </si>
  <si>
    <t>SIBAG300000</t>
  </si>
  <si>
    <t>SIBAG330000</t>
  </si>
  <si>
    <t>SIBAG360000</t>
  </si>
  <si>
    <t>SIBAG390000</t>
  </si>
  <si>
    <t>SIBAG420000</t>
  </si>
  <si>
    <t>SIBAG450000</t>
  </si>
  <si>
    <t>SIBAG480000</t>
  </si>
  <si>
    <t>SIBAG510000</t>
  </si>
  <si>
    <t>SIBAG540000</t>
  </si>
  <si>
    <t>SIBAG570000</t>
  </si>
  <si>
    <t>SIBAG600000</t>
  </si>
  <si>
    <t>SIBAG630000</t>
  </si>
  <si>
    <t>SIBAG660000</t>
  </si>
  <si>
    <t>SICSQ780000</t>
  </si>
  <si>
    <t>SIAPI782000</t>
  </si>
  <si>
    <t>SIAPI781000</t>
  </si>
  <si>
    <t>SIHAR780000</t>
  </si>
  <si>
    <t>SICOR350000</t>
  </si>
  <si>
    <t>SICOR360000</t>
  </si>
  <si>
    <t>SICOR390000</t>
  </si>
  <si>
    <t>SICOR420000</t>
  </si>
  <si>
    <t>SICOR450000</t>
  </si>
  <si>
    <t>SICOR480000</t>
  </si>
  <si>
    <t>SICOR510000</t>
  </si>
  <si>
    <t>SICOR540000</t>
  </si>
  <si>
    <t>SICOR570000</t>
  </si>
  <si>
    <t>SICOR600000</t>
  </si>
  <si>
    <t>SICOR630000</t>
  </si>
  <si>
    <t>SICOR660000</t>
  </si>
  <si>
    <t>SIPRO200000</t>
  </si>
  <si>
    <t>SIPRO210000</t>
  </si>
  <si>
    <t>SIPRO240000</t>
  </si>
  <si>
    <t>SIPRO270000</t>
  </si>
  <si>
    <t>SIPRO300000</t>
  </si>
  <si>
    <t>SIPRO330000</t>
  </si>
  <si>
    <t>SIPRO360000</t>
  </si>
  <si>
    <t>SIPRO390000</t>
  </si>
  <si>
    <t>SIPRO420000</t>
  </si>
  <si>
    <t>SIPRO450000</t>
  </si>
  <si>
    <t>SIPRO480000</t>
  </si>
  <si>
    <t>SIPRO510000</t>
  </si>
  <si>
    <t>SIPRO540000</t>
  </si>
  <si>
    <t>SIPRO570000</t>
  </si>
  <si>
    <t>SIPRO600000</t>
  </si>
  <si>
    <t>SIPRO630000</t>
  </si>
  <si>
    <t>SIPRO660000</t>
  </si>
  <si>
    <t>SIPRI350000</t>
  </si>
  <si>
    <t>SIPRI360000</t>
  </si>
  <si>
    <t>SIPRI390000</t>
  </si>
  <si>
    <t>SIPRI420000</t>
  </si>
  <si>
    <t>SIPRI450000</t>
  </si>
  <si>
    <t>SIPRI480000</t>
  </si>
  <si>
    <t>SIPRI520000</t>
  </si>
  <si>
    <t>SIPIO780000</t>
  </si>
  <si>
    <t>SIVOI680000</t>
  </si>
  <si>
    <t>SIVOI690000</t>
  </si>
  <si>
    <t>SIVOI700000</t>
  </si>
  <si>
    <t>SIVOI710000</t>
  </si>
  <si>
    <t>SIDIV202000</t>
  </si>
  <si>
    <t>SIDIV201000</t>
  </si>
  <si>
    <t>SIDIV212000</t>
  </si>
  <si>
    <t>SIDIV211000</t>
  </si>
  <si>
    <t>SIDIV242000</t>
  </si>
  <si>
    <t>SIDIV241000</t>
  </si>
  <si>
    <t>SIDIV272000</t>
  </si>
  <si>
    <t>SIDIV271000</t>
  </si>
  <si>
    <t>SIDIV302000</t>
  </si>
  <si>
    <t>SIDIV301000</t>
  </si>
  <si>
    <t>SIDIV332000</t>
  </si>
  <si>
    <t>SIDIV331000</t>
  </si>
  <si>
    <t>SIDIV362000</t>
  </si>
  <si>
    <t>SIDIV361000</t>
  </si>
  <si>
    <t>SIDIV392000</t>
  </si>
  <si>
    <t>SIDIV391000</t>
  </si>
  <si>
    <t>SIDIV422000</t>
  </si>
  <si>
    <t>SIDIV421000</t>
  </si>
  <si>
    <t>SIDIV452000</t>
  </si>
  <si>
    <t>SIDIV451000</t>
  </si>
  <si>
    <t>SIDIV482000</t>
  </si>
  <si>
    <t>SIDIV481000</t>
  </si>
  <si>
    <t>SIDIV512000</t>
  </si>
  <si>
    <t>SIDIV511000</t>
  </si>
  <si>
    <t>SIDIV542000</t>
  </si>
  <si>
    <t>SIDIV541000</t>
  </si>
  <si>
    <t>SIDIV572000</t>
  </si>
  <si>
    <t>SIDIV571000</t>
  </si>
  <si>
    <t>SIDIV602000</t>
  </si>
  <si>
    <t>SIDIV601000</t>
  </si>
  <si>
    <t>SIDIV632000</t>
  </si>
  <si>
    <t>SIDIV631000</t>
  </si>
  <si>
    <t>SIDIV662000</t>
  </si>
  <si>
    <t>SIDIV661000</t>
  </si>
  <si>
    <t>SJSON780000</t>
  </si>
  <si>
    <t>SJCLA780000</t>
  </si>
  <si>
    <t>SJBAG200000</t>
  </si>
  <si>
    <t>SJBAG210000</t>
  </si>
  <si>
    <t>SJBAG240000</t>
  </si>
  <si>
    <t>SJBAG270000</t>
  </si>
  <si>
    <t>SJBAG300000</t>
  </si>
  <si>
    <t>SJBAG330000</t>
  </si>
  <si>
    <t>SJBAG360000</t>
  </si>
  <si>
    <t>SJBAG390000</t>
  </si>
  <si>
    <t>SJBAG420000</t>
  </si>
  <si>
    <t>SJBAG450000</t>
  </si>
  <si>
    <t>SJBAG480000</t>
  </si>
  <si>
    <t>SJBAG510000</t>
  </si>
  <si>
    <t>SJBAG540000</t>
  </si>
  <si>
    <t>SJBAG570000</t>
  </si>
  <si>
    <t>SJBAG600000</t>
  </si>
  <si>
    <t>SJBAG630000</t>
  </si>
  <si>
    <t>SJBAG660000</t>
  </si>
  <si>
    <t>SJGAN380000</t>
  </si>
  <si>
    <t>SJGAN400000</t>
  </si>
  <si>
    <t>SJBOX780000</t>
  </si>
  <si>
    <t>SJHDT380000</t>
  </si>
  <si>
    <t>SJHDT400000</t>
  </si>
  <si>
    <t>SJPRO200000</t>
  </si>
  <si>
    <t>SJPRO210000</t>
  </si>
  <si>
    <t>SJPRO240000</t>
  </si>
  <si>
    <t>SJPRO270000</t>
  </si>
  <si>
    <t>SJPRO300000</t>
  </si>
  <si>
    <t>SJPRO330000</t>
  </si>
  <si>
    <t>SJPRO360000</t>
  </si>
  <si>
    <t>SJPRO390000</t>
  </si>
  <si>
    <t>SJPRO420000</t>
  </si>
  <si>
    <t>SJPRO450000</t>
  </si>
  <si>
    <t>SJPRO480000</t>
  </si>
  <si>
    <t>SJPRO510000</t>
  </si>
  <si>
    <t>SJPRO540000</t>
  </si>
  <si>
    <t>SJPRO570000</t>
  </si>
  <si>
    <t>SJPRO600000</t>
  </si>
  <si>
    <t>SJPRO630000</t>
  </si>
  <si>
    <t>SJPRO660000</t>
  </si>
  <si>
    <t>SJBNC560000</t>
  </si>
  <si>
    <t>SJBNC570000</t>
  </si>
  <si>
    <t>SJBNC600000</t>
  </si>
  <si>
    <t>SJBNC630000</t>
  </si>
  <si>
    <t>SJBNC660000</t>
  </si>
  <si>
    <t>SJELI782000</t>
  </si>
  <si>
    <t>SJELI781000</t>
  </si>
  <si>
    <t>SJAPP782000</t>
  </si>
  <si>
    <t>SJAPP781000</t>
  </si>
  <si>
    <t>SJMAC780000</t>
  </si>
  <si>
    <t>SJSTP470000</t>
  </si>
  <si>
    <t>SJSTP480000</t>
  </si>
  <si>
    <t>SJSTP510000</t>
  </si>
  <si>
    <t>SJSTP540000</t>
  </si>
  <si>
    <t>SJSTP580000</t>
  </si>
  <si>
    <t>SJTEX780000</t>
  </si>
  <si>
    <t>SJTIN780000</t>
  </si>
  <si>
    <t>SJBIG670000</t>
  </si>
  <si>
    <t>SJFRA500000</t>
  </si>
  <si>
    <t>SJFRA510000</t>
  </si>
  <si>
    <t>SJFRA540000</t>
  </si>
  <si>
    <t>SJFRA570000</t>
  </si>
  <si>
    <t>SJFRA600000</t>
  </si>
  <si>
    <t>SJFRA630000</t>
  </si>
  <si>
    <t>SJFRA660000</t>
  </si>
  <si>
    <t>SJPUN440000</t>
  </si>
  <si>
    <t>SJPUN450000</t>
  </si>
  <si>
    <t>SJPUN480000</t>
  </si>
  <si>
    <t>SJPUN520000</t>
  </si>
  <si>
    <t>SJHAL412000</t>
  </si>
  <si>
    <t>SJHAL411000</t>
  </si>
  <si>
    <t>SJHAL422000</t>
  </si>
  <si>
    <t>SJHAL421000</t>
  </si>
  <si>
    <t>SJHAL452000</t>
  </si>
  <si>
    <t>SJHAL451000</t>
  </si>
  <si>
    <t>SJHAL482000</t>
  </si>
  <si>
    <t>SJHAL481000</t>
  </si>
  <si>
    <t>SJHAL512000</t>
  </si>
  <si>
    <t>SJHAL511000</t>
  </si>
  <si>
    <t>SJHAL542000</t>
  </si>
  <si>
    <t>SJHAL541000</t>
  </si>
  <si>
    <t>SJHAL572000</t>
  </si>
  <si>
    <t>SJHAL571000</t>
  </si>
  <si>
    <t>SJHAL602000</t>
  </si>
  <si>
    <t>SJHAL601000</t>
  </si>
  <si>
    <t>SJHAL632000</t>
  </si>
  <si>
    <t>SJHAL631000</t>
  </si>
  <si>
    <t>SJHAL662000</t>
  </si>
  <si>
    <t>SJHAL661000</t>
  </si>
  <si>
    <t>SJTRA780000</t>
  </si>
  <si>
    <t>SJSAU350000</t>
  </si>
  <si>
    <t>SJSAU360000</t>
  </si>
  <si>
    <t>SJSAU390000</t>
  </si>
  <si>
    <t>SJSAU430000</t>
  </si>
  <si>
    <t>SJZBE290000</t>
  </si>
  <si>
    <t>SJZBE300000</t>
  </si>
  <si>
    <t>SJZBE330000</t>
  </si>
  <si>
    <t>SJZBE360000</t>
  </si>
  <si>
    <t>SJZBE400000</t>
  </si>
  <si>
    <t>SJYOG780000</t>
  </si>
  <si>
    <t>SJZBY780000</t>
  </si>
  <si>
    <t>SJMAT470000</t>
  </si>
  <si>
    <t>SJMAT480000</t>
  </si>
  <si>
    <t>SJMAT510000</t>
  </si>
  <si>
    <t>SJMAT540000</t>
  </si>
  <si>
    <t>SJMAT570000</t>
  </si>
  <si>
    <t>SJMAT600000</t>
  </si>
  <si>
    <t>SJMAT630000</t>
  </si>
  <si>
    <t>SJMAT660000</t>
  </si>
  <si>
    <t>SJZFI350000</t>
  </si>
  <si>
    <t>SJZFI360000</t>
  </si>
  <si>
    <t>SJZFI390000</t>
  </si>
  <si>
    <t>SJZFI420000</t>
  </si>
  <si>
    <t>SJZFI460000</t>
  </si>
  <si>
    <t>SJJST780000</t>
  </si>
  <si>
    <t>SJUNI780000</t>
  </si>
  <si>
    <t>SJEPE780000</t>
  </si>
  <si>
    <t>SJDIV202000</t>
  </si>
  <si>
    <t>SJDIV201000</t>
  </si>
  <si>
    <t>SJDIV212000</t>
  </si>
  <si>
    <t>SJDIV211000</t>
  </si>
  <si>
    <t>SJDIV242000</t>
  </si>
  <si>
    <t>SJDIV241000</t>
  </si>
  <si>
    <t>SJDIV272000</t>
  </si>
  <si>
    <t>SJDIV271000</t>
  </si>
  <si>
    <t>SJDIV302000</t>
  </si>
  <si>
    <t>SJDIV301000</t>
  </si>
  <si>
    <t>SJDIV332000</t>
  </si>
  <si>
    <t>SJDIV331000</t>
  </si>
  <si>
    <t>SJDIV362000</t>
  </si>
  <si>
    <t>SJDIV361000</t>
  </si>
  <si>
    <t>SJDIV392000</t>
  </si>
  <si>
    <t>SJDIV391000</t>
  </si>
  <si>
    <t>SJDIV422000</t>
  </si>
  <si>
    <t>SJDIV421000</t>
  </si>
  <si>
    <t>SJDIV452000</t>
  </si>
  <si>
    <t>SJDIV451000</t>
  </si>
  <si>
    <t>SJDIV482000</t>
  </si>
  <si>
    <t>SJDIV481000</t>
  </si>
  <si>
    <t>SJDIV512000</t>
  </si>
  <si>
    <t>SJDIV511000</t>
  </si>
  <si>
    <t>SJDIV542000</t>
  </si>
  <si>
    <t>SJDIV541000</t>
  </si>
  <si>
    <t>SJDIV572000</t>
  </si>
  <si>
    <t>SJDIV571000</t>
  </si>
  <si>
    <t>SJDIV602000</t>
  </si>
  <si>
    <t>SJDIV601000</t>
  </si>
  <si>
    <t>SJDIV632000</t>
  </si>
  <si>
    <t>SJDIV631000</t>
  </si>
  <si>
    <t>SJDIV662000</t>
  </si>
  <si>
    <t>SJDIV661000</t>
  </si>
  <si>
    <t>SKWAD780000</t>
  </si>
  <si>
    <t>SKBAG200000</t>
  </si>
  <si>
    <t>SKBAG210000</t>
  </si>
  <si>
    <t>SKBAG240000</t>
  </si>
  <si>
    <t>SKBAG270000</t>
  </si>
  <si>
    <t>SKBAG300000</t>
  </si>
  <si>
    <t>SKBAG330000</t>
  </si>
  <si>
    <t>SKBAG360000</t>
  </si>
  <si>
    <t>SKBAG390000</t>
  </si>
  <si>
    <t>SKBAG420000</t>
  </si>
  <si>
    <t>SKBAG450000</t>
  </si>
  <si>
    <t>SKBAG480000</t>
  </si>
  <si>
    <t>SKBAG510000</t>
  </si>
  <si>
    <t>SKBAG540000</t>
  </si>
  <si>
    <t>SKBAG570000</t>
  </si>
  <si>
    <t>SKBAG600000</t>
  </si>
  <si>
    <t>SKBAG630000</t>
  </si>
  <si>
    <t>SKBAG660000</t>
  </si>
  <si>
    <t>SKPRO200000</t>
  </si>
  <si>
    <t>SKPRO210000</t>
  </si>
  <si>
    <t>SKPRO240000</t>
  </si>
  <si>
    <t>SKPRO270000</t>
  </si>
  <si>
    <t>SKPRO300000</t>
  </si>
  <si>
    <t>SKPRO330000</t>
  </si>
  <si>
    <t>SKPRO360000</t>
  </si>
  <si>
    <t>SKPRO390000</t>
  </si>
  <si>
    <t>SKPRO420000</t>
  </si>
  <si>
    <t>SKPRO450000</t>
  </si>
  <si>
    <t>SKPRO480000</t>
  </si>
  <si>
    <t>SKPRO510000</t>
  </si>
  <si>
    <t>SKPRO540000</t>
  </si>
  <si>
    <t>SKPRO570000</t>
  </si>
  <si>
    <t>SKPRO600000</t>
  </si>
  <si>
    <t>SKPRO630000</t>
  </si>
  <si>
    <t>SKPRO660000</t>
  </si>
  <si>
    <t>SKZCA720000</t>
  </si>
  <si>
    <t>SKZCA730000</t>
  </si>
  <si>
    <t>SKZAC740000</t>
  </si>
  <si>
    <t>SKZAC750000</t>
  </si>
  <si>
    <t>SKZCA760000</t>
  </si>
  <si>
    <t>SKZCA770000</t>
  </si>
  <si>
    <t>SKZCC200000</t>
  </si>
  <si>
    <t>SKZCC210000</t>
  </si>
  <si>
    <t>SKZCC240000</t>
  </si>
  <si>
    <t>SKZCC270000</t>
  </si>
  <si>
    <t>SKZCC300000</t>
  </si>
  <si>
    <t>SKZCC330000</t>
  </si>
  <si>
    <t>SKZCC360000</t>
  </si>
  <si>
    <t>SKZCC390000</t>
  </si>
  <si>
    <t>SKZCC420000</t>
  </si>
  <si>
    <t>SKZCC450000</t>
  </si>
  <si>
    <t>SKZCC480000</t>
  </si>
  <si>
    <t>SKZCC510000</t>
  </si>
  <si>
    <t>SKZCC540000</t>
  </si>
  <si>
    <t>SKZCC570000</t>
  </si>
  <si>
    <t>SKZCC600000</t>
  </si>
  <si>
    <t>SKZCC630000</t>
  </si>
  <si>
    <t>SKZCC660000</t>
  </si>
  <si>
    <t>SKCAL780000</t>
  </si>
  <si>
    <t>SKCLM780000</t>
  </si>
  <si>
    <t>SKGCC780000</t>
  </si>
  <si>
    <t>SKGCM780000</t>
  </si>
  <si>
    <t>SKMOU780000</t>
  </si>
  <si>
    <t>SKFLO780000</t>
  </si>
  <si>
    <t>SKZCP200000</t>
  </si>
  <si>
    <t>SKZCP210000</t>
  </si>
  <si>
    <t>SKZCP240000</t>
  </si>
  <si>
    <t>SKZCP270000</t>
  </si>
  <si>
    <t>SKZCP300000</t>
  </si>
  <si>
    <t>SKZCP330000</t>
  </si>
  <si>
    <t>SKZCP360000</t>
  </si>
  <si>
    <t>SKZCP390000</t>
  </si>
  <si>
    <t>SKZCP420000</t>
  </si>
  <si>
    <t>SKZCP450000</t>
  </si>
  <si>
    <t>SKZCP480000</t>
  </si>
  <si>
    <t>SKZCP510000</t>
  </si>
  <si>
    <t>SKZCP540000</t>
  </si>
  <si>
    <t>SKZCP570000</t>
  </si>
  <si>
    <t>SKZCP600000</t>
  </si>
  <si>
    <t>SKZCP630000</t>
  </si>
  <si>
    <t>SKZCP660000</t>
  </si>
  <si>
    <t>SKDIV202000</t>
  </si>
  <si>
    <t>SKDIV201000</t>
  </si>
  <si>
    <t>SKDIV212000</t>
  </si>
  <si>
    <t>SKDIV211000</t>
  </si>
  <si>
    <t>SKDIV242000</t>
  </si>
  <si>
    <t>SKDIV241000</t>
  </si>
  <si>
    <t>SKDIV272000</t>
  </si>
  <si>
    <t>SKDIV271000</t>
  </si>
  <si>
    <t>SKDIV302000</t>
  </si>
  <si>
    <t>SKDIV301000</t>
  </si>
  <si>
    <t>SKDIV332000</t>
  </si>
  <si>
    <t>SKDIV331000</t>
  </si>
  <si>
    <t>SKDIV362000</t>
  </si>
  <si>
    <t>SKDIV361000</t>
  </si>
  <si>
    <t>SKDIV392000</t>
  </si>
  <si>
    <t>SKDIV391000</t>
  </si>
  <si>
    <t>SKDIV422000</t>
  </si>
  <si>
    <t>SKDIV421000</t>
  </si>
  <si>
    <t>SKDIV452000</t>
  </si>
  <si>
    <t>SKDIV451000</t>
  </si>
  <si>
    <t>SKDIV482000</t>
  </si>
  <si>
    <t>SKDIV481000</t>
  </si>
  <si>
    <t>SKDIV512000</t>
  </si>
  <si>
    <t>SKDIV511000</t>
  </si>
  <si>
    <t>SKDIV542000</t>
  </si>
  <si>
    <t>SKDIV541000</t>
  </si>
  <si>
    <t>SKDIV572000</t>
  </si>
  <si>
    <t>SKDIV571000</t>
  </si>
  <si>
    <t>SKDIV602000</t>
  </si>
  <si>
    <t>SKDIV601000</t>
  </si>
  <si>
    <t>SKDIV632000</t>
  </si>
  <si>
    <t>SKDIV631000</t>
  </si>
  <si>
    <t>SKDIV662000</t>
  </si>
  <si>
    <t>SKDIV661000</t>
  </si>
  <si>
    <t>SLBOT780000</t>
  </si>
  <si>
    <t>SLBAG200000</t>
  </si>
  <si>
    <t>SLBAG210000</t>
  </si>
  <si>
    <t>SLBAG240000</t>
  </si>
  <si>
    <t>SLBAG270000</t>
  </si>
  <si>
    <t>SLBAG300000</t>
  </si>
  <si>
    <t>SLBAG330000</t>
  </si>
  <si>
    <t>SLBAG360000</t>
  </si>
  <si>
    <t>SLBAG390000</t>
  </si>
  <si>
    <t>SLBAG420000</t>
  </si>
  <si>
    <t>SLBAG450000</t>
  </si>
  <si>
    <t>SLBAG480000</t>
  </si>
  <si>
    <t>SLBAG510000</t>
  </si>
  <si>
    <t>SLBAG540000</t>
  </si>
  <si>
    <t>SLBAG570000</t>
  </si>
  <si>
    <t>SLBAG600000</t>
  </si>
  <si>
    <t>SLBAG630000</t>
  </si>
  <si>
    <t>SLBAG660000</t>
  </si>
  <si>
    <t>SLBOM780000</t>
  </si>
  <si>
    <t>SLPTL780000</t>
  </si>
  <si>
    <t>SLPRO200000</t>
  </si>
  <si>
    <t>SLPRO210000</t>
  </si>
  <si>
    <t>SLPRO240000</t>
  </si>
  <si>
    <t>SLPRO270000</t>
  </si>
  <si>
    <t>SLPRO300000</t>
  </si>
  <si>
    <t>SLPRO330000</t>
  </si>
  <si>
    <t>SLPRO360000</t>
  </si>
  <si>
    <t>SLPRO390000</t>
  </si>
  <si>
    <t>SLPRO420000</t>
  </si>
  <si>
    <t>SLPRO450000</t>
  </si>
  <si>
    <t>SLPRO480000</t>
  </si>
  <si>
    <t>SLPRO510000</t>
  </si>
  <si>
    <t>SLPRO540000</t>
  </si>
  <si>
    <t>SLPRO570000</t>
  </si>
  <si>
    <t>SLPRO600000</t>
  </si>
  <si>
    <t>SLPRO630000</t>
  </si>
  <si>
    <t>SLPRO660000</t>
  </si>
  <si>
    <t>SLSEL780000</t>
  </si>
  <si>
    <t>SLCHE780000</t>
  </si>
  <si>
    <t>SLDIV202000</t>
  </si>
  <si>
    <t>SLDIV201000</t>
  </si>
  <si>
    <t>SLDIV212000</t>
  </si>
  <si>
    <t>SLDIV211000</t>
  </si>
  <si>
    <t>SLDIV242000</t>
  </si>
  <si>
    <t>SLDIV241000</t>
  </si>
  <si>
    <t>SLDIV272000</t>
  </si>
  <si>
    <t>SLDIV271000</t>
  </si>
  <si>
    <t>SLDIV302000</t>
  </si>
  <si>
    <t>SLDIV301000</t>
  </si>
  <si>
    <t>SLDIV332000</t>
  </si>
  <si>
    <t>SLDIV331000</t>
  </si>
  <si>
    <t>SLDIV362000</t>
  </si>
  <si>
    <t>SLDIV361000</t>
  </si>
  <si>
    <t>SLDIV392000</t>
  </si>
  <si>
    <t>SLDIV391000</t>
  </si>
  <si>
    <t>SLDIV422000</t>
  </si>
  <si>
    <t>SLDIV421000</t>
  </si>
  <si>
    <t>SLDIV452000</t>
  </si>
  <si>
    <t>SLDIV451000</t>
  </si>
  <si>
    <t>SLDIV482000</t>
  </si>
  <si>
    <t>SLDIV481000</t>
  </si>
  <si>
    <t>SLDIV512000</t>
  </si>
  <si>
    <t>SLDIV511000</t>
  </si>
  <si>
    <t>SLDIV542000</t>
  </si>
  <si>
    <t>SLDIV541000</t>
  </si>
  <si>
    <t>SLDIV572000</t>
  </si>
  <si>
    <t>SLDIV571000</t>
  </si>
  <si>
    <t>SLDIV602000</t>
  </si>
  <si>
    <t>SLDIV601000</t>
  </si>
  <si>
    <t>SLDIV632000</t>
  </si>
  <si>
    <t>SLDIV631000</t>
  </si>
  <si>
    <t>SLDIV662000</t>
  </si>
  <si>
    <t>SLDIV661000</t>
  </si>
  <si>
    <t>S</t>
  </si>
  <si>
    <t>Marche de step</t>
  </si>
  <si>
    <t>T</t>
  </si>
  <si>
    <t>Articles de Sport et de Loisirs (ASL)</t>
  </si>
  <si>
    <t>Équipements électriques et électroniques Ménagers (EEE Ménagers)</t>
  </si>
  <si>
    <t>Équipements électriques et électroniques Professionnels (EEE Pro)</t>
  </si>
  <si>
    <t>Articles de Bricolage et de Jardin thermiques (ABJth)</t>
  </si>
  <si>
    <t>A noter que les équipements sportifs d’handisport sont inclus dans la filière et rattachés aux univers correspondants</t>
  </si>
  <si>
    <r>
      <t xml:space="preserve">Sélectionner les éléments dans les cellules mauves à l'aide des menus déroulants
</t>
    </r>
    <r>
      <rPr>
        <sz val="10"/>
        <color theme="1"/>
        <rFont val="Calibri"/>
        <family val="2"/>
        <scheme val="minor"/>
      </rPr>
      <t>Actionner le bouton "Remise à Zéro" pour supprimer d'un coup le contenu de ces cellules</t>
    </r>
  </si>
  <si>
    <t>Ecomodulation</t>
  </si>
  <si>
    <t>Famille</t>
  </si>
  <si>
    <t>Code barème 2027</t>
  </si>
  <si>
    <t>Sport / activité / equipement</t>
  </si>
  <si>
    <t>Equipement du cycliste / du skateur / du patineur à roulettes … (par exemple : chaussure de cyclisme, cuissarde de vélo, protection de rollers, …)</t>
  </si>
  <si>
    <t>Kitesurf</t>
  </si>
  <si>
    <t>Ski nordique / ski de fond</t>
  </si>
  <si>
    <t>Barème standard ASL 2027</t>
  </si>
  <si>
    <t>Liste des sports / loisirs par univers</t>
  </si>
  <si>
    <t>Version 1.0 - du 27 juillet 2026</t>
  </si>
  <si>
    <r>
      <t xml:space="preserve">Codes et tarifs du </t>
    </r>
    <r>
      <rPr>
        <b/>
        <sz val="11"/>
        <color theme="1"/>
        <rFont val="Calibri"/>
        <family val="2"/>
        <scheme val="minor"/>
      </rPr>
      <t>barème STANDARD</t>
    </r>
    <r>
      <rPr>
        <sz val="11"/>
        <color theme="1"/>
        <rFont val="Calibri"/>
        <family val="2"/>
        <scheme val="minor"/>
      </rPr>
      <t xml:space="preserve"> des Articles de Sport et de Loisirs (ASL), applicables à partir du 1er janvier 2027, pour les mises en marché 2027</t>
    </r>
  </si>
  <si>
    <t>001</t>
  </si>
  <si>
    <t>002</t>
  </si>
  <si>
    <t>003</t>
  </si>
  <si>
    <t>004</t>
  </si>
  <si>
    <t>005</t>
  </si>
  <si>
    <t>006</t>
  </si>
  <si>
    <t>X</t>
  </si>
  <si>
    <t>Recyclabilité des Produits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</si>
  <si>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</si>
  <si>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</si>
  <si>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</si>
  <si>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</si>
  <si>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</si>
  <si>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</si>
  <si>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</si>
  <si>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</si>
  <si>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</si>
  <si>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</si>
  <si>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</si>
  <si>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</si>
  <si>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</si>
  <si>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</si>
  <si>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</si>
  <si>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</si>
  <si>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</si>
  <si>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</si>
  <si>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</si>
  <si>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</si>
  <si>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</si>
  <si>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</si>
  <si>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</si>
  <si>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</si>
  <si>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</si>
  <si>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Bonus fiabilité/durabilité</t>
  </si>
  <si>
    <t>Malus pièces détachées</t>
  </si>
  <si>
    <t>Bonus intégration métal recyclé</t>
  </si>
  <si>
    <t>Bonus Recyclabilité &gt;50%</t>
  </si>
  <si>
    <t>Bonus Recyclabilité &gt;95%</t>
  </si>
  <si>
    <t>SGLUG380000</t>
  </si>
  <si>
    <t>SGLUG390000</t>
  </si>
  <si>
    <t>SGLUG430000</t>
  </si>
  <si>
    <t>Détail</t>
  </si>
  <si>
    <t>SAVEL010016</t>
  </si>
  <si>
    <t>SAVEL010024</t>
  </si>
  <si>
    <t>SAVEL010008</t>
  </si>
  <si>
    <t>SAVEL010028</t>
  </si>
  <si>
    <t>SAVEL010012</t>
  </si>
  <si>
    <t>SAVEL010020</t>
  </si>
  <si>
    <t>SAVEL010004</t>
  </si>
  <si>
    <t>SAVEL020016</t>
  </si>
  <si>
    <t>SAVEL020024</t>
  </si>
  <si>
    <t>SAVEL020008</t>
  </si>
  <si>
    <t>SAVEL020028</t>
  </si>
  <si>
    <t>SAVEL020012</t>
  </si>
  <si>
    <t>SAVEL020020</t>
  </si>
  <si>
    <t>SAVEL020004</t>
  </si>
  <si>
    <t>SAVEL030016</t>
  </si>
  <si>
    <t>SAVEL030024</t>
  </si>
  <si>
    <t>SAVEL030008</t>
  </si>
  <si>
    <t>SAVEL030028</t>
  </si>
  <si>
    <t>SAVEL030012</t>
  </si>
  <si>
    <t>SAVEL030020</t>
  </si>
  <si>
    <t>SAVEL030004</t>
  </si>
  <si>
    <t>SAVEL040016</t>
  </si>
  <si>
    <t>SAVEL040024</t>
  </si>
  <si>
    <t>SAVEL040008</t>
  </si>
  <si>
    <t>SAVEL040028</t>
  </si>
  <si>
    <t>SAVEL040012</t>
  </si>
  <si>
    <t>SAVEL040020</t>
  </si>
  <si>
    <t>SAVEL040004</t>
  </si>
  <si>
    <t>SAVEL050016</t>
  </si>
  <si>
    <t>SAVEL050024</t>
  </si>
  <si>
    <t>SAVEL050008</t>
  </si>
  <si>
    <t>SAVEL050028</t>
  </si>
  <si>
    <t>SAVEL050012</t>
  </si>
  <si>
    <t>SAVEL050020</t>
  </si>
  <si>
    <t>SAVEL050004</t>
  </si>
  <si>
    <t>SATRO060016</t>
  </si>
  <si>
    <t>SATRO060024</t>
  </si>
  <si>
    <t>SATRO060008</t>
  </si>
  <si>
    <t>SATRO060028</t>
  </si>
  <si>
    <t>SATRO060012</t>
  </si>
  <si>
    <t>SATRO060020</t>
  </si>
  <si>
    <t>SATRO060004</t>
  </si>
  <si>
    <t>SATRO060031</t>
  </si>
  <si>
    <t>SATRO060015</t>
  </si>
  <si>
    <t>SATRO060023</t>
  </si>
  <si>
    <t>SATRO060007</t>
  </si>
  <si>
    <t>SATRO060027</t>
  </si>
  <si>
    <t>SATRO060011</t>
  </si>
  <si>
    <t>SATRO060019</t>
  </si>
  <si>
    <t>SATRO060003</t>
  </si>
  <si>
    <t>SATRO070016</t>
  </si>
  <si>
    <t>SATRO070024</t>
  </si>
  <si>
    <t>SATRO070008</t>
  </si>
  <si>
    <t>SATRO070028</t>
  </si>
  <si>
    <t>SATRO070012</t>
  </si>
  <si>
    <t>SATRO070020</t>
  </si>
  <si>
    <t>SATRO070004</t>
  </si>
  <si>
    <t>SATRO070031</t>
  </si>
  <si>
    <t>SATRO070015</t>
  </si>
  <si>
    <t>SATRO070023</t>
  </si>
  <si>
    <t>SATRO070007</t>
  </si>
  <si>
    <t>SATRO070027</t>
  </si>
  <si>
    <t>SATRO070011</t>
  </si>
  <si>
    <t>SATRO070019</t>
  </si>
  <si>
    <t>SATRO070003</t>
  </si>
  <si>
    <t>SASKA780016</t>
  </si>
  <si>
    <t>SASKA780024</t>
  </si>
  <si>
    <t>SASKA780008</t>
  </si>
  <si>
    <t>SASKA780028</t>
  </si>
  <si>
    <t>SASKA780012</t>
  </si>
  <si>
    <t>SASKA780020</t>
  </si>
  <si>
    <t>SASKA780004</t>
  </si>
  <si>
    <t>SASKA780031</t>
  </si>
  <si>
    <t>SASKA780015</t>
  </si>
  <si>
    <t>SASKA780023</t>
  </si>
  <si>
    <t>SASKA780007</t>
  </si>
  <si>
    <t>SASKA780027</t>
  </si>
  <si>
    <t>SASKA780011</t>
  </si>
  <si>
    <t>SASKA780019</t>
  </si>
  <si>
    <t>SASKA780003</t>
  </si>
  <si>
    <t>SAROL780016</t>
  </si>
  <si>
    <t>SAROL780024</t>
  </si>
  <si>
    <t>SAROL780008</t>
  </si>
  <si>
    <t>SAROL780028</t>
  </si>
  <si>
    <t>SAROL780012</t>
  </si>
  <si>
    <t>SAROL780020</t>
  </si>
  <si>
    <t>SAROL780004</t>
  </si>
  <si>
    <t>SAROL780029</t>
  </si>
  <si>
    <t>SAROL780013</t>
  </si>
  <si>
    <t>SAROL780021</t>
  </si>
  <si>
    <t>SAROL780005</t>
  </si>
  <si>
    <t>SAROL780025</t>
  </si>
  <si>
    <t>SAROL780009</t>
  </si>
  <si>
    <t>SAROL780017</t>
  </si>
  <si>
    <t>SAROL780001</t>
  </si>
  <si>
    <t>SAROL780030</t>
  </si>
  <si>
    <t>SAROL780014</t>
  </si>
  <si>
    <t>SAROL780022</t>
  </si>
  <si>
    <t>SAROL780006</t>
  </si>
  <si>
    <t>SAROL780026</t>
  </si>
  <si>
    <t>SAROL780010</t>
  </si>
  <si>
    <t>SAROL780018</t>
  </si>
  <si>
    <t>SAROL780002</t>
  </si>
  <si>
    <t>SACAD082016</t>
  </si>
  <si>
    <t>SACAD082028</t>
  </si>
  <si>
    <t>SACAD082012</t>
  </si>
  <si>
    <t>SACAD092016</t>
  </si>
  <si>
    <t>SACAD092028</t>
  </si>
  <si>
    <t>SACAD092012</t>
  </si>
  <si>
    <t>SACAD102016</t>
  </si>
  <si>
    <t>SACAD102028</t>
  </si>
  <si>
    <t>SACAD102012</t>
  </si>
  <si>
    <t>SACAD112016</t>
  </si>
  <si>
    <t>SACAD112028</t>
  </si>
  <si>
    <t>SACAD112012</t>
  </si>
  <si>
    <t>SACAD122016</t>
  </si>
  <si>
    <t>SACAD122028</t>
  </si>
  <si>
    <t>SACAD122012</t>
  </si>
  <si>
    <t>SACAD132016</t>
  </si>
  <si>
    <t>SACAD132028</t>
  </si>
  <si>
    <t>SACAD132012</t>
  </si>
  <si>
    <t>SAREM780016</t>
  </si>
  <si>
    <t>SAREM780024</t>
  </si>
  <si>
    <t>SAREM780008</t>
  </si>
  <si>
    <t>SAREM780028</t>
  </si>
  <si>
    <t>SAREM780012</t>
  </si>
  <si>
    <t>SAREM780020</t>
  </si>
  <si>
    <t>SAREM780004</t>
  </si>
  <si>
    <t>SASBE780016</t>
  </si>
  <si>
    <t>SADIV082016</t>
  </si>
  <si>
    <t>SADIV082028</t>
  </si>
  <si>
    <t>SADIV082012</t>
  </si>
  <si>
    <t>SADIV081016</t>
  </si>
  <si>
    <t>SADIV081028</t>
  </si>
  <si>
    <t>SADIV081012</t>
  </si>
  <si>
    <t>SADIV092016</t>
  </si>
  <si>
    <t>SADIV092028</t>
  </si>
  <si>
    <t>SADIV092012</t>
  </si>
  <si>
    <t>SADIV091016</t>
  </si>
  <si>
    <t>SADIV091028</t>
  </si>
  <si>
    <t>SADIV091012</t>
  </si>
  <si>
    <t>SADIV102016</t>
  </si>
  <si>
    <t>SADIV102028</t>
  </si>
  <si>
    <t>SADIV102012</t>
  </si>
  <si>
    <t>SADIV101016</t>
  </si>
  <si>
    <t>SADIV101028</t>
  </si>
  <si>
    <t>SADIV101012</t>
  </si>
  <si>
    <t>SADIV112016</t>
  </si>
  <si>
    <t>SADIV112028</t>
  </si>
  <si>
    <t>SADIV112012</t>
  </si>
  <si>
    <t>SADIV111016</t>
  </si>
  <si>
    <t>SADIV111028</t>
  </si>
  <si>
    <t>SADIV111012</t>
  </si>
  <si>
    <t>SADIV122016</t>
  </si>
  <si>
    <t>SADIV122028</t>
  </si>
  <si>
    <t>SADIV122012</t>
  </si>
  <si>
    <t>SADIV121016</t>
  </si>
  <si>
    <t>SADIV121028</t>
  </si>
  <si>
    <t>SADIV121012</t>
  </si>
  <si>
    <t>SADIV132016</t>
  </si>
  <si>
    <t>SADIV132028</t>
  </si>
  <si>
    <t>SADIV132012</t>
  </si>
  <si>
    <t>SADIV131016</t>
  </si>
  <si>
    <t>SADIV131028</t>
  </si>
  <si>
    <t>SADIV131012</t>
  </si>
  <si>
    <t>SBCYC780016</t>
  </si>
  <si>
    <t>SBBAG200016</t>
  </si>
  <si>
    <t>SBBAG200024</t>
  </si>
  <si>
    <t>SBBAG200008</t>
  </si>
  <si>
    <t>SBBAG210016</t>
  </si>
  <si>
    <t>SBBAG210024</t>
  </si>
  <si>
    <t>SBBAG210008</t>
  </si>
  <si>
    <t>SBBAG240016</t>
  </si>
  <si>
    <t>SBBAG240024</t>
  </si>
  <si>
    <t>SBBAG240008</t>
  </si>
  <si>
    <t>SBBAG270016</t>
  </si>
  <si>
    <t>SBBAG270024</t>
  </si>
  <si>
    <t>SBBAG270008</t>
  </si>
  <si>
    <t>SBBAG300016</t>
  </si>
  <si>
    <t>SBBAG300024</t>
  </si>
  <si>
    <t>SBBAG300008</t>
  </si>
  <si>
    <t>SBBAG330016</t>
  </si>
  <si>
    <t>SBBAG330024</t>
  </si>
  <si>
    <t>SBBAG330008</t>
  </si>
  <si>
    <t>SBBAG360016</t>
  </si>
  <si>
    <t>SBBAG360024</t>
  </si>
  <si>
    <t>SBBAG360008</t>
  </si>
  <si>
    <t>SBBAG390016</t>
  </si>
  <si>
    <t>SBBAG390024</t>
  </si>
  <si>
    <t>SBBAG390008</t>
  </si>
  <si>
    <t>SBBAG420016</t>
  </si>
  <si>
    <t>SBBAG420024</t>
  </si>
  <si>
    <t>SBBAG420008</t>
  </si>
  <si>
    <t>SBBAG450016</t>
  </si>
  <si>
    <t>SBBAG450024</t>
  </si>
  <si>
    <t>SBBAG450008</t>
  </si>
  <si>
    <t>SBBAG480016</t>
  </si>
  <si>
    <t>SBBAG480024</t>
  </si>
  <si>
    <t>SBBAG480008</t>
  </si>
  <si>
    <t>SBBAG510016</t>
  </si>
  <si>
    <t>SBBAG510024</t>
  </si>
  <si>
    <t>SBBAG510008</t>
  </si>
  <si>
    <t>SBBAG540016</t>
  </si>
  <si>
    <t>SBBAG540024</t>
  </si>
  <si>
    <t>SBBAG540008</t>
  </si>
  <si>
    <t>SBBAG570016</t>
  </si>
  <si>
    <t>SBBAG570024</t>
  </si>
  <si>
    <t>SBBAG570008</t>
  </si>
  <si>
    <t>SBBAG600016</t>
  </si>
  <si>
    <t>SBBAG600024</t>
  </si>
  <si>
    <t>SBBAG600008</t>
  </si>
  <si>
    <t>SBBAG630016</t>
  </si>
  <si>
    <t>SBBAG630024</t>
  </si>
  <si>
    <t>SBBAG630008</t>
  </si>
  <si>
    <t>SBBAG660016</t>
  </si>
  <si>
    <t>SBBAG660024</t>
  </si>
  <si>
    <t>SBBAG660008</t>
  </si>
  <si>
    <t>SBCSQ780016</t>
  </si>
  <si>
    <t>SBCSQ780029</t>
  </si>
  <si>
    <t>SBCSQ780013</t>
  </si>
  <si>
    <t>SBCSQ780030</t>
  </si>
  <si>
    <t>SBCSQ780014</t>
  </si>
  <si>
    <t>SBPRO200016</t>
  </si>
  <si>
    <t>SBPRO200028</t>
  </si>
  <si>
    <t>SBPRO200012</t>
  </si>
  <si>
    <t>SBPRO210016</t>
  </si>
  <si>
    <t>SBPRO210028</t>
  </si>
  <si>
    <t>SBPRO210012</t>
  </si>
  <si>
    <t>SBPRO240016</t>
  </si>
  <si>
    <t>SBPRO240028</t>
  </si>
  <si>
    <t>SBPRO240012</t>
  </si>
  <si>
    <t>SBPRO270016</t>
  </si>
  <si>
    <t>SBPRO270028</t>
  </si>
  <si>
    <t>SBPRO270012</t>
  </si>
  <si>
    <t>SBPRO300016</t>
  </si>
  <si>
    <t>SBPRO300028</t>
  </si>
  <si>
    <t>SBPRO300012</t>
  </si>
  <si>
    <t>SBPRO330016</t>
  </si>
  <si>
    <t>SBPRO330028</t>
  </si>
  <si>
    <t>SBPRO330012</t>
  </si>
  <si>
    <t>SBPRO360016</t>
  </si>
  <si>
    <t>SBPRO360028</t>
  </si>
  <si>
    <t>SBPRO360012</t>
  </si>
  <si>
    <t>SBPRO390016</t>
  </si>
  <si>
    <t>SBPRO390028</t>
  </si>
  <si>
    <t>SBPRO390012</t>
  </si>
  <si>
    <t>SBPRO420016</t>
  </si>
  <si>
    <t>SBPRO420028</t>
  </si>
  <si>
    <t>SBPRO420012</t>
  </si>
  <si>
    <t>SBPRO450016</t>
  </si>
  <si>
    <t>SBPRO450028</t>
  </si>
  <si>
    <t>SBPRO450012</t>
  </si>
  <si>
    <t>SBPRO480016</t>
  </si>
  <si>
    <t>SBPRO480028</t>
  </si>
  <si>
    <t>SBPRO480012</t>
  </si>
  <si>
    <t>SBPRO510016</t>
  </si>
  <si>
    <t>SBPRO510028</t>
  </si>
  <si>
    <t>SBPRO510012</t>
  </si>
  <si>
    <t>SBPRO540016</t>
  </si>
  <si>
    <t>SBPRO540028</t>
  </si>
  <si>
    <t>SBPRO540012</t>
  </si>
  <si>
    <t>SBPRO570016</t>
  </si>
  <si>
    <t>SBPRO570028</t>
  </si>
  <si>
    <t>SBPRO570012</t>
  </si>
  <si>
    <t>SBPRO600016</t>
  </si>
  <si>
    <t>SBPRO600028</t>
  </si>
  <si>
    <t>SBPRO600012</t>
  </si>
  <si>
    <t>SBPRO630016</t>
  </si>
  <si>
    <t>SBPRO630028</t>
  </si>
  <si>
    <t>SBPRO630012</t>
  </si>
  <si>
    <t>SBPRO660016</t>
  </si>
  <si>
    <t>SBPRO660028</t>
  </si>
  <si>
    <t>SBPRO660012</t>
  </si>
  <si>
    <t>SBDIV202016</t>
  </si>
  <si>
    <t>SBDIV202028</t>
  </si>
  <si>
    <t>SBDIV202012</t>
  </si>
  <si>
    <t>SBDIV201016</t>
  </si>
  <si>
    <t>SBDIV201028</t>
  </si>
  <si>
    <t>SBDIV201012</t>
  </si>
  <si>
    <t>SBDIV212016</t>
  </si>
  <si>
    <t>SBDIV212028</t>
  </si>
  <si>
    <t>SBDIV212012</t>
  </si>
  <si>
    <t>SBDIV211016</t>
  </si>
  <si>
    <t>SBDIV211028</t>
  </si>
  <si>
    <t>SBDIV211012</t>
  </si>
  <si>
    <t>SBDIV242016</t>
  </si>
  <si>
    <t>SBDIV242028</t>
  </si>
  <si>
    <t>SBDIV242012</t>
  </si>
  <si>
    <t>SBDIV241016</t>
  </si>
  <si>
    <t>SBDIV241028</t>
  </si>
  <si>
    <t>SBDIV241012</t>
  </si>
  <si>
    <t>SBDIV272016</t>
  </si>
  <si>
    <t>SBDIV272028</t>
  </si>
  <si>
    <t>SBDIV272012</t>
  </si>
  <si>
    <t>SBDIV271016</t>
  </si>
  <si>
    <t>SBDIV271028</t>
  </si>
  <si>
    <t>SBDIV271012</t>
  </si>
  <si>
    <t>SBDIV302016</t>
  </si>
  <si>
    <t>SBDIV302028</t>
  </si>
  <si>
    <t>SBDIV302012</t>
  </si>
  <si>
    <t>SBDIV301016</t>
  </si>
  <si>
    <t>SBDIV301028</t>
  </si>
  <si>
    <t>SBDIV301012</t>
  </si>
  <si>
    <t>SBDIV332016</t>
  </si>
  <si>
    <t>SBDIV332028</t>
  </si>
  <si>
    <t>SBDIV332012</t>
  </si>
  <si>
    <t>SBDIV331016</t>
  </si>
  <si>
    <t>SBDIV331028</t>
  </si>
  <si>
    <t>SBDIV331012</t>
  </si>
  <si>
    <t>SBDIV362016</t>
  </si>
  <si>
    <t>SBDIV362028</t>
  </si>
  <si>
    <t>SBDIV362012</t>
  </si>
  <si>
    <t>SBDIV361016</t>
  </si>
  <si>
    <t>SBDIV361028</t>
  </si>
  <si>
    <t>SBDIV361012</t>
  </si>
  <si>
    <t>SBDIV392016</t>
  </si>
  <si>
    <t>SBDIV392028</t>
  </si>
  <si>
    <t>SBDIV392012</t>
  </si>
  <si>
    <t>SBDIV391016</t>
  </si>
  <si>
    <t>SBDIV391028</t>
  </si>
  <si>
    <t>SBDIV391012</t>
  </si>
  <si>
    <t>SBDIV422016</t>
  </si>
  <si>
    <t>SBDIV422028</t>
  </si>
  <si>
    <t>SBDIV422012</t>
  </si>
  <si>
    <t>SBDIV421016</t>
  </si>
  <si>
    <t>SBDIV421028</t>
  </si>
  <si>
    <t>SBDIV421012</t>
  </si>
  <si>
    <t>SBDIV452016</t>
  </si>
  <si>
    <t>SBDIV452028</t>
  </si>
  <si>
    <t>SBDIV452012</t>
  </si>
  <si>
    <t>SBDIV451016</t>
  </si>
  <si>
    <t>SBDIV451028</t>
  </si>
  <si>
    <t>SBDIV451012</t>
  </si>
  <si>
    <t>SBDIV482016</t>
  </si>
  <si>
    <t>SBDIV482028</t>
  </si>
  <si>
    <t>SBDIV482012</t>
  </si>
  <si>
    <t>SBDIV481016</t>
  </si>
  <si>
    <t>SBDIV481028</t>
  </si>
  <si>
    <t>SBDIV481012</t>
  </si>
  <si>
    <t>SBDIV512016</t>
  </si>
  <si>
    <t>SBDIV512028</t>
  </si>
  <si>
    <t>SBDIV512012</t>
  </si>
  <si>
    <t>SBDIV511016</t>
  </si>
  <si>
    <t>SBDIV511028</t>
  </si>
  <si>
    <t>SBDIV511012</t>
  </si>
  <si>
    <t>SBDIV542016</t>
  </si>
  <si>
    <t>SBDIV542028</t>
  </si>
  <si>
    <t>SBDIV542012</t>
  </si>
  <si>
    <t>SBDIV541016</t>
  </si>
  <si>
    <t>SBDIV541028</t>
  </si>
  <si>
    <t>SBDIV541012</t>
  </si>
  <si>
    <t>SBDIV572016</t>
  </si>
  <si>
    <t>SBDIV572028</t>
  </si>
  <si>
    <t>SBDIV572012</t>
  </si>
  <si>
    <t>SBDIV571016</t>
  </si>
  <si>
    <t>SBDIV571028</t>
  </si>
  <si>
    <t>SBDIV571012</t>
  </si>
  <si>
    <t>SBDIV602016</t>
  </si>
  <si>
    <t>SBDIV602028</t>
  </si>
  <si>
    <t>SBDIV602012</t>
  </si>
  <si>
    <t>SBDIV601016</t>
  </si>
  <si>
    <t>SBDIV601028</t>
  </si>
  <si>
    <t>SBDIV601012</t>
  </si>
  <si>
    <t>SBDIV632016</t>
  </si>
  <si>
    <t>SBDIV632028</t>
  </si>
  <si>
    <t>SBDIV632012</t>
  </si>
  <si>
    <t>SBDIV631016</t>
  </si>
  <si>
    <t>SBDIV631028</t>
  </si>
  <si>
    <t>SBDIV631012</t>
  </si>
  <si>
    <t>SBDIV662016</t>
  </si>
  <si>
    <t>SBDIV662028</t>
  </si>
  <si>
    <t>SBDIV662012</t>
  </si>
  <si>
    <t>SBDIV661016</t>
  </si>
  <si>
    <t>SBDIV661028</t>
  </si>
  <si>
    <t>SBDIV661012</t>
  </si>
  <si>
    <t>SCCRA780016</t>
  </si>
  <si>
    <t>SCBAG200016</t>
  </si>
  <si>
    <t>SCBAG200024</t>
  </si>
  <si>
    <t>SCBAG200008</t>
  </si>
  <si>
    <t>SCBAG210016</t>
  </si>
  <si>
    <t>SCBAG210024</t>
  </si>
  <si>
    <t>SCBAG210008</t>
  </si>
  <si>
    <t>SCBAG240016</t>
  </si>
  <si>
    <t>SCBAG240024</t>
  </si>
  <si>
    <t>SCBAG240008</t>
  </si>
  <si>
    <t>SCBAG270016</t>
  </si>
  <si>
    <t>SCBAG270024</t>
  </si>
  <si>
    <t>SCBAG270008</t>
  </si>
  <si>
    <t>SCBAG300016</t>
  </si>
  <si>
    <t>SCBAG300024</t>
  </si>
  <si>
    <t>SCBAG300008</t>
  </si>
  <si>
    <t>SCBAG330016</t>
  </si>
  <si>
    <t>SCBAG330024</t>
  </si>
  <si>
    <t>SCBAG330008</t>
  </si>
  <si>
    <t>SCBAG360016</t>
  </si>
  <si>
    <t>SCBAG360024</t>
  </si>
  <si>
    <t>SCBAG360008</t>
  </si>
  <si>
    <t>SCBAG390016</t>
  </si>
  <si>
    <t>SCBAG390024</t>
  </si>
  <si>
    <t>SCBAG390008</t>
  </si>
  <si>
    <t>SCBAG420016</t>
  </si>
  <si>
    <t>SCBAG420024</t>
  </si>
  <si>
    <t>SCBAG420008</t>
  </si>
  <si>
    <t>SCBAG450016</t>
  </si>
  <si>
    <t>SCBAG450024</t>
  </si>
  <si>
    <t>SCBAG450008</t>
  </si>
  <si>
    <t>SCBAG480016</t>
  </si>
  <si>
    <t>SCBAG480024</t>
  </si>
  <si>
    <t>SCBAG480008</t>
  </si>
  <si>
    <t>SCBAG510016</t>
  </si>
  <si>
    <t>SCBAG510024</t>
  </si>
  <si>
    <t>SCBAG510008</t>
  </si>
  <si>
    <t>SCBAG540016</t>
  </si>
  <si>
    <t>SCBAG540024</t>
  </si>
  <si>
    <t>SCBAG540008</t>
  </si>
  <si>
    <t>SCBAG570016</t>
  </si>
  <si>
    <t>SCBAG570024</t>
  </si>
  <si>
    <t>SCBAG570008</t>
  </si>
  <si>
    <t>SCBAG600016</t>
  </si>
  <si>
    <t>SCBAG600024</t>
  </si>
  <si>
    <t>SCBAG600008</t>
  </si>
  <si>
    <t>SCBAG630016</t>
  </si>
  <si>
    <t>SCBAG630024</t>
  </si>
  <si>
    <t>SCBAG630008</t>
  </si>
  <si>
    <t>SCBAG660016</t>
  </si>
  <si>
    <t>SCBAG660024</t>
  </si>
  <si>
    <t>SCBAG660008</t>
  </si>
  <si>
    <t>SCTIB780016</t>
  </si>
  <si>
    <t>SCPRO200016</t>
  </si>
  <si>
    <t>SCPRO210016</t>
  </si>
  <si>
    <t>SCPRO240016</t>
  </si>
  <si>
    <t>SCPRO270016</t>
  </si>
  <si>
    <t>SCPRO300016</t>
  </si>
  <si>
    <t>SCPRO330016</t>
  </si>
  <si>
    <t>SCPRO360016</t>
  </si>
  <si>
    <t>SCPRO390016</t>
  </si>
  <si>
    <t>SCPRO420016</t>
  </si>
  <si>
    <t>SCPRO450016</t>
  </si>
  <si>
    <t>SCPRO480016</t>
  </si>
  <si>
    <t>SCPRO510016</t>
  </si>
  <si>
    <t>SCPRO540016</t>
  </si>
  <si>
    <t>SCPRO570016</t>
  </si>
  <si>
    <t>SCPRO600016</t>
  </si>
  <si>
    <t>SCPRO630016</t>
  </si>
  <si>
    <t>SCPRO660016</t>
  </si>
  <si>
    <t>SCZBT780016</t>
  </si>
  <si>
    <t>SCTEE352016</t>
  </si>
  <si>
    <t>SCTEE352024</t>
  </si>
  <si>
    <t>SCTEE352008</t>
  </si>
  <si>
    <t>SCTEE352028</t>
  </si>
  <si>
    <t>SCTEE352012</t>
  </si>
  <si>
    <t>SCTEE352020</t>
  </si>
  <si>
    <t>SCTEE352004</t>
  </si>
  <si>
    <t>SCTEE351016</t>
  </si>
  <si>
    <t>SCTEE351024</t>
  </si>
  <si>
    <t>SCTEE351008</t>
  </si>
  <si>
    <t>SCTEE351028</t>
  </si>
  <si>
    <t>SCTEE351012</t>
  </si>
  <si>
    <t>SCTEE351020</t>
  </si>
  <si>
    <t>SCTEE351004</t>
  </si>
  <si>
    <t>SCTEE362016</t>
  </si>
  <si>
    <t>SCTEE362024</t>
  </si>
  <si>
    <t>SCTEE362008</t>
  </si>
  <si>
    <t>SCTEE362028</t>
  </si>
  <si>
    <t>SCTEE362012</t>
  </si>
  <si>
    <t>SCTEE362020</t>
  </si>
  <si>
    <t>SCTEE362004</t>
  </si>
  <si>
    <t>SCTEE361016</t>
  </si>
  <si>
    <t>SCTEE361024</t>
  </si>
  <si>
    <t>SCTEE361008</t>
  </si>
  <si>
    <t>SCTEE361028</t>
  </si>
  <si>
    <t>SCTEE361012</t>
  </si>
  <si>
    <t>SCTEE361020</t>
  </si>
  <si>
    <t>SCTEE361004</t>
  </si>
  <si>
    <t>SCTEE402016</t>
  </si>
  <si>
    <t>SCTEE402024</t>
  </si>
  <si>
    <t>SCTEE402008</t>
  </si>
  <si>
    <t>SCTEE402028</t>
  </si>
  <si>
    <t>SCTEE402012</t>
  </si>
  <si>
    <t>SCTEE402020</t>
  </si>
  <si>
    <t>SCTEE402004</t>
  </si>
  <si>
    <t>SCTEE401016</t>
  </si>
  <si>
    <t>SCTEE401024</t>
  </si>
  <si>
    <t>SCTEE401008</t>
  </si>
  <si>
    <t>SCTEE401028</t>
  </si>
  <si>
    <t>SCTEE401012</t>
  </si>
  <si>
    <t>SCTEE401020</t>
  </si>
  <si>
    <t>SCTEE401004</t>
  </si>
  <si>
    <t>SCTEA352016</t>
  </si>
  <si>
    <t>SCTEA352024</t>
  </si>
  <si>
    <t>SCTEA352008</t>
  </si>
  <si>
    <t>SCTEA352028</t>
  </si>
  <si>
    <t>SCTEA352012</t>
  </si>
  <si>
    <t>SCTEA352020</t>
  </si>
  <si>
    <t>SCTEA352004</t>
  </si>
  <si>
    <t>SCTEA351016</t>
  </si>
  <si>
    <t>SCTEA351024</t>
  </si>
  <si>
    <t>SCTEA351008</t>
  </si>
  <si>
    <t>SCTEA351028</t>
  </si>
  <si>
    <t>SCTEA351012</t>
  </si>
  <si>
    <t>SCTEA351020</t>
  </si>
  <si>
    <t>SCTEA351004</t>
  </si>
  <si>
    <t>SCTEA362016</t>
  </si>
  <si>
    <t>SCTEA362024</t>
  </si>
  <si>
    <t>SCTEA362008</t>
  </si>
  <si>
    <t>SCTEA362028</t>
  </si>
  <si>
    <t>SCTEA362012</t>
  </si>
  <si>
    <t>SCTEA362020</t>
  </si>
  <si>
    <t>SCTEA362004</t>
  </si>
  <si>
    <t>SCTEA361016</t>
  </si>
  <si>
    <t>SCTEA361024</t>
  </si>
  <si>
    <t>SCTEA361008</t>
  </si>
  <si>
    <t>SCTEA361028</t>
  </si>
  <si>
    <t>SCTEA361012</t>
  </si>
  <si>
    <t>SCTEA361020</t>
  </si>
  <si>
    <t>SCTEA361004</t>
  </si>
  <si>
    <t>SCTEA402016</t>
  </si>
  <si>
    <t>SCTEA402024</t>
  </si>
  <si>
    <t>SCTEA402008</t>
  </si>
  <si>
    <t>SCTEA402028</t>
  </si>
  <si>
    <t>SCTEA402012</t>
  </si>
  <si>
    <t>SCTEA402020</t>
  </si>
  <si>
    <t>SCTEA402004</t>
  </si>
  <si>
    <t>SCTEA401016</t>
  </si>
  <si>
    <t>SCTEA401024</t>
  </si>
  <si>
    <t>SCTEA401008</t>
  </si>
  <si>
    <t>SCTEA401028</t>
  </si>
  <si>
    <t>SCTEA401012</t>
  </si>
  <si>
    <t>SCTEA401020</t>
  </si>
  <si>
    <t>SCTEA401004</t>
  </si>
  <si>
    <t>SCPIN780016</t>
  </si>
  <si>
    <t>SCPIN780024</t>
  </si>
  <si>
    <t>SCPIN780008</t>
  </si>
  <si>
    <t>SCPAD780016</t>
  </si>
  <si>
    <t>SCBAD352016</t>
  </si>
  <si>
    <t>SCBAD352024</t>
  </si>
  <si>
    <t>SCBAD352008</t>
  </si>
  <si>
    <t>SCBAD352028</t>
  </si>
  <si>
    <t>SCBAD352012</t>
  </si>
  <si>
    <t>SCBAD352020</t>
  </si>
  <si>
    <t>SCBAD352004</t>
  </si>
  <si>
    <t>SCBAD351016</t>
  </si>
  <si>
    <t>SCBAD351024</t>
  </si>
  <si>
    <t>SCBAD351008</t>
  </si>
  <si>
    <t>SCBAD351028</t>
  </si>
  <si>
    <t>SCBAD351012</t>
  </si>
  <si>
    <t>SCBAD351020</t>
  </si>
  <si>
    <t>SCBAD351004</t>
  </si>
  <si>
    <t>SCBAD372016</t>
  </si>
  <si>
    <t>SCBAD372024</t>
  </si>
  <si>
    <t>SCBAD372008</t>
  </si>
  <si>
    <t>SCBAD372028</t>
  </si>
  <si>
    <t>SCBAD372012</t>
  </si>
  <si>
    <t>SCBAD372020</t>
  </si>
  <si>
    <t>SCBAD372004</t>
  </si>
  <si>
    <t>SCBAD371016</t>
  </si>
  <si>
    <t>SCBAD371024</t>
  </si>
  <si>
    <t>SCBAD371008</t>
  </si>
  <si>
    <t>SCBAD371028</t>
  </si>
  <si>
    <t>SCBAD371012</t>
  </si>
  <si>
    <t>SCBAD371020</t>
  </si>
  <si>
    <t>SCBAD371004</t>
  </si>
  <si>
    <t>SCSQU782016</t>
  </si>
  <si>
    <t>SCSQU782024</t>
  </si>
  <si>
    <t>SCSQU782008</t>
  </si>
  <si>
    <t>SCSQU782028</t>
  </si>
  <si>
    <t>SCSQU782012</t>
  </si>
  <si>
    <t>SCSQU782020</t>
  </si>
  <si>
    <t>SCSQU782004</t>
  </si>
  <si>
    <t>SCSQU781016</t>
  </si>
  <si>
    <t>SCSQU781024</t>
  </si>
  <si>
    <t>SCSQU781008</t>
  </si>
  <si>
    <t>SCSQU781028</t>
  </si>
  <si>
    <t>SCSQU781012</t>
  </si>
  <si>
    <t>SCSQU781020</t>
  </si>
  <si>
    <t>SCSQU781004</t>
  </si>
  <si>
    <t>SCPLA780016</t>
  </si>
  <si>
    <t>SCFIL350016</t>
  </si>
  <si>
    <t>SCFIL360016</t>
  </si>
  <si>
    <t>SCFIL390016</t>
  </si>
  <si>
    <t>SCFIL420016</t>
  </si>
  <si>
    <t>SCFIL450016</t>
  </si>
  <si>
    <t>SCFIL480016</t>
  </si>
  <si>
    <t>SCFIL510016</t>
  </si>
  <si>
    <t>SCFIL540016</t>
  </si>
  <si>
    <t>SCFIL580016</t>
  </si>
  <si>
    <t>SCCAG502016</t>
  </si>
  <si>
    <t>SCCAG502024</t>
  </si>
  <si>
    <t>SCCAG502008</t>
  </si>
  <si>
    <t>SCCAG502028</t>
  </si>
  <si>
    <t>SCCAG502012</t>
  </si>
  <si>
    <t>SCCAG502020</t>
  </si>
  <si>
    <t>SCCAG502004</t>
  </si>
  <si>
    <t>SCCAG501016</t>
  </si>
  <si>
    <t>SCCAG501024</t>
  </si>
  <si>
    <t>SCCAG501008</t>
  </si>
  <si>
    <t>SCCAG501028</t>
  </si>
  <si>
    <t>SCCAG501012</t>
  </si>
  <si>
    <t>SCCAG501020</t>
  </si>
  <si>
    <t>SCCAG501004</t>
  </si>
  <si>
    <t>SCCAG501031</t>
  </si>
  <si>
    <t>SCCAG501015</t>
  </si>
  <si>
    <t>SCCAG501023</t>
  </si>
  <si>
    <t>SCCAG501007</t>
  </si>
  <si>
    <t>SCCAG501027</t>
  </si>
  <si>
    <t>SCCAG501011</t>
  </si>
  <si>
    <t>SCCAG501019</t>
  </si>
  <si>
    <t>SCCAG501003</t>
  </si>
  <si>
    <t>SCCAG522016</t>
  </si>
  <si>
    <t>SCCAG522024</t>
  </si>
  <si>
    <t>SCCAG522008</t>
  </si>
  <si>
    <t>SCCAG522028</t>
  </si>
  <si>
    <t>SCCAG522012</t>
  </si>
  <si>
    <t>SCCAG522020</t>
  </si>
  <si>
    <t>SCCAG522004</t>
  </si>
  <si>
    <t>SCCAG521016</t>
  </si>
  <si>
    <t>SCCAG521024</t>
  </si>
  <si>
    <t>SCCAG521008</t>
  </si>
  <si>
    <t>SCCAG521028</t>
  </si>
  <si>
    <t>SCCAG521012</t>
  </si>
  <si>
    <t>SCCAG521020</t>
  </si>
  <si>
    <t>SCCAG521004</t>
  </si>
  <si>
    <t>SCCAG521031</t>
  </si>
  <si>
    <t>SCCAG521015</t>
  </si>
  <si>
    <t>SCCAG521023</t>
  </si>
  <si>
    <t>SCCAG521007</t>
  </si>
  <si>
    <t>SCCAG521027</t>
  </si>
  <si>
    <t>SCCAG521011</t>
  </si>
  <si>
    <t>SCCAG521019</t>
  </si>
  <si>
    <t>SCCAG521003</t>
  </si>
  <si>
    <t>SCPAN472016</t>
  </si>
  <si>
    <t>SCPAN472024</t>
  </si>
  <si>
    <t>SCPAN472008</t>
  </si>
  <si>
    <t>SCPAN472028</t>
  </si>
  <si>
    <t>SCPAN472012</t>
  </si>
  <si>
    <t>SCPAN472020</t>
  </si>
  <si>
    <t>SCPAN472004</t>
  </si>
  <si>
    <t>SCPAN471016</t>
  </si>
  <si>
    <t>SCPAN471024</t>
  </si>
  <si>
    <t>SCPAN471008</t>
  </si>
  <si>
    <t>SCPAN471028</t>
  </si>
  <si>
    <t>SCPAN471012</t>
  </si>
  <si>
    <t>SCPAN471020</t>
  </si>
  <si>
    <t>SCPAN471004</t>
  </si>
  <si>
    <t>SCPAN482016</t>
  </si>
  <si>
    <t>SCPAN482024</t>
  </si>
  <si>
    <t>SCPAN482008</t>
  </si>
  <si>
    <t>SCPAN482028</t>
  </si>
  <si>
    <t>SCPAN482012</t>
  </si>
  <si>
    <t>SCPAN482020</t>
  </si>
  <si>
    <t>SCPAN482004</t>
  </si>
  <si>
    <t>SCPAN481016</t>
  </si>
  <si>
    <t>SCPAN481024</t>
  </si>
  <si>
    <t>SCPAN481008</t>
  </si>
  <si>
    <t>SCPAN481028</t>
  </si>
  <si>
    <t>SCPAN481012</t>
  </si>
  <si>
    <t>SCPAN481020</t>
  </si>
  <si>
    <t>SCPAN481004</t>
  </si>
  <si>
    <t>SCPAN512016</t>
  </si>
  <si>
    <t>SCPAN512024</t>
  </si>
  <si>
    <t>SCPAN512008</t>
  </si>
  <si>
    <t>SCPAN512028</t>
  </si>
  <si>
    <t>SCPAN512012</t>
  </si>
  <si>
    <t>SCPAN512020</t>
  </si>
  <si>
    <t>SCPAN512004</t>
  </si>
  <si>
    <t>SCPAN511016</t>
  </si>
  <si>
    <t>SCPAN511024</t>
  </si>
  <si>
    <t>SCPAN511008</t>
  </si>
  <si>
    <t>SCPAN511028</t>
  </si>
  <si>
    <t>SCPAN511012</t>
  </si>
  <si>
    <t>SCPAN511020</t>
  </si>
  <si>
    <t>SCPAN511004</t>
  </si>
  <si>
    <t>SCPAN542016</t>
  </si>
  <si>
    <t>SCPAN542024</t>
  </si>
  <si>
    <t>SCPAN542008</t>
  </si>
  <si>
    <t>SCPAN542028</t>
  </si>
  <si>
    <t>SCPAN542012</t>
  </si>
  <si>
    <t>SCPAN542020</t>
  </si>
  <si>
    <t>SCPAN542004</t>
  </si>
  <si>
    <t>SCPAN541016</t>
  </si>
  <si>
    <t>SCPAN541024</t>
  </si>
  <si>
    <t>SCPAN541008</t>
  </si>
  <si>
    <t>SCPAN541028</t>
  </si>
  <si>
    <t>SCPAN541012</t>
  </si>
  <si>
    <t>SCPAN541020</t>
  </si>
  <si>
    <t>SCPAN541004</t>
  </si>
  <si>
    <t>SCPAN572016</t>
  </si>
  <si>
    <t>SCPAN572024</t>
  </si>
  <si>
    <t>SCPAN572008</t>
  </si>
  <si>
    <t>SCPAN572028</t>
  </si>
  <si>
    <t>SCPAN572012</t>
  </si>
  <si>
    <t>SCPAN572020</t>
  </si>
  <si>
    <t>SCPAN572004</t>
  </si>
  <si>
    <t>SCPAN571016</t>
  </si>
  <si>
    <t>SCPAN571024</t>
  </si>
  <si>
    <t>SCPAN571008</t>
  </si>
  <si>
    <t>SCPAN571028</t>
  </si>
  <si>
    <t>SCPAN571012</t>
  </si>
  <si>
    <t>SCPAN571020</t>
  </si>
  <si>
    <t>SCPAN571004</t>
  </si>
  <si>
    <t>SCPAN602016</t>
  </si>
  <si>
    <t>SCPAN602024</t>
  </si>
  <si>
    <t>SCPAN602008</t>
  </si>
  <si>
    <t>SCPAN602028</t>
  </si>
  <si>
    <t>SCPAN602012</t>
  </si>
  <si>
    <t>SCPAN602020</t>
  </si>
  <si>
    <t>SCPAN602004</t>
  </si>
  <si>
    <t>SCPAN601016</t>
  </si>
  <si>
    <t>SCPAN601024</t>
  </si>
  <si>
    <t>SCPAN601008</t>
  </si>
  <si>
    <t>SCPAN601028</t>
  </si>
  <si>
    <t>SCPAN601012</t>
  </si>
  <si>
    <t>SCPAN601020</t>
  </si>
  <si>
    <t>SCPAN601004</t>
  </si>
  <si>
    <t>SCPAN632016</t>
  </si>
  <si>
    <t>SCPAN632024</t>
  </si>
  <si>
    <t>SCPAN632008</t>
  </si>
  <si>
    <t>SCPAN632028</t>
  </si>
  <si>
    <t>SCPAN632012</t>
  </si>
  <si>
    <t>SCPAN632020</t>
  </si>
  <si>
    <t>SCPAN632004</t>
  </si>
  <si>
    <t>SCPAN631016</t>
  </si>
  <si>
    <t>SCPAN631024</t>
  </si>
  <si>
    <t>SCPAN631008</t>
  </si>
  <si>
    <t>SCPAN631028</t>
  </si>
  <si>
    <t>SCPAN631012</t>
  </si>
  <si>
    <t>SCPAN631020</t>
  </si>
  <si>
    <t>SCPAN631004</t>
  </si>
  <si>
    <t>SCPAN662016</t>
  </si>
  <si>
    <t>SCPAN662024</t>
  </si>
  <si>
    <t>SCPAN662008</t>
  </si>
  <si>
    <t>SCPAN662028</t>
  </si>
  <si>
    <t>SCPAN662012</t>
  </si>
  <si>
    <t>SCPAN662020</t>
  </si>
  <si>
    <t>SCPAN662004</t>
  </si>
  <si>
    <t>SCPAN661016</t>
  </si>
  <si>
    <t>SCPAN661024</t>
  </si>
  <si>
    <t>SCPAN661008</t>
  </si>
  <si>
    <t>SCPAN661028</t>
  </si>
  <si>
    <t>SCPAN661012</t>
  </si>
  <si>
    <t>SCPAN661020</t>
  </si>
  <si>
    <t>SCPAN661004</t>
  </si>
  <si>
    <t>SCUBL780016</t>
  </si>
  <si>
    <t>SCTAB670016</t>
  </si>
  <si>
    <t>SCTAB670024</t>
  </si>
  <si>
    <t>SCTAB670008</t>
  </si>
  <si>
    <t>SCTAB670031</t>
  </si>
  <si>
    <t>SCTAB670015</t>
  </si>
  <si>
    <t>SCTAB670023</t>
  </si>
  <si>
    <t>SCTAB670007</t>
  </si>
  <si>
    <t>SCDIV202016</t>
  </si>
  <si>
    <t>SCDIV202028</t>
  </si>
  <si>
    <t>SCDIV202012</t>
  </si>
  <si>
    <t>SCDIV201016</t>
  </si>
  <si>
    <t>SCDIV201028</t>
  </si>
  <si>
    <t>SCDIV201012</t>
  </si>
  <si>
    <t>SCDIV212016</t>
  </si>
  <si>
    <t>SCDIV212028</t>
  </si>
  <si>
    <t>SCDIV212012</t>
  </si>
  <si>
    <t>SCDIV211016</t>
  </si>
  <si>
    <t>SCDIV211028</t>
  </si>
  <si>
    <t>SCDIV211012</t>
  </si>
  <si>
    <t>SCDIV242016</t>
  </si>
  <si>
    <t>SCDIV242028</t>
  </si>
  <si>
    <t>SCDIV242012</t>
  </si>
  <si>
    <t>SCDIV241016</t>
  </si>
  <si>
    <t>SCDIV241028</t>
  </si>
  <si>
    <t>SCDIV241012</t>
  </si>
  <si>
    <t>SCDIV272016</t>
  </si>
  <si>
    <t>SCDIV272028</t>
  </si>
  <si>
    <t>SCDIV272012</t>
  </si>
  <si>
    <t>SCDIV271016</t>
  </si>
  <si>
    <t>SCDIV271028</t>
  </si>
  <si>
    <t>SCDIV271012</t>
  </si>
  <si>
    <t>SCDIV302016</t>
  </si>
  <si>
    <t>SCDIV302028</t>
  </si>
  <si>
    <t>SCDIV302012</t>
  </si>
  <si>
    <t>SCDIV301016</t>
  </si>
  <si>
    <t>SCDIV301028</t>
  </si>
  <si>
    <t>SCDIV301012</t>
  </si>
  <si>
    <t>SCDIV332016</t>
  </si>
  <si>
    <t>SCDIV332028</t>
  </si>
  <si>
    <t>SCDIV332012</t>
  </si>
  <si>
    <t>SCDIV331016</t>
  </si>
  <si>
    <t>SCDIV331028</t>
  </si>
  <si>
    <t>SCDIV331012</t>
  </si>
  <si>
    <t>SCDIV362016</t>
  </si>
  <si>
    <t>SCDIV362028</t>
  </si>
  <si>
    <t>SCDIV362012</t>
  </si>
  <si>
    <t>SCDIV361016</t>
  </si>
  <si>
    <t>SCDIV361028</t>
  </si>
  <si>
    <t>SCDIV361012</t>
  </si>
  <si>
    <t>SCDIV392016</t>
  </si>
  <si>
    <t>SCDIV392028</t>
  </si>
  <si>
    <t>SCDIV392012</t>
  </si>
  <si>
    <t>SCDIV391016</t>
  </si>
  <si>
    <t>SCDIV391028</t>
  </si>
  <si>
    <t>SCDIV391012</t>
  </si>
  <si>
    <t>SCDIV422016</t>
  </si>
  <si>
    <t>SCDIV422028</t>
  </si>
  <si>
    <t>SCDIV422012</t>
  </si>
  <si>
    <t>SCDIV421016</t>
  </si>
  <si>
    <t>SCDIV421028</t>
  </si>
  <si>
    <t>SCDIV421012</t>
  </si>
  <si>
    <t>SCDIV452016</t>
  </si>
  <si>
    <t>SCDIV452028</t>
  </si>
  <si>
    <t>SCDIV452012</t>
  </si>
  <si>
    <t>SCDIV451016</t>
  </si>
  <si>
    <t>SCDIV451028</t>
  </si>
  <si>
    <t>SCDIV451012</t>
  </si>
  <si>
    <t>SCDIV482016</t>
  </si>
  <si>
    <t>SCDIV482028</t>
  </si>
  <si>
    <t>SCDIV482012</t>
  </si>
  <si>
    <t>SCDIV481016</t>
  </si>
  <si>
    <t>SCDIV481028</t>
  </si>
  <si>
    <t>SCDIV481012</t>
  </si>
  <si>
    <t>SCDIV512016</t>
  </si>
  <si>
    <t>SCDIV512028</t>
  </si>
  <si>
    <t>SCDIV512012</t>
  </si>
  <si>
    <t>SCDIV511016</t>
  </si>
  <si>
    <t>SCDIV511028</t>
  </si>
  <si>
    <t>SCDIV511012</t>
  </si>
  <si>
    <t>SCDIV542016</t>
  </si>
  <si>
    <t>SCDIV542028</t>
  </si>
  <si>
    <t>SCDIV542012</t>
  </si>
  <si>
    <t>SCDIV541016</t>
  </si>
  <si>
    <t>SCDIV541028</t>
  </si>
  <si>
    <t>SCDIV541012</t>
  </si>
  <si>
    <t>SCDIV572016</t>
  </si>
  <si>
    <t>SCDIV572028</t>
  </si>
  <si>
    <t>SCDIV572012</t>
  </si>
  <si>
    <t>SCDIV571016</t>
  </si>
  <si>
    <t>SCDIV571028</t>
  </si>
  <si>
    <t>SCDIV571012</t>
  </si>
  <si>
    <t>SCDIV602016</t>
  </si>
  <si>
    <t>SCDIV602028</t>
  </si>
  <si>
    <t>SCDIV602012</t>
  </si>
  <si>
    <t>SCDIV601016</t>
  </si>
  <si>
    <t>SCDIV601028</t>
  </si>
  <si>
    <t>SCDIV601012</t>
  </si>
  <si>
    <t>SCDIV632016</t>
  </si>
  <si>
    <t>SCDIV632028</t>
  </si>
  <si>
    <t>SCDIV632012</t>
  </si>
  <si>
    <t>SCDIV631016</t>
  </si>
  <si>
    <t>SCDIV631028</t>
  </si>
  <si>
    <t>SCDIV631012</t>
  </si>
  <si>
    <t>SCDIV662016</t>
  </si>
  <si>
    <t>SCDIV662028</t>
  </si>
  <si>
    <t>SCDIV662012</t>
  </si>
  <si>
    <t>SCDIV661016</t>
  </si>
  <si>
    <t>SCDIV661028</t>
  </si>
  <si>
    <t>SCDIV661012</t>
  </si>
  <si>
    <t>SDSAC350016</t>
  </si>
  <si>
    <t>SDSAC350024</t>
  </si>
  <si>
    <t>SDSAC350008</t>
  </si>
  <si>
    <t>SDSAC360016</t>
  </si>
  <si>
    <t>SDSAC360024</t>
  </si>
  <si>
    <t>SDSAC360008</t>
  </si>
  <si>
    <t>SDSAC390016</t>
  </si>
  <si>
    <t>SDSAC390024</t>
  </si>
  <si>
    <t>SDSAC390008</t>
  </si>
  <si>
    <t>SDSAC420016</t>
  </si>
  <si>
    <t>SDSAC420024</t>
  </si>
  <si>
    <t>SDSAC420008</t>
  </si>
  <si>
    <t>SDSAC450016</t>
  </si>
  <si>
    <t>SDSAC450024</t>
  </si>
  <si>
    <t>SDSAC450008</t>
  </si>
  <si>
    <t>SDSAC490016</t>
  </si>
  <si>
    <t>SDSAC490024</t>
  </si>
  <si>
    <t>SDSAC490008</t>
  </si>
  <si>
    <t>SDBAG200016</t>
  </si>
  <si>
    <t>SDBAG200024</t>
  </si>
  <si>
    <t>SDBAG200008</t>
  </si>
  <si>
    <t>SDBAG210016</t>
  </si>
  <si>
    <t>SDBAG210024</t>
  </si>
  <si>
    <t>SDBAG210008</t>
  </si>
  <si>
    <t>SDBAG240016</t>
  </si>
  <si>
    <t>SDBAG240024</t>
  </si>
  <si>
    <t>SDBAG240008</t>
  </si>
  <si>
    <t>SDBAG270016</t>
  </si>
  <si>
    <t>SDBAG270024</t>
  </si>
  <si>
    <t>SDBAG270008</t>
  </si>
  <si>
    <t>SDBAG300016</t>
  </si>
  <si>
    <t>SDBAG300024</t>
  </si>
  <si>
    <t>SDBAG300008</t>
  </si>
  <si>
    <t>SDBAG330016</t>
  </si>
  <si>
    <t>SDBAG330024</t>
  </si>
  <si>
    <t>SDBAG330008</t>
  </si>
  <si>
    <t>SDBAG360016</t>
  </si>
  <si>
    <t>SDBAG360024</t>
  </si>
  <si>
    <t>SDBAG360008</t>
  </si>
  <si>
    <t>SDBAG390016</t>
  </si>
  <si>
    <t>SDBAG390024</t>
  </si>
  <si>
    <t>SDBAG390008</t>
  </si>
  <si>
    <t>SDBAG420016</t>
  </si>
  <si>
    <t>SDBAG420024</t>
  </si>
  <si>
    <t>SDBAG420008</t>
  </si>
  <si>
    <t>SDBAG450016</t>
  </si>
  <si>
    <t>SDBAG450024</t>
  </si>
  <si>
    <t>SDBAG450008</t>
  </si>
  <si>
    <t>SDBAG480016</t>
  </si>
  <si>
    <t>SDBAG480024</t>
  </si>
  <si>
    <t>SDBAG480008</t>
  </si>
  <si>
    <t>SDBAG510016</t>
  </si>
  <si>
    <t>SDBAG510024</t>
  </si>
  <si>
    <t>SDBAG510008</t>
  </si>
  <si>
    <t>SDBAG540016</t>
  </si>
  <si>
    <t>SDBAG540024</t>
  </si>
  <si>
    <t>SDBAG540008</t>
  </si>
  <si>
    <t>SDBAG570016</t>
  </si>
  <si>
    <t>SDBAG570024</t>
  </si>
  <si>
    <t>SDBAG570008</t>
  </si>
  <si>
    <t>SDBAG600016</t>
  </si>
  <si>
    <t>SDBAG600024</t>
  </si>
  <si>
    <t>SDBAG600008</t>
  </si>
  <si>
    <t>SDBAG630016</t>
  </si>
  <si>
    <t>SDBAG630024</t>
  </si>
  <si>
    <t>SDBAG630008</t>
  </si>
  <si>
    <t>SDBAG660016</t>
  </si>
  <si>
    <t>SDBAG660024</t>
  </si>
  <si>
    <t>SDBAG660008</t>
  </si>
  <si>
    <t>SDRAN782016</t>
  </si>
  <si>
    <t>SDRAN782028</t>
  </si>
  <si>
    <t>SDRAN782012</t>
  </si>
  <si>
    <t>SDRAN781016</t>
  </si>
  <si>
    <t>SDRAN781028</t>
  </si>
  <si>
    <t>SDRAN781012</t>
  </si>
  <si>
    <t>SDPRO200016</t>
  </si>
  <si>
    <t>SDPRO210016</t>
  </si>
  <si>
    <t>SDPRO240016</t>
  </si>
  <si>
    <t>SDPRO270016</t>
  </si>
  <si>
    <t>SDPRO300016</t>
  </si>
  <si>
    <t>SDPRO330016</t>
  </si>
  <si>
    <t>SDPRO360016</t>
  </si>
  <si>
    <t>SDPRO390016</t>
  </si>
  <si>
    <t>SDPRO420016</t>
  </si>
  <si>
    <t>SDPRO450016</t>
  </si>
  <si>
    <t>SDPRO480016</t>
  </si>
  <si>
    <t>SDPRO510016</t>
  </si>
  <si>
    <t>SDPRO540016</t>
  </si>
  <si>
    <t>SDPRO570016</t>
  </si>
  <si>
    <t>SDPRO600016</t>
  </si>
  <si>
    <t>SDPRO630016</t>
  </si>
  <si>
    <t>SDPRO660016</t>
  </si>
  <si>
    <t>SDBAT352016</t>
  </si>
  <si>
    <t>SDBAT352024</t>
  </si>
  <si>
    <t>SDBAT352008</t>
  </si>
  <si>
    <t>SDBAT352028</t>
  </si>
  <si>
    <t>SDBAT352012</t>
  </si>
  <si>
    <t>SDBAT352020</t>
  </si>
  <si>
    <t>SDBAT352004</t>
  </si>
  <si>
    <t>SDBAT351016</t>
  </si>
  <si>
    <t>SDBAT351024</t>
  </si>
  <si>
    <t>SDBAT351008</t>
  </si>
  <si>
    <t>SDBAT351028</t>
  </si>
  <si>
    <t>SDBAT351012</t>
  </si>
  <si>
    <t>SDBAT351020</t>
  </si>
  <si>
    <t>SDBAT351004</t>
  </si>
  <si>
    <t>SDBAT351031</t>
  </si>
  <si>
    <t>SDBAT351015</t>
  </si>
  <si>
    <t>SDBAT351023</t>
  </si>
  <si>
    <t>SDBAT351007</t>
  </si>
  <si>
    <t>SDBAT351027</t>
  </si>
  <si>
    <t>SDBAT351011</t>
  </si>
  <si>
    <t>SDBAT351019</t>
  </si>
  <si>
    <t>SDBAT351003</t>
  </si>
  <si>
    <t>SDBAT372016</t>
  </si>
  <si>
    <t>SDBAT372024</t>
  </si>
  <si>
    <t>SDBAT372008</t>
  </si>
  <si>
    <t>SDBAT372028</t>
  </si>
  <si>
    <t>SDBAT372012</t>
  </si>
  <si>
    <t>SDBAT372020</t>
  </si>
  <si>
    <t>SDBAT372004</t>
  </si>
  <si>
    <t>SDBAT371016</t>
  </si>
  <si>
    <t>SDBAT371024</t>
  </si>
  <si>
    <t>SDBAT371008</t>
  </si>
  <si>
    <t>SDBAT371028</t>
  </si>
  <si>
    <t>SDBAT371012</t>
  </si>
  <si>
    <t>SDBAT371020</t>
  </si>
  <si>
    <t>SDBAT371004</t>
  </si>
  <si>
    <t>SDBAT371031</t>
  </si>
  <si>
    <t>SDBAT371015</t>
  </si>
  <si>
    <t>SDBAT371023</t>
  </si>
  <si>
    <t>SDBAT371007</t>
  </si>
  <si>
    <t>SDBAT371027</t>
  </si>
  <si>
    <t>SDBAT371011</t>
  </si>
  <si>
    <t>SDBAT371019</t>
  </si>
  <si>
    <t>SDBAT371003</t>
  </si>
  <si>
    <t>SDZEM780028</t>
  </si>
  <si>
    <t>SDTEC500016</t>
  </si>
  <si>
    <t>SDTEC500024</t>
  </si>
  <si>
    <t>SDTEC500008</t>
  </si>
  <si>
    <t>SDTEC520016</t>
  </si>
  <si>
    <t>SDTEC520024</t>
  </si>
  <si>
    <t>SDTEC520008</t>
  </si>
  <si>
    <t>SDTEV780016</t>
  </si>
  <si>
    <t>SDTEV780024</t>
  </si>
  <si>
    <t>SDTEV780008</t>
  </si>
  <si>
    <t>SDPIQ782016</t>
  </si>
  <si>
    <t>SDPIQ782028</t>
  </si>
  <si>
    <t>SDPIQ782012</t>
  </si>
  <si>
    <t>SDPIQ781016</t>
  </si>
  <si>
    <t>SDPIQ781028</t>
  </si>
  <si>
    <t>SDPIQ781012</t>
  </si>
  <si>
    <t>SDSOL780016</t>
  </si>
  <si>
    <t>SDGLA380016</t>
  </si>
  <si>
    <t>SDGLA390016</t>
  </si>
  <si>
    <t>SDGLA420016</t>
  </si>
  <si>
    <t>SDGLA460016</t>
  </si>
  <si>
    <t>SDFLA780016</t>
  </si>
  <si>
    <t>SDDIV202016</t>
  </si>
  <si>
    <t>SDDIV202028</t>
  </si>
  <si>
    <t>SDDIV202012</t>
  </si>
  <si>
    <t>SDDIV201016</t>
  </si>
  <si>
    <t>SDDIV201028</t>
  </si>
  <si>
    <t>SDDIV201012</t>
  </si>
  <si>
    <t>SDDIV212016</t>
  </si>
  <si>
    <t>SDDIV212028</t>
  </si>
  <si>
    <t>SDDIV212012</t>
  </si>
  <si>
    <t>SDDIV211016</t>
  </si>
  <si>
    <t>SDDIV211028</t>
  </si>
  <si>
    <t>SDDIV211012</t>
  </si>
  <si>
    <t>SDDIV242016</t>
  </si>
  <si>
    <t>SDDIV242028</t>
  </si>
  <si>
    <t>SDDIV242012</t>
  </si>
  <si>
    <t>SDDIV241016</t>
  </si>
  <si>
    <t>SDDIV241028</t>
  </si>
  <si>
    <t>SDDIV241012</t>
  </si>
  <si>
    <t>SDDIV272016</t>
  </si>
  <si>
    <t>SDDIV272028</t>
  </si>
  <si>
    <t>SDDIV272012</t>
  </si>
  <si>
    <t>SDDIV271016</t>
  </si>
  <si>
    <t>SDDIV271028</t>
  </si>
  <si>
    <t>SDDIV271012</t>
  </si>
  <si>
    <t>SDDIV302016</t>
  </si>
  <si>
    <t>SDDIV302028</t>
  </si>
  <si>
    <t>SDDIV302012</t>
  </si>
  <si>
    <t>SDDIV301016</t>
  </si>
  <si>
    <t>SDDIV301028</t>
  </si>
  <si>
    <t>SDDIV301012</t>
  </si>
  <si>
    <t>SDDIV332016</t>
  </si>
  <si>
    <t>SDDIV332028</t>
  </si>
  <si>
    <t>SDDIV332012</t>
  </si>
  <si>
    <t>SDDIV331016</t>
  </si>
  <si>
    <t>SDDIV331028</t>
  </si>
  <si>
    <t>SDDIV331012</t>
  </si>
  <si>
    <t>SDDIV362016</t>
  </si>
  <si>
    <t>SDDIV362028</t>
  </si>
  <si>
    <t>SDDIV362012</t>
  </si>
  <si>
    <t>SDDIV361016</t>
  </si>
  <si>
    <t>SDDIV361028</t>
  </si>
  <si>
    <t>SDDIV361012</t>
  </si>
  <si>
    <t>SDDIV392016</t>
  </si>
  <si>
    <t>SDDIV392028</t>
  </si>
  <si>
    <t>SDDIV392012</t>
  </si>
  <si>
    <t>SDDIV391016</t>
  </si>
  <si>
    <t>SDDIV391028</t>
  </si>
  <si>
    <t>SDDIV391012</t>
  </si>
  <si>
    <t>SDDIV422016</t>
  </si>
  <si>
    <t>SDDIV422028</t>
  </si>
  <si>
    <t>SDDIV422012</t>
  </si>
  <si>
    <t>SDDIV421016</t>
  </si>
  <si>
    <t>SDDIV421028</t>
  </si>
  <si>
    <t>SDDIV421012</t>
  </si>
  <si>
    <t>SDDIV452016</t>
  </si>
  <si>
    <t>SDDIV452028</t>
  </si>
  <si>
    <t>SDDIV452012</t>
  </si>
  <si>
    <t>SDDIV451016</t>
  </si>
  <si>
    <t>SDDIV451028</t>
  </si>
  <si>
    <t>SDDIV451012</t>
  </si>
  <si>
    <t>SDDIV482016</t>
  </si>
  <si>
    <t>SDDIV482028</t>
  </si>
  <si>
    <t>SDDIV482012</t>
  </si>
  <si>
    <t>SDDIV481016</t>
  </si>
  <si>
    <t>SDDIV481028</t>
  </si>
  <si>
    <t>SDDIV481012</t>
  </si>
  <si>
    <t>SDDIV512016</t>
  </si>
  <si>
    <t>SDDIV512028</t>
  </si>
  <si>
    <t>SDDIV512012</t>
  </si>
  <si>
    <t>SDDIV511016</t>
  </si>
  <si>
    <t>SDDIV511028</t>
  </si>
  <si>
    <t>SDDIV511012</t>
  </si>
  <si>
    <t>SDDIV542016</t>
  </si>
  <si>
    <t>SDDIV542028</t>
  </si>
  <si>
    <t>SDDIV542012</t>
  </si>
  <si>
    <t>SDDIV541016</t>
  </si>
  <si>
    <t>SDDIV541028</t>
  </si>
  <si>
    <t>SDDIV541012</t>
  </si>
  <si>
    <t>SDDIV572016</t>
  </si>
  <si>
    <t>SDDIV572028</t>
  </si>
  <si>
    <t>SDDIV572012</t>
  </si>
  <si>
    <t>SDDIV571016</t>
  </si>
  <si>
    <t>SDDIV571028</t>
  </si>
  <si>
    <t>SDDIV571012</t>
  </si>
  <si>
    <t>SDDIV602016</t>
  </si>
  <si>
    <t>SDDIV602028</t>
  </si>
  <si>
    <t>SDDIV602012</t>
  </si>
  <si>
    <t>SDDIV601016</t>
  </si>
  <si>
    <t>SDDIV601028</t>
  </si>
  <si>
    <t>SDDIV601012</t>
  </si>
  <si>
    <t>SDDIV632016</t>
  </si>
  <si>
    <t>SDDIV632028</t>
  </si>
  <si>
    <t>SDDIV632012</t>
  </si>
  <si>
    <t>SDDIV631016</t>
  </si>
  <si>
    <t>SDDIV631028</t>
  </si>
  <si>
    <t>SDDIV631012</t>
  </si>
  <si>
    <t>SDDIV662016</t>
  </si>
  <si>
    <t>SDDIV662028</t>
  </si>
  <si>
    <t>SDDIV662012</t>
  </si>
  <si>
    <t>SDDIV661016</t>
  </si>
  <si>
    <t>SDDIV661028</t>
  </si>
  <si>
    <t>SDDIV661012</t>
  </si>
  <si>
    <t>SEPOI780016</t>
  </si>
  <si>
    <t>SEBAG200016</t>
  </si>
  <si>
    <t>SEBAG200024</t>
  </si>
  <si>
    <t>SEBAG200008</t>
  </si>
  <si>
    <t>SEBAG210016</t>
  </si>
  <si>
    <t>SEBAG210024</t>
  </si>
  <si>
    <t>SEBAG210008</t>
  </si>
  <si>
    <t>SEBAG240016</t>
  </si>
  <si>
    <t>SEBAG240024</t>
  </si>
  <si>
    <t>SEBAG240008</t>
  </si>
  <si>
    <t>SEBAG270016</t>
  </si>
  <si>
    <t>SEBAG270024</t>
  </si>
  <si>
    <t>SEBAG270008</t>
  </si>
  <si>
    <t>SEBAG300016</t>
  </si>
  <si>
    <t>SEBAG300024</t>
  </si>
  <si>
    <t>SEBAG300008</t>
  </si>
  <si>
    <t>SEBAG330016</t>
  </si>
  <si>
    <t>SEBAG330024</t>
  </si>
  <si>
    <t>SEBAG330008</t>
  </si>
  <si>
    <t>SEBAG360016</t>
  </si>
  <si>
    <t>SEBAG360024</t>
  </si>
  <si>
    <t>SEBAG360008</t>
  </si>
  <si>
    <t>SEBAG390016</t>
  </si>
  <si>
    <t>SEBAG390024</t>
  </si>
  <si>
    <t>SEBAG390008</t>
  </si>
  <si>
    <t>SEBAG420016</t>
  </si>
  <si>
    <t>SEBAG420024</t>
  </si>
  <si>
    <t>SEBAG420008</t>
  </si>
  <si>
    <t>SEBAG450016</t>
  </si>
  <si>
    <t>SEBAG450024</t>
  </si>
  <si>
    <t>SEBAG450008</t>
  </si>
  <si>
    <t>SEBAG480016</t>
  </si>
  <si>
    <t>SEBAG480024</t>
  </si>
  <si>
    <t>SEBAG480008</t>
  </si>
  <si>
    <t>SEBAG510016</t>
  </si>
  <si>
    <t>SEBAG510024</t>
  </si>
  <si>
    <t>SEBAG510008</t>
  </si>
  <si>
    <t>SEBAG540016</t>
  </si>
  <si>
    <t>SEBAG540024</t>
  </si>
  <si>
    <t>SEBAG540008</t>
  </si>
  <si>
    <t>SEBAG570016</t>
  </si>
  <si>
    <t>SEBAG570024</t>
  </si>
  <si>
    <t>SEBAG570008</t>
  </si>
  <si>
    <t>SEBAG600016</t>
  </si>
  <si>
    <t>SEBAG600024</t>
  </si>
  <si>
    <t>SEBAG600008</t>
  </si>
  <si>
    <t>SEBAG630016</t>
  </si>
  <si>
    <t>SEBAG630024</t>
  </si>
  <si>
    <t>SEBAG630008</t>
  </si>
  <si>
    <t>SEBAG660016</t>
  </si>
  <si>
    <t>SEBAG660024</t>
  </si>
  <si>
    <t>SEBAG660008</t>
  </si>
  <si>
    <t>SEPRO200016</t>
  </si>
  <si>
    <t>SEPRO210016</t>
  </si>
  <si>
    <t>SEPRO240016</t>
  </si>
  <si>
    <t>SEPRO270016</t>
  </si>
  <si>
    <t>SEPRO300016</t>
  </si>
  <si>
    <t>SEPRO330016</t>
  </si>
  <si>
    <t>SEPRO360016</t>
  </si>
  <si>
    <t>SEPRO390016</t>
  </si>
  <si>
    <t>SEPRO420016</t>
  </si>
  <si>
    <t>SEPRO450016</t>
  </si>
  <si>
    <t>SEPRO480016</t>
  </si>
  <si>
    <t>SEPRO510016</t>
  </si>
  <si>
    <t>SEPRO540016</t>
  </si>
  <si>
    <t>SEPRO570016</t>
  </si>
  <si>
    <t>SEPRO600016</t>
  </si>
  <si>
    <t>SEPRO630016</t>
  </si>
  <si>
    <t>SEPRO660016</t>
  </si>
  <si>
    <t>SEHAI382016</t>
  </si>
  <si>
    <t>SEHAI382028</t>
  </si>
  <si>
    <t>SEHAI382012</t>
  </si>
  <si>
    <t>SEHAI381016</t>
  </si>
  <si>
    <t>SEHAI381028</t>
  </si>
  <si>
    <t>SEHAI381012</t>
  </si>
  <si>
    <t>SEHAI392016</t>
  </si>
  <si>
    <t>SEHAI392028</t>
  </si>
  <si>
    <t>SEHAI392012</t>
  </si>
  <si>
    <t>SEHAI391016</t>
  </si>
  <si>
    <t>SEHAI391028</t>
  </si>
  <si>
    <t>SEHAI391012</t>
  </si>
  <si>
    <t>SEHAI422016</t>
  </si>
  <si>
    <t>SEHAI422028</t>
  </si>
  <si>
    <t>SEHAI422012</t>
  </si>
  <si>
    <t>SEHAI421016</t>
  </si>
  <si>
    <t>SEHAI421028</t>
  </si>
  <si>
    <t>SEHAI421012</t>
  </si>
  <si>
    <t>SEHAI452016</t>
  </si>
  <si>
    <t>SEHAI452028</t>
  </si>
  <si>
    <t>SEHAI452012</t>
  </si>
  <si>
    <t>SEHAI451016</t>
  </si>
  <si>
    <t>SEHAI451028</t>
  </si>
  <si>
    <t>SEHAI451012</t>
  </si>
  <si>
    <t>SEHAI482016</t>
  </si>
  <si>
    <t>SEHAI482028</t>
  </si>
  <si>
    <t>SEHAI482012</t>
  </si>
  <si>
    <t>SEHAI481016</t>
  </si>
  <si>
    <t>SEHAI481028</t>
  </si>
  <si>
    <t>SEHAI481012</t>
  </si>
  <si>
    <t>SEHAI512016</t>
  </si>
  <si>
    <t>SEHAI512028</t>
  </si>
  <si>
    <t>SEHAI512012</t>
  </si>
  <si>
    <t>SEHAI511016</t>
  </si>
  <si>
    <t>SEHAI511028</t>
  </si>
  <si>
    <t>SEHAI511012</t>
  </si>
  <si>
    <t>SEHAI542016</t>
  </si>
  <si>
    <t>SEHAI542028</t>
  </si>
  <si>
    <t>SEHAI542012</t>
  </si>
  <si>
    <t>SEHAI541016</t>
  </si>
  <si>
    <t>SEHAI541028</t>
  </si>
  <si>
    <t>SEHAI541012</t>
  </si>
  <si>
    <t>SEHAI572016</t>
  </si>
  <si>
    <t>SEHAI572028</t>
  </si>
  <si>
    <t>SEHAI572012</t>
  </si>
  <si>
    <t>SEHAI571016</t>
  </si>
  <si>
    <t>SEHAI571028</t>
  </si>
  <si>
    <t>SEHAI571012</t>
  </si>
  <si>
    <t>SEHAI602016</t>
  </si>
  <si>
    <t>SEHAI602028</t>
  </si>
  <si>
    <t>SEHAI602012</t>
  </si>
  <si>
    <t>SEHAI601016</t>
  </si>
  <si>
    <t>SEHAI601028</t>
  </si>
  <si>
    <t>SEHAI601012</t>
  </si>
  <si>
    <t>SEHAI632016</t>
  </si>
  <si>
    <t>SEHAI632028</t>
  </si>
  <si>
    <t>SEHAI632012</t>
  </si>
  <si>
    <t>SEHAI631016</t>
  </si>
  <si>
    <t>SEHAI631028</t>
  </si>
  <si>
    <t>SEHAI631012</t>
  </si>
  <si>
    <t>SEHAI662016</t>
  </si>
  <si>
    <t>SEHAI662028</t>
  </si>
  <si>
    <t>SEHAI662012</t>
  </si>
  <si>
    <t>SEHAI661016</t>
  </si>
  <si>
    <t>SEHAI661028</t>
  </si>
  <si>
    <t>SEHAI661012</t>
  </si>
  <si>
    <t>SEMAT470016</t>
  </si>
  <si>
    <t>SEMAT480016</t>
  </si>
  <si>
    <t>SEMAT510016</t>
  </si>
  <si>
    <t>SEMAT540016</t>
  </si>
  <si>
    <t>SEMAT570016</t>
  </si>
  <si>
    <t>SEMAT600016</t>
  </si>
  <si>
    <t>SEMAT630016</t>
  </si>
  <si>
    <t>SEMAT660016</t>
  </si>
  <si>
    <t>SEOID472016</t>
  </si>
  <si>
    <t>SEOID472028</t>
  </si>
  <si>
    <t>SEOID472012</t>
  </si>
  <si>
    <t>SEOID471016</t>
  </si>
  <si>
    <t>SEOID471028</t>
  </si>
  <si>
    <t>SEOID471012</t>
  </si>
  <si>
    <t>SEOID482016</t>
  </si>
  <si>
    <t>SEOID482028</t>
  </si>
  <si>
    <t>SEOID482012</t>
  </si>
  <si>
    <t>SEOID481016</t>
  </si>
  <si>
    <t>SEOID481028</t>
  </si>
  <si>
    <t>SEOID481012</t>
  </si>
  <si>
    <t>SEOID522016</t>
  </si>
  <si>
    <t>SEOID522028</t>
  </si>
  <si>
    <t>SEOID522012</t>
  </si>
  <si>
    <t>SEOID521016</t>
  </si>
  <si>
    <t>SEOID521028</t>
  </si>
  <si>
    <t>SEOID521012</t>
  </si>
  <si>
    <t>SEJAV352016</t>
  </si>
  <si>
    <t>SEJAV352028</t>
  </si>
  <si>
    <t>SEJAV352012</t>
  </si>
  <si>
    <t>SEJAV351016</t>
  </si>
  <si>
    <t>SEJAV351028</t>
  </si>
  <si>
    <t>SEJAV351012</t>
  </si>
  <si>
    <t>SEJAV372016</t>
  </si>
  <si>
    <t>SEJAV372028</t>
  </si>
  <si>
    <t>SEJAV372012</t>
  </si>
  <si>
    <t>SEJAV371016</t>
  </si>
  <si>
    <t>SEJAV371028</t>
  </si>
  <si>
    <t>SEJAV371012</t>
  </si>
  <si>
    <t>SEDIS412016</t>
  </si>
  <si>
    <t>SEDIS412028</t>
  </si>
  <si>
    <t>SEDIS412012</t>
  </si>
  <si>
    <t>SEDIS411016</t>
  </si>
  <si>
    <t>SEDIS411028</t>
  </si>
  <si>
    <t>SEDIS411012</t>
  </si>
  <si>
    <t>SEDIS432016</t>
  </si>
  <si>
    <t>SEDIS432028</t>
  </si>
  <si>
    <t>SEDIS432012</t>
  </si>
  <si>
    <t>SEDIS431016</t>
  </si>
  <si>
    <t>SEDIS431028</t>
  </si>
  <si>
    <t>SEDIS431012</t>
  </si>
  <si>
    <t>SEMAR472016</t>
  </si>
  <si>
    <t>SEMAR472028</t>
  </si>
  <si>
    <t>SEMAR472012</t>
  </si>
  <si>
    <t>SEMAR471016</t>
  </si>
  <si>
    <t>SEMAR471028</t>
  </si>
  <si>
    <t>SEMAR471012</t>
  </si>
  <si>
    <t>SEMAR482016</t>
  </si>
  <si>
    <t>SEMAR482028</t>
  </si>
  <si>
    <t>SEMAR482012</t>
  </si>
  <si>
    <t>SEMAR481016</t>
  </si>
  <si>
    <t>SEMAR481028</t>
  </si>
  <si>
    <t>SEMAR481012</t>
  </si>
  <si>
    <t>SEMAR522016</t>
  </si>
  <si>
    <t>SEMAR522028</t>
  </si>
  <si>
    <t>SEMAR522012</t>
  </si>
  <si>
    <t>SEMAR521016</t>
  </si>
  <si>
    <t>SEMAR521028</t>
  </si>
  <si>
    <t>SEMAR521012</t>
  </si>
  <si>
    <t>SEDIV202016</t>
  </si>
  <si>
    <t>SEDIV202028</t>
  </si>
  <si>
    <t>SEDIV202012</t>
  </si>
  <si>
    <t>SEDIV201016</t>
  </si>
  <si>
    <t>SEDIV201028</t>
  </si>
  <si>
    <t>SEDIV201012</t>
  </si>
  <si>
    <t>SEDIV212016</t>
  </si>
  <si>
    <t>SEDIV212028</t>
  </si>
  <si>
    <t>SEDIV212012</t>
  </si>
  <si>
    <t>SEDIV211016</t>
  </si>
  <si>
    <t>SEDIV211028</t>
  </si>
  <si>
    <t>SEDIV211012</t>
  </si>
  <si>
    <t>SEDIV242016</t>
  </si>
  <si>
    <t>SEDIV242028</t>
  </si>
  <si>
    <t>SEDIV242012</t>
  </si>
  <si>
    <t>SEDIV241016</t>
  </si>
  <si>
    <t>SEDIV241028</t>
  </si>
  <si>
    <t>SEDIV241012</t>
  </si>
  <si>
    <t>SEDIV272016</t>
  </si>
  <si>
    <t>SEDIV272028</t>
  </si>
  <si>
    <t>SEDIV272012</t>
  </si>
  <si>
    <t>SEDIV271016</t>
  </si>
  <si>
    <t>SEDIV271028</t>
  </si>
  <si>
    <t>SEDIV271012</t>
  </si>
  <si>
    <t>SEDIV302016</t>
  </si>
  <si>
    <t>SEDIV302028</t>
  </si>
  <si>
    <t>SEDIV302012</t>
  </si>
  <si>
    <t>SEDIV301016</t>
  </si>
  <si>
    <t>SEDIV301028</t>
  </si>
  <si>
    <t>SEDIV301012</t>
  </si>
  <si>
    <t>SEDIV332016</t>
  </si>
  <si>
    <t>SEDIV332028</t>
  </si>
  <si>
    <t>SEDIV332012</t>
  </si>
  <si>
    <t>SEDIV331016</t>
  </si>
  <si>
    <t>SEDIV331028</t>
  </si>
  <si>
    <t>SEDIV331012</t>
  </si>
  <si>
    <t>SEDIV362016</t>
  </si>
  <si>
    <t>SEDIV362028</t>
  </si>
  <si>
    <t>SEDIV362012</t>
  </si>
  <si>
    <t>SEDIV361016</t>
  </si>
  <si>
    <t>SEDIV361028</t>
  </si>
  <si>
    <t>SEDIV361012</t>
  </si>
  <si>
    <t>SEDIV392016</t>
  </si>
  <si>
    <t>SEDIV392028</t>
  </si>
  <si>
    <t>SEDIV392012</t>
  </si>
  <si>
    <t>SEDIV391016</t>
  </si>
  <si>
    <t>SEDIV391028</t>
  </si>
  <si>
    <t>SEDIV391012</t>
  </si>
  <si>
    <t>SEDIV422016</t>
  </si>
  <si>
    <t>SEDIV422028</t>
  </si>
  <si>
    <t>SEDIV422012</t>
  </si>
  <si>
    <t>SEDIV421016</t>
  </si>
  <si>
    <t>SEDIV421028</t>
  </si>
  <si>
    <t>SEDIV421012</t>
  </si>
  <si>
    <t>SEDIV452016</t>
  </si>
  <si>
    <t>SEDIV452028</t>
  </si>
  <si>
    <t>SEDIV452012</t>
  </si>
  <si>
    <t>SEDIV451016</t>
  </si>
  <si>
    <t>SEDIV451028</t>
  </si>
  <si>
    <t>SEDIV451012</t>
  </si>
  <si>
    <t>SEDIV482016</t>
  </si>
  <si>
    <t>SEDIV482028</t>
  </si>
  <si>
    <t>SEDIV482012</t>
  </si>
  <si>
    <t>SEDIV481016</t>
  </si>
  <si>
    <t>SEDIV481028</t>
  </si>
  <si>
    <t>SEDIV481012</t>
  </si>
  <si>
    <t>SEDIV512016</t>
  </si>
  <si>
    <t>SEDIV512028</t>
  </si>
  <si>
    <t>SEDIV512012</t>
  </si>
  <si>
    <t>SEDIV511016</t>
  </si>
  <si>
    <t>SEDIV511028</t>
  </si>
  <si>
    <t>SEDIV511012</t>
  </si>
  <si>
    <t>SEDIV542016</t>
  </si>
  <si>
    <t>SEDIV542028</t>
  </si>
  <si>
    <t>SEDIV542012</t>
  </si>
  <si>
    <t>SEDIV541016</t>
  </si>
  <si>
    <t>SEDIV541028</t>
  </si>
  <si>
    <t>SEDIV541012</t>
  </si>
  <si>
    <t>SEDIV572016</t>
  </si>
  <si>
    <t>SEDIV572028</t>
  </si>
  <si>
    <t>SEDIV572012</t>
  </si>
  <si>
    <t>SEDIV571016</t>
  </si>
  <si>
    <t>SEDIV571028</t>
  </si>
  <si>
    <t>SEDIV571012</t>
  </si>
  <si>
    <t>SEDIV602016</t>
  </si>
  <si>
    <t>SEDIV602028</t>
  </si>
  <si>
    <t>SEDIV602012</t>
  </si>
  <si>
    <t>SEDIV601016</t>
  </si>
  <si>
    <t>SEDIV601028</t>
  </si>
  <si>
    <t>SEDIV601012</t>
  </si>
  <si>
    <t>SEDIV632016</t>
  </si>
  <si>
    <t>SEDIV632028</t>
  </si>
  <si>
    <t>SEDIV632012</t>
  </si>
  <si>
    <t>SEDIV631016</t>
  </si>
  <si>
    <t>SEDIV631028</t>
  </si>
  <si>
    <t>SEDIV631012</t>
  </si>
  <si>
    <t>SEDIV662016</t>
  </si>
  <si>
    <t>SEDIV662028</t>
  </si>
  <si>
    <t>SEDIV662012</t>
  </si>
  <si>
    <t>SEDIV661016</t>
  </si>
  <si>
    <t>SEDIV661028</t>
  </si>
  <si>
    <t>SEDIV661012</t>
  </si>
  <si>
    <t>SFEAU780016</t>
  </si>
  <si>
    <t>SFBAG200016</t>
  </si>
  <si>
    <t>SFBAG200024</t>
  </si>
  <si>
    <t>SFBAG200008</t>
  </si>
  <si>
    <t>SFBAG210016</t>
  </si>
  <si>
    <t>SFBAG210024</t>
  </si>
  <si>
    <t>SFBAG210008</t>
  </si>
  <si>
    <t>SFBAG240016</t>
  </si>
  <si>
    <t>SFBAG240024</t>
  </si>
  <si>
    <t>SFBAG240008</t>
  </si>
  <si>
    <t>SFBAG270016</t>
  </si>
  <si>
    <t>SFBAG270024</t>
  </si>
  <si>
    <t>SFBAG270008</t>
  </si>
  <si>
    <t>SFBAG300016</t>
  </si>
  <si>
    <t>SFBAG300024</t>
  </si>
  <si>
    <t>SFBAG300008</t>
  </si>
  <si>
    <t>SFBAG330016</t>
  </si>
  <si>
    <t>SFBAG330024</t>
  </si>
  <si>
    <t>SFBAG330008</t>
  </si>
  <si>
    <t>SFBAG360016</t>
  </si>
  <si>
    <t>SFBAG360024</t>
  </si>
  <si>
    <t>SFBAG360008</t>
  </si>
  <si>
    <t>SFBAG390016</t>
  </si>
  <si>
    <t>SFBAG390024</t>
  </si>
  <si>
    <t>SFBAG390008</t>
  </si>
  <si>
    <t>SFBAG420016</t>
  </si>
  <si>
    <t>SFBAG420024</t>
  </si>
  <si>
    <t>SFBAG420008</t>
  </si>
  <si>
    <t>SFBAG450016</t>
  </si>
  <si>
    <t>SFBAG450024</t>
  </si>
  <si>
    <t>SFBAG450008</t>
  </si>
  <si>
    <t>SFBAG480016</t>
  </si>
  <si>
    <t>SFBAG480024</t>
  </si>
  <si>
    <t>SFBAG480008</t>
  </si>
  <si>
    <t>SFBAG510016</t>
  </si>
  <si>
    <t>SFBAG510024</t>
  </si>
  <si>
    <t>SFBAG510008</t>
  </si>
  <si>
    <t>SFBAG540016</t>
  </si>
  <si>
    <t>SFBAG540024</t>
  </si>
  <si>
    <t>SFBAG540008</t>
  </si>
  <si>
    <t>SFBAG570016</t>
  </si>
  <si>
    <t>SFBAG570024</t>
  </si>
  <si>
    <t>SFBAG570008</t>
  </si>
  <si>
    <t>SFBAG600016</t>
  </si>
  <si>
    <t>SFBAG600024</t>
  </si>
  <si>
    <t>SFBAG600008</t>
  </si>
  <si>
    <t>SFBAG630016</t>
  </si>
  <si>
    <t>SFBAG630024</t>
  </si>
  <si>
    <t>SFBAG630008</t>
  </si>
  <si>
    <t>SFBAG660016</t>
  </si>
  <si>
    <t>SFBAG660024</t>
  </si>
  <si>
    <t>SFBAG660008</t>
  </si>
  <si>
    <t>SFCAS380016</t>
  </si>
  <si>
    <t>SFCAS400016</t>
  </si>
  <si>
    <t>SFGIL780016</t>
  </si>
  <si>
    <t>SFPRO200016</t>
  </si>
  <si>
    <t>SFPRO200028</t>
  </si>
  <si>
    <t>SFPRO200012</t>
  </si>
  <si>
    <t>SFPRO210016</t>
  </si>
  <si>
    <t>SFPRO210028</t>
  </si>
  <si>
    <t>SFPRO210012</t>
  </si>
  <si>
    <t>SFPRO240016</t>
  </si>
  <si>
    <t>SFPRO240028</t>
  </si>
  <si>
    <t>SFPRO240012</t>
  </si>
  <si>
    <t>SFPRO270016</t>
  </si>
  <si>
    <t>SFPRO270028</t>
  </si>
  <si>
    <t>SFPRO270012</t>
  </si>
  <si>
    <t>SFPRO300016</t>
  </si>
  <si>
    <t>SFPRO300028</t>
  </si>
  <si>
    <t>SFPRO300012</t>
  </si>
  <si>
    <t>SFPRO330016</t>
  </si>
  <si>
    <t>SFPRO330028</t>
  </si>
  <si>
    <t>SFPRO330012</t>
  </si>
  <si>
    <t>SFPRO360016</t>
  </si>
  <si>
    <t>SFPRO360028</t>
  </si>
  <si>
    <t>SFPRO360012</t>
  </si>
  <si>
    <t>SFPRO390016</t>
  </si>
  <si>
    <t>SFPRO390028</t>
  </si>
  <si>
    <t>SFPRO390012</t>
  </si>
  <si>
    <t>SFPRO420016</t>
  </si>
  <si>
    <t>SFPRO420028</t>
  </si>
  <si>
    <t>SFPRO420012</t>
  </si>
  <si>
    <t>SFPRO450016</t>
  </si>
  <si>
    <t>SFPRO450028</t>
  </si>
  <si>
    <t>SFPRO450012</t>
  </si>
  <si>
    <t>SFPRO480016</t>
  </si>
  <si>
    <t>SFPRO480028</t>
  </si>
  <si>
    <t>SFPRO480012</t>
  </si>
  <si>
    <t>SFPRO510016</t>
  </si>
  <si>
    <t>SFPRO510028</t>
  </si>
  <si>
    <t>SFPRO510012</t>
  </si>
  <si>
    <t>SFPRO540016</t>
  </si>
  <si>
    <t>SFPRO540028</t>
  </si>
  <si>
    <t>SFPRO540012</t>
  </si>
  <si>
    <t>SFPRO570016</t>
  </si>
  <si>
    <t>SFPRO570028</t>
  </si>
  <si>
    <t>SFPRO570012</t>
  </si>
  <si>
    <t>SFPRO600016</t>
  </si>
  <si>
    <t>SFPRO600028</t>
  </si>
  <si>
    <t>SFPRO600012</t>
  </si>
  <si>
    <t>SFPRO630016</t>
  </si>
  <si>
    <t>SFPRO630028</t>
  </si>
  <si>
    <t>SFPRO630012</t>
  </si>
  <si>
    <t>SFPRO660016</t>
  </si>
  <si>
    <t>SFPRO660028</t>
  </si>
  <si>
    <t>SFPRO660012</t>
  </si>
  <si>
    <t>SFLAN410016</t>
  </si>
  <si>
    <t>SFLAN410024</t>
  </si>
  <si>
    <t>SFLAN410008</t>
  </si>
  <si>
    <t>SFLAN420016</t>
  </si>
  <si>
    <t>SFLAN420024</t>
  </si>
  <si>
    <t>SFLAN420008</t>
  </si>
  <si>
    <t>SFLAN450016</t>
  </si>
  <si>
    <t>SFLAN450024</t>
  </si>
  <si>
    <t>SFLAN450008</t>
  </si>
  <si>
    <t>SFLAN480016</t>
  </si>
  <si>
    <t>SFLAN480024</t>
  </si>
  <si>
    <t>SFLAN480008</t>
  </si>
  <si>
    <t>SFLAN510016</t>
  </si>
  <si>
    <t>SFLAN510024</t>
  </si>
  <si>
    <t>SFLAN510008</t>
  </si>
  <si>
    <t>SFLAN540016</t>
  </si>
  <si>
    <t>SFLAN540024</t>
  </si>
  <si>
    <t>SFLAN540008</t>
  </si>
  <si>
    <t>SFLAN570016</t>
  </si>
  <si>
    <t>SFLAN570024</t>
  </si>
  <si>
    <t>SFLAN570008</t>
  </si>
  <si>
    <t>SFLAN610016</t>
  </si>
  <si>
    <t>SFLAN610024</t>
  </si>
  <si>
    <t>SFLAN610008</t>
  </si>
  <si>
    <t>SFKIT780016</t>
  </si>
  <si>
    <t>SFKIT780024</t>
  </si>
  <si>
    <t>SFKIT780008</t>
  </si>
  <si>
    <t>SFKAY783016</t>
  </si>
  <si>
    <t>SFKAY783024</t>
  </si>
  <si>
    <t>SFKAY783008</t>
  </si>
  <si>
    <t>SFKAY781016</t>
  </si>
  <si>
    <t>SFKAY781024</t>
  </si>
  <si>
    <t>SFKAY781008</t>
  </si>
  <si>
    <t>SFKAY781028</t>
  </si>
  <si>
    <t>SFKAY781012</t>
  </si>
  <si>
    <t>SFKAY781020</t>
  </si>
  <si>
    <t>SFKAY781004</t>
  </si>
  <si>
    <t>SFWID780016</t>
  </si>
  <si>
    <t>SFWID780024</t>
  </si>
  <si>
    <t>SFWID780008</t>
  </si>
  <si>
    <t>SFKTE780016</t>
  </si>
  <si>
    <t>SFKTE780024</t>
  </si>
  <si>
    <t>SFKTE780008</t>
  </si>
  <si>
    <t>SFWIG780016</t>
  </si>
  <si>
    <t>SFWIG780024</t>
  </si>
  <si>
    <t>SFWIG780008</t>
  </si>
  <si>
    <t>SFEMB782016</t>
  </si>
  <si>
    <t>SFEMB782024</t>
  </si>
  <si>
    <t>SFEMB782008</t>
  </si>
  <si>
    <t>SFEMB782028</t>
  </si>
  <si>
    <t>SFEMB782012</t>
  </si>
  <si>
    <t>SFEMB782020</t>
  </si>
  <si>
    <t>SFEMB782004</t>
  </si>
  <si>
    <t>SFEMB783016</t>
  </si>
  <si>
    <t>SFEMB783024</t>
  </si>
  <si>
    <t>SFEMB783008</t>
  </si>
  <si>
    <t>SFEMB781016</t>
  </si>
  <si>
    <t>SFEMB781024</t>
  </si>
  <si>
    <t>SFEMB781008</t>
  </si>
  <si>
    <t>SFEMB781028</t>
  </si>
  <si>
    <t>SFEMB781012</t>
  </si>
  <si>
    <t>SFEMB781020</t>
  </si>
  <si>
    <t>SFEMB781004</t>
  </si>
  <si>
    <t>SFENG782016</t>
  </si>
  <si>
    <t>SFENG782024</t>
  </si>
  <si>
    <t>SFENG782008</t>
  </si>
  <si>
    <t>SFENG782028</t>
  </si>
  <si>
    <t>SFENG782012</t>
  </si>
  <si>
    <t>SFENG782020</t>
  </si>
  <si>
    <t>SFENG782004</t>
  </si>
  <si>
    <t>SFENG781016</t>
  </si>
  <si>
    <t>SFENG781024</t>
  </si>
  <si>
    <t>SFENG781008</t>
  </si>
  <si>
    <t>SFENG781028</t>
  </si>
  <si>
    <t>SFENG781012</t>
  </si>
  <si>
    <t>SFENG781020</t>
  </si>
  <si>
    <t>SFENG781004</t>
  </si>
  <si>
    <t>SFWIS442016</t>
  </si>
  <si>
    <t>SFWIS442028</t>
  </si>
  <si>
    <t>SFWIS442012</t>
  </si>
  <si>
    <t>SFWIS441016</t>
  </si>
  <si>
    <t>SFWIS441028</t>
  </si>
  <si>
    <t>SFWIS441012</t>
  </si>
  <si>
    <t>SFWIS462016</t>
  </si>
  <si>
    <t>SFWIS462028</t>
  </si>
  <si>
    <t>SFWIS462012</t>
  </si>
  <si>
    <t>SFWIS461016</t>
  </si>
  <si>
    <t>SFWIS461028</t>
  </si>
  <si>
    <t>SFWIS461012</t>
  </si>
  <si>
    <t>SFEQU290016</t>
  </si>
  <si>
    <t>SFEQU290028</t>
  </si>
  <si>
    <t>SFEQU290012</t>
  </si>
  <si>
    <t>SFEQU300016</t>
  </si>
  <si>
    <t>SFEQU300028</t>
  </si>
  <si>
    <t>SFEQU300012</t>
  </si>
  <si>
    <t>SFEQU330016</t>
  </si>
  <si>
    <t>SFEQU330028</t>
  </si>
  <si>
    <t>SFEQU330012</t>
  </si>
  <si>
    <t>SFEQU360016</t>
  </si>
  <si>
    <t>SFEQU360028</t>
  </si>
  <si>
    <t>SFEQU360012</t>
  </si>
  <si>
    <t>SFEQU390016</t>
  </si>
  <si>
    <t>SFEQU390028</t>
  </si>
  <si>
    <t>SFEQU390012</t>
  </si>
  <si>
    <t>SFEQU420016</t>
  </si>
  <si>
    <t>SFEQU420028</t>
  </si>
  <si>
    <t>SFEQU420012</t>
  </si>
  <si>
    <t>SFEQU450016</t>
  </si>
  <si>
    <t>SFEQU450028</t>
  </si>
  <si>
    <t>SFEQU450012</t>
  </si>
  <si>
    <t>SFEQU480016</t>
  </si>
  <si>
    <t>SFEQU480028</t>
  </si>
  <si>
    <t>SFEQU480012</t>
  </si>
  <si>
    <t>SFEQU510016</t>
  </si>
  <si>
    <t>SFEQU510028</t>
  </si>
  <si>
    <t>SFEQU510012</t>
  </si>
  <si>
    <t>SFEQU540016</t>
  </si>
  <si>
    <t>SFEQU540028</t>
  </si>
  <si>
    <t>SFEQU540012</t>
  </si>
  <si>
    <t>SFEQU570016</t>
  </si>
  <si>
    <t>SFEQU570028</t>
  </si>
  <si>
    <t>SFEQU570012</t>
  </si>
  <si>
    <t>SFEQU600016</t>
  </si>
  <si>
    <t>SFEQU600028</t>
  </si>
  <si>
    <t>SFEQU600012</t>
  </si>
  <si>
    <t>SFEQU630016</t>
  </si>
  <si>
    <t>SFEQU630028</t>
  </si>
  <si>
    <t>SFEQU630012</t>
  </si>
  <si>
    <t>SFEQU660016</t>
  </si>
  <si>
    <t>SFEQU660028</t>
  </si>
  <si>
    <t>SFEQU660012</t>
  </si>
  <si>
    <t>SFTUB780016</t>
  </si>
  <si>
    <t>SFPAL780016</t>
  </si>
  <si>
    <t>SFPAL780029</t>
  </si>
  <si>
    <t>SFPAL780013</t>
  </si>
  <si>
    <t>SFPAL780030</t>
  </si>
  <si>
    <t>SFPAL780014</t>
  </si>
  <si>
    <t>SFLUN290016</t>
  </si>
  <si>
    <t>SFLUN300016</t>
  </si>
  <si>
    <t>SFLUN330016</t>
  </si>
  <si>
    <t>SFLUN360016</t>
  </si>
  <si>
    <t>SFLUN400016</t>
  </si>
  <si>
    <t>SFPLO412016</t>
  </si>
  <si>
    <t>SFPLO412028</t>
  </si>
  <si>
    <t>SFPLO412012</t>
  </si>
  <si>
    <t>SFPLO432016</t>
  </si>
  <si>
    <t>SFPLO432028</t>
  </si>
  <si>
    <t>SFPLO432012</t>
  </si>
  <si>
    <t>SFBOU780016</t>
  </si>
  <si>
    <t>SFBOU780028</t>
  </si>
  <si>
    <t>SFBOU780012</t>
  </si>
  <si>
    <t>SFCOM350016</t>
  </si>
  <si>
    <t>SFCOM350024</t>
  </si>
  <si>
    <t>SFCOM350008</t>
  </si>
  <si>
    <t>SFCOM360016</t>
  </si>
  <si>
    <t>SFCOM360024</t>
  </si>
  <si>
    <t>SFCOM360008</t>
  </si>
  <si>
    <t>SFCOM390016</t>
  </si>
  <si>
    <t>SFCOM390024</t>
  </si>
  <si>
    <t>SFCOM390008</t>
  </si>
  <si>
    <t>SFCOM420016</t>
  </si>
  <si>
    <t>SFCOM420024</t>
  </si>
  <si>
    <t>SFCOM420008</t>
  </si>
  <si>
    <t>SFCOM450016</t>
  </si>
  <si>
    <t>SFCOM450024</t>
  </si>
  <si>
    <t>SFCOM450008</t>
  </si>
  <si>
    <t>SFCOM490016</t>
  </si>
  <si>
    <t>SFCOM490024</t>
  </si>
  <si>
    <t>SFCOM490008</t>
  </si>
  <si>
    <t>SFNEO780016</t>
  </si>
  <si>
    <t>SFJEU350016</t>
  </si>
  <si>
    <t>SFJEU360016</t>
  </si>
  <si>
    <t>SFJEU390016</t>
  </si>
  <si>
    <t>SFJEU430016</t>
  </si>
  <si>
    <t>SFDIV202016</t>
  </si>
  <si>
    <t>SFDIV202028</t>
  </si>
  <si>
    <t>SFDIV202012</t>
  </si>
  <si>
    <t>SFDIV201016</t>
  </si>
  <si>
    <t>SFDIV201028</t>
  </si>
  <si>
    <t>SFDIV201012</t>
  </si>
  <si>
    <t>SFDIV212016</t>
  </si>
  <si>
    <t>SFDIV212028</t>
  </si>
  <si>
    <t>SFDIV212012</t>
  </si>
  <si>
    <t>SFDIV211016</t>
  </si>
  <si>
    <t>SFDIV211028</t>
  </si>
  <si>
    <t>SFDIV211012</t>
  </si>
  <si>
    <t>SFDIV242016</t>
  </si>
  <si>
    <t>SFDIV242028</t>
  </si>
  <si>
    <t>SFDIV242012</t>
  </si>
  <si>
    <t>SFDIV241016</t>
  </si>
  <si>
    <t>SFDIV241028</t>
  </si>
  <si>
    <t>SFDIV241012</t>
  </si>
  <si>
    <t>SFDIV272016</t>
  </si>
  <si>
    <t>SFDIV272028</t>
  </si>
  <si>
    <t>SFDIV272012</t>
  </si>
  <si>
    <t>SFDIV271016</t>
  </si>
  <si>
    <t>SFDIV271028</t>
  </si>
  <si>
    <t>SFDIV271012</t>
  </si>
  <si>
    <t>SFDIV302016</t>
  </si>
  <si>
    <t>SFDIV302028</t>
  </si>
  <si>
    <t>SFDIV302012</t>
  </si>
  <si>
    <t>SFDIV301016</t>
  </si>
  <si>
    <t>SFDIV301028</t>
  </si>
  <si>
    <t>SFDIV301012</t>
  </si>
  <si>
    <t>SFDIV332016</t>
  </si>
  <si>
    <t>SFDIV332028</t>
  </si>
  <si>
    <t>SFDIV332012</t>
  </si>
  <si>
    <t>SFDIV331016</t>
  </si>
  <si>
    <t>SFDIV331028</t>
  </si>
  <si>
    <t>SFDIV331012</t>
  </si>
  <si>
    <t>SFDIV362016</t>
  </si>
  <si>
    <t>SFDIV362028</t>
  </si>
  <si>
    <t>SFDIV362012</t>
  </si>
  <si>
    <t>SFDIV361016</t>
  </si>
  <si>
    <t>SFDIV361028</t>
  </si>
  <si>
    <t>SFDIV361012</t>
  </si>
  <si>
    <t>SFDIV392016</t>
  </si>
  <si>
    <t>SFDIV392028</t>
  </si>
  <si>
    <t>SFDIV392012</t>
  </si>
  <si>
    <t>SFDIV391016</t>
  </si>
  <si>
    <t>SFDIV391028</t>
  </si>
  <si>
    <t>SFDIV391012</t>
  </si>
  <si>
    <t>SFDIV422016</t>
  </si>
  <si>
    <t>SFDIV422028</t>
  </si>
  <si>
    <t>SFDIV422012</t>
  </si>
  <si>
    <t>SFDIV421016</t>
  </si>
  <si>
    <t>SFDIV421028</t>
  </si>
  <si>
    <t>SFDIV421012</t>
  </si>
  <si>
    <t>SFDIV452016</t>
  </si>
  <si>
    <t>SFDIV452028</t>
  </si>
  <si>
    <t>SFDIV452012</t>
  </si>
  <si>
    <t>SFDIV451016</t>
  </si>
  <si>
    <t>SFDIV451028</t>
  </si>
  <si>
    <t>SFDIV451012</t>
  </si>
  <si>
    <t>SFDIV482016</t>
  </si>
  <si>
    <t>SFDIV482028</t>
  </si>
  <si>
    <t>SFDIV482012</t>
  </si>
  <si>
    <t>SFDIV481016</t>
  </si>
  <si>
    <t>SFDIV481028</t>
  </si>
  <si>
    <t>SFDIV481012</t>
  </si>
  <si>
    <t>SFDIV512016</t>
  </si>
  <si>
    <t>SFDIV512028</t>
  </si>
  <si>
    <t>SFDIV512012</t>
  </si>
  <si>
    <t>SFDIV511016</t>
  </si>
  <si>
    <t>SFDIV511028</t>
  </si>
  <si>
    <t>SFDIV511012</t>
  </si>
  <si>
    <t>SFDIV542016</t>
  </si>
  <si>
    <t>SFDIV542028</t>
  </si>
  <si>
    <t>SFDIV542012</t>
  </si>
  <si>
    <t>SFDIV541016</t>
  </si>
  <si>
    <t>SFDIV541028</t>
  </si>
  <si>
    <t>SFDIV541012</t>
  </si>
  <si>
    <t>SFDIV572016</t>
  </si>
  <si>
    <t>SFDIV572028</t>
  </si>
  <si>
    <t>SFDIV572012</t>
  </si>
  <si>
    <t>SFDIV571016</t>
  </si>
  <si>
    <t>SFDIV571028</t>
  </si>
  <si>
    <t>SFDIV571012</t>
  </si>
  <si>
    <t>SFDIV602016</t>
  </si>
  <si>
    <t>SFDIV602028</t>
  </si>
  <si>
    <t>SFDIV602012</t>
  </si>
  <si>
    <t>SFDIV601016</t>
  </si>
  <si>
    <t>SFDIV601028</t>
  </si>
  <si>
    <t>SFDIV601012</t>
  </si>
  <si>
    <t>SFDIV632016</t>
  </si>
  <si>
    <t>SFDIV632028</t>
  </si>
  <si>
    <t>SFDIV632012</t>
  </si>
  <si>
    <t>SFDIV631016</t>
  </si>
  <si>
    <t>SFDIV631028</t>
  </si>
  <si>
    <t>SFDIV631012</t>
  </si>
  <si>
    <t>SFDIV662016</t>
  </si>
  <si>
    <t>SFDIV662028</t>
  </si>
  <si>
    <t>SFDIV662012</t>
  </si>
  <si>
    <t>SFDIV661016</t>
  </si>
  <si>
    <t>SFDIV661028</t>
  </si>
  <si>
    <t>SFDIV661012</t>
  </si>
  <si>
    <t>SGNOR780016</t>
  </si>
  <si>
    <t>SGNOR780024</t>
  </si>
  <si>
    <t>SGNOR780008</t>
  </si>
  <si>
    <t>SGALP780016</t>
  </si>
  <si>
    <t>SGALP780024</t>
  </si>
  <si>
    <t>SGALP780008</t>
  </si>
  <si>
    <t>SGSNW780016</t>
  </si>
  <si>
    <t>SGSNW780024</t>
  </si>
  <si>
    <t>SGSNW780008</t>
  </si>
  <si>
    <t>SGPAT780016</t>
  </si>
  <si>
    <t>SGPAT780024</t>
  </si>
  <si>
    <t>SGPAT780008</t>
  </si>
  <si>
    <t>SGBAG200016</t>
  </si>
  <si>
    <t>SGBAG200024</t>
  </si>
  <si>
    <t>SGBAG200008</t>
  </si>
  <si>
    <t>SGBAG210016</t>
  </si>
  <si>
    <t>SGBAG210024</t>
  </si>
  <si>
    <t>SGBAG210008</t>
  </si>
  <si>
    <t>SGBAG240016</t>
  </si>
  <si>
    <t>SGBAG240024</t>
  </si>
  <si>
    <t>SGBAG240008</t>
  </si>
  <si>
    <t>SGBAG270016</t>
  </si>
  <si>
    <t>SGBAG270024</t>
  </si>
  <si>
    <t>SGBAG270008</t>
  </si>
  <si>
    <t>SGBAG300016</t>
  </si>
  <si>
    <t>SGBAG300024</t>
  </si>
  <si>
    <t>SGBAG300008</t>
  </si>
  <si>
    <t>SGBAG330016</t>
  </si>
  <si>
    <t>SGBAG330024</t>
  </si>
  <si>
    <t>SGBAG330008</t>
  </si>
  <si>
    <t>SGBAG360016</t>
  </si>
  <si>
    <t>SGBAG360024</t>
  </si>
  <si>
    <t>SGBAG360008</t>
  </si>
  <si>
    <t>SGBAG390016</t>
  </si>
  <si>
    <t>SGBAG390024</t>
  </si>
  <si>
    <t>SGBAG390008</t>
  </si>
  <si>
    <t>SGBAG420016</t>
  </si>
  <si>
    <t>SGBAG420024</t>
  </si>
  <si>
    <t>SGBAG420008</t>
  </si>
  <si>
    <t>SGBAG450016</t>
  </si>
  <si>
    <t>SGBAG450024</t>
  </si>
  <si>
    <t>SGBAG450008</t>
  </si>
  <si>
    <t>SGBAG480016</t>
  </si>
  <si>
    <t>SGBAG480024</t>
  </si>
  <si>
    <t>SGBAG480008</t>
  </si>
  <si>
    <t>SGBAG510016</t>
  </si>
  <si>
    <t>SGBAG510024</t>
  </si>
  <si>
    <t>SGBAG510008</t>
  </si>
  <si>
    <t>SGBAG540016</t>
  </si>
  <si>
    <t>SGBAG540024</t>
  </si>
  <si>
    <t>SGBAG540008</t>
  </si>
  <si>
    <t>SGBAG570016</t>
  </si>
  <si>
    <t>SGBAG570024</t>
  </si>
  <si>
    <t>SGBAG570008</t>
  </si>
  <si>
    <t>SGBAG600016</t>
  </si>
  <si>
    <t>SGBAG600024</t>
  </si>
  <si>
    <t>SGBAG600008</t>
  </si>
  <si>
    <t>SGBAG630016</t>
  </si>
  <si>
    <t>SGBAG630024</t>
  </si>
  <si>
    <t>SGBAG630008</t>
  </si>
  <si>
    <t>SGBAG660016</t>
  </si>
  <si>
    <t>SGBAG660024</t>
  </si>
  <si>
    <t>SGBAG660008</t>
  </si>
  <si>
    <t>SGCSQ380016</t>
  </si>
  <si>
    <t>SGCSQ380029</t>
  </si>
  <si>
    <t>SGCSQ380013</t>
  </si>
  <si>
    <t>SGCSQ380030</t>
  </si>
  <si>
    <t>SGCSQ380014</t>
  </si>
  <si>
    <t>SGCSQ400016</t>
  </si>
  <si>
    <t>SGCSQ400029</t>
  </si>
  <si>
    <t>SGCSQ400013</t>
  </si>
  <si>
    <t>SGCSQ400030</t>
  </si>
  <si>
    <t>SGCSQ400014</t>
  </si>
  <si>
    <t>SGVIS350016</t>
  </si>
  <si>
    <t>SGVIS370016</t>
  </si>
  <si>
    <t>SGPRO200016</t>
  </si>
  <si>
    <t>SGPRO210016</t>
  </si>
  <si>
    <t>SGPRO240016</t>
  </si>
  <si>
    <t>SGPRO270016</t>
  </si>
  <si>
    <t>SGPRO300016</t>
  </si>
  <si>
    <t>SGPRO330016</t>
  </si>
  <si>
    <t>SGPRO360016</t>
  </si>
  <si>
    <t>SGPRO390016</t>
  </si>
  <si>
    <t>SGPRO420016</t>
  </si>
  <si>
    <t>SGPRO450016</t>
  </si>
  <si>
    <t>SGPRO480016</t>
  </si>
  <si>
    <t>SGPRO510016</t>
  </si>
  <si>
    <t>SGPRO540016</t>
  </si>
  <si>
    <t>SGPRO570016</t>
  </si>
  <si>
    <t>SGPRO600016</t>
  </si>
  <si>
    <t>SGPRO630016</t>
  </si>
  <si>
    <t>SGPRO660016</t>
  </si>
  <si>
    <t>SGSKI380016</t>
  </si>
  <si>
    <t>SGSKI390016</t>
  </si>
  <si>
    <t>SGSKI420016</t>
  </si>
  <si>
    <t>SGSKI450016</t>
  </si>
  <si>
    <t>SGSKI480016</t>
  </si>
  <si>
    <t>SGSKI520016</t>
  </si>
  <si>
    <t>SGSNO410016</t>
  </si>
  <si>
    <t>SGSNO430016</t>
  </si>
  <si>
    <t>SGBTN382016</t>
  </si>
  <si>
    <t>SGBTN382024</t>
  </si>
  <si>
    <t>SGBTN382008</t>
  </si>
  <si>
    <t>SGBTN382028</t>
  </si>
  <si>
    <t>SGBTN382012</t>
  </si>
  <si>
    <t>SGBTN382020</t>
  </si>
  <si>
    <t>SGBTN382004</t>
  </si>
  <si>
    <t>SGBTN381016</t>
  </si>
  <si>
    <t>SGBTN381024</t>
  </si>
  <si>
    <t>SGBTN381008</t>
  </si>
  <si>
    <t>SGBTN381028</t>
  </si>
  <si>
    <t>SGBTN381012</t>
  </si>
  <si>
    <t>SGBTN381020</t>
  </si>
  <si>
    <t>SGBTN381004</t>
  </si>
  <si>
    <t>SGBTN402016</t>
  </si>
  <si>
    <t>SGBTN402024</t>
  </si>
  <si>
    <t>SGBTN402008</t>
  </si>
  <si>
    <t>SGBTN402028</t>
  </si>
  <si>
    <t>SGBTN402012</t>
  </si>
  <si>
    <t>SGBTN402020</t>
  </si>
  <si>
    <t>SGBTN402004</t>
  </si>
  <si>
    <t>SGBTN401016</t>
  </si>
  <si>
    <t>SGBTN401024</t>
  </si>
  <si>
    <t>SGBTN401008</t>
  </si>
  <si>
    <t>SGBTN401028</t>
  </si>
  <si>
    <t>SGBTN401012</t>
  </si>
  <si>
    <t>SGBTN401020</t>
  </si>
  <si>
    <t>SGBTN401004</t>
  </si>
  <si>
    <t>SGFIX352016</t>
  </si>
  <si>
    <t>SGFIX352024</t>
  </si>
  <si>
    <t>SGFIX352008</t>
  </si>
  <si>
    <t>SGFIX352028</t>
  </si>
  <si>
    <t>SGFIX352012</t>
  </si>
  <si>
    <t>SGFIX352020</t>
  </si>
  <si>
    <t>SGFIX352004</t>
  </si>
  <si>
    <t>SGFIX351016</t>
  </si>
  <si>
    <t>SGFIX351024</t>
  </si>
  <si>
    <t>SGFIX351008</t>
  </si>
  <si>
    <t>SGFIX351028</t>
  </si>
  <si>
    <t>SGFIX351012</t>
  </si>
  <si>
    <t>SGFIX351020</t>
  </si>
  <si>
    <t>SGFIX351004</t>
  </si>
  <si>
    <t>SGFIX362016</t>
  </si>
  <si>
    <t>SGFIX362024</t>
  </si>
  <si>
    <t>SGFIX362008</t>
  </si>
  <si>
    <t>SGFIX362028</t>
  </si>
  <si>
    <t>SGFIX362012</t>
  </si>
  <si>
    <t>SGFIX362020</t>
  </si>
  <si>
    <t>SGFIX362004</t>
  </si>
  <si>
    <t>SGFIX361016</t>
  </si>
  <si>
    <t>SGFIX361024</t>
  </si>
  <si>
    <t>SGFIX361008</t>
  </si>
  <si>
    <t>SGFIX361028</t>
  </si>
  <si>
    <t>SGFIX361012</t>
  </si>
  <si>
    <t>SGFIX361020</t>
  </si>
  <si>
    <t>SGFIX361004</t>
  </si>
  <si>
    <t>SGFIX392016</t>
  </si>
  <si>
    <t>SGFIX392024</t>
  </si>
  <si>
    <t>SGFIX392008</t>
  </si>
  <si>
    <t>SGFIX392028</t>
  </si>
  <si>
    <t>SGFIX392012</t>
  </si>
  <si>
    <t>SGFIX392020</t>
  </si>
  <si>
    <t>SGFIX392004</t>
  </si>
  <si>
    <t>SGFIX391016</t>
  </si>
  <si>
    <t>SGFIX391024</t>
  </si>
  <si>
    <t>SGFIX391008</t>
  </si>
  <si>
    <t>SGFIX391028</t>
  </si>
  <si>
    <t>SGFIX391012</t>
  </si>
  <si>
    <t>SGFIX391020</t>
  </si>
  <si>
    <t>SGFIX391004</t>
  </si>
  <si>
    <t>SGFIX422016</t>
  </si>
  <si>
    <t>SGFIX422024</t>
  </si>
  <si>
    <t>SGFIX422008</t>
  </si>
  <si>
    <t>SGFIX422028</t>
  </si>
  <si>
    <t>SGFIX422012</t>
  </si>
  <si>
    <t>SGFIX422020</t>
  </si>
  <si>
    <t>SGFIX422004</t>
  </si>
  <si>
    <t>SGFIX421016</t>
  </si>
  <si>
    <t>SGFIX421024</t>
  </si>
  <si>
    <t>SGFIX421008</t>
  </si>
  <si>
    <t>SGFIX421028</t>
  </si>
  <si>
    <t>SGFIX421012</t>
  </si>
  <si>
    <t>SGFIX421020</t>
  </si>
  <si>
    <t>SGFIX421004</t>
  </si>
  <si>
    <t>SGFIX462016</t>
  </si>
  <si>
    <t>SGFIX462024</t>
  </si>
  <si>
    <t>SGFIX462008</t>
  </si>
  <si>
    <t>SGFIX462028</t>
  </si>
  <si>
    <t>SGFIX462012</t>
  </si>
  <si>
    <t>SGFIX462020</t>
  </si>
  <si>
    <t>SGFIX462004</t>
  </si>
  <si>
    <t>SGFIX461016</t>
  </si>
  <si>
    <t>SGFIX461024</t>
  </si>
  <si>
    <t>SGFIX461008</t>
  </si>
  <si>
    <t>SGFIX461028</t>
  </si>
  <si>
    <t>SGFIX461012</t>
  </si>
  <si>
    <t>SGFIX461020</t>
  </si>
  <si>
    <t>SGFIX461004</t>
  </si>
  <si>
    <t>SGLUG380016</t>
  </si>
  <si>
    <t>SGLUG380024</t>
  </si>
  <si>
    <t>SGLUG380008</t>
  </si>
  <si>
    <t>SGLUG380031</t>
  </si>
  <si>
    <t>SGLUG380015</t>
  </si>
  <si>
    <t>SGLUG380023</t>
  </si>
  <si>
    <t>SGLUG380007</t>
  </si>
  <si>
    <t>SGLUG390016</t>
  </si>
  <si>
    <t>SGLUG390024</t>
  </si>
  <si>
    <t>SGLUG390008</t>
  </si>
  <si>
    <t>SGLUG390031</t>
  </si>
  <si>
    <t>SGLUG390015</t>
  </si>
  <si>
    <t>SGLUG390023</t>
  </si>
  <si>
    <t>SGLUG390007</t>
  </si>
  <si>
    <t>SGLUG430016</t>
  </si>
  <si>
    <t>SGLUG430024</t>
  </si>
  <si>
    <t>SGLUG430008</t>
  </si>
  <si>
    <t>SGLUG430031</t>
  </si>
  <si>
    <t>SGLUG430015</t>
  </si>
  <si>
    <t>SGLUG430023</t>
  </si>
  <si>
    <t>SGLUG430007</t>
  </si>
  <si>
    <t>SGRAQ780016</t>
  </si>
  <si>
    <t>SGRAQ780024</t>
  </si>
  <si>
    <t>SGRAQ780008</t>
  </si>
  <si>
    <t>SGRAQ780028</t>
  </si>
  <si>
    <t>SGRAQ780012</t>
  </si>
  <si>
    <t>SGRAQ780020</t>
  </si>
  <si>
    <t>SGRAQ780004</t>
  </si>
  <si>
    <t>SGRAQ780031</t>
  </si>
  <si>
    <t>SGRAQ780015</t>
  </si>
  <si>
    <t>SGRAQ780023</t>
  </si>
  <si>
    <t>SGRAQ780007</t>
  </si>
  <si>
    <t>SGRAQ780027</t>
  </si>
  <si>
    <t>SGRAQ780011</t>
  </si>
  <si>
    <t>SGRAQ780019</t>
  </si>
  <si>
    <t>SGRAQ780003</t>
  </si>
  <si>
    <t>SGDIV202016</t>
  </si>
  <si>
    <t>SGDIV202028</t>
  </si>
  <si>
    <t>SGDIV202012</t>
  </si>
  <si>
    <t>SGDIV201016</t>
  </si>
  <si>
    <t>SGDIV201028</t>
  </si>
  <si>
    <t>SGDIV201012</t>
  </si>
  <si>
    <t>SGDIV212016</t>
  </si>
  <si>
    <t>SGDIV212028</t>
  </si>
  <si>
    <t>SGDIV212012</t>
  </si>
  <si>
    <t>SGDIV211016</t>
  </si>
  <si>
    <t>SGDIV211028</t>
  </si>
  <si>
    <t>SGDIV211012</t>
  </si>
  <si>
    <t>SGDIV242016</t>
  </si>
  <si>
    <t>SGDIV242028</t>
  </si>
  <si>
    <t>SGDIV242012</t>
  </si>
  <si>
    <t>SGDIV241016</t>
  </si>
  <si>
    <t>SGDIV241028</t>
  </si>
  <si>
    <t>SGDIV241012</t>
  </si>
  <si>
    <t>SGDIV272016</t>
  </si>
  <si>
    <t>SGDIV272028</t>
  </si>
  <si>
    <t>SGDIV272012</t>
  </si>
  <si>
    <t>SGDIV271016</t>
  </si>
  <si>
    <t>SGDIV271028</t>
  </si>
  <si>
    <t>SGDIV271012</t>
  </si>
  <si>
    <t>SGDIV302016</t>
  </si>
  <si>
    <t>SGDIV302028</t>
  </si>
  <si>
    <t>SGDIV302012</t>
  </si>
  <si>
    <t>SGDIV301016</t>
  </si>
  <si>
    <t>SGDIV301028</t>
  </si>
  <si>
    <t>SGDIV301012</t>
  </si>
  <si>
    <t>SGDIV332016</t>
  </si>
  <si>
    <t>SGDIV332028</t>
  </si>
  <si>
    <t>SGDIV332012</t>
  </si>
  <si>
    <t>SGDIV331016</t>
  </si>
  <si>
    <t>SGDIV331028</t>
  </si>
  <si>
    <t>SGDIV331012</t>
  </si>
  <si>
    <t>SGDIV362016</t>
  </si>
  <si>
    <t>SGDIV362028</t>
  </si>
  <si>
    <t>SGDIV362012</t>
  </si>
  <si>
    <t>SGDIV361016</t>
  </si>
  <si>
    <t>SGDIV361028</t>
  </si>
  <si>
    <t>SGDIV361012</t>
  </si>
  <si>
    <t>SGDIV392016</t>
  </si>
  <si>
    <t>SGDIV392028</t>
  </si>
  <si>
    <t>SGDIV392012</t>
  </si>
  <si>
    <t>SGDIV391016</t>
  </si>
  <si>
    <t>SGDIV391028</t>
  </si>
  <si>
    <t>SGDIV391012</t>
  </si>
  <si>
    <t>SGDIV422016</t>
  </si>
  <si>
    <t>SGDIV422028</t>
  </si>
  <si>
    <t>SGDIV422012</t>
  </si>
  <si>
    <t>SGDIV421016</t>
  </si>
  <si>
    <t>SGDIV421028</t>
  </si>
  <si>
    <t>SGDIV421012</t>
  </si>
  <si>
    <t>SGDIV452016</t>
  </si>
  <si>
    <t>SGDIV452028</t>
  </si>
  <si>
    <t>SGDIV452012</t>
  </si>
  <si>
    <t>SGDIV451016</t>
  </si>
  <si>
    <t>SGDIV451028</t>
  </si>
  <si>
    <t>SGDIV451012</t>
  </si>
  <si>
    <t>SGDIV482016</t>
  </si>
  <si>
    <t>SGDIV482028</t>
  </si>
  <si>
    <t>SGDIV482012</t>
  </si>
  <si>
    <t>SGDIV481016</t>
  </si>
  <si>
    <t>SGDIV481028</t>
  </si>
  <si>
    <t>SGDIV481012</t>
  </si>
  <si>
    <t>SGDIV512016</t>
  </si>
  <si>
    <t>SGDIV512028</t>
  </si>
  <si>
    <t>SGDIV512012</t>
  </si>
  <si>
    <t>SGDIV511016</t>
  </si>
  <si>
    <t>SGDIV511028</t>
  </si>
  <si>
    <t>SGDIV511012</t>
  </si>
  <si>
    <t>SGDIV542016</t>
  </si>
  <si>
    <t>SGDIV542028</t>
  </si>
  <si>
    <t>SGDIV542012</t>
  </si>
  <si>
    <t>SGDIV541016</t>
  </si>
  <si>
    <t>SGDIV541028</t>
  </si>
  <si>
    <t>SGDIV541012</t>
  </si>
  <si>
    <t>SGDIV572016</t>
  </si>
  <si>
    <t>SGDIV572028</t>
  </si>
  <si>
    <t>SGDIV572012</t>
  </si>
  <si>
    <t>SGDIV571016</t>
  </si>
  <si>
    <t>SGDIV571028</t>
  </si>
  <si>
    <t>SGDIV571012</t>
  </si>
  <si>
    <t>SGDIV602016</t>
  </si>
  <si>
    <t>SGDIV602028</t>
  </si>
  <si>
    <t>SGDIV602012</t>
  </si>
  <si>
    <t>SGDIV601016</t>
  </si>
  <si>
    <t>SGDIV601028</t>
  </si>
  <si>
    <t>SGDIV601012</t>
  </si>
  <si>
    <t>SGDIV632016</t>
  </si>
  <si>
    <t>SGDIV632028</t>
  </si>
  <si>
    <t>SGDIV632012</t>
  </si>
  <si>
    <t>SGDIV631016</t>
  </si>
  <si>
    <t>SGDIV631028</t>
  </si>
  <si>
    <t>SGDIV631012</t>
  </si>
  <si>
    <t>SGDIV662016</t>
  </si>
  <si>
    <t>SGDIV662028</t>
  </si>
  <si>
    <t>SGDIV662012</t>
  </si>
  <si>
    <t>SGDIV661016</t>
  </si>
  <si>
    <t>SGDIV661028</t>
  </si>
  <si>
    <t>SGDIV661012</t>
  </si>
  <si>
    <t>SHCHS780016</t>
  </si>
  <si>
    <t>SHBAG200016</t>
  </si>
  <si>
    <t>SHBAG200024</t>
  </si>
  <si>
    <t>SHBAG200008</t>
  </si>
  <si>
    <t>SHBAG210016</t>
  </si>
  <si>
    <t>SHBAG210024</t>
  </si>
  <si>
    <t>SHBAG210008</t>
  </si>
  <si>
    <t>SHBAG240016</t>
  </si>
  <si>
    <t>SHBAG240024</t>
  </si>
  <si>
    <t>SHBAG240008</t>
  </si>
  <si>
    <t>SHBAG270016</t>
  </si>
  <si>
    <t>SHBAG270024</t>
  </si>
  <si>
    <t>SHBAG270008</t>
  </si>
  <si>
    <t>SHBAG300016</t>
  </si>
  <si>
    <t>SHBAG300024</t>
  </si>
  <si>
    <t>SHBAG300008</t>
  </si>
  <si>
    <t>SHBAG330016</t>
  </si>
  <si>
    <t>SHBAG330024</t>
  </si>
  <si>
    <t>SHBAG330008</t>
  </si>
  <si>
    <t>SHBAG360016</t>
  </si>
  <si>
    <t>SHBAG360024</t>
  </si>
  <si>
    <t>SHBAG360008</t>
  </si>
  <si>
    <t>SHBAG390016</t>
  </si>
  <si>
    <t>SHBAG390024</t>
  </si>
  <si>
    <t>SHBAG390008</t>
  </si>
  <si>
    <t>SHBAG420016</t>
  </si>
  <si>
    <t>SHBAG420024</t>
  </si>
  <si>
    <t>SHBAG420008</t>
  </si>
  <si>
    <t>SHBAG450016</t>
  </si>
  <si>
    <t>SHBAG450024</t>
  </si>
  <si>
    <t>SHBAG450008</t>
  </si>
  <si>
    <t>SHBAG480016</t>
  </si>
  <si>
    <t>SHBAG480024</t>
  </si>
  <si>
    <t>SHBAG480008</t>
  </si>
  <si>
    <t>SHBAG510016</t>
  </si>
  <si>
    <t>SHBAG510024</t>
  </si>
  <si>
    <t>SHBAG510008</t>
  </si>
  <si>
    <t>SHBAG540016</t>
  </si>
  <si>
    <t>SHBAG540024</t>
  </si>
  <si>
    <t>SHBAG540008</t>
  </si>
  <si>
    <t>SHBAG570016</t>
  </si>
  <si>
    <t>SHBAG570024</t>
  </si>
  <si>
    <t>SHBAG570008</t>
  </si>
  <si>
    <t>SHBAG600016</t>
  </si>
  <si>
    <t>SHBAG600024</t>
  </si>
  <si>
    <t>SHBAG600008</t>
  </si>
  <si>
    <t>SHBAG630016</t>
  </si>
  <si>
    <t>SHBAG630024</t>
  </si>
  <si>
    <t>SHBAG630008</t>
  </si>
  <si>
    <t>SHBAG660016</t>
  </si>
  <si>
    <t>SHBAG660024</t>
  </si>
  <si>
    <t>SHBAG660008</t>
  </si>
  <si>
    <t>SHPRO200016</t>
  </si>
  <si>
    <t>SHPRO200028</t>
  </si>
  <si>
    <t>SHPRO200012</t>
  </si>
  <si>
    <t>SHPRO210016</t>
  </si>
  <si>
    <t>SHPRO210028</t>
  </si>
  <si>
    <t>SHPRO210012</t>
  </si>
  <si>
    <t>SHPRO240016</t>
  </si>
  <si>
    <t>SHPRO240028</t>
  </si>
  <si>
    <t>SHPRO240012</t>
  </si>
  <si>
    <t>SHPRO270016</t>
  </si>
  <si>
    <t>SHPRO270028</t>
  </si>
  <si>
    <t>SHPRO270012</t>
  </si>
  <si>
    <t>SHPRO300016</t>
  </si>
  <si>
    <t>SHPRO300028</t>
  </si>
  <si>
    <t>SHPRO300012</t>
  </si>
  <si>
    <t>SHPRO330016</t>
  </si>
  <si>
    <t>SHPRO330028</t>
  </si>
  <si>
    <t>SHPRO330012</t>
  </si>
  <si>
    <t>SHPRO360016</t>
  </si>
  <si>
    <t>SHPRO360028</t>
  </si>
  <si>
    <t>SHPRO360012</t>
  </si>
  <si>
    <t>SHPRO390016</t>
  </si>
  <si>
    <t>SHPRO390028</t>
  </si>
  <si>
    <t>SHPRO390012</t>
  </si>
  <si>
    <t>SHPRO420016</t>
  </si>
  <si>
    <t>SHPRO420028</t>
  </si>
  <si>
    <t>SHPRO420012</t>
  </si>
  <si>
    <t>SHPRO450016</t>
  </si>
  <si>
    <t>SHPRO450028</t>
  </si>
  <si>
    <t>SHPRO450012</t>
  </si>
  <si>
    <t>SHPRO480016</t>
  </si>
  <si>
    <t>SHPRO480028</t>
  </si>
  <si>
    <t>SHPRO480012</t>
  </si>
  <si>
    <t>SHPRO510016</t>
  </si>
  <si>
    <t>SHPRO510028</t>
  </si>
  <si>
    <t>SHPRO510012</t>
  </si>
  <si>
    <t>SHPRO540016</t>
  </si>
  <si>
    <t>SHPRO540028</t>
  </si>
  <si>
    <t>SHPRO540012</t>
  </si>
  <si>
    <t>SHPRO570016</t>
  </si>
  <si>
    <t>SHPRO570028</t>
  </si>
  <si>
    <t>SHPRO570012</t>
  </si>
  <si>
    <t>SHPRO600016</t>
  </si>
  <si>
    <t>SHPRO600028</t>
  </si>
  <si>
    <t>SHPRO600012</t>
  </si>
  <si>
    <t>SHPRO630016</t>
  </si>
  <si>
    <t>SHPRO630028</t>
  </si>
  <si>
    <t>SHPRO630012</t>
  </si>
  <si>
    <t>SHPRO660016</t>
  </si>
  <si>
    <t>SHPRO660028</t>
  </si>
  <si>
    <t>SHPRO660012</t>
  </si>
  <si>
    <t>SHBIL670016</t>
  </si>
  <si>
    <t>SHBIL670024</t>
  </si>
  <si>
    <t>SHBIL670008</t>
  </si>
  <si>
    <t>SHBIL670028</t>
  </si>
  <si>
    <t>SHBIL670012</t>
  </si>
  <si>
    <t>SHBIL670020</t>
  </si>
  <si>
    <t>SHBIL670004</t>
  </si>
  <si>
    <t>SHBIL670031</t>
  </si>
  <si>
    <t>SHBIL670015</t>
  </si>
  <si>
    <t>SHBIL670023</t>
  </si>
  <si>
    <t>SHBIL670007</t>
  </si>
  <si>
    <t>SHBIL670027</t>
  </si>
  <si>
    <t>SHBIL670011</t>
  </si>
  <si>
    <t>SHBIL670019</t>
  </si>
  <si>
    <t>SHBIL670003</t>
  </si>
  <si>
    <t>SHQUE780016</t>
  </si>
  <si>
    <t>SHZGO780028</t>
  </si>
  <si>
    <t>SHCLU782016</t>
  </si>
  <si>
    <t>SHCLU782024</t>
  </si>
  <si>
    <t>SHCLU782008</t>
  </si>
  <si>
    <t>SHCLU782028</t>
  </si>
  <si>
    <t>SHCLU782012</t>
  </si>
  <si>
    <t>SHCLU782020</t>
  </si>
  <si>
    <t>SHCLU782004</t>
  </si>
  <si>
    <t>SHCLU781016</t>
  </si>
  <si>
    <t>SHCLU781024</t>
  </si>
  <si>
    <t>SHCLU781008</t>
  </si>
  <si>
    <t>SHCLU781028</t>
  </si>
  <si>
    <t>SHCLU781012</t>
  </si>
  <si>
    <t>SHCLU781020</t>
  </si>
  <si>
    <t>SHCLU781004</t>
  </si>
  <si>
    <t>SHSET470016</t>
  </si>
  <si>
    <t>SHSET470024</t>
  </si>
  <si>
    <t>SHSET470008</t>
  </si>
  <si>
    <t>SHSET470028</t>
  </si>
  <si>
    <t>SHSET470012</t>
  </si>
  <si>
    <t>SHSET470020</t>
  </si>
  <si>
    <t>SHSET470004</t>
  </si>
  <si>
    <t>SHSET480016</t>
  </si>
  <si>
    <t>SHSET480024</t>
  </si>
  <si>
    <t>SHSET480008</t>
  </si>
  <si>
    <t>SHSET480028</t>
  </si>
  <si>
    <t>SHSET480012</t>
  </si>
  <si>
    <t>SHSET480020</t>
  </si>
  <si>
    <t>SHSET480004</t>
  </si>
  <si>
    <t>SHSET520016</t>
  </si>
  <si>
    <t>SHSET520024</t>
  </si>
  <si>
    <t>SHSET520008</t>
  </si>
  <si>
    <t>SHSET520028</t>
  </si>
  <si>
    <t>SHSET520012</t>
  </si>
  <si>
    <t>SHSET520020</t>
  </si>
  <si>
    <t>SHSET520004</t>
  </si>
  <si>
    <t>SHGOL472016</t>
  </si>
  <si>
    <t>SHGOL472024</t>
  </si>
  <si>
    <t>SHGOL472008</t>
  </si>
  <si>
    <t>SHGOL472028</t>
  </si>
  <si>
    <t>SHGOL472012</t>
  </si>
  <si>
    <t>SHGOL472020</t>
  </si>
  <si>
    <t>SHGOL472004</t>
  </si>
  <si>
    <t>SHGOL482016</t>
  </si>
  <si>
    <t>SHGOL482024</t>
  </si>
  <si>
    <t>SHGOL482008</t>
  </si>
  <si>
    <t>SHGOL482028</t>
  </si>
  <si>
    <t>SHGOL482012</t>
  </si>
  <si>
    <t>SHGOL482020</t>
  </si>
  <si>
    <t>SHGOL482004</t>
  </si>
  <si>
    <t>SHGOL512016</t>
  </si>
  <si>
    <t>SHGOL512024</t>
  </si>
  <si>
    <t>SHGOL512008</t>
  </si>
  <si>
    <t>SHGOL512028</t>
  </si>
  <si>
    <t>SHGOL512012</t>
  </si>
  <si>
    <t>SHGOL512020</t>
  </si>
  <si>
    <t>SHGOL512004</t>
  </si>
  <si>
    <t>SHGOL552016</t>
  </si>
  <si>
    <t>SHGOL552024</t>
  </si>
  <si>
    <t>SHGOL552008</t>
  </si>
  <si>
    <t>SHGOL552028</t>
  </si>
  <si>
    <t>SHGOL552012</t>
  </si>
  <si>
    <t>SHGOL552020</t>
  </si>
  <si>
    <t>SHGOL552004</t>
  </si>
  <si>
    <t>SHLYO782016</t>
  </si>
  <si>
    <t>SHLYO782028</t>
  </si>
  <si>
    <t>SHLYO782012</t>
  </si>
  <si>
    <t>SHBOW780016</t>
  </si>
  <si>
    <t>SHBOW780028</t>
  </si>
  <si>
    <t>SHBOW780012</t>
  </si>
  <si>
    <t>SHJPB500016</t>
  </si>
  <si>
    <t>SHJPB510016</t>
  </si>
  <si>
    <t>SHJPB540016</t>
  </si>
  <si>
    <t>SHJPB570016</t>
  </si>
  <si>
    <t>SHJPB610016</t>
  </si>
  <si>
    <t>SHJPA502016</t>
  </si>
  <si>
    <t>SHJPA502028</t>
  </si>
  <si>
    <t>SHJPA502012</t>
  </si>
  <si>
    <t>SHJPA501016</t>
  </si>
  <si>
    <t>SHJPA501028</t>
  </si>
  <si>
    <t>SHJPA501012</t>
  </si>
  <si>
    <t>SHJPA512016</t>
  </si>
  <si>
    <t>SHJPA512028</t>
  </si>
  <si>
    <t>SHJPA512012</t>
  </si>
  <si>
    <t>SHJPA511016</t>
  </si>
  <si>
    <t>SHJPA511028</t>
  </si>
  <si>
    <t>SHJPA511012</t>
  </si>
  <si>
    <t>SHJPA542016</t>
  </si>
  <si>
    <t>SHJPA542028</t>
  </si>
  <si>
    <t>SHJPA542012</t>
  </si>
  <si>
    <t>SHJPA541016</t>
  </si>
  <si>
    <t>SHJPA541028</t>
  </si>
  <si>
    <t>SHJPA541012</t>
  </si>
  <si>
    <t>SHJPA572016</t>
  </si>
  <si>
    <t>SHJPA572028</t>
  </si>
  <si>
    <t>SHJPA572012</t>
  </si>
  <si>
    <t>SHJPA571016</t>
  </si>
  <si>
    <t>SHJPA571028</t>
  </si>
  <si>
    <t>SHJPA571012</t>
  </si>
  <si>
    <t>SHJPA612016</t>
  </si>
  <si>
    <t>SHJPA612028</t>
  </si>
  <si>
    <t>SHJPA612012</t>
  </si>
  <si>
    <t>SHJPA611016</t>
  </si>
  <si>
    <t>SHJPA611028</t>
  </si>
  <si>
    <t>SHJPA611012</t>
  </si>
  <si>
    <t>SHARC200016</t>
  </si>
  <si>
    <t>SHARC200024</t>
  </si>
  <si>
    <t>SHARC200008</t>
  </si>
  <si>
    <t>SHARC200028</t>
  </si>
  <si>
    <t>SHARC200012</t>
  </si>
  <si>
    <t>SHARC200020</t>
  </si>
  <si>
    <t>SHARC200004</t>
  </si>
  <si>
    <t>SHARC210016</t>
  </si>
  <si>
    <t>SHARC210024</t>
  </si>
  <si>
    <t>SHARC210008</t>
  </si>
  <si>
    <t>SHARC210028</t>
  </si>
  <si>
    <t>SHARC210012</t>
  </si>
  <si>
    <t>SHARC210020</t>
  </si>
  <si>
    <t>SHARC210004</t>
  </si>
  <si>
    <t>SHARC240016</t>
  </si>
  <si>
    <t>SHARC240024</t>
  </si>
  <si>
    <t>SHARC240008</t>
  </si>
  <si>
    <t>SHARC240028</t>
  </si>
  <si>
    <t>SHARC240012</t>
  </si>
  <si>
    <t>SHARC240020</t>
  </si>
  <si>
    <t>SHARC240004</t>
  </si>
  <si>
    <t>SHARC270016</t>
  </si>
  <si>
    <t>SHARC270024</t>
  </si>
  <si>
    <t>SHARC270008</t>
  </si>
  <si>
    <t>SHARC270028</t>
  </si>
  <si>
    <t>SHARC270012</t>
  </si>
  <si>
    <t>SHARC270020</t>
  </si>
  <si>
    <t>SHARC270004</t>
  </si>
  <si>
    <t>SHARC300016</t>
  </si>
  <si>
    <t>SHARC300024</t>
  </si>
  <si>
    <t>SHARC300008</t>
  </si>
  <si>
    <t>SHARC300028</t>
  </si>
  <si>
    <t>SHARC300012</t>
  </si>
  <si>
    <t>SHARC300020</t>
  </si>
  <si>
    <t>SHARC300004</t>
  </si>
  <si>
    <t>SHARC330016</t>
  </si>
  <si>
    <t>SHARC330024</t>
  </si>
  <si>
    <t>SHARC330008</t>
  </si>
  <si>
    <t>SHARC330028</t>
  </si>
  <si>
    <t>SHARC330012</t>
  </si>
  <si>
    <t>SHARC330020</t>
  </si>
  <si>
    <t>SHARC330004</t>
  </si>
  <si>
    <t>SHARC360016</t>
  </si>
  <si>
    <t>SHARC360024</t>
  </si>
  <si>
    <t>SHARC360008</t>
  </si>
  <si>
    <t>SHARC360028</t>
  </si>
  <si>
    <t>SHARC360012</t>
  </si>
  <si>
    <t>SHARC360020</t>
  </si>
  <si>
    <t>SHARC360004</t>
  </si>
  <si>
    <t>SHARC390016</t>
  </si>
  <si>
    <t>SHARC390024</t>
  </si>
  <si>
    <t>SHARC390008</t>
  </si>
  <si>
    <t>SHARC390028</t>
  </si>
  <si>
    <t>SHARC390012</t>
  </si>
  <si>
    <t>SHARC390020</t>
  </si>
  <si>
    <t>SHARC390004</t>
  </si>
  <si>
    <t>SHARC420016</t>
  </si>
  <si>
    <t>SHARC420024</t>
  </si>
  <si>
    <t>SHARC420008</t>
  </si>
  <si>
    <t>SHARC420028</t>
  </si>
  <si>
    <t>SHARC420012</t>
  </si>
  <si>
    <t>SHARC420020</t>
  </si>
  <si>
    <t>SHARC420004</t>
  </si>
  <si>
    <t>SHARC450016</t>
  </si>
  <si>
    <t>SHARC450024</t>
  </si>
  <si>
    <t>SHARC450008</t>
  </si>
  <si>
    <t>SHARC450028</t>
  </si>
  <si>
    <t>SHARC450012</t>
  </si>
  <si>
    <t>SHARC450020</t>
  </si>
  <si>
    <t>SHARC450004</t>
  </si>
  <si>
    <t>SHARC490016</t>
  </si>
  <si>
    <t>SHARC490024</t>
  </si>
  <si>
    <t>SHARC490008</t>
  </si>
  <si>
    <t>SHARC490028</t>
  </si>
  <si>
    <t>SHARC490012</t>
  </si>
  <si>
    <t>SHARC490020</t>
  </si>
  <si>
    <t>SHARC490004</t>
  </si>
  <si>
    <t>SHZFL782028</t>
  </si>
  <si>
    <t>SHZFL781028</t>
  </si>
  <si>
    <t>SHZFE782028</t>
  </si>
  <si>
    <t>SHZFE781028</t>
  </si>
  <si>
    <t>SHZCB440029</t>
  </si>
  <si>
    <t>SHZCB440030</t>
  </si>
  <si>
    <t>SHZCB450029</t>
  </si>
  <si>
    <t>SHZCB450030</t>
  </si>
  <si>
    <t>SHZCB480029</t>
  </si>
  <si>
    <t>SHZCB480030</t>
  </si>
  <si>
    <t>SHZCB520029</t>
  </si>
  <si>
    <t>SHZCB520030</t>
  </si>
  <si>
    <t>SHDIV202016</t>
  </si>
  <si>
    <t>SHDIV202028</t>
  </si>
  <si>
    <t>SHDIV202012</t>
  </si>
  <si>
    <t>SHDIV201016</t>
  </si>
  <si>
    <t>SHDIV201028</t>
  </si>
  <si>
    <t>SHDIV201012</t>
  </si>
  <si>
    <t>SHDIV212016</t>
  </si>
  <si>
    <t>SHDIV212028</t>
  </si>
  <si>
    <t>SHDIV212012</t>
  </si>
  <si>
    <t>SHDIV211016</t>
  </si>
  <si>
    <t>SHDIV211028</t>
  </si>
  <si>
    <t>SHDIV211012</t>
  </si>
  <si>
    <t>SHDIV242016</t>
  </si>
  <si>
    <t>SHDIV242028</t>
  </si>
  <si>
    <t>SHDIV242012</t>
  </si>
  <si>
    <t>SHDIV241016</t>
  </si>
  <si>
    <t>SHDIV241028</t>
  </si>
  <si>
    <t>SHDIV241012</t>
  </si>
  <si>
    <t>SHDIV272016</t>
  </si>
  <si>
    <t>SHDIV272028</t>
  </si>
  <si>
    <t>SHDIV272012</t>
  </si>
  <si>
    <t>SHDIV271016</t>
  </si>
  <si>
    <t>SHDIV271028</t>
  </si>
  <si>
    <t>SHDIV271012</t>
  </si>
  <si>
    <t>SHDIV302016</t>
  </si>
  <si>
    <t>SHDIV302028</t>
  </si>
  <si>
    <t>SHDIV302012</t>
  </si>
  <si>
    <t>SHDIV301016</t>
  </si>
  <si>
    <t>SHDIV301028</t>
  </si>
  <si>
    <t>SHDIV301012</t>
  </si>
  <si>
    <t>SHDIV332016</t>
  </si>
  <si>
    <t>SHDIV332028</t>
  </si>
  <si>
    <t>SHDIV332012</t>
  </si>
  <si>
    <t>SHDIV331016</t>
  </si>
  <si>
    <t>SHDIV331028</t>
  </si>
  <si>
    <t>SHDIV331012</t>
  </si>
  <si>
    <t>SHDIV362016</t>
  </si>
  <si>
    <t>SHDIV362028</t>
  </si>
  <si>
    <t>SHDIV362012</t>
  </si>
  <si>
    <t>SHDIV361016</t>
  </si>
  <si>
    <t>SHDIV361028</t>
  </si>
  <si>
    <t>SHDIV361012</t>
  </si>
  <si>
    <t>SHDIV392016</t>
  </si>
  <si>
    <t>SHDIV392028</t>
  </si>
  <si>
    <t>SHDIV392012</t>
  </si>
  <si>
    <t>SHDIV391016</t>
  </si>
  <si>
    <t>SHDIV391028</t>
  </si>
  <si>
    <t>SHDIV391012</t>
  </si>
  <si>
    <t>SHDIV422016</t>
  </si>
  <si>
    <t>SHDIV422028</t>
  </si>
  <si>
    <t>SHDIV422012</t>
  </si>
  <si>
    <t>SHDIV421016</t>
  </si>
  <si>
    <t>SHDIV421028</t>
  </si>
  <si>
    <t>SHDIV421012</t>
  </si>
  <si>
    <t>SHDIV452016</t>
  </si>
  <si>
    <t>SHDIV452028</t>
  </si>
  <si>
    <t>SHDIV452012</t>
  </si>
  <si>
    <t>SHDIV451016</t>
  </si>
  <si>
    <t>SHDIV451028</t>
  </si>
  <si>
    <t>SHDIV451012</t>
  </si>
  <si>
    <t>SHDIV482016</t>
  </si>
  <si>
    <t>SHDIV482028</t>
  </si>
  <si>
    <t>SHDIV482012</t>
  </si>
  <si>
    <t>SHDIV481016</t>
  </si>
  <si>
    <t>SHDIV481028</t>
  </si>
  <si>
    <t>SHDIV481012</t>
  </si>
  <si>
    <t>SHDIV512016</t>
  </si>
  <si>
    <t>SHDIV512028</t>
  </si>
  <si>
    <t>SHDIV512012</t>
  </si>
  <si>
    <t>SHDIV511016</t>
  </si>
  <si>
    <t>SHDIV511028</t>
  </si>
  <si>
    <t>SHDIV511012</t>
  </si>
  <si>
    <t>SHDIV542016</t>
  </si>
  <si>
    <t>SHDIV542028</t>
  </si>
  <si>
    <t>SHDIV542012</t>
  </si>
  <si>
    <t>SHDIV541016</t>
  </si>
  <si>
    <t>SHDIV541028</t>
  </si>
  <si>
    <t>SHDIV541012</t>
  </si>
  <si>
    <t>SHDIV572016</t>
  </si>
  <si>
    <t>SHDIV572028</t>
  </si>
  <si>
    <t>SHDIV572012</t>
  </si>
  <si>
    <t>SHDIV571016</t>
  </si>
  <si>
    <t>SHDIV571028</t>
  </si>
  <si>
    <t>SHDIV571012</t>
  </si>
  <si>
    <t>SHDIV602016</t>
  </si>
  <si>
    <t>SHDIV602028</t>
  </si>
  <si>
    <t>SHDIV602012</t>
  </si>
  <si>
    <t>SHDIV601016</t>
  </si>
  <si>
    <t>SHDIV601028</t>
  </si>
  <si>
    <t>SHDIV601012</t>
  </si>
  <si>
    <t>SHDIV632016</t>
  </si>
  <si>
    <t>SHDIV632028</t>
  </si>
  <si>
    <t>SHDIV632012</t>
  </si>
  <si>
    <t>SHDIV631016</t>
  </si>
  <si>
    <t>SHDIV631028</t>
  </si>
  <si>
    <t>SHDIV631012</t>
  </si>
  <si>
    <t>SHDIV662016</t>
  </si>
  <si>
    <t>SHDIV662028</t>
  </si>
  <si>
    <t>SHDIV662012</t>
  </si>
  <si>
    <t>SHDIV661016</t>
  </si>
  <si>
    <t>SHDIV661028</t>
  </si>
  <si>
    <t>SHDIV661012</t>
  </si>
  <si>
    <t>SIESC780016</t>
  </si>
  <si>
    <t>SIBAG200016</t>
  </si>
  <si>
    <t>SIBAG200024</t>
  </si>
  <si>
    <t>SIBAG200008</t>
  </si>
  <si>
    <t>SIBAG210016</t>
  </si>
  <si>
    <t>SIBAG210024</t>
  </si>
  <si>
    <t>SIBAG210008</t>
  </si>
  <si>
    <t>SIBAG240016</t>
  </si>
  <si>
    <t>SIBAG240024</t>
  </si>
  <si>
    <t>SIBAG240008</t>
  </si>
  <si>
    <t>SIBAG270016</t>
  </si>
  <si>
    <t>SIBAG270024</t>
  </si>
  <si>
    <t>SIBAG270008</t>
  </si>
  <si>
    <t>SIBAG300016</t>
  </si>
  <si>
    <t>SIBAG300024</t>
  </si>
  <si>
    <t>SIBAG300008</t>
  </si>
  <si>
    <t>SIBAG330016</t>
  </si>
  <si>
    <t>SIBAG330024</t>
  </si>
  <si>
    <t>SIBAG330008</t>
  </si>
  <si>
    <t>SIBAG360016</t>
  </si>
  <si>
    <t>SIBAG360024</t>
  </si>
  <si>
    <t>SIBAG360008</t>
  </si>
  <si>
    <t>SIBAG390016</t>
  </si>
  <si>
    <t>SIBAG390024</t>
  </si>
  <si>
    <t>SIBAG390008</t>
  </si>
  <si>
    <t>SIBAG420016</t>
  </si>
  <si>
    <t>SIBAG420024</t>
  </si>
  <si>
    <t>SIBAG420008</t>
  </si>
  <si>
    <t>SIBAG450016</t>
  </si>
  <si>
    <t>SIBAG450024</t>
  </si>
  <si>
    <t>SIBAG450008</t>
  </si>
  <si>
    <t>SIBAG480016</t>
  </si>
  <si>
    <t>SIBAG480024</t>
  </si>
  <si>
    <t>SIBAG480008</t>
  </si>
  <si>
    <t>SIBAG510016</t>
  </si>
  <si>
    <t>SIBAG510024</t>
  </si>
  <si>
    <t>SIBAG510008</t>
  </si>
  <si>
    <t>SIBAG540016</t>
  </si>
  <si>
    <t>SIBAG540024</t>
  </si>
  <si>
    <t>SIBAG540008</t>
  </si>
  <si>
    <t>SIBAG570016</t>
  </si>
  <si>
    <t>SIBAG570024</t>
  </si>
  <si>
    <t>SIBAG570008</t>
  </si>
  <si>
    <t>SIBAG600016</t>
  </si>
  <si>
    <t>SIBAG600024</t>
  </si>
  <si>
    <t>SIBAG600008</t>
  </si>
  <si>
    <t>SIBAG630016</t>
  </si>
  <si>
    <t>SIBAG630024</t>
  </si>
  <si>
    <t>SIBAG630008</t>
  </si>
  <si>
    <t>SIBAG660016</t>
  </si>
  <si>
    <t>SIBAG660024</t>
  </si>
  <si>
    <t>SIBAG660008</t>
  </si>
  <si>
    <t>SICSQ780016</t>
  </si>
  <si>
    <t>SICSQ780029</t>
  </si>
  <si>
    <t>SICSQ780013</t>
  </si>
  <si>
    <t>SICSQ780030</t>
  </si>
  <si>
    <t>SICSQ780014</t>
  </si>
  <si>
    <t>SIAPI782016</t>
  </si>
  <si>
    <t>SIAPI782028</t>
  </si>
  <si>
    <t>SIAPI782012</t>
  </si>
  <si>
    <t>SIAPI781016</t>
  </si>
  <si>
    <t>SIAPI781028</t>
  </si>
  <si>
    <t>SIAPI781012</t>
  </si>
  <si>
    <t>SIHAR780016</t>
  </si>
  <si>
    <t>SIPRO200016</t>
  </si>
  <si>
    <t>SIPRO200028</t>
  </si>
  <si>
    <t>SIPRO200012</t>
  </si>
  <si>
    <t>SIPRO210016</t>
  </si>
  <si>
    <t>SIPRO210028</t>
  </si>
  <si>
    <t>SIPRO210012</t>
  </si>
  <si>
    <t>SIPRO240016</t>
  </si>
  <si>
    <t>SIPRO240028</t>
  </si>
  <si>
    <t>SIPRO240012</t>
  </si>
  <si>
    <t>SIPRO270016</t>
  </si>
  <si>
    <t>SIPRO270028</t>
  </si>
  <si>
    <t>SIPRO270012</t>
  </si>
  <si>
    <t>SIPRO300016</t>
  </si>
  <si>
    <t>SIPRO300028</t>
  </si>
  <si>
    <t>SIPRO300012</t>
  </si>
  <si>
    <t>SIPRO330016</t>
  </si>
  <si>
    <t>SIPRO330028</t>
  </si>
  <si>
    <t>SIPRO330012</t>
  </si>
  <si>
    <t>SIPRO360016</t>
  </si>
  <si>
    <t>SIPRO360028</t>
  </si>
  <si>
    <t>SIPRO360012</t>
  </si>
  <si>
    <t>SIPRO390016</t>
  </si>
  <si>
    <t>SIPRO390028</t>
  </si>
  <si>
    <t>SIPRO390012</t>
  </si>
  <si>
    <t>SIPRO420016</t>
  </si>
  <si>
    <t>SIPRO420028</t>
  </si>
  <si>
    <t>SIPRO420012</t>
  </si>
  <si>
    <t>SIPRO450016</t>
  </si>
  <si>
    <t>SIPRO450028</t>
  </si>
  <si>
    <t>SIPRO450012</t>
  </si>
  <si>
    <t>SIPRO480016</t>
  </si>
  <si>
    <t>SIPRO480028</t>
  </si>
  <si>
    <t>SIPRO480012</t>
  </si>
  <si>
    <t>SIPRO510016</t>
  </si>
  <si>
    <t>SIPRO510028</t>
  </si>
  <si>
    <t>SIPRO510012</t>
  </si>
  <si>
    <t>SIPRO540016</t>
  </si>
  <si>
    <t>SIPRO540028</t>
  </si>
  <si>
    <t>SIPRO540012</t>
  </si>
  <si>
    <t>SIPRO570016</t>
  </si>
  <si>
    <t>SIPRO570028</t>
  </si>
  <si>
    <t>SIPRO570012</t>
  </si>
  <si>
    <t>SIPRO600016</t>
  </si>
  <si>
    <t>SIPRO600028</t>
  </si>
  <si>
    <t>SIPRO600012</t>
  </si>
  <si>
    <t>SIPRO630016</t>
  </si>
  <si>
    <t>SIPRO630028</t>
  </si>
  <si>
    <t>SIPRO630012</t>
  </si>
  <si>
    <t>SIPRO660016</t>
  </si>
  <si>
    <t>SIPRO660028</t>
  </si>
  <si>
    <t>SIPRO660012</t>
  </si>
  <si>
    <t>SIPRI350016</t>
  </si>
  <si>
    <t>SIPRI360016</t>
  </si>
  <si>
    <t>SIPRI390016</t>
  </si>
  <si>
    <t>SIPRI420016</t>
  </si>
  <si>
    <t>SIPRI450016</t>
  </si>
  <si>
    <t>SIPRI480016</t>
  </si>
  <si>
    <t>SIPRI520016</t>
  </si>
  <si>
    <t>SIPIO780016</t>
  </si>
  <si>
    <t>SIVOI680016</t>
  </si>
  <si>
    <t>SIVOI690016</t>
  </si>
  <si>
    <t>SIVOI700016</t>
  </si>
  <si>
    <t>SIVOI710016</t>
  </si>
  <si>
    <t>SIDIV202016</t>
  </si>
  <si>
    <t>SIDIV202028</t>
  </si>
  <si>
    <t>SIDIV202012</t>
  </si>
  <si>
    <t>SIDIV201016</t>
  </si>
  <si>
    <t>SIDIV201028</t>
  </si>
  <si>
    <t>SIDIV201012</t>
  </si>
  <si>
    <t>SIDIV212016</t>
  </si>
  <si>
    <t>SIDIV212028</t>
  </si>
  <si>
    <t>SIDIV212012</t>
  </si>
  <si>
    <t>SIDIV211016</t>
  </si>
  <si>
    <t>SIDIV211028</t>
  </si>
  <si>
    <t>SIDIV211012</t>
  </si>
  <si>
    <t>SIDIV242016</t>
  </si>
  <si>
    <t>SIDIV242028</t>
  </si>
  <si>
    <t>SIDIV242012</t>
  </si>
  <si>
    <t>SIDIV241016</t>
  </si>
  <si>
    <t>SIDIV241028</t>
  </si>
  <si>
    <t>SIDIV241012</t>
  </si>
  <si>
    <t>SIDIV272016</t>
  </si>
  <si>
    <t>SIDIV272028</t>
  </si>
  <si>
    <t>SIDIV272012</t>
  </si>
  <si>
    <t>SIDIV271016</t>
  </si>
  <si>
    <t>SIDIV271028</t>
  </si>
  <si>
    <t>SIDIV271012</t>
  </si>
  <si>
    <t>SIDIV302016</t>
  </si>
  <si>
    <t>SIDIV302028</t>
  </si>
  <si>
    <t>SIDIV302012</t>
  </si>
  <si>
    <t>SIDIV301016</t>
  </si>
  <si>
    <t>SIDIV301028</t>
  </si>
  <si>
    <t>SIDIV301012</t>
  </si>
  <si>
    <t>SIDIV332016</t>
  </si>
  <si>
    <t>SIDIV332028</t>
  </si>
  <si>
    <t>SIDIV332012</t>
  </si>
  <si>
    <t>SIDIV331016</t>
  </si>
  <si>
    <t>SIDIV331028</t>
  </si>
  <si>
    <t>SIDIV331012</t>
  </si>
  <si>
    <t>SIDIV362016</t>
  </si>
  <si>
    <t>SIDIV362028</t>
  </si>
  <si>
    <t>SIDIV362012</t>
  </si>
  <si>
    <t>SIDIV361016</t>
  </si>
  <si>
    <t>SIDIV361028</t>
  </si>
  <si>
    <t>SIDIV361012</t>
  </si>
  <si>
    <t>SIDIV392016</t>
  </si>
  <si>
    <t>SIDIV392028</t>
  </si>
  <si>
    <t>SIDIV392012</t>
  </si>
  <si>
    <t>SIDIV391016</t>
  </si>
  <si>
    <t>SIDIV391028</t>
  </si>
  <si>
    <t>SIDIV391012</t>
  </si>
  <si>
    <t>SIDIV422016</t>
  </si>
  <si>
    <t>SIDIV422028</t>
  </si>
  <si>
    <t>SIDIV422012</t>
  </si>
  <si>
    <t>SIDIV421016</t>
  </si>
  <si>
    <t>SIDIV421028</t>
  </si>
  <si>
    <t>SIDIV421012</t>
  </si>
  <si>
    <t>SIDIV452016</t>
  </si>
  <si>
    <t>SIDIV452028</t>
  </si>
  <si>
    <t>SIDIV452012</t>
  </si>
  <si>
    <t>SIDIV451016</t>
  </si>
  <si>
    <t>SIDIV451028</t>
  </si>
  <si>
    <t>SIDIV451012</t>
  </si>
  <si>
    <t>SIDIV482016</t>
  </si>
  <si>
    <t>SIDIV482028</t>
  </si>
  <si>
    <t>SIDIV482012</t>
  </si>
  <si>
    <t>SIDIV481016</t>
  </si>
  <si>
    <t>SIDIV481028</t>
  </si>
  <si>
    <t>SIDIV481012</t>
  </si>
  <si>
    <t>SIDIV512016</t>
  </si>
  <si>
    <t>SIDIV512028</t>
  </si>
  <si>
    <t>SIDIV512012</t>
  </si>
  <si>
    <t>SIDIV511016</t>
  </si>
  <si>
    <t>SIDIV511028</t>
  </si>
  <si>
    <t>SIDIV511012</t>
  </si>
  <si>
    <t>SIDIV542016</t>
  </si>
  <si>
    <t>SIDIV542028</t>
  </si>
  <si>
    <t>SIDIV542012</t>
  </si>
  <si>
    <t>SIDIV541016</t>
  </si>
  <si>
    <t>SIDIV541028</t>
  </si>
  <si>
    <t>SIDIV541012</t>
  </si>
  <si>
    <t>SIDIV572016</t>
  </si>
  <si>
    <t>SIDIV572028</t>
  </si>
  <si>
    <t>SIDIV572012</t>
  </si>
  <si>
    <t>SIDIV571016</t>
  </si>
  <si>
    <t>SIDIV571028</t>
  </si>
  <si>
    <t>SIDIV571012</t>
  </si>
  <si>
    <t>SIDIV602016</t>
  </si>
  <si>
    <t>SIDIV602028</t>
  </si>
  <si>
    <t>SIDIV602012</t>
  </si>
  <si>
    <t>SIDIV601016</t>
  </si>
  <si>
    <t>SIDIV601028</t>
  </si>
  <si>
    <t>SIDIV601012</t>
  </si>
  <si>
    <t>SIDIV632016</t>
  </si>
  <si>
    <t>SIDIV632028</t>
  </si>
  <si>
    <t>SIDIV632012</t>
  </si>
  <si>
    <t>SIDIV631016</t>
  </si>
  <si>
    <t>SIDIV631028</t>
  </si>
  <si>
    <t>SIDIV631012</t>
  </si>
  <si>
    <t>SIDIV662016</t>
  </si>
  <si>
    <t>SIDIV662028</t>
  </si>
  <si>
    <t>SIDIV662012</t>
  </si>
  <si>
    <t>SIDIV661016</t>
  </si>
  <si>
    <t>SIDIV661028</t>
  </si>
  <si>
    <t>SIDIV661012</t>
  </si>
  <si>
    <t>SJSON780016</t>
  </si>
  <si>
    <t>SJCLA780016</t>
  </si>
  <si>
    <t>SJBAG200016</t>
  </si>
  <si>
    <t>SJBAG200024</t>
  </si>
  <si>
    <t>SJBAG200008</t>
  </si>
  <si>
    <t>SJBAG210016</t>
  </si>
  <si>
    <t>SJBAG210024</t>
  </si>
  <si>
    <t>SJBAG210008</t>
  </si>
  <si>
    <t>SJBAG240016</t>
  </si>
  <si>
    <t>SJBAG240024</t>
  </si>
  <si>
    <t>SJBAG240008</t>
  </si>
  <si>
    <t>SJBAG270016</t>
  </si>
  <si>
    <t>SJBAG270024</t>
  </si>
  <si>
    <t>SJBAG270008</t>
  </si>
  <si>
    <t>SJBAG300016</t>
  </si>
  <si>
    <t>SJBAG300024</t>
  </si>
  <si>
    <t>SJBAG300008</t>
  </si>
  <si>
    <t>SJBAG330016</t>
  </si>
  <si>
    <t>SJBAG330024</t>
  </si>
  <si>
    <t>SJBAG330008</t>
  </si>
  <si>
    <t>SJBAG360016</t>
  </si>
  <si>
    <t>SJBAG360024</t>
  </si>
  <si>
    <t>SJBAG360008</t>
  </si>
  <si>
    <t>SJBAG390016</t>
  </si>
  <si>
    <t>SJBAG390024</t>
  </si>
  <si>
    <t>SJBAG390008</t>
  </si>
  <si>
    <t>SJBAG420016</t>
  </si>
  <si>
    <t>SJBAG420024</t>
  </si>
  <si>
    <t>SJBAG420008</t>
  </si>
  <si>
    <t>SJBAG450016</t>
  </si>
  <si>
    <t>SJBAG450024</t>
  </si>
  <si>
    <t>SJBAG450008</t>
  </si>
  <si>
    <t>SJBAG480016</t>
  </si>
  <si>
    <t>SJBAG480024</t>
  </si>
  <si>
    <t>SJBAG480008</t>
  </si>
  <si>
    <t>SJBAG510016</t>
  </si>
  <si>
    <t>SJBAG510024</t>
  </si>
  <si>
    <t>SJBAG510008</t>
  </si>
  <si>
    <t>SJBAG540016</t>
  </si>
  <si>
    <t>SJBAG540024</t>
  </si>
  <si>
    <t>SJBAG540008</t>
  </si>
  <si>
    <t>SJBAG570016</t>
  </si>
  <si>
    <t>SJBAG570024</t>
  </si>
  <si>
    <t>SJBAG570008</t>
  </si>
  <si>
    <t>SJBAG600016</t>
  </si>
  <si>
    <t>SJBAG600024</t>
  </si>
  <si>
    <t>SJBAG600008</t>
  </si>
  <si>
    <t>SJBAG630016</t>
  </si>
  <si>
    <t>SJBAG630024</t>
  </si>
  <si>
    <t>SJBAG630008</t>
  </si>
  <si>
    <t>SJBAG660016</t>
  </si>
  <si>
    <t>SJBAG660024</t>
  </si>
  <si>
    <t>SJBAG660008</t>
  </si>
  <si>
    <t>SJGAN380016</t>
  </si>
  <si>
    <t>SJGAN400016</t>
  </si>
  <si>
    <t>SJBOX780016</t>
  </si>
  <si>
    <t>SJHDT380016</t>
  </si>
  <si>
    <t>SJHDT400016</t>
  </si>
  <si>
    <t>SJPRO200016</t>
  </si>
  <si>
    <t>SJPRO200028</t>
  </si>
  <si>
    <t>SJPRO200012</t>
  </si>
  <si>
    <t>SJPRO210016</t>
  </si>
  <si>
    <t>SJPRO210028</t>
  </si>
  <si>
    <t>SJPRO210012</t>
  </si>
  <si>
    <t>SJPRO240016</t>
  </si>
  <si>
    <t>SJPRO240028</t>
  </si>
  <si>
    <t>SJPRO240012</t>
  </si>
  <si>
    <t>SJPRO270016</t>
  </si>
  <si>
    <t>SJPRO270028</t>
  </si>
  <si>
    <t>SJPRO270012</t>
  </si>
  <si>
    <t>SJPRO300016</t>
  </si>
  <si>
    <t>SJPRO300028</t>
  </si>
  <si>
    <t>SJPRO300012</t>
  </si>
  <si>
    <t>SJPRO330016</t>
  </si>
  <si>
    <t>SJPRO330028</t>
  </si>
  <si>
    <t>SJPRO330012</t>
  </si>
  <si>
    <t>SJPRO360016</t>
  </si>
  <si>
    <t>SJPRO360028</t>
  </si>
  <si>
    <t>SJPRO360012</t>
  </si>
  <si>
    <t>SJPRO390016</t>
  </si>
  <si>
    <t>SJPRO390028</t>
  </si>
  <si>
    <t>SJPRO390012</t>
  </si>
  <si>
    <t>SJPRO420016</t>
  </si>
  <si>
    <t>SJPRO420028</t>
  </si>
  <si>
    <t>SJPRO420012</t>
  </si>
  <si>
    <t>SJPRO450016</t>
  </si>
  <si>
    <t>SJPRO450028</t>
  </si>
  <si>
    <t>SJPRO450012</t>
  </si>
  <si>
    <t>SJPRO480016</t>
  </si>
  <si>
    <t>SJPRO480028</t>
  </si>
  <si>
    <t>SJPRO480012</t>
  </si>
  <si>
    <t>SJPRO510016</t>
  </si>
  <si>
    <t>SJPRO510028</t>
  </si>
  <si>
    <t>SJPRO510012</t>
  </si>
  <si>
    <t>SJPRO540016</t>
  </si>
  <si>
    <t>SJPRO540028</t>
  </si>
  <si>
    <t>SJPRO540012</t>
  </si>
  <si>
    <t>SJPRO570016</t>
  </si>
  <si>
    <t>SJPRO570028</t>
  </si>
  <si>
    <t>SJPRO570012</t>
  </si>
  <si>
    <t>SJPRO600016</t>
  </si>
  <si>
    <t>SJPRO600028</t>
  </si>
  <si>
    <t>SJPRO600012</t>
  </si>
  <si>
    <t>SJPRO630016</t>
  </si>
  <si>
    <t>SJPRO630028</t>
  </si>
  <si>
    <t>SJPRO630012</t>
  </si>
  <si>
    <t>SJPRO660016</t>
  </si>
  <si>
    <t>SJPRO660028</t>
  </si>
  <si>
    <t>SJPRO660012</t>
  </si>
  <si>
    <t>SJBNC560016</t>
  </si>
  <si>
    <t>SJBNC560024</t>
  </si>
  <si>
    <t>SJBNC560008</t>
  </si>
  <si>
    <t>SJBNC560028</t>
  </si>
  <si>
    <t>SJBNC560012</t>
  </si>
  <si>
    <t>SJBNC560020</t>
  </si>
  <si>
    <t>SJBNC560004</t>
  </si>
  <si>
    <t>SJBNC560031</t>
  </si>
  <si>
    <t>SJBNC560015</t>
  </si>
  <si>
    <t>SJBNC560023</t>
  </si>
  <si>
    <t>SJBNC560007</t>
  </si>
  <si>
    <t>SJBNC560027</t>
  </si>
  <si>
    <t>SJBNC560011</t>
  </si>
  <si>
    <t>SJBNC560019</t>
  </si>
  <si>
    <t>SJBNC560003</t>
  </si>
  <si>
    <t>SJBNC570016</t>
  </si>
  <si>
    <t>SJBNC570024</t>
  </si>
  <si>
    <t>SJBNC570008</t>
  </si>
  <si>
    <t>SJBNC570028</t>
  </si>
  <si>
    <t>SJBNC570012</t>
  </si>
  <si>
    <t>SJBNC570020</t>
  </si>
  <si>
    <t>SJBNC570004</t>
  </si>
  <si>
    <t>SJBNC570031</t>
  </si>
  <si>
    <t>SJBNC570015</t>
  </si>
  <si>
    <t>SJBNC570023</t>
  </si>
  <si>
    <t>SJBNC570007</t>
  </si>
  <si>
    <t>SJBNC570027</t>
  </si>
  <si>
    <t>SJBNC570011</t>
  </si>
  <si>
    <t>SJBNC570019</t>
  </si>
  <si>
    <t>SJBNC570003</t>
  </si>
  <si>
    <t>SJBNC600016</t>
  </si>
  <si>
    <t>SJBNC600024</t>
  </si>
  <si>
    <t>SJBNC600008</t>
  </si>
  <si>
    <t>SJBNC600028</t>
  </si>
  <si>
    <t>SJBNC600012</t>
  </si>
  <si>
    <t>SJBNC600020</t>
  </si>
  <si>
    <t>SJBNC600004</t>
  </si>
  <si>
    <t>SJBNC600031</t>
  </si>
  <si>
    <t>SJBNC600015</t>
  </si>
  <si>
    <t>SJBNC600023</t>
  </si>
  <si>
    <t>SJBNC600007</t>
  </si>
  <si>
    <t>SJBNC600027</t>
  </si>
  <si>
    <t>SJBNC600011</t>
  </si>
  <si>
    <t>SJBNC600019</t>
  </si>
  <si>
    <t>SJBNC600003</t>
  </si>
  <si>
    <t>SJBNC630016</t>
  </si>
  <si>
    <t>SJBNC630024</t>
  </si>
  <si>
    <t>SJBNC630008</t>
  </si>
  <si>
    <t>SJBNC630028</t>
  </si>
  <si>
    <t>SJBNC630012</t>
  </si>
  <si>
    <t>SJBNC630020</t>
  </si>
  <si>
    <t>SJBNC630004</t>
  </si>
  <si>
    <t>SJBNC630031</t>
  </si>
  <si>
    <t>SJBNC630015</t>
  </si>
  <si>
    <t>SJBNC630023</t>
  </si>
  <si>
    <t>SJBNC630007</t>
  </si>
  <si>
    <t>SJBNC630027</t>
  </si>
  <si>
    <t>SJBNC630011</t>
  </si>
  <si>
    <t>SJBNC630019</t>
  </si>
  <si>
    <t>SJBNC630003</t>
  </si>
  <si>
    <t>SJBNC660016</t>
  </si>
  <si>
    <t>SJBNC660024</t>
  </si>
  <si>
    <t>SJBNC660008</t>
  </si>
  <si>
    <t>SJBNC660028</t>
  </si>
  <si>
    <t>SJBNC660012</t>
  </si>
  <si>
    <t>SJBNC660020</t>
  </si>
  <si>
    <t>SJBNC660004</t>
  </si>
  <si>
    <t>SJBNC660031</t>
  </si>
  <si>
    <t>SJBNC660015</t>
  </si>
  <si>
    <t>SJBNC660023</t>
  </si>
  <si>
    <t>SJBNC660007</t>
  </si>
  <si>
    <t>SJBNC660027</t>
  </si>
  <si>
    <t>SJBNC660011</t>
  </si>
  <si>
    <t>SJBNC660019</t>
  </si>
  <si>
    <t>SJBNC660003</t>
  </si>
  <si>
    <t>SJELI782016</t>
  </si>
  <si>
    <t>SJELI782024</t>
  </si>
  <si>
    <t>SJELI782008</t>
  </si>
  <si>
    <t>SJELI782028</t>
  </si>
  <si>
    <t>SJELI782012</t>
  </si>
  <si>
    <t>SJELI782020</t>
  </si>
  <si>
    <t>SJELI782004</t>
  </si>
  <si>
    <t>SJELI781016</t>
  </si>
  <si>
    <t>SJELI781024</t>
  </si>
  <si>
    <t>SJELI781008</t>
  </si>
  <si>
    <t>SJELI781028</t>
  </si>
  <si>
    <t>SJELI781012</t>
  </si>
  <si>
    <t>SJELI781020</t>
  </si>
  <si>
    <t>SJELI781004</t>
  </si>
  <si>
    <t>SJAPP782016</t>
  </si>
  <si>
    <t>SJAPP782028</t>
  </si>
  <si>
    <t>SJAPP782012</t>
  </si>
  <si>
    <t>SJAPP781016</t>
  </si>
  <si>
    <t>SJAPP781028</t>
  </si>
  <si>
    <t>SJAPP781012</t>
  </si>
  <si>
    <t>SJAPP781031</t>
  </si>
  <si>
    <t>SJAPP781015</t>
  </si>
  <si>
    <t>SJAPP781027</t>
  </si>
  <si>
    <t>SJAPP781011</t>
  </si>
  <si>
    <t>SJMAC780016</t>
  </si>
  <si>
    <t>SJMAC780024</t>
  </si>
  <si>
    <t>SJMAC780008</t>
  </si>
  <si>
    <t>SJMAC780028</t>
  </si>
  <si>
    <t>SJMAC780012</t>
  </si>
  <si>
    <t>SJMAC780020</t>
  </si>
  <si>
    <t>SJMAC780004</t>
  </si>
  <si>
    <t>SJSTP470016</t>
  </si>
  <si>
    <t>SJSTP470024</t>
  </si>
  <si>
    <t>SJSTP470008</t>
  </si>
  <si>
    <t>SJSTP470031</t>
  </si>
  <si>
    <t>SJSTP470015</t>
  </si>
  <si>
    <t>SJSTP470023</t>
  </si>
  <si>
    <t>SJSTP470007</t>
  </si>
  <si>
    <t>SJSTP480016</t>
  </si>
  <si>
    <t>SJSTP480024</t>
  </si>
  <si>
    <t>SJSTP480008</t>
  </si>
  <si>
    <t>SJSTP480031</t>
  </si>
  <si>
    <t>SJSTP480015</t>
  </si>
  <si>
    <t>SJSTP480023</t>
  </si>
  <si>
    <t>SJSTP480007</t>
  </si>
  <si>
    <t>SJSTP510016</t>
  </si>
  <si>
    <t>SJSTP510024</t>
  </si>
  <si>
    <t>SJSTP510008</t>
  </si>
  <si>
    <t>SJSTP510031</t>
  </si>
  <si>
    <t>SJSTP510015</t>
  </si>
  <si>
    <t>SJSTP510023</t>
  </si>
  <si>
    <t>SJSTP510007</t>
  </si>
  <si>
    <t>SJSTP540016</t>
  </si>
  <si>
    <t>SJSTP540024</t>
  </si>
  <si>
    <t>SJSTP540008</t>
  </si>
  <si>
    <t>SJSTP540031</t>
  </si>
  <si>
    <t>SJSTP540015</t>
  </si>
  <si>
    <t>SJSTP540023</t>
  </si>
  <si>
    <t>SJSTP540007</t>
  </si>
  <si>
    <t>SJSTP580016</t>
  </si>
  <si>
    <t>SJSTP580024</t>
  </si>
  <si>
    <t>SJSTP580008</t>
  </si>
  <si>
    <t>SJSTP580031</t>
  </si>
  <si>
    <t>SJSTP580015</t>
  </si>
  <si>
    <t>SJSTP580023</t>
  </si>
  <si>
    <t>SJSTP580007</t>
  </si>
  <si>
    <t>SJTEX780016</t>
  </si>
  <si>
    <t>SJTEX780024</t>
  </si>
  <si>
    <t>SJTEX780008</t>
  </si>
  <si>
    <t>SJTEX780028</t>
  </si>
  <si>
    <t>SJTEX780012</t>
  </si>
  <si>
    <t>SJTEX780020</t>
  </si>
  <si>
    <t>SJTEX780004</t>
  </si>
  <si>
    <t>SJTIN780016</t>
  </si>
  <si>
    <t>SJTIN780024</t>
  </si>
  <si>
    <t>SJTIN780008</t>
  </si>
  <si>
    <t>SJTIN780028</t>
  </si>
  <si>
    <t>SJTIN780012</t>
  </si>
  <si>
    <t>SJTIN780020</t>
  </si>
  <si>
    <t>SJTIN780004</t>
  </si>
  <si>
    <t>SJBIG670016</t>
  </si>
  <si>
    <t>SJBIG670024</t>
  </si>
  <si>
    <t>SJBIG670008</t>
  </si>
  <si>
    <t>SJBIG670028</t>
  </si>
  <si>
    <t>SJBIG670012</t>
  </si>
  <si>
    <t>SJBIG670020</t>
  </si>
  <si>
    <t>SJBIG670004</t>
  </si>
  <si>
    <t>SJFRA500016</t>
  </si>
  <si>
    <t>SJFRA500024</t>
  </si>
  <si>
    <t>SJFRA500008</t>
  </si>
  <si>
    <t>SJFRA510016</t>
  </si>
  <si>
    <t>SJFRA510024</t>
  </si>
  <si>
    <t>SJFRA510008</t>
  </si>
  <si>
    <t>SJFRA540016</t>
  </si>
  <si>
    <t>SJFRA540024</t>
  </si>
  <si>
    <t>SJFRA540008</t>
  </si>
  <si>
    <t>SJFRA570016</t>
  </si>
  <si>
    <t>SJFRA570024</t>
  </si>
  <si>
    <t>SJFRA570008</t>
  </si>
  <si>
    <t>SJFRA600016</t>
  </si>
  <si>
    <t>SJFRA600024</t>
  </si>
  <si>
    <t>SJFRA600008</t>
  </si>
  <si>
    <t>SJFRA630016</t>
  </si>
  <si>
    <t>SJFRA630024</t>
  </si>
  <si>
    <t>SJFRA630008</t>
  </si>
  <si>
    <t>SJFRA660016</t>
  </si>
  <si>
    <t>SJFRA660024</t>
  </si>
  <si>
    <t>SJFRA660008</t>
  </si>
  <si>
    <t>SJPUN440016</t>
  </si>
  <si>
    <t>SJPUN440024</t>
  </si>
  <si>
    <t>SJPUN440008</t>
  </si>
  <si>
    <t>SJPUN450016</t>
  </si>
  <si>
    <t>SJPUN450024</t>
  </si>
  <si>
    <t>SJPUN450008</t>
  </si>
  <si>
    <t>SJPUN480016</t>
  </si>
  <si>
    <t>SJPUN480024</t>
  </si>
  <si>
    <t>SJPUN480008</t>
  </si>
  <si>
    <t>SJPUN520016</t>
  </si>
  <si>
    <t>SJPUN520024</t>
  </si>
  <si>
    <t>SJPUN520008</t>
  </si>
  <si>
    <t>SJHAL412016</t>
  </si>
  <si>
    <t>SJHAL412028</t>
  </si>
  <si>
    <t>SJHAL412012</t>
  </si>
  <si>
    <t>SJHAL411016</t>
  </si>
  <si>
    <t>SJHAL411028</t>
  </si>
  <si>
    <t>SJHAL411012</t>
  </si>
  <si>
    <t>SJHAL411031</t>
  </si>
  <si>
    <t>SJHAL411015</t>
  </si>
  <si>
    <t>SJHAL411027</t>
  </si>
  <si>
    <t>SJHAL411011</t>
  </si>
  <si>
    <t>SJHAL422016</t>
  </si>
  <si>
    <t>SJHAL422028</t>
  </si>
  <si>
    <t>SJHAL422012</t>
  </si>
  <si>
    <t>SJHAL421016</t>
  </si>
  <si>
    <t>SJHAL421028</t>
  </si>
  <si>
    <t>SJHAL421012</t>
  </si>
  <si>
    <t>SJHAL421031</t>
  </si>
  <si>
    <t>SJHAL421015</t>
  </si>
  <si>
    <t>SJHAL421027</t>
  </si>
  <si>
    <t>SJHAL421011</t>
  </si>
  <si>
    <t>SJHAL452016</t>
  </si>
  <si>
    <t>SJHAL452028</t>
  </si>
  <si>
    <t>SJHAL452012</t>
  </si>
  <si>
    <t>SJHAL451016</t>
  </si>
  <si>
    <t>SJHAL451028</t>
  </si>
  <si>
    <t>SJHAL451012</t>
  </si>
  <si>
    <t>SJHAL451031</t>
  </si>
  <si>
    <t>SJHAL451015</t>
  </si>
  <si>
    <t>SJHAL451027</t>
  </si>
  <si>
    <t>SJHAL451011</t>
  </si>
  <si>
    <t>SJHAL482016</t>
  </si>
  <si>
    <t>SJHAL482028</t>
  </si>
  <si>
    <t>SJHAL482012</t>
  </si>
  <si>
    <t>SJHAL481016</t>
  </si>
  <si>
    <t>SJHAL481028</t>
  </si>
  <si>
    <t>SJHAL481012</t>
  </si>
  <si>
    <t>SJHAL481031</t>
  </si>
  <si>
    <t>SJHAL481015</t>
  </si>
  <si>
    <t>SJHAL481027</t>
  </si>
  <si>
    <t>SJHAL481011</t>
  </si>
  <si>
    <t>SJHAL512016</t>
  </si>
  <si>
    <t>SJHAL512028</t>
  </si>
  <si>
    <t>SJHAL512012</t>
  </si>
  <si>
    <t>SJHAL511016</t>
  </si>
  <si>
    <t>SJHAL511028</t>
  </si>
  <si>
    <t>SJHAL511012</t>
  </si>
  <si>
    <t>SJHAL511031</t>
  </si>
  <si>
    <t>SJHAL511015</t>
  </si>
  <si>
    <t>SJHAL511027</t>
  </si>
  <si>
    <t>SJHAL511011</t>
  </si>
  <si>
    <t>SJHAL542016</t>
  </si>
  <si>
    <t>SJHAL542028</t>
  </si>
  <si>
    <t>SJHAL542012</t>
  </si>
  <si>
    <t>SJHAL541016</t>
  </si>
  <si>
    <t>SJHAL541028</t>
  </si>
  <si>
    <t>SJHAL541012</t>
  </si>
  <si>
    <t>SJHAL541031</t>
  </si>
  <si>
    <t>SJHAL541015</t>
  </si>
  <si>
    <t>SJHAL541027</t>
  </si>
  <si>
    <t>SJHAL541011</t>
  </si>
  <si>
    <t>SJHAL572016</t>
  </si>
  <si>
    <t>SJHAL572028</t>
  </si>
  <si>
    <t>SJHAL572012</t>
  </si>
  <si>
    <t>SJHAL571016</t>
  </si>
  <si>
    <t>SJHAL571028</t>
  </si>
  <si>
    <t>SJHAL571012</t>
  </si>
  <si>
    <t>SJHAL571031</t>
  </si>
  <si>
    <t>SJHAL571015</t>
  </si>
  <si>
    <t>SJHAL571027</t>
  </si>
  <si>
    <t>SJHAL571011</t>
  </si>
  <si>
    <t>SJHAL602016</t>
  </si>
  <si>
    <t>SJHAL602028</t>
  </si>
  <si>
    <t>SJHAL602012</t>
  </si>
  <si>
    <t>SJHAL601016</t>
  </si>
  <si>
    <t>SJHAL601028</t>
  </si>
  <si>
    <t>SJHAL601012</t>
  </si>
  <si>
    <t>SJHAL601031</t>
  </si>
  <si>
    <t>SJHAL601015</t>
  </si>
  <si>
    <t>SJHAL601027</t>
  </si>
  <si>
    <t>SJHAL601011</t>
  </si>
  <si>
    <t>SJHAL632016</t>
  </si>
  <si>
    <t>SJHAL632028</t>
  </si>
  <si>
    <t>SJHAL632012</t>
  </si>
  <si>
    <t>SJHAL631016</t>
  </si>
  <si>
    <t>SJHAL631028</t>
  </si>
  <si>
    <t>SJHAL631012</t>
  </si>
  <si>
    <t>SJHAL631031</t>
  </si>
  <si>
    <t>SJHAL631015</t>
  </si>
  <si>
    <t>SJHAL631027</t>
  </si>
  <si>
    <t>SJHAL631011</t>
  </si>
  <si>
    <t>SJHAL662016</t>
  </si>
  <si>
    <t>SJHAL662028</t>
  </si>
  <si>
    <t>SJHAL662012</t>
  </si>
  <si>
    <t>SJHAL661016</t>
  </si>
  <si>
    <t>SJHAL661028</t>
  </si>
  <si>
    <t>SJHAL661012</t>
  </si>
  <si>
    <t>SJHAL661031</t>
  </si>
  <si>
    <t>SJHAL661015</t>
  </si>
  <si>
    <t>SJHAL661027</t>
  </si>
  <si>
    <t>SJHAL661011</t>
  </si>
  <si>
    <t>SJTRA780016</t>
  </si>
  <si>
    <t>SJTRA780024</t>
  </si>
  <si>
    <t>SJTRA780008</t>
  </si>
  <si>
    <t>SJTRA780028</t>
  </si>
  <si>
    <t>SJTRA780012</t>
  </si>
  <si>
    <t>SJTRA780020</t>
  </si>
  <si>
    <t>SJTRA780004</t>
  </si>
  <si>
    <t>SJSAU350016</t>
  </si>
  <si>
    <t>SJSAU360016</t>
  </si>
  <si>
    <t>SJSAU390016</t>
  </si>
  <si>
    <t>SJSAU430016</t>
  </si>
  <si>
    <t>SJYOG780016</t>
  </si>
  <si>
    <t>SJMAT470016</t>
  </si>
  <si>
    <t>SJMAT480016</t>
  </si>
  <si>
    <t>SJMAT510016</t>
  </si>
  <si>
    <t>SJMAT540016</t>
  </si>
  <si>
    <t>SJMAT570016</t>
  </si>
  <si>
    <t>SJMAT600016</t>
  </si>
  <si>
    <t>SJMAT630016</t>
  </si>
  <si>
    <t>SJMAT660016</t>
  </si>
  <si>
    <t>SJJST780016</t>
  </si>
  <si>
    <t>SJUNI780016</t>
  </si>
  <si>
    <t>SJEPE780016</t>
  </si>
  <si>
    <t>SJEPE780028</t>
  </si>
  <si>
    <t>SJEPE780012</t>
  </si>
  <si>
    <t>SJDIV202016</t>
  </si>
  <si>
    <t>SJDIV202028</t>
  </si>
  <si>
    <t>SJDIV202012</t>
  </si>
  <si>
    <t>SJDIV201016</t>
  </si>
  <si>
    <t>SJDIV201028</t>
  </si>
  <si>
    <t>SJDIV201012</t>
  </si>
  <si>
    <t>SJDIV212016</t>
  </si>
  <si>
    <t>SJDIV212028</t>
  </si>
  <si>
    <t>SJDIV212012</t>
  </si>
  <si>
    <t>SJDIV211016</t>
  </si>
  <si>
    <t>SJDIV211028</t>
  </si>
  <si>
    <t>SJDIV211012</t>
  </si>
  <si>
    <t>SJDIV242016</t>
  </si>
  <si>
    <t>SJDIV242028</t>
  </si>
  <si>
    <t>SJDIV242012</t>
  </si>
  <si>
    <t>SJDIV241016</t>
  </si>
  <si>
    <t>SJDIV241028</t>
  </si>
  <si>
    <t>SJDIV241012</t>
  </si>
  <si>
    <t>SJDIV272016</t>
  </si>
  <si>
    <t>SJDIV272028</t>
  </si>
  <si>
    <t>SJDIV272012</t>
  </si>
  <si>
    <t>SJDIV271016</t>
  </si>
  <si>
    <t>SJDIV271028</t>
  </si>
  <si>
    <t>SJDIV271012</t>
  </si>
  <si>
    <t>SJDIV302016</t>
  </si>
  <si>
    <t>SJDIV302028</t>
  </si>
  <si>
    <t>SJDIV302012</t>
  </si>
  <si>
    <t>SJDIV301016</t>
  </si>
  <si>
    <t>SJDIV301028</t>
  </si>
  <si>
    <t>SJDIV301012</t>
  </si>
  <si>
    <t>SJDIV332016</t>
  </si>
  <si>
    <t>SJDIV332028</t>
  </si>
  <si>
    <t>SJDIV332012</t>
  </si>
  <si>
    <t>SJDIV331016</t>
  </si>
  <si>
    <t>SJDIV331028</t>
  </si>
  <si>
    <t>SJDIV331012</t>
  </si>
  <si>
    <t>SJDIV362016</t>
  </si>
  <si>
    <t>SJDIV362028</t>
  </si>
  <si>
    <t>SJDIV362012</t>
  </si>
  <si>
    <t>SJDIV361016</t>
  </si>
  <si>
    <t>SJDIV361028</t>
  </si>
  <si>
    <t>SJDIV361012</t>
  </si>
  <si>
    <t>SJDIV392016</t>
  </si>
  <si>
    <t>SJDIV392028</t>
  </si>
  <si>
    <t>SJDIV392012</t>
  </si>
  <si>
    <t>SJDIV391016</t>
  </si>
  <si>
    <t>SJDIV391028</t>
  </si>
  <si>
    <t>SJDIV391012</t>
  </si>
  <si>
    <t>SJDIV422016</t>
  </si>
  <si>
    <t>SJDIV422028</t>
  </si>
  <si>
    <t>SJDIV422012</t>
  </si>
  <si>
    <t>SJDIV421016</t>
  </si>
  <si>
    <t>SJDIV421028</t>
  </si>
  <si>
    <t>SJDIV421012</t>
  </si>
  <si>
    <t>SJDIV452016</t>
  </si>
  <si>
    <t>SJDIV452028</t>
  </si>
  <si>
    <t>SJDIV452012</t>
  </si>
  <si>
    <t>SJDIV451016</t>
  </si>
  <si>
    <t>SJDIV451028</t>
  </si>
  <si>
    <t>SJDIV451012</t>
  </si>
  <si>
    <t>SJDIV482016</t>
  </si>
  <si>
    <t>SJDIV482028</t>
  </si>
  <si>
    <t>SJDIV482012</t>
  </si>
  <si>
    <t>SJDIV481016</t>
  </si>
  <si>
    <t>SJDIV481028</t>
  </si>
  <si>
    <t>SJDIV481012</t>
  </si>
  <si>
    <t>SJDIV512016</t>
  </si>
  <si>
    <t>SJDIV512028</t>
  </si>
  <si>
    <t>SJDIV512012</t>
  </si>
  <si>
    <t>SJDIV511016</t>
  </si>
  <si>
    <t>SJDIV511028</t>
  </si>
  <si>
    <t>SJDIV511012</t>
  </si>
  <si>
    <t>SJDIV542016</t>
  </si>
  <si>
    <t>SJDIV542028</t>
  </si>
  <si>
    <t>SJDIV542012</t>
  </si>
  <si>
    <t>SJDIV541016</t>
  </si>
  <si>
    <t>SJDIV541028</t>
  </si>
  <si>
    <t>SJDIV541012</t>
  </si>
  <si>
    <t>SJDIV572016</t>
  </si>
  <si>
    <t>SJDIV572028</t>
  </si>
  <si>
    <t>SJDIV572012</t>
  </si>
  <si>
    <t>SJDIV571016</t>
  </si>
  <si>
    <t>SJDIV571028</t>
  </si>
  <si>
    <t>SJDIV571012</t>
  </si>
  <si>
    <t>SJDIV602016</t>
  </si>
  <si>
    <t>SJDIV602028</t>
  </si>
  <si>
    <t>SJDIV602012</t>
  </si>
  <si>
    <t>SJDIV601016</t>
  </si>
  <si>
    <t>SJDIV601028</t>
  </si>
  <si>
    <t>SJDIV601012</t>
  </si>
  <si>
    <t>SJDIV632016</t>
  </si>
  <si>
    <t>SJDIV632028</t>
  </si>
  <si>
    <t>SJDIV632012</t>
  </si>
  <si>
    <t>SJDIV631016</t>
  </si>
  <si>
    <t>SJDIV631028</t>
  </si>
  <si>
    <t>SJDIV631012</t>
  </si>
  <si>
    <t>SJDIV662016</t>
  </si>
  <si>
    <t>SJDIV662028</t>
  </si>
  <si>
    <t>SJDIV662012</t>
  </si>
  <si>
    <t>SJDIV661016</t>
  </si>
  <si>
    <t>SJDIV661028</t>
  </si>
  <si>
    <t>SJDIV661012</t>
  </si>
  <si>
    <t>SKWAD780016</t>
  </si>
  <si>
    <t>SKBAG200016</t>
  </si>
  <si>
    <t>SKBAG200024</t>
  </si>
  <si>
    <t>SKBAG200008</t>
  </si>
  <si>
    <t>SKBAG200028</t>
  </si>
  <si>
    <t>SKBAG200012</t>
  </si>
  <si>
    <t>SKBAG200020</t>
  </si>
  <si>
    <t>SKBAG200004</t>
  </si>
  <si>
    <t>SKBAG210016</t>
  </si>
  <si>
    <t>SKBAG210024</t>
  </si>
  <si>
    <t>SKBAG210008</t>
  </si>
  <si>
    <t>SKBAG210028</t>
  </si>
  <si>
    <t>SKBAG210012</t>
  </si>
  <si>
    <t>SKBAG210020</t>
  </si>
  <si>
    <t>SKBAG210004</t>
  </si>
  <si>
    <t>SKBAG240016</t>
  </si>
  <si>
    <t>SKBAG240024</t>
  </si>
  <si>
    <t>SKBAG240008</t>
  </si>
  <si>
    <t>SKBAG240028</t>
  </si>
  <si>
    <t>SKBAG240012</t>
  </si>
  <si>
    <t>SKBAG240020</t>
  </si>
  <si>
    <t>SKBAG240004</t>
  </si>
  <si>
    <t>SKBAG270016</t>
  </si>
  <si>
    <t>SKBAG270024</t>
  </si>
  <si>
    <t>SKBAG270008</t>
  </si>
  <si>
    <t>SKBAG270028</t>
  </si>
  <si>
    <t>SKBAG270012</t>
  </si>
  <si>
    <t>SKBAG270020</t>
  </si>
  <si>
    <t>SKBAG270004</t>
  </si>
  <si>
    <t>SKBAG300016</t>
  </si>
  <si>
    <t>SKBAG300024</t>
  </si>
  <si>
    <t>SKBAG300008</t>
  </si>
  <si>
    <t>SKBAG300028</t>
  </si>
  <si>
    <t>SKBAG300012</t>
  </si>
  <si>
    <t>SKBAG300020</t>
  </si>
  <si>
    <t>SKBAG300004</t>
  </si>
  <si>
    <t>SKBAG330016</t>
  </si>
  <si>
    <t>SKBAG330024</t>
  </si>
  <si>
    <t>SKBAG330008</t>
  </si>
  <si>
    <t>SKBAG330028</t>
  </si>
  <si>
    <t>SKBAG330012</t>
  </si>
  <si>
    <t>SKBAG330020</t>
  </si>
  <si>
    <t>SKBAG330004</t>
  </si>
  <si>
    <t>SKBAG360016</t>
  </si>
  <si>
    <t>SKBAG360024</t>
  </si>
  <si>
    <t>SKBAG360008</t>
  </si>
  <si>
    <t>SKBAG360028</t>
  </si>
  <si>
    <t>SKBAG360012</t>
  </si>
  <si>
    <t>SKBAG360020</t>
  </si>
  <si>
    <t>SKBAG360004</t>
  </si>
  <si>
    <t>SKBAG390016</t>
  </si>
  <si>
    <t>SKBAG390024</t>
  </si>
  <si>
    <t>SKBAG390008</t>
  </si>
  <si>
    <t>SKBAG390028</t>
  </si>
  <si>
    <t>SKBAG390012</t>
  </si>
  <si>
    <t>SKBAG390020</t>
  </si>
  <si>
    <t>SKBAG390004</t>
  </si>
  <si>
    <t>SKBAG420016</t>
  </si>
  <si>
    <t>SKBAG420024</t>
  </si>
  <si>
    <t>SKBAG420008</t>
  </si>
  <si>
    <t>SKBAG420028</t>
  </si>
  <si>
    <t>SKBAG420012</t>
  </si>
  <si>
    <t>SKBAG420020</t>
  </si>
  <si>
    <t>SKBAG420004</t>
  </si>
  <si>
    <t>SKBAG450016</t>
  </si>
  <si>
    <t>SKBAG450024</t>
  </si>
  <si>
    <t>SKBAG450008</t>
  </si>
  <si>
    <t>SKBAG450028</t>
  </si>
  <si>
    <t>SKBAG450012</t>
  </si>
  <si>
    <t>SKBAG450020</t>
  </si>
  <si>
    <t>SKBAG450004</t>
  </si>
  <si>
    <t>SKBAG480016</t>
  </si>
  <si>
    <t>SKBAG480024</t>
  </si>
  <si>
    <t>SKBAG480008</t>
  </si>
  <si>
    <t>SKBAG480028</t>
  </si>
  <si>
    <t>SKBAG480012</t>
  </si>
  <si>
    <t>SKBAG480020</t>
  </si>
  <si>
    <t>SKBAG480004</t>
  </si>
  <si>
    <t>SKBAG510016</t>
  </si>
  <si>
    <t>SKBAG510024</t>
  </si>
  <si>
    <t>SKBAG510008</t>
  </si>
  <si>
    <t>SKBAG510028</t>
  </si>
  <si>
    <t>SKBAG510012</t>
  </si>
  <si>
    <t>SKBAG510020</t>
  </si>
  <si>
    <t>SKBAG510004</t>
  </si>
  <si>
    <t>SKBAG540016</t>
  </si>
  <si>
    <t>SKBAG540024</t>
  </si>
  <si>
    <t>SKBAG540008</t>
  </si>
  <si>
    <t>SKBAG540028</t>
  </si>
  <si>
    <t>SKBAG540012</t>
  </si>
  <si>
    <t>SKBAG540020</t>
  </si>
  <si>
    <t>SKBAG540004</t>
  </si>
  <si>
    <t>SKBAG570016</t>
  </si>
  <si>
    <t>SKBAG570024</t>
  </si>
  <si>
    <t>SKBAG570008</t>
  </si>
  <si>
    <t>SKBAG570028</t>
  </si>
  <si>
    <t>SKBAG570012</t>
  </si>
  <si>
    <t>SKBAG570020</t>
  </si>
  <si>
    <t>SKBAG570004</t>
  </si>
  <si>
    <t>SKBAG600016</t>
  </si>
  <si>
    <t>SKBAG600024</t>
  </si>
  <si>
    <t>SKBAG600008</t>
  </si>
  <si>
    <t>SKBAG600028</t>
  </si>
  <si>
    <t>SKBAG600012</t>
  </si>
  <si>
    <t>SKBAG600020</t>
  </si>
  <si>
    <t>SKBAG600004</t>
  </si>
  <si>
    <t>SKBAG630016</t>
  </si>
  <si>
    <t>SKBAG630024</t>
  </si>
  <si>
    <t>SKBAG630008</t>
  </si>
  <si>
    <t>SKBAG630028</t>
  </si>
  <si>
    <t>SKBAG630012</t>
  </si>
  <si>
    <t>SKBAG630020</t>
  </si>
  <si>
    <t>SKBAG630004</t>
  </si>
  <si>
    <t>SKBAG660016</t>
  </si>
  <si>
    <t>SKBAG660024</t>
  </si>
  <si>
    <t>SKBAG660008</t>
  </si>
  <si>
    <t>SKBAG660028</t>
  </si>
  <si>
    <t>SKBAG660012</t>
  </si>
  <si>
    <t>SKBAG660020</t>
  </si>
  <si>
    <t>SKBAG660004</t>
  </si>
  <si>
    <t>SKPRO200016</t>
  </si>
  <si>
    <t>SKPRO210016</t>
  </si>
  <si>
    <t>SKPRO240016</t>
  </si>
  <si>
    <t>SKPRO270016</t>
  </si>
  <si>
    <t>SKPRO300016</t>
  </si>
  <si>
    <t>SKPRO330016</t>
  </si>
  <si>
    <t>SKPRO360016</t>
  </si>
  <si>
    <t>SKPRO390016</t>
  </si>
  <si>
    <t>SKPRO420016</t>
  </si>
  <si>
    <t>SKPRO450016</t>
  </si>
  <si>
    <t>SKPRO480016</t>
  </si>
  <si>
    <t>SKPRO510016</t>
  </si>
  <si>
    <t>SKPRO540016</t>
  </si>
  <si>
    <t>SKPRO570016</t>
  </si>
  <si>
    <t>SKPRO600016</t>
  </si>
  <si>
    <t>SKPRO630016</t>
  </si>
  <si>
    <t>SKPRO660016</t>
  </si>
  <si>
    <t>SKZCA720028</t>
  </si>
  <si>
    <t>SKZCA730028</t>
  </si>
  <si>
    <t>SKZAC740028</t>
  </si>
  <si>
    <t>SKZAC750028</t>
  </si>
  <si>
    <t>SKZCA760028</t>
  </si>
  <si>
    <t>SKZCA770028</t>
  </si>
  <si>
    <t>SKCAL780016</t>
  </si>
  <si>
    <t>SKCAL780024</t>
  </si>
  <si>
    <t>SKCAL780008</t>
  </si>
  <si>
    <t>SKCAL780028</t>
  </si>
  <si>
    <t>SKCAL780012</t>
  </si>
  <si>
    <t>SKCAL780020</t>
  </si>
  <si>
    <t>SKCAL780004</t>
  </si>
  <si>
    <t>SKCLM780016</t>
  </si>
  <si>
    <t>SKCLM780024</t>
  </si>
  <si>
    <t>SKCLM780008</t>
  </si>
  <si>
    <t>SKCLM780028</t>
  </si>
  <si>
    <t>SKCLM780012</t>
  </si>
  <si>
    <t>SKCLM780020</t>
  </si>
  <si>
    <t>SKCLM780004</t>
  </si>
  <si>
    <t>SKGCC780016</t>
  </si>
  <si>
    <t>SKGCC780024</t>
  </si>
  <si>
    <t>SKGCC780008</t>
  </si>
  <si>
    <t>SKGCC780028</t>
  </si>
  <si>
    <t>SKGCC780012</t>
  </si>
  <si>
    <t>SKGCC780020</t>
  </si>
  <si>
    <t>SKGCC780004</t>
  </si>
  <si>
    <t>SKGCM780016</t>
  </si>
  <si>
    <t>SKGCM780024</t>
  </si>
  <si>
    <t>SKGCM780008</t>
  </si>
  <si>
    <t>SKGCM780028</t>
  </si>
  <si>
    <t>SKGCM780012</t>
  </si>
  <si>
    <t>SKGCM780020</t>
  </si>
  <si>
    <t>SKGCM780004</t>
  </si>
  <si>
    <t>SKMOU780016</t>
  </si>
  <si>
    <t>SKMOU780028</t>
  </si>
  <si>
    <t>SKMOU780012</t>
  </si>
  <si>
    <t>SKFLO780016</t>
  </si>
  <si>
    <t>SKZCP200028</t>
  </si>
  <si>
    <t>SKZCP210028</t>
  </si>
  <si>
    <t>SKZCP240028</t>
  </si>
  <si>
    <t>SKZCP270028</t>
  </si>
  <si>
    <t>SKZCP300028</t>
  </si>
  <si>
    <t>SKZCP330028</t>
  </si>
  <si>
    <t>SKZCP360028</t>
  </si>
  <si>
    <t>SKZCP390028</t>
  </si>
  <si>
    <t>SKZCP420028</t>
  </si>
  <si>
    <t>SKZCP450028</t>
  </si>
  <si>
    <t>SKZCP480028</t>
  </si>
  <si>
    <t>SKZCP510028</t>
  </si>
  <si>
    <t>SKZCP540028</t>
  </si>
  <si>
    <t>SKZCP570028</t>
  </si>
  <si>
    <t>SKZCP600028</t>
  </si>
  <si>
    <t>SKZCP630028</t>
  </si>
  <si>
    <t>SKZCP660028</t>
  </si>
  <si>
    <t>SKDIV202016</t>
  </si>
  <si>
    <t>SKDIV202028</t>
  </si>
  <si>
    <t>SKDIV202012</t>
  </si>
  <si>
    <t>SKDIV201016</t>
  </si>
  <si>
    <t>SKDIV201028</t>
  </si>
  <si>
    <t>SKDIV201012</t>
  </si>
  <si>
    <t>SKDIV212016</t>
  </si>
  <si>
    <t>SKDIV212028</t>
  </si>
  <si>
    <t>SKDIV212012</t>
  </si>
  <si>
    <t>SKDIV211016</t>
  </si>
  <si>
    <t>SKDIV211028</t>
  </si>
  <si>
    <t>SKDIV211012</t>
  </si>
  <si>
    <t>SKDIV242016</t>
  </si>
  <si>
    <t>SKDIV242028</t>
  </si>
  <si>
    <t>SKDIV242012</t>
  </si>
  <si>
    <t>SKDIV241016</t>
  </si>
  <si>
    <t>SKDIV241028</t>
  </si>
  <si>
    <t>SKDIV241012</t>
  </si>
  <si>
    <t>SKDIV272016</t>
  </si>
  <si>
    <t>SKDIV272028</t>
  </si>
  <si>
    <t>SKDIV272012</t>
  </si>
  <si>
    <t>SKDIV271016</t>
  </si>
  <si>
    <t>SKDIV271028</t>
  </si>
  <si>
    <t>SKDIV271012</t>
  </si>
  <si>
    <t>SKDIV302016</t>
  </si>
  <si>
    <t>SKDIV302028</t>
  </si>
  <si>
    <t>SKDIV302012</t>
  </si>
  <si>
    <t>SKDIV301016</t>
  </si>
  <si>
    <t>SKDIV301028</t>
  </si>
  <si>
    <t>SKDIV301012</t>
  </si>
  <si>
    <t>SKDIV332016</t>
  </si>
  <si>
    <t>SKDIV332028</t>
  </si>
  <si>
    <t>SKDIV332012</t>
  </si>
  <si>
    <t>SKDIV331016</t>
  </si>
  <si>
    <t>SKDIV331028</t>
  </si>
  <si>
    <t>SKDIV331012</t>
  </si>
  <si>
    <t>SKDIV362016</t>
  </si>
  <si>
    <t>SKDIV362028</t>
  </si>
  <si>
    <t>SKDIV362012</t>
  </si>
  <si>
    <t>SKDIV361016</t>
  </si>
  <si>
    <t>SKDIV361028</t>
  </si>
  <si>
    <t>SKDIV361012</t>
  </si>
  <si>
    <t>SKDIV392016</t>
  </si>
  <si>
    <t>SKDIV392028</t>
  </si>
  <si>
    <t>SKDIV392012</t>
  </si>
  <si>
    <t>SKDIV391016</t>
  </si>
  <si>
    <t>SKDIV391028</t>
  </si>
  <si>
    <t>SKDIV391012</t>
  </si>
  <si>
    <t>SKDIV422016</t>
  </si>
  <si>
    <t>SKDIV422028</t>
  </si>
  <si>
    <t>SKDIV422012</t>
  </si>
  <si>
    <t>SKDIV421016</t>
  </si>
  <si>
    <t>SKDIV421028</t>
  </si>
  <si>
    <t>SKDIV421012</t>
  </si>
  <si>
    <t>SKDIV452016</t>
  </si>
  <si>
    <t>SKDIV452028</t>
  </si>
  <si>
    <t>SKDIV452012</t>
  </si>
  <si>
    <t>SKDIV451016</t>
  </si>
  <si>
    <t>SKDIV451028</t>
  </si>
  <si>
    <t>SKDIV451012</t>
  </si>
  <si>
    <t>SKDIV482016</t>
  </si>
  <si>
    <t>SKDIV482028</t>
  </si>
  <si>
    <t>SKDIV482012</t>
  </si>
  <si>
    <t>SKDIV481016</t>
  </si>
  <si>
    <t>SKDIV481028</t>
  </si>
  <si>
    <t>SKDIV481012</t>
  </si>
  <si>
    <t>SKDIV512016</t>
  </si>
  <si>
    <t>SKDIV512028</t>
  </si>
  <si>
    <t>SKDIV512012</t>
  </si>
  <si>
    <t>SKDIV511016</t>
  </si>
  <si>
    <t>SKDIV511028</t>
  </si>
  <si>
    <t>SKDIV511012</t>
  </si>
  <si>
    <t>SKDIV542016</t>
  </si>
  <si>
    <t>SKDIV542028</t>
  </si>
  <si>
    <t>SKDIV542012</t>
  </si>
  <si>
    <t>SKDIV541016</t>
  </si>
  <si>
    <t>SKDIV541028</t>
  </si>
  <si>
    <t>SKDIV541012</t>
  </si>
  <si>
    <t>SKDIV572016</t>
  </si>
  <si>
    <t>SKDIV572028</t>
  </si>
  <si>
    <t>SKDIV572012</t>
  </si>
  <si>
    <t>SKDIV571016</t>
  </si>
  <si>
    <t>SKDIV571028</t>
  </si>
  <si>
    <t>SKDIV571012</t>
  </si>
  <si>
    <t>SKDIV602016</t>
  </si>
  <si>
    <t>SKDIV602028</t>
  </si>
  <si>
    <t>SKDIV602012</t>
  </si>
  <si>
    <t>SKDIV601016</t>
  </si>
  <si>
    <t>SKDIV601028</t>
  </si>
  <si>
    <t>SKDIV601012</t>
  </si>
  <si>
    <t>SKDIV632016</t>
  </si>
  <si>
    <t>SKDIV632028</t>
  </si>
  <si>
    <t>SKDIV632012</t>
  </si>
  <si>
    <t>SKDIV631016</t>
  </si>
  <si>
    <t>SKDIV631028</t>
  </si>
  <si>
    <t>SKDIV631012</t>
  </si>
  <si>
    <t>SKDIV662016</t>
  </si>
  <si>
    <t>SKDIV662028</t>
  </si>
  <si>
    <t>SKDIV662012</t>
  </si>
  <si>
    <t>SKDIV661016</t>
  </si>
  <si>
    <t>SKDIV661028</t>
  </si>
  <si>
    <t>SKDIV661012</t>
  </si>
  <si>
    <t>SLBOT780016</t>
  </si>
  <si>
    <t>SLBAG200016</t>
  </si>
  <si>
    <t>SLBAG200024</t>
  </si>
  <si>
    <t>SLBAG200008</t>
  </si>
  <si>
    <t>SLBAG210016</t>
  </si>
  <si>
    <t>SLBAG210024</t>
  </si>
  <si>
    <t>SLBAG210008</t>
  </si>
  <si>
    <t>SLBAG240016</t>
  </si>
  <si>
    <t>SLBAG240024</t>
  </si>
  <si>
    <t>SLBAG240008</t>
  </si>
  <si>
    <t>SLBAG270016</t>
  </si>
  <si>
    <t>SLBAG270024</t>
  </si>
  <si>
    <t>SLBAG270008</t>
  </si>
  <si>
    <t>SLBAG300016</t>
  </si>
  <si>
    <t>SLBAG300024</t>
  </si>
  <si>
    <t>SLBAG300008</t>
  </si>
  <si>
    <t>SLBAG330016</t>
  </si>
  <si>
    <t>SLBAG330024</t>
  </si>
  <si>
    <t>SLBAG330008</t>
  </si>
  <si>
    <t>SLBAG360016</t>
  </si>
  <si>
    <t>SLBAG360024</t>
  </si>
  <si>
    <t>SLBAG360008</t>
  </si>
  <si>
    <t>SLBAG390016</t>
  </si>
  <si>
    <t>SLBAG390024</t>
  </si>
  <si>
    <t>SLBAG390008</t>
  </si>
  <si>
    <t>SLBAG420016</t>
  </si>
  <si>
    <t>SLBAG420024</t>
  </si>
  <si>
    <t>SLBAG420008</t>
  </si>
  <si>
    <t>SLBAG450016</t>
  </si>
  <si>
    <t>SLBAG450024</t>
  </si>
  <si>
    <t>SLBAG450008</t>
  </si>
  <si>
    <t>SLBAG480016</t>
  </si>
  <si>
    <t>SLBAG480024</t>
  </si>
  <si>
    <t>SLBAG480008</t>
  </si>
  <si>
    <t>SLBAG510016</t>
  </si>
  <si>
    <t>SLBAG510024</t>
  </si>
  <si>
    <t>SLBAG510008</t>
  </si>
  <si>
    <t>SLBAG540016</t>
  </si>
  <si>
    <t>SLBAG540024</t>
  </si>
  <si>
    <t>SLBAG540008</t>
  </si>
  <si>
    <t>SLBAG570016</t>
  </si>
  <si>
    <t>SLBAG570024</t>
  </si>
  <si>
    <t>SLBAG570008</t>
  </si>
  <si>
    <t>SLBAG600016</t>
  </si>
  <si>
    <t>SLBAG600024</t>
  </si>
  <si>
    <t>SLBAG600008</t>
  </si>
  <si>
    <t>SLBAG630016</t>
  </si>
  <si>
    <t>SLBAG630024</t>
  </si>
  <si>
    <t>SLBAG630008</t>
  </si>
  <si>
    <t>SLBAG660016</t>
  </si>
  <si>
    <t>SLBAG660024</t>
  </si>
  <si>
    <t>SLBAG660008</t>
  </si>
  <si>
    <t>SLBOM780016</t>
  </si>
  <si>
    <t>SLPTL780016</t>
  </si>
  <si>
    <t>SLPRO200016</t>
  </si>
  <si>
    <t>SLPRO210016</t>
  </si>
  <si>
    <t>SLPRO240016</t>
  </si>
  <si>
    <t>SLPRO270016</t>
  </si>
  <si>
    <t>SLPRO300016</t>
  </si>
  <si>
    <t>SLPRO330016</t>
  </si>
  <si>
    <t>SLPRO360016</t>
  </si>
  <si>
    <t>SLPRO390016</t>
  </si>
  <si>
    <t>SLPRO420016</t>
  </si>
  <si>
    <t>SLPRO450016</t>
  </si>
  <si>
    <t>SLPRO480016</t>
  </si>
  <si>
    <t>SLPRO510016</t>
  </si>
  <si>
    <t>SLPRO540016</t>
  </si>
  <si>
    <t>SLPRO570016</t>
  </si>
  <si>
    <t>SLPRO600016</t>
  </si>
  <si>
    <t>SLPRO630016</t>
  </si>
  <si>
    <t>SLPRO660016</t>
  </si>
  <si>
    <t>SLSEL780016</t>
  </si>
  <si>
    <t>SLSEL780024</t>
  </si>
  <si>
    <t>SLSEL780008</t>
  </si>
  <si>
    <t>SLCHE780016</t>
  </si>
  <si>
    <t>SLCHE780024</t>
  </si>
  <si>
    <t>SLCHE780008</t>
  </si>
  <si>
    <t>SLCHE780028</t>
  </si>
  <si>
    <t>SLCHE780012</t>
  </si>
  <si>
    <t>SLCHE780020</t>
  </si>
  <si>
    <t>SLCHE780004</t>
  </si>
  <si>
    <t>SLDIV202016</t>
  </si>
  <si>
    <t>SLDIV202028</t>
  </si>
  <si>
    <t>SLDIV202012</t>
  </si>
  <si>
    <t>SLDIV201016</t>
  </si>
  <si>
    <t>SLDIV201028</t>
  </si>
  <si>
    <t>SLDIV201012</t>
  </si>
  <si>
    <t>SLDIV212016</t>
  </si>
  <si>
    <t>SLDIV212028</t>
  </si>
  <si>
    <t>SLDIV212012</t>
  </si>
  <si>
    <t>SLDIV211016</t>
  </si>
  <si>
    <t>SLDIV211028</t>
  </si>
  <si>
    <t>SLDIV211012</t>
  </si>
  <si>
    <t>SLDIV242016</t>
  </si>
  <si>
    <t>SLDIV242028</t>
  </si>
  <si>
    <t>SLDIV242012</t>
  </si>
  <si>
    <t>SLDIV241016</t>
  </si>
  <si>
    <t>SLDIV241028</t>
  </si>
  <si>
    <t>SLDIV241012</t>
  </si>
  <si>
    <t>SLDIV272016</t>
  </si>
  <si>
    <t>SLDIV272028</t>
  </si>
  <si>
    <t>SLDIV272012</t>
  </si>
  <si>
    <t>SLDIV271016</t>
  </si>
  <si>
    <t>SLDIV271028</t>
  </si>
  <si>
    <t>SLDIV271012</t>
  </si>
  <si>
    <t>SLDIV302016</t>
  </si>
  <si>
    <t>SLDIV302028</t>
  </si>
  <si>
    <t>SLDIV302012</t>
  </si>
  <si>
    <t>SLDIV301016</t>
  </si>
  <si>
    <t>SLDIV301028</t>
  </si>
  <si>
    <t>SLDIV301012</t>
  </si>
  <si>
    <t>SLDIV332016</t>
  </si>
  <si>
    <t>SLDIV332028</t>
  </si>
  <si>
    <t>SLDIV332012</t>
  </si>
  <si>
    <t>SLDIV331016</t>
  </si>
  <si>
    <t>SLDIV331028</t>
  </si>
  <si>
    <t>SLDIV331012</t>
  </si>
  <si>
    <t>SLDIV362016</t>
  </si>
  <si>
    <t>SLDIV362028</t>
  </si>
  <si>
    <t>SLDIV362012</t>
  </si>
  <si>
    <t>SLDIV361016</t>
  </si>
  <si>
    <t>SLDIV361028</t>
  </si>
  <si>
    <t>SLDIV361012</t>
  </si>
  <si>
    <t>SLDIV392016</t>
  </si>
  <si>
    <t>SLDIV392028</t>
  </si>
  <si>
    <t>SLDIV392012</t>
  </si>
  <si>
    <t>SLDIV391016</t>
  </si>
  <si>
    <t>SLDIV391028</t>
  </si>
  <si>
    <t>SLDIV391012</t>
  </si>
  <si>
    <t>SLDIV422016</t>
  </si>
  <si>
    <t>SLDIV422028</t>
  </si>
  <si>
    <t>SLDIV422012</t>
  </si>
  <si>
    <t>SLDIV421016</t>
  </si>
  <si>
    <t>SLDIV421028</t>
  </si>
  <si>
    <t>SLDIV421012</t>
  </si>
  <si>
    <t>SLDIV452016</t>
  </si>
  <si>
    <t>SLDIV452028</t>
  </si>
  <si>
    <t>SLDIV452012</t>
  </si>
  <si>
    <t>SLDIV451016</t>
  </si>
  <si>
    <t>SLDIV451028</t>
  </si>
  <si>
    <t>SLDIV451012</t>
  </si>
  <si>
    <t>SLDIV482016</t>
  </si>
  <si>
    <t>SLDIV482028</t>
  </si>
  <si>
    <t>SLDIV482012</t>
  </si>
  <si>
    <t>SLDIV481016</t>
  </si>
  <si>
    <t>SLDIV481028</t>
  </si>
  <si>
    <t>SLDIV481012</t>
  </si>
  <si>
    <t>SLDIV512016</t>
  </si>
  <si>
    <t>SLDIV512028</t>
  </si>
  <si>
    <t>SLDIV512012</t>
  </si>
  <si>
    <t>SLDIV511016</t>
  </si>
  <si>
    <t>SLDIV511028</t>
  </si>
  <si>
    <t>SLDIV511012</t>
  </si>
  <si>
    <t>SLDIV542016</t>
  </si>
  <si>
    <t>SLDIV542028</t>
  </si>
  <si>
    <t>SLDIV542012</t>
  </si>
  <si>
    <t>SLDIV541016</t>
  </si>
  <si>
    <t>SLDIV541028</t>
  </si>
  <si>
    <t>SLDIV541012</t>
  </si>
  <si>
    <t>SLDIV572016</t>
  </si>
  <si>
    <t>SLDIV572028</t>
  </si>
  <si>
    <t>SLDIV572012</t>
  </si>
  <si>
    <t>SLDIV571016</t>
  </si>
  <si>
    <t>SLDIV571028</t>
  </si>
  <si>
    <t>SLDIV571012</t>
  </si>
  <si>
    <t>SLDIV602016</t>
  </si>
  <si>
    <t>SLDIV602028</t>
  </si>
  <si>
    <t>SLDIV602012</t>
  </si>
  <si>
    <t>SLDIV601016</t>
  </si>
  <si>
    <t>SLDIV601028</t>
  </si>
  <si>
    <t>SLDIV601012</t>
  </si>
  <si>
    <t>SLDIV632016</t>
  </si>
  <si>
    <t>SLDIV632028</t>
  </si>
  <si>
    <t>SLDIV632012</t>
  </si>
  <si>
    <t>SLDIV631016</t>
  </si>
  <si>
    <t>SLDIV631028</t>
  </si>
  <si>
    <t>SLDIV631012</t>
  </si>
  <si>
    <t>SLDIV662016</t>
  </si>
  <si>
    <t>SLDIV662028</t>
  </si>
  <si>
    <t>SLDIV662012</t>
  </si>
  <si>
    <t>SLDIV661016</t>
  </si>
  <si>
    <t>SLDIV661028</t>
  </si>
  <si>
    <t>SLDIV661012</t>
  </si>
  <si>
    <t>Codification des 3 derniers chiffres du code barème</t>
  </si>
  <si>
    <t>Détail de la tarification et de la codification des écomodulations</t>
  </si>
  <si>
    <t>Codification et tarification des écomodulations</t>
  </si>
  <si>
    <t>Combinaisons potentielles des critères de modulation</t>
  </si>
  <si>
    <t>Malus Recyclabilité &lt;50%</t>
  </si>
  <si>
    <r>
      <t xml:space="preserve">Pièces détachées
</t>
    </r>
    <r>
      <rPr>
        <sz val="11"/>
        <color theme="1"/>
        <rFont val="Calibri"/>
        <family val="2"/>
        <scheme val="minor"/>
      </rPr>
      <t>Malus</t>
    </r>
  </si>
  <si>
    <t>Commentaires</t>
  </si>
  <si>
    <t>Code non modulé</t>
  </si>
  <si>
    <t>Malus</t>
  </si>
  <si>
    <t>Bonus</t>
  </si>
  <si>
    <t>Légende</t>
  </si>
  <si>
    <t>Bonus Recyclabilité &gt;95%
(non cumulable avec un malus)</t>
  </si>
  <si>
    <r>
      <t xml:space="preserve">Fiabilité / Durabilité
</t>
    </r>
    <r>
      <rPr>
        <sz val="11"/>
        <color theme="1"/>
        <rFont val="Calibri"/>
        <family val="2"/>
        <scheme val="minor"/>
      </rPr>
      <t>Bonus (non cumulable avec un malus)</t>
    </r>
  </si>
  <si>
    <r>
      <t xml:space="preserve">Intégration de métal recyclé
</t>
    </r>
    <r>
      <rPr>
        <sz val="11"/>
        <color theme="1"/>
        <rFont val="Calibri"/>
        <family val="2"/>
        <scheme val="minor"/>
      </rPr>
      <t>Bonus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(est cumulable avec un malus)</t>
    </r>
  </si>
  <si>
    <t>Bonus Recyclabilité &gt;50%
(non cumulable avec un malus)</t>
  </si>
  <si>
    <r>
      <t>Impact tarifaire</t>
    </r>
    <r>
      <rPr>
        <sz val="11"/>
        <color theme="0"/>
        <rFont val="Calibri"/>
        <family val="2"/>
        <scheme val="minor"/>
      </rPr>
      <t xml:space="preserve"> *
(en % par rapport au tarif non-modulé)</t>
    </r>
  </si>
  <si>
    <t>Les critères de modulation de l’éco-contribution, les justificatifs et les modalités de contrôle sont détaillés dans le document « Note technique éco-modulation » disponible dans la rubrique « Documents » de votre compte personnel de l’Extranet Producteur d’Ecologic.</t>
  </si>
  <si>
    <t>•Sans malus, les bonus applicables se cumulent de façon additive.</t>
  </si>
  <si>
    <t>•Avec un malus, les bonus ne sont généralement plus applicables.</t>
  </si>
  <si>
    <t xml:space="preserve">•Deux exceptions restent cumulables avec un malus : </t>
  </si>
  <si>
    <t>•le bonus d’intégration de métal recyclé ;</t>
  </si>
  <si>
    <t>Rappel</t>
  </si>
  <si>
    <t>Chaque critère de modulation ne s'applique pas nécessairement à chaque équipement.</t>
  </si>
  <si>
    <t xml:space="preserve">Selon les équipements, plusieurs modulations peuvent s'appliquer et se combiner : </t>
  </si>
  <si>
    <t>Version 2.0 - du 30 septembre 2026</t>
  </si>
  <si>
    <t>SAVEL010</t>
  </si>
  <si>
    <t>SAVEL020</t>
  </si>
  <si>
    <t>SAVEL030</t>
  </si>
  <si>
    <t>SAVEL040</t>
  </si>
  <si>
    <t>SAVEL050</t>
  </si>
  <si>
    <t>SATRO060</t>
  </si>
  <si>
    <t>SATRO070</t>
  </si>
  <si>
    <t>SASKA780</t>
  </si>
  <si>
    <t>SAROL780</t>
  </si>
  <si>
    <t>SAZPN780</t>
  </si>
  <si>
    <t>SAZCH780</t>
  </si>
  <si>
    <t>SACAD082</t>
  </si>
  <si>
    <t>SACAD092</t>
  </si>
  <si>
    <t>SACAD102</t>
  </si>
  <si>
    <t>SACAD112</t>
  </si>
  <si>
    <t>SACAD122</t>
  </si>
  <si>
    <t>SACAD132</t>
  </si>
  <si>
    <t>SAREM780</t>
  </si>
  <si>
    <t>SASBE780</t>
  </si>
  <si>
    <t>SADIV082</t>
  </si>
  <si>
    <t>SADIV081</t>
  </si>
  <si>
    <t>SADIV092</t>
  </si>
  <si>
    <t>SADIV091</t>
  </si>
  <si>
    <t>SADIV102</t>
  </si>
  <si>
    <t>SADIV101</t>
  </si>
  <si>
    <t>SADIV112</t>
  </si>
  <si>
    <t>SADIV111</t>
  </si>
  <si>
    <t>SADIV122</t>
  </si>
  <si>
    <t>SADIV121</t>
  </si>
  <si>
    <t>SADIV132</t>
  </si>
  <si>
    <t>SADIV131</t>
  </si>
  <si>
    <t>SBCYC780</t>
  </si>
  <si>
    <t>SBBAG200</t>
  </si>
  <si>
    <t>SBBAG210</t>
  </si>
  <si>
    <t>SBBAG240</t>
  </si>
  <si>
    <t>SBBAG270</t>
  </si>
  <si>
    <t>SBBAG300</t>
  </si>
  <si>
    <t>SBBAG330</t>
  </si>
  <si>
    <t>SBBAG360</t>
  </si>
  <si>
    <t>SBBAG390</t>
  </si>
  <si>
    <t>SBBAG420</t>
  </si>
  <si>
    <t>SBBAG450</t>
  </si>
  <si>
    <t>SBBAG480</t>
  </si>
  <si>
    <t>SBBAG510</t>
  </si>
  <si>
    <t>SBBAG540</t>
  </si>
  <si>
    <t>SBBAG570</t>
  </si>
  <si>
    <t>SBBAG600</t>
  </si>
  <si>
    <t>SBBAG630</t>
  </si>
  <si>
    <t>SBBAG660</t>
  </si>
  <si>
    <t>SBCSQ780</t>
  </si>
  <si>
    <t>SBPRO200</t>
  </si>
  <si>
    <t>SBPRO210</t>
  </si>
  <si>
    <t>SBPRO240</t>
  </si>
  <si>
    <t>SBPRO270</t>
  </si>
  <si>
    <t>SBPRO300</t>
  </si>
  <si>
    <t>SBPRO330</t>
  </si>
  <si>
    <t>SBPRO360</t>
  </si>
  <si>
    <t>SBPRO390</t>
  </si>
  <si>
    <t>SBPRO420</t>
  </si>
  <si>
    <t>SBPRO450</t>
  </si>
  <si>
    <t>SBPRO480</t>
  </si>
  <si>
    <t>SBPRO510</t>
  </si>
  <si>
    <t>SBPRO540</t>
  </si>
  <si>
    <t>SBPRO570</t>
  </si>
  <si>
    <t>SBPRO600</t>
  </si>
  <si>
    <t>SBPRO630</t>
  </si>
  <si>
    <t>SBPRO660</t>
  </si>
  <si>
    <t>SBDIV202</t>
  </si>
  <si>
    <t>SBDIV201</t>
  </si>
  <si>
    <t>SBDIV212</t>
  </si>
  <si>
    <t>SBDIV211</t>
  </si>
  <si>
    <t>SBDIV242</t>
  </si>
  <si>
    <t>SBDIV241</t>
  </si>
  <si>
    <t>SBDIV272</t>
  </si>
  <si>
    <t>SBDIV271</t>
  </si>
  <si>
    <t>SBDIV302</t>
  </si>
  <si>
    <t>SBDIV301</t>
  </si>
  <si>
    <t>SBDIV332</t>
  </si>
  <si>
    <t>SBDIV331</t>
  </si>
  <si>
    <t>SBDIV362</t>
  </si>
  <si>
    <t>SBDIV361</t>
  </si>
  <si>
    <t>SBDIV392</t>
  </si>
  <si>
    <t>SBDIV391</t>
  </si>
  <si>
    <t>SBDIV422</t>
  </si>
  <si>
    <t>SBDIV421</t>
  </si>
  <si>
    <t>SBDIV452</t>
  </si>
  <si>
    <t>SBDIV451</t>
  </si>
  <si>
    <t>SBDIV482</t>
  </si>
  <si>
    <t>SBDIV481</t>
  </si>
  <si>
    <t>SBDIV512</t>
  </si>
  <si>
    <t>SBDIV511</t>
  </si>
  <si>
    <t>SBDIV542</t>
  </si>
  <si>
    <t>SBDIV541</t>
  </si>
  <si>
    <t>SBDIV572</t>
  </si>
  <si>
    <t>SBDIV571</t>
  </si>
  <si>
    <t>SBDIV602</t>
  </si>
  <si>
    <t>SBDIV601</t>
  </si>
  <si>
    <t>SBDIV632</t>
  </si>
  <si>
    <t>SBDIV631</t>
  </si>
  <si>
    <t>SBDIV662</t>
  </si>
  <si>
    <t>SBDIV661</t>
  </si>
  <si>
    <t>SCCRA780</t>
  </si>
  <si>
    <t>SCBAG200</t>
  </si>
  <si>
    <t>SCBAG210</t>
  </si>
  <si>
    <t>SCBAG240</t>
  </si>
  <si>
    <t>SCBAG270</t>
  </si>
  <si>
    <t>SCBAG300</t>
  </si>
  <si>
    <t>SCBAG330</t>
  </si>
  <si>
    <t>SCBAG360</t>
  </si>
  <si>
    <t>SCBAG390</t>
  </si>
  <si>
    <t>SCBAG420</t>
  </si>
  <si>
    <t>SCBAG450</t>
  </si>
  <si>
    <t>SCBAG480</t>
  </si>
  <si>
    <t>SCBAG510</t>
  </si>
  <si>
    <t>SCBAG540</t>
  </si>
  <si>
    <t>SCBAG570</t>
  </si>
  <si>
    <t>SCBAG600</t>
  </si>
  <si>
    <t>SCBAG630</t>
  </si>
  <si>
    <t>SCBAG660</t>
  </si>
  <si>
    <t>SCTIB780</t>
  </si>
  <si>
    <t>SCZGA780</t>
  </si>
  <si>
    <t>SCPRO200</t>
  </si>
  <si>
    <t>SCPRO210</t>
  </si>
  <si>
    <t>SCPRO240</t>
  </si>
  <si>
    <t>SCPRO270</t>
  </si>
  <si>
    <t>SCPRO300</t>
  </si>
  <si>
    <t>SCPRO330</t>
  </si>
  <si>
    <t>SCPRO360</t>
  </si>
  <si>
    <t>SCPRO390</t>
  </si>
  <si>
    <t>SCPRO420</t>
  </si>
  <si>
    <t>SCPRO450</t>
  </si>
  <si>
    <t>SCPRO480</t>
  </si>
  <si>
    <t>SCPRO510</t>
  </si>
  <si>
    <t>SCPRO540</t>
  </si>
  <si>
    <t>SCPRO570</t>
  </si>
  <si>
    <t>SCPRO600</t>
  </si>
  <si>
    <t>SCPRO630</t>
  </si>
  <si>
    <t>SCPRO660</t>
  </si>
  <si>
    <t>SCZBA350</t>
  </si>
  <si>
    <t>SCZBA360</t>
  </si>
  <si>
    <t>SCZBA400</t>
  </si>
  <si>
    <t>SCZBT780</t>
  </si>
  <si>
    <t>SCZPI780</t>
  </si>
  <si>
    <t>SCZTA780</t>
  </si>
  <si>
    <t>SCZSQ780</t>
  </si>
  <si>
    <t>SCZVO780</t>
  </si>
  <si>
    <t>SCTEE352</t>
  </si>
  <si>
    <t>SCTEE351</t>
  </si>
  <si>
    <t>SCTEE362</t>
  </si>
  <si>
    <t>SCTEE361</t>
  </si>
  <si>
    <t>SCTEE402</t>
  </si>
  <si>
    <t>SCTEE401</t>
  </si>
  <si>
    <t>SCTEA352</t>
  </si>
  <si>
    <t>SCTEA351</t>
  </si>
  <si>
    <t>SCTEA362</t>
  </si>
  <si>
    <t>SCTEA361</t>
  </si>
  <si>
    <t>SCTEA402</t>
  </si>
  <si>
    <t>SCTEA401</t>
  </si>
  <si>
    <t>SCPIN780</t>
  </si>
  <si>
    <t>SCPAD780</t>
  </si>
  <si>
    <t>SCBAD352</t>
  </si>
  <si>
    <t>SCBAD351</t>
  </si>
  <si>
    <t>SCBAD372</t>
  </si>
  <si>
    <t>SCBAD371</t>
  </si>
  <si>
    <t>SCSQU782</t>
  </si>
  <si>
    <t>SCSQU781</t>
  </si>
  <si>
    <t>SCPLA780</t>
  </si>
  <si>
    <t>SCZGR780</t>
  </si>
  <si>
    <t>SCZCO260</t>
  </si>
  <si>
    <t>SCZCO270</t>
  </si>
  <si>
    <t>SCZCO300</t>
  </si>
  <si>
    <t>SCZCO330</t>
  </si>
  <si>
    <t>SCZCO360</t>
  </si>
  <si>
    <t>SCZCO390</t>
  </si>
  <si>
    <t>SCZCO430</t>
  </si>
  <si>
    <t>SCZVI780</t>
  </si>
  <si>
    <t>SCFIL350</t>
  </si>
  <si>
    <t>SCFIL360</t>
  </si>
  <si>
    <t>SCFIL390</t>
  </si>
  <si>
    <t>SCFIL420</t>
  </si>
  <si>
    <t>SCFIL450</t>
  </si>
  <si>
    <t>SCFIL480</t>
  </si>
  <si>
    <t>SCFIL510</t>
  </si>
  <si>
    <t>SCFIL540</t>
  </si>
  <si>
    <t>SCFIL580</t>
  </si>
  <si>
    <t>SCCAG502</t>
  </si>
  <si>
    <t>SCCAG501</t>
  </si>
  <si>
    <t>SCCAG522</t>
  </si>
  <si>
    <t>SCCAG521</t>
  </si>
  <si>
    <t>SCPAN472</t>
  </si>
  <si>
    <t>SCPAN471</t>
  </si>
  <si>
    <t>SCPAN482</t>
  </si>
  <si>
    <t>SCPAN481</t>
  </si>
  <si>
    <t>SCPAN512</t>
  </si>
  <si>
    <t>SCPAN511</t>
  </si>
  <si>
    <t>SCPAN542</t>
  </si>
  <si>
    <t>SCPAN541</t>
  </si>
  <si>
    <t>SCPAN572</t>
  </si>
  <si>
    <t>SCPAN571</t>
  </si>
  <si>
    <t>SCPAN602</t>
  </si>
  <si>
    <t>SCPAN601</t>
  </si>
  <si>
    <t>SCPAN632</t>
  </si>
  <si>
    <t>SCPAN631</t>
  </si>
  <si>
    <t>SCPAN662</t>
  </si>
  <si>
    <t>SCPAN661</t>
  </si>
  <si>
    <t>SCZPL260</t>
  </si>
  <si>
    <t>SCZPL270</t>
  </si>
  <si>
    <t>SCZPL300</t>
  </si>
  <si>
    <t>SCZPL330</t>
  </si>
  <si>
    <t>SCZPL360</t>
  </si>
  <si>
    <t>SCZPL390</t>
  </si>
  <si>
    <t>SCZPL420</t>
  </si>
  <si>
    <t>SCZPL460</t>
  </si>
  <si>
    <t>SCUBL780</t>
  </si>
  <si>
    <t>SCTAB670</t>
  </si>
  <si>
    <t>SCDIV202</t>
  </si>
  <si>
    <t>SCDIV201</t>
  </si>
  <si>
    <t>SCDIV212</t>
  </si>
  <si>
    <t>SCDIV211</t>
  </si>
  <si>
    <t>SCDIV242</t>
  </si>
  <si>
    <t>SCDIV241</t>
  </si>
  <si>
    <t>SCDIV272</t>
  </si>
  <si>
    <t>SCDIV271</t>
  </si>
  <si>
    <t>SCDIV302</t>
  </si>
  <si>
    <t>SCDIV301</t>
  </si>
  <si>
    <t>SCDIV332</t>
  </si>
  <si>
    <t>SCDIV331</t>
  </si>
  <si>
    <t>SCDIV362</t>
  </si>
  <si>
    <t>SCDIV361</t>
  </si>
  <si>
    <t>SCDIV392</t>
  </si>
  <si>
    <t>SCDIV391</t>
  </si>
  <si>
    <t>SCDIV422</t>
  </si>
  <si>
    <t>SCDIV421</t>
  </si>
  <si>
    <t>SCDIV452</t>
  </si>
  <si>
    <t>SCDIV451</t>
  </si>
  <si>
    <t>SCDIV482</t>
  </si>
  <si>
    <t>SCDIV481</t>
  </si>
  <si>
    <t>SCDIV512</t>
  </si>
  <si>
    <t>SCDIV511</t>
  </si>
  <si>
    <t>SCDIV542</t>
  </si>
  <si>
    <t>SCDIV541</t>
  </si>
  <si>
    <t>SCDIV572</t>
  </si>
  <si>
    <t>SCDIV571</t>
  </si>
  <si>
    <t>SCDIV602</t>
  </si>
  <si>
    <t>SCDIV601</t>
  </si>
  <si>
    <t>SCDIV632</t>
  </si>
  <si>
    <t>SCDIV631</t>
  </si>
  <si>
    <t>SCDIV662</t>
  </si>
  <si>
    <t>SCDIV661</t>
  </si>
  <si>
    <t>SDSAC350</t>
  </si>
  <si>
    <t>SDSAC360</t>
  </si>
  <si>
    <t>SDSAC390</t>
  </si>
  <si>
    <t>SDSAC420</t>
  </si>
  <si>
    <t>SDSAC450</t>
  </si>
  <si>
    <t>SDSAC490</t>
  </si>
  <si>
    <t>SDBAG200</t>
  </si>
  <si>
    <t>SDBAG210</t>
  </si>
  <si>
    <t>SDBAG240</t>
  </si>
  <si>
    <t>SDBAG270</t>
  </si>
  <si>
    <t>SDBAG300</t>
  </si>
  <si>
    <t>SDBAG330</t>
  </si>
  <si>
    <t>SDBAG360</t>
  </si>
  <si>
    <t>SDBAG390</t>
  </si>
  <si>
    <t>SDBAG420</t>
  </si>
  <si>
    <t>SDBAG450</t>
  </si>
  <si>
    <t>SDBAG480</t>
  </si>
  <si>
    <t>SDBAG510</t>
  </si>
  <si>
    <t>SDBAG540</t>
  </si>
  <si>
    <t>SDBAG570</t>
  </si>
  <si>
    <t>SDBAG600</t>
  </si>
  <si>
    <t>SDBAG630</t>
  </si>
  <si>
    <t>SDBAG660</t>
  </si>
  <si>
    <t>SDRAN782</t>
  </si>
  <si>
    <t>SDRAN781</t>
  </si>
  <si>
    <t>SDPRO200</t>
  </si>
  <si>
    <t>SDPRO210</t>
  </si>
  <si>
    <t>SDPRO240</t>
  </si>
  <si>
    <t>SDPRO270</t>
  </si>
  <si>
    <t>SDPRO300</t>
  </si>
  <si>
    <t>SDPRO330</t>
  </si>
  <si>
    <t>SDPRO360</t>
  </si>
  <si>
    <t>SDPRO390</t>
  </si>
  <si>
    <t>SDPRO420</t>
  </si>
  <si>
    <t>SDPRO450</t>
  </si>
  <si>
    <t>SDPRO480</t>
  </si>
  <si>
    <t>SDPRO510</t>
  </si>
  <si>
    <t>SDPRO540</t>
  </si>
  <si>
    <t>SDPRO570</t>
  </si>
  <si>
    <t>SDPRO600</t>
  </si>
  <si>
    <t>SDPRO630</t>
  </si>
  <si>
    <t>SDPRO660</t>
  </si>
  <si>
    <t>SDBAT352</t>
  </si>
  <si>
    <t>SDBAT351</t>
  </si>
  <si>
    <t>SDBAT372</t>
  </si>
  <si>
    <t>SDBAT371</t>
  </si>
  <si>
    <t>SDZEM780</t>
  </si>
  <si>
    <t>SDTEC500</t>
  </si>
  <si>
    <t>SDTEC520</t>
  </si>
  <si>
    <t>SDTEV780</t>
  </si>
  <si>
    <t>SDPIQ782</t>
  </si>
  <si>
    <t>SDPIQ781</t>
  </si>
  <si>
    <t>SDSOL780</t>
  </si>
  <si>
    <t>SDGLA380</t>
  </si>
  <si>
    <t>SDGLA390</t>
  </si>
  <si>
    <t>SDGLA420</t>
  </si>
  <si>
    <t>SDGLA460</t>
  </si>
  <si>
    <t>SDFLA780</t>
  </si>
  <si>
    <t>SDDIV202</t>
  </si>
  <si>
    <t>SDDIV201</t>
  </si>
  <si>
    <t>SDDIV212</t>
  </si>
  <si>
    <t>SDDIV211</t>
  </si>
  <si>
    <t>SDDIV242</t>
  </si>
  <si>
    <t>SDDIV241</t>
  </si>
  <si>
    <t>SDDIV272</t>
  </si>
  <si>
    <t>SDDIV271</t>
  </si>
  <si>
    <t>SDDIV302</t>
  </si>
  <si>
    <t>SDDIV301</t>
  </si>
  <si>
    <t>SDDIV332</t>
  </si>
  <si>
    <t>SDDIV331</t>
  </si>
  <si>
    <t>SDDIV362</t>
  </si>
  <si>
    <t>SDDIV361</t>
  </si>
  <si>
    <t>SDDIV392</t>
  </si>
  <si>
    <t>SDDIV391</t>
  </si>
  <si>
    <t>SDDIV422</t>
  </si>
  <si>
    <t>SDDIV421</t>
  </si>
  <si>
    <t>SDDIV452</t>
  </si>
  <si>
    <t>SDDIV451</t>
  </si>
  <si>
    <t>SDDIV482</t>
  </si>
  <si>
    <t>SDDIV481</t>
  </si>
  <si>
    <t>SDDIV512</t>
  </si>
  <si>
    <t>SDDIV511</t>
  </si>
  <si>
    <t>SDDIV542</t>
  </si>
  <si>
    <t>SDDIV541</t>
  </si>
  <si>
    <t>SDDIV572</t>
  </si>
  <si>
    <t>SDDIV571</t>
  </si>
  <si>
    <t>SDDIV602</t>
  </si>
  <si>
    <t>SDDIV601</t>
  </si>
  <si>
    <t>SDDIV632</t>
  </si>
  <si>
    <t>SDDIV631</t>
  </si>
  <si>
    <t>SDDIV662</t>
  </si>
  <si>
    <t>SDDIV661</t>
  </si>
  <si>
    <t>SEPOI780</t>
  </si>
  <si>
    <t>SEBAG200</t>
  </si>
  <si>
    <t>SEBAG210</t>
  </si>
  <si>
    <t>SEBAG240</t>
  </si>
  <si>
    <t>SEBAG270</t>
  </si>
  <si>
    <t>SEBAG300</t>
  </si>
  <si>
    <t>SEBAG330</t>
  </si>
  <si>
    <t>SEBAG360</t>
  </si>
  <si>
    <t>SEBAG390</t>
  </si>
  <si>
    <t>SEBAG420</t>
  </si>
  <si>
    <t>SEBAG450</t>
  </si>
  <si>
    <t>SEBAG480</t>
  </si>
  <si>
    <t>SEBAG510</t>
  </si>
  <si>
    <t>SEBAG540</t>
  </si>
  <si>
    <t>SEBAG570</t>
  </si>
  <si>
    <t>SEBAG600</t>
  </si>
  <si>
    <t>SEBAG630</t>
  </si>
  <si>
    <t>SEBAG660</t>
  </si>
  <si>
    <t>SEPRO200</t>
  </si>
  <si>
    <t>SEPRO210</t>
  </si>
  <si>
    <t>SEPRO240</t>
  </si>
  <si>
    <t>SEPRO270</t>
  </si>
  <si>
    <t>SEPRO300</t>
  </si>
  <si>
    <t>SEPRO330</t>
  </si>
  <si>
    <t>SEPRO360</t>
  </si>
  <si>
    <t>SEPRO390</t>
  </si>
  <si>
    <t>SEPRO420</t>
  </si>
  <si>
    <t>SEPRO450</t>
  </si>
  <si>
    <t>SEPRO480</t>
  </si>
  <si>
    <t>SEPRO510</t>
  </si>
  <si>
    <t>SEPRO540</t>
  </si>
  <si>
    <t>SEPRO570</t>
  </si>
  <si>
    <t>SEPRO600</t>
  </si>
  <si>
    <t>SEPRO630</t>
  </si>
  <si>
    <t>SEPRO660</t>
  </si>
  <si>
    <t>SEHAI382</t>
  </si>
  <si>
    <t>SEHAI381</t>
  </si>
  <si>
    <t>SEHAI392</t>
  </si>
  <si>
    <t>SEHAI391</t>
  </si>
  <si>
    <t>SEHAI422</t>
  </si>
  <si>
    <t>SEHAI421</t>
  </si>
  <si>
    <t>SEHAI452</t>
  </si>
  <si>
    <t>SEHAI451</t>
  </si>
  <si>
    <t>SEHAI482</t>
  </si>
  <si>
    <t>SEHAI481</t>
  </si>
  <si>
    <t>SEHAI512</t>
  </si>
  <si>
    <t>SEHAI511</t>
  </si>
  <si>
    <t>SEHAI542</t>
  </si>
  <si>
    <t>SEHAI541</t>
  </si>
  <si>
    <t>SEHAI572</t>
  </si>
  <si>
    <t>SEHAI571</t>
  </si>
  <si>
    <t>SEHAI602</t>
  </si>
  <si>
    <t>SEHAI601</t>
  </si>
  <si>
    <t>SEHAI632</t>
  </si>
  <si>
    <t>SEHAI631</t>
  </si>
  <si>
    <t>SEHAI662</t>
  </si>
  <si>
    <t>SEHAI661</t>
  </si>
  <si>
    <t>SEMAT470</t>
  </si>
  <si>
    <t>SEMAT480</t>
  </si>
  <si>
    <t>SEMAT510</t>
  </si>
  <si>
    <t>SEMAT540</t>
  </si>
  <si>
    <t>SEMAT570</t>
  </si>
  <si>
    <t>SEMAT600</t>
  </si>
  <si>
    <t>SEMAT630</t>
  </si>
  <si>
    <t>SEMAT660</t>
  </si>
  <si>
    <t>SEOID472</t>
  </si>
  <si>
    <t>SEOID471</t>
  </si>
  <si>
    <t>SEOID482</t>
  </si>
  <si>
    <t>SEOID481</t>
  </si>
  <si>
    <t>SEOID522</t>
  </si>
  <si>
    <t>SEOID521</t>
  </si>
  <si>
    <t>SEJAV352</t>
  </si>
  <si>
    <t>SEJAV351</t>
  </si>
  <si>
    <t>SEJAV372</t>
  </si>
  <si>
    <t>SEJAV371</t>
  </si>
  <si>
    <t>SEDIS412</t>
  </si>
  <si>
    <t>SEDIS411</t>
  </si>
  <si>
    <t>SEDIS432</t>
  </si>
  <si>
    <t>SEDIS431</t>
  </si>
  <si>
    <t>SEMAR472</t>
  </si>
  <si>
    <t>SEMAR471</t>
  </si>
  <si>
    <t>SEMAR482</t>
  </si>
  <si>
    <t>SEMAR481</t>
  </si>
  <si>
    <t>SEMAR522</t>
  </si>
  <si>
    <t>SEMAR521</t>
  </si>
  <si>
    <t>SEDIV202</t>
  </si>
  <si>
    <t>SEDIV201</t>
  </si>
  <si>
    <t>SEDIV212</t>
  </si>
  <si>
    <t>SEDIV211</t>
  </si>
  <si>
    <t>SEDIV242</t>
  </si>
  <si>
    <t>SEDIV241</t>
  </si>
  <si>
    <t>SEDIV272</t>
  </si>
  <si>
    <t>SEDIV271</t>
  </si>
  <si>
    <t>SEDIV302</t>
  </si>
  <si>
    <t>SEDIV301</t>
  </si>
  <si>
    <t>SEDIV332</t>
  </si>
  <si>
    <t>SEDIV331</t>
  </si>
  <si>
    <t>SEDIV362</t>
  </si>
  <si>
    <t>SEDIV361</t>
  </si>
  <si>
    <t>SEDIV392</t>
  </si>
  <si>
    <t>SEDIV391</t>
  </si>
  <si>
    <t>SEDIV422</t>
  </si>
  <si>
    <t>SEDIV421</t>
  </si>
  <si>
    <t>SEDIV452</t>
  </si>
  <si>
    <t>SEDIV451</t>
  </si>
  <si>
    <t>SEDIV482</t>
  </si>
  <si>
    <t>SEDIV481</t>
  </si>
  <si>
    <t>SEDIV512</t>
  </si>
  <si>
    <t>SEDIV511</t>
  </si>
  <si>
    <t>SEDIV542</t>
  </si>
  <si>
    <t>SEDIV541</t>
  </si>
  <si>
    <t>SEDIV572</t>
  </si>
  <si>
    <t>SEDIV571</t>
  </si>
  <si>
    <t>SEDIV602</t>
  </si>
  <si>
    <t>SEDIV601</t>
  </si>
  <si>
    <t>SEDIV632</t>
  </si>
  <si>
    <t>SEDIV631</t>
  </si>
  <si>
    <t>SEDIV662</t>
  </si>
  <si>
    <t>SEDIV661</t>
  </si>
  <si>
    <t>SFEAU780</t>
  </si>
  <si>
    <t>SFBAG200</t>
  </si>
  <si>
    <t>SFBAG210</t>
  </si>
  <si>
    <t>SFBAG240</t>
  </si>
  <si>
    <t>SFBAG270</t>
  </si>
  <si>
    <t>SFBAG300</t>
  </si>
  <si>
    <t>SFBAG330</t>
  </si>
  <si>
    <t>SFBAG360</t>
  </si>
  <si>
    <t>SFBAG390</t>
  </si>
  <si>
    <t>SFBAG420</t>
  </si>
  <si>
    <t>SFBAG450</t>
  </si>
  <si>
    <t>SFBAG480</t>
  </si>
  <si>
    <t>SFBAG510</t>
  </si>
  <si>
    <t>SFBAG540</t>
  </si>
  <si>
    <t>SFBAG570</t>
  </si>
  <si>
    <t>SFBAG600</t>
  </si>
  <si>
    <t>SFBAG630</t>
  </si>
  <si>
    <t>SFBAG660</t>
  </si>
  <si>
    <t>SFCAS380</t>
  </si>
  <si>
    <t>SFCAS400</t>
  </si>
  <si>
    <t>SFGIL780</t>
  </si>
  <si>
    <t>SFZBR780</t>
  </si>
  <si>
    <t>SFPRO200</t>
  </si>
  <si>
    <t>SFPRO210</t>
  </si>
  <si>
    <t>SFPRO240</t>
  </si>
  <si>
    <t>SFPRO270</t>
  </si>
  <si>
    <t>SFPRO300</t>
  </si>
  <si>
    <t>SFPRO330</t>
  </si>
  <si>
    <t>SFPRO360</t>
  </si>
  <si>
    <t>SFPRO390</t>
  </si>
  <si>
    <t>SFPRO420</t>
  </si>
  <si>
    <t>SFPRO450</t>
  </si>
  <si>
    <t>SFPRO480</t>
  </si>
  <si>
    <t>SFPRO510</t>
  </si>
  <si>
    <t>SFPRO540</t>
  </si>
  <si>
    <t>SFPRO570</t>
  </si>
  <si>
    <t>SFPRO600</t>
  </si>
  <si>
    <t>SFPRO630</t>
  </si>
  <si>
    <t>SFPRO660</t>
  </si>
  <si>
    <t>SFLAN410</t>
  </si>
  <si>
    <t>SFLAN420</t>
  </si>
  <si>
    <t>SFLAN450</t>
  </si>
  <si>
    <t>SFLAN480</t>
  </si>
  <si>
    <t>SFLAN510</t>
  </si>
  <si>
    <t>SFLAN540</t>
  </si>
  <si>
    <t>SFLAN570</t>
  </si>
  <si>
    <t>SFLAN610</t>
  </si>
  <si>
    <t>SFKIT780</t>
  </si>
  <si>
    <t>SFKAY783</t>
  </si>
  <si>
    <t>SFKAY781</t>
  </si>
  <si>
    <t>SFWID780</t>
  </si>
  <si>
    <t>SFKTE780</t>
  </si>
  <si>
    <t>SFWIG780</t>
  </si>
  <si>
    <t>SFEMB782</t>
  </si>
  <si>
    <t>SFEMB783</t>
  </si>
  <si>
    <t>SFEMB781</t>
  </si>
  <si>
    <t>SFENG782</t>
  </si>
  <si>
    <t>SFENG781</t>
  </si>
  <si>
    <t>SFWIS442</t>
  </si>
  <si>
    <t>SFWIS441</t>
  </si>
  <si>
    <t>SFWIS462</t>
  </si>
  <si>
    <t>SFWIS461</t>
  </si>
  <si>
    <t>SFEQU290</t>
  </si>
  <si>
    <t>SFEQU300</t>
  </si>
  <si>
    <t>SFEQU330</t>
  </si>
  <si>
    <t>SFEQU360</t>
  </si>
  <si>
    <t>SFEQU390</t>
  </si>
  <si>
    <t>SFEQU420</t>
  </si>
  <si>
    <t>SFEQU450</t>
  </si>
  <si>
    <t>SFEQU480</t>
  </si>
  <si>
    <t>SFEQU510</t>
  </si>
  <si>
    <t>SFEQU540</t>
  </si>
  <si>
    <t>SFEQU570</t>
  </si>
  <si>
    <t>SFEQU600</t>
  </si>
  <si>
    <t>SFEQU630</t>
  </si>
  <si>
    <t>SFEQU660</t>
  </si>
  <si>
    <t>SFZBO780</t>
  </si>
  <si>
    <t>SFTUB780</t>
  </si>
  <si>
    <t>SFPAL780</t>
  </si>
  <si>
    <t>SFLUN290</t>
  </si>
  <si>
    <t>SFLUN300</t>
  </si>
  <si>
    <t>SFLUN330</t>
  </si>
  <si>
    <t>SFLUN360</t>
  </si>
  <si>
    <t>SFLUN400</t>
  </si>
  <si>
    <t>SFPLO412</t>
  </si>
  <si>
    <t>SFPLO432</t>
  </si>
  <si>
    <t>SFBOU780</t>
  </si>
  <si>
    <t>SFCOM350</t>
  </si>
  <si>
    <t>SFCOM360</t>
  </si>
  <si>
    <t>SFCOM390</t>
  </si>
  <si>
    <t>SFCOM420</t>
  </si>
  <si>
    <t>SFCOM450</t>
  </si>
  <si>
    <t>SFCOM490</t>
  </si>
  <si>
    <t>SFNEO780</t>
  </si>
  <si>
    <t>SFJEU350</t>
  </si>
  <si>
    <t>SFJEU360</t>
  </si>
  <si>
    <t>SFJEU390</t>
  </si>
  <si>
    <t>SFJEU430</t>
  </si>
  <si>
    <t>SFDIV202</t>
  </si>
  <si>
    <t>SFDIV201</t>
  </si>
  <si>
    <t>SFDIV212</t>
  </si>
  <si>
    <t>SFDIV211</t>
  </si>
  <si>
    <t>SFDIV242</t>
  </si>
  <si>
    <t>SFDIV241</t>
  </si>
  <si>
    <t>SFDIV272</t>
  </si>
  <si>
    <t>SFDIV271</t>
  </si>
  <si>
    <t>SFDIV302</t>
  </si>
  <si>
    <t>SFDIV301</t>
  </si>
  <si>
    <t>SFDIV332</t>
  </si>
  <si>
    <t>SFDIV331</t>
  </si>
  <si>
    <t>SFDIV362</t>
  </si>
  <si>
    <t>SFDIV361</t>
  </si>
  <si>
    <t>SFDIV392</t>
  </si>
  <si>
    <t>SFDIV391</t>
  </si>
  <si>
    <t>SFDIV422</t>
  </si>
  <si>
    <t>SFDIV421</t>
  </si>
  <si>
    <t>SFDIV452</t>
  </si>
  <si>
    <t>SFDIV451</t>
  </si>
  <si>
    <t>SFDIV482</t>
  </si>
  <si>
    <t>SFDIV481</t>
  </si>
  <si>
    <t>SFDIV512</t>
  </si>
  <si>
    <t>SFDIV511</t>
  </si>
  <si>
    <t>SFDIV542</t>
  </si>
  <si>
    <t>SFDIV541</t>
  </si>
  <si>
    <t>SFDIV572</t>
  </si>
  <si>
    <t>SFDIV571</t>
  </si>
  <si>
    <t>SFDIV602</t>
  </si>
  <si>
    <t>SFDIV601</t>
  </si>
  <si>
    <t>SFDIV632</t>
  </si>
  <si>
    <t>SFDIV631</t>
  </si>
  <si>
    <t>SFDIV662</t>
  </si>
  <si>
    <t>SFDIV661</t>
  </si>
  <si>
    <t>SGNOR780</t>
  </si>
  <si>
    <t>SGALP780</t>
  </si>
  <si>
    <t>SGSNW780</t>
  </si>
  <si>
    <t>SGPAT780</t>
  </si>
  <si>
    <t>SGBAG200</t>
  </si>
  <si>
    <t>SGBAG210</t>
  </si>
  <si>
    <t>SGBAG240</t>
  </si>
  <si>
    <t>SGBAG270</t>
  </si>
  <si>
    <t>SGBAG300</t>
  </si>
  <si>
    <t>SGBAG330</t>
  </si>
  <si>
    <t>SGBAG360</t>
  </si>
  <si>
    <t>SGBAG390</t>
  </si>
  <si>
    <t>SGBAG420</t>
  </si>
  <si>
    <t>SGBAG450</t>
  </si>
  <si>
    <t>SGBAG480</t>
  </si>
  <si>
    <t>SGBAG510</t>
  </si>
  <si>
    <t>SGBAG540</t>
  </si>
  <si>
    <t>SGBAG570</t>
  </si>
  <si>
    <t>SGBAG600</t>
  </si>
  <si>
    <t>SGBAG630</t>
  </si>
  <si>
    <t>SGBAG660</t>
  </si>
  <si>
    <t>SGCSQ380</t>
  </si>
  <si>
    <t>SGCSQ400</t>
  </si>
  <si>
    <t>SGVIS350</t>
  </si>
  <si>
    <t>SGVIS370</t>
  </si>
  <si>
    <t>SGPRO200</t>
  </si>
  <si>
    <t>SGPRO210</t>
  </si>
  <si>
    <t>SGPRO240</t>
  </si>
  <si>
    <t>SGPRO270</t>
  </si>
  <si>
    <t>SGPRO300</t>
  </si>
  <si>
    <t>SGPRO330</t>
  </si>
  <si>
    <t>SGPRO360</t>
  </si>
  <si>
    <t>SGPRO390</t>
  </si>
  <si>
    <t>SGPRO420</t>
  </si>
  <si>
    <t>SGPRO450</t>
  </si>
  <si>
    <t>SGPRO480</t>
  </si>
  <si>
    <t>SGPRO510</t>
  </si>
  <si>
    <t>SGPRO540</t>
  </si>
  <si>
    <t>SGPRO570</t>
  </si>
  <si>
    <t>SGPRO600</t>
  </si>
  <si>
    <t>SGPRO630</t>
  </si>
  <si>
    <t>SGPRO660</t>
  </si>
  <si>
    <t>SGSKI380</t>
  </si>
  <si>
    <t>SGSKI390</t>
  </si>
  <si>
    <t>SGSKI420</t>
  </si>
  <si>
    <t>SGSKI450</t>
  </si>
  <si>
    <t>SGSKI480</t>
  </si>
  <si>
    <t>SGSKI520</t>
  </si>
  <si>
    <t>SGSNO410</t>
  </si>
  <si>
    <t>SGSNO430</t>
  </si>
  <si>
    <t>SGBTN382</t>
  </si>
  <si>
    <t>SGBTN381</t>
  </si>
  <si>
    <t>SGBTN402</t>
  </si>
  <si>
    <t>SGBTN401</t>
  </si>
  <si>
    <t>SGFIX352</t>
  </si>
  <si>
    <t>SGFIX351</t>
  </si>
  <si>
    <t>SGFIX362</t>
  </si>
  <si>
    <t>SGFIX361</t>
  </si>
  <si>
    <t>SGFIX392</t>
  </si>
  <si>
    <t>SGFIX391</t>
  </si>
  <si>
    <t>SGFIX422</t>
  </si>
  <si>
    <t>SGFIX421</t>
  </si>
  <si>
    <t>SGFIX462</t>
  </si>
  <si>
    <t>SGFIX461</t>
  </si>
  <si>
    <t>SGLUG380</t>
  </si>
  <si>
    <t>SGLUG390</t>
  </si>
  <si>
    <t>SGLUG430</t>
  </si>
  <si>
    <t>SGRAQ780</t>
  </si>
  <si>
    <t>SGZPH780</t>
  </si>
  <si>
    <t>SGZCR780</t>
  </si>
  <si>
    <t>SGZPA780</t>
  </si>
  <si>
    <t>SGDIV202</t>
  </si>
  <si>
    <t>SGDIV201</t>
  </si>
  <si>
    <t>SGDIV212</t>
  </si>
  <si>
    <t>SGDIV211</t>
  </si>
  <si>
    <t>SGDIV242</t>
  </si>
  <si>
    <t>SGDIV241</t>
  </si>
  <si>
    <t>SGDIV272</t>
  </si>
  <si>
    <t>SGDIV271</t>
  </si>
  <si>
    <t>SGDIV302</t>
  </si>
  <si>
    <t>SGDIV301</t>
  </si>
  <si>
    <t>SGDIV332</t>
  </si>
  <si>
    <t>SGDIV331</t>
  </si>
  <si>
    <t>SGDIV362</t>
  </si>
  <si>
    <t>SGDIV361</t>
  </si>
  <si>
    <t>SGDIV392</t>
  </si>
  <si>
    <t>SGDIV391</t>
  </si>
  <si>
    <t>SGDIV422</t>
  </si>
  <si>
    <t>SGDIV421</t>
  </si>
  <si>
    <t>SGDIV452</t>
  </si>
  <si>
    <t>SGDIV451</t>
  </si>
  <si>
    <t>SGDIV482</t>
  </si>
  <si>
    <t>SGDIV481</t>
  </si>
  <si>
    <t>SGDIV512</t>
  </si>
  <si>
    <t>SGDIV511</t>
  </si>
  <si>
    <t>SGDIV542</t>
  </si>
  <si>
    <t>SGDIV541</t>
  </si>
  <si>
    <t>SGDIV572</t>
  </si>
  <si>
    <t>SGDIV571</t>
  </si>
  <si>
    <t>SGDIV602</t>
  </si>
  <si>
    <t>SGDIV601</t>
  </si>
  <si>
    <t>SGDIV632</t>
  </si>
  <si>
    <t>SGDIV631</t>
  </si>
  <si>
    <t>SGDIV662</t>
  </si>
  <si>
    <t>SGDIV661</t>
  </si>
  <si>
    <t>SHCHS780</t>
  </si>
  <si>
    <t>SHBAG200</t>
  </si>
  <si>
    <t>SHBAG210</t>
  </si>
  <si>
    <t>SHBAG240</t>
  </si>
  <si>
    <t>SHBAG270</t>
  </si>
  <si>
    <t>SHBAG300</t>
  </si>
  <si>
    <t>SHBAG330</t>
  </si>
  <si>
    <t>SHBAG360</t>
  </si>
  <si>
    <t>SHBAG390</t>
  </si>
  <si>
    <t>SHBAG420</t>
  </si>
  <si>
    <t>SHBAG450</t>
  </si>
  <si>
    <t>SHBAG480</t>
  </si>
  <si>
    <t>SHBAG510</t>
  </si>
  <si>
    <t>SHBAG540</t>
  </si>
  <si>
    <t>SHBAG570</t>
  </si>
  <si>
    <t>SHBAG600</t>
  </si>
  <si>
    <t>SHBAG630</t>
  </si>
  <si>
    <t>SHBAG660</t>
  </si>
  <si>
    <t>SHPRO200</t>
  </si>
  <si>
    <t>SHPRO210</t>
  </si>
  <si>
    <t>SHPRO240</t>
  </si>
  <si>
    <t>SHPRO270</t>
  </si>
  <si>
    <t>SHPRO300</t>
  </si>
  <si>
    <t>SHPRO330</t>
  </si>
  <si>
    <t>SHPRO360</t>
  </si>
  <si>
    <t>SHPRO390</t>
  </si>
  <si>
    <t>SHPRO420</t>
  </si>
  <si>
    <t>SHPRO450</t>
  </si>
  <si>
    <t>SHPRO480</t>
  </si>
  <si>
    <t>SHPRO510</t>
  </si>
  <si>
    <t>SHPRO540</t>
  </si>
  <si>
    <t>SHPRO570</t>
  </si>
  <si>
    <t>SHPRO600</t>
  </si>
  <si>
    <t>SHPRO630</t>
  </si>
  <si>
    <t>SHPRO660</t>
  </si>
  <si>
    <t>SHBIL670</t>
  </si>
  <si>
    <t>SHQUE780</t>
  </si>
  <si>
    <t>SHZGO780</t>
  </si>
  <si>
    <t>SHZTE780</t>
  </si>
  <si>
    <t>SHCLU782</t>
  </si>
  <si>
    <t>SHCLU781</t>
  </si>
  <si>
    <t>SHSET470</t>
  </si>
  <si>
    <t>SHSET480</t>
  </si>
  <si>
    <t>SHSET520</t>
  </si>
  <si>
    <t>SHGOL472</t>
  </si>
  <si>
    <t>SHGOL482</t>
  </si>
  <si>
    <t>SHGOL512</t>
  </si>
  <si>
    <t>SHGOL552</t>
  </si>
  <si>
    <t>SHLYO782</t>
  </si>
  <si>
    <t>SHBOW780</t>
  </si>
  <si>
    <t>SHJPB500</t>
  </si>
  <si>
    <t>SHJPB510</t>
  </si>
  <si>
    <t>SHJPB540</t>
  </si>
  <si>
    <t>SHJPB570</t>
  </si>
  <si>
    <t>SHJPB610</t>
  </si>
  <si>
    <t>SHJPA502</t>
  </si>
  <si>
    <t>SHJPA501</t>
  </si>
  <si>
    <t>SHJPA512</t>
  </si>
  <si>
    <t>SHJPA511</t>
  </si>
  <si>
    <t>SHJPA542</t>
  </si>
  <si>
    <t>SHJPA541</t>
  </si>
  <si>
    <t>SHJPA572</t>
  </si>
  <si>
    <t>SHJPA571</t>
  </si>
  <si>
    <t>SHJPA612</t>
  </si>
  <si>
    <t>SHJPA611</t>
  </si>
  <si>
    <t>SHARC200</t>
  </si>
  <si>
    <t>SHARC210</t>
  </si>
  <si>
    <t>SHARC240</t>
  </si>
  <si>
    <t>SHARC270</t>
  </si>
  <si>
    <t>SHARC300</t>
  </si>
  <si>
    <t>SHARC330</t>
  </si>
  <si>
    <t>SHARC360</t>
  </si>
  <si>
    <t>SHARC390</t>
  </si>
  <si>
    <t>SHARC420</t>
  </si>
  <si>
    <t>SHARC450</t>
  </si>
  <si>
    <t>SHARC490</t>
  </si>
  <si>
    <t>SHZFL782</t>
  </si>
  <si>
    <t>SHZFL781</t>
  </si>
  <si>
    <t>SHZCI590</t>
  </si>
  <si>
    <t>SHZCI610</t>
  </si>
  <si>
    <t>SHZFE782</t>
  </si>
  <si>
    <t>SHZFE781</t>
  </si>
  <si>
    <t>SHZCB440</t>
  </si>
  <si>
    <t>SHZCB450</t>
  </si>
  <si>
    <t>SHZCB480</t>
  </si>
  <si>
    <t>SHZCB520</t>
  </si>
  <si>
    <t>SHDIV202</t>
  </si>
  <si>
    <t>SHDIV201</t>
  </si>
  <si>
    <t>SHDIV212</t>
  </si>
  <si>
    <t>SHDIV211</t>
  </si>
  <si>
    <t>SHDIV242</t>
  </si>
  <si>
    <t>SHDIV241</t>
  </si>
  <si>
    <t>SHDIV272</t>
  </si>
  <si>
    <t>SHDIV271</t>
  </si>
  <si>
    <t>SHDIV302</t>
  </si>
  <si>
    <t>SHDIV301</t>
  </si>
  <si>
    <t>SHDIV332</t>
  </si>
  <si>
    <t>SHDIV331</t>
  </si>
  <si>
    <t>SHDIV362</t>
  </si>
  <si>
    <t>SHDIV361</t>
  </si>
  <si>
    <t>SHDIV392</t>
  </si>
  <si>
    <t>SHDIV391</t>
  </si>
  <si>
    <t>SHDIV422</t>
  </si>
  <si>
    <t>SHDIV421</t>
  </si>
  <si>
    <t>SHDIV452</t>
  </si>
  <si>
    <t>SHDIV451</t>
  </si>
  <si>
    <t>SHDIV482</t>
  </si>
  <si>
    <t>SHDIV481</t>
  </si>
  <si>
    <t>SHDIV512</t>
  </si>
  <si>
    <t>SHDIV511</t>
  </si>
  <si>
    <t>SHDIV542</t>
  </si>
  <si>
    <t>SHDIV541</t>
  </si>
  <si>
    <t>SHDIV572</t>
  </si>
  <si>
    <t>SHDIV571</t>
  </si>
  <si>
    <t>SHDIV602</t>
  </si>
  <si>
    <t>SHDIV601</t>
  </si>
  <si>
    <t>SHDIV632</t>
  </si>
  <si>
    <t>SHDIV631</t>
  </si>
  <si>
    <t>SHDIV662</t>
  </si>
  <si>
    <t>SHDIV661</t>
  </si>
  <si>
    <t>SIESC780</t>
  </si>
  <si>
    <t>SIBAG200</t>
  </si>
  <si>
    <t>SIBAG210</t>
  </si>
  <si>
    <t>SIBAG240</t>
  </si>
  <si>
    <t>SIBAG270</t>
  </si>
  <si>
    <t>SIBAG300</t>
  </si>
  <si>
    <t>SIBAG330</t>
  </si>
  <si>
    <t>SIBAG360</t>
  </si>
  <si>
    <t>SIBAG390</t>
  </si>
  <si>
    <t>SIBAG420</t>
  </si>
  <si>
    <t>SIBAG450</t>
  </si>
  <si>
    <t>SIBAG480</t>
  </si>
  <si>
    <t>SIBAG510</t>
  </si>
  <si>
    <t>SIBAG540</t>
  </si>
  <si>
    <t>SIBAG570</t>
  </si>
  <si>
    <t>SIBAG600</t>
  </si>
  <si>
    <t>SIBAG630</t>
  </si>
  <si>
    <t>SIBAG660</t>
  </si>
  <si>
    <t>SICSQ780</t>
  </si>
  <si>
    <t>SIAPI782</t>
  </si>
  <si>
    <t>SIAPI781</t>
  </si>
  <si>
    <t>SIHAR780</t>
  </si>
  <si>
    <t>SICOR350</t>
  </si>
  <si>
    <t>SICOR360</t>
  </si>
  <si>
    <t>SICOR390</t>
  </si>
  <si>
    <t>SICOR420</t>
  </si>
  <si>
    <t>SICOR450</t>
  </si>
  <si>
    <t>SICOR480</t>
  </si>
  <si>
    <t>SICOR510</t>
  </si>
  <si>
    <t>SICOR540</t>
  </si>
  <si>
    <t>SICOR570</t>
  </si>
  <si>
    <t>SICOR600</t>
  </si>
  <si>
    <t>SICOR630</t>
  </si>
  <si>
    <t>SICOR660</t>
  </si>
  <si>
    <t>SIPRO200</t>
  </si>
  <si>
    <t>SIPRO210</t>
  </si>
  <si>
    <t>SIPRO240</t>
  </si>
  <si>
    <t>SIPRO270</t>
  </si>
  <si>
    <t>SIPRO300</t>
  </si>
  <si>
    <t>SIPRO330</t>
  </si>
  <si>
    <t>SIPRO360</t>
  </si>
  <si>
    <t>SIPRO390</t>
  </si>
  <si>
    <t>SIPRO420</t>
  </si>
  <si>
    <t>SIPRO450</t>
  </si>
  <si>
    <t>SIPRO480</t>
  </si>
  <si>
    <t>SIPRO510</t>
  </si>
  <si>
    <t>SIPRO540</t>
  </si>
  <si>
    <t>SIPRO570</t>
  </si>
  <si>
    <t>SIPRO600</t>
  </si>
  <si>
    <t>SIPRO630</t>
  </si>
  <si>
    <t>SIPRO660</t>
  </si>
  <si>
    <t>SIPRI350</t>
  </si>
  <si>
    <t>SIPRI360</t>
  </si>
  <si>
    <t>SIPRI390</t>
  </si>
  <si>
    <t>SIPRI420</t>
  </si>
  <si>
    <t>SIPRI450</t>
  </si>
  <si>
    <t>SIPRI480</t>
  </si>
  <si>
    <t>SIPRI520</t>
  </si>
  <si>
    <t>SIPIO780</t>
  </si>
  <si>
    <t>SIVOI680</t>
  </si>
  <si>
    <t>SIVOI690</t>
  </si>
  <si>
    <t>SIVOI700</t>
  </si>
  <si>
    <t>SIVOI710</t>
  </si>
  <si>
    <t>SIDIV202</t>
  </si>
  <si>
    <t>SIDIV201</t>
  </si>
  <si>
    <t>SIDIV212</t>
  </si>
  <si>
    <t>SIDIV211</t>
  </si>
  <si>
    <t>SIDIV242</t>
  </si>
  <si>
    <t>SIDIV241</t>
  </si>
  <si>
    <t>SIDIV272</t>
  </si>
  <si>
    <t>SIDIV271</t>
  </si>
  <si>
    <t>SIDIV302</t>
  </si>
  <si>
    <t>SIDIV301</t>
  </si>
  <si>
    <t>SIDIV332</t>
  </si>
  <si>
    <t>SIDIV331</t>
  </si>
  <si>
    <t>SIDIV362</t>
  </si>
  <si>
    <t>SIDIV361</t>
  </si>
  <si>
    <t>SIDIV392</t>
  </si>
  <si>
    <t>SIDIV391</t>
  </si>
  <si>
    <t>SIDIV422</t>
  </si>
  <si>
    <t>SIDIV421</t>
  </si>
  <si>
    <t>SIDIV452</t>
  </si>
  <si>
    <t>SIDIV451</t>
  </si>
  <si>
    <t>SIDIV482</t>
  </si>
  <si>
    <t>SIDIV481</t>
  </si>
  <si>
    <t>SIDIV512</t>
  </si>
  <si>
    <t>SIDIV511</t>
  </si>
  <si>
    <t>SIDIV542</t>
  </si>
  <si>
    <t>SIDIV541</t>
  </si>
  <si>
    <t>SIDIV572</t>
  </si>
  <si>
    <t>SIDIV571</t>
  </si>
  <si>
    <t>SIDIV602</t>
  </si>
  <si>
    <t>SIDIV601</t>
  </si>
  <si>
    <t>SIDIV632</t>
  </si>
  <si>
    <t>SIDIV631</t>
  </si>
  <si>
    <t>SIDIV662</t>
  </si>
  <si>
    <t>SIDIV661</t>
  </si>
  <si>
    <t>SJSON780</t>
  </si>
  <si>
    <t>SJCLA780</t>
  </si>
  <si>
    <t>SJBAG200</t>
  </si>
  <si>
    <t>SJBAG210</t>
  </si>
  <si>
    <t>SJBAG240</t>
  </si>
  <si>
    <t>SJBAG270</t>
  </si>
  <si>
    <t>SJBAG300</t>
  </si>
  <si>
    <t>SJBAG330</t>
  </si>
  <si>
    <t>SJBAG360</t>
  </si>
  <si>
    <t>SJBAG390</t>
  </si>
  <si>
    <t>SJBAG420</t>
  </si>
  <si>
    <t>SJBAG450</t>
  </si>
  <si>
    <t>SJBAG480</t>
  </si>
  <si>
    <t>SJBAG510</t>
  </si>
  <si>
    <t>SJBAG540</t>
  </si>
  <si>
    <t>SJBAG570</t>
  </si>
  <si>
    <t>SJBAG600</t>
  </si>
  <si>
    <t>SJBAG630</t>
  </si>
  <si>
    <t>SJBAG660</t>
  </si>
  <si>
    <t>SJGAN380</t>
  </si>
  <si>
    <t>SJGAN400</t>
  </si>
  <si>
    <t>SJBOX780</t>
  </si>
  <si>
    <t>SJHDT380</t>
  </si>
  <si>
    <t>SJHDT400</t>
  </si>
  <si>
    <t>SJPRO200</t>
  </si>
  <si>
    <t>SJPRO210</t>
  </si>
  <si>
    <t>SJPRO240</t>
  </si>
  <si>
    <t>SJPRO270</t>
  </si>
  <si>
    <t>SJPRO300</t>
  </si>
  <si>
    <t>SJPRO330</t>
  </si>
  <si>
    <t>SJPRO360</t>
  </si>
  <si>
    <t>SJPRO390</t>
  </si>
  <si>
    <t>SJPRO420</t>
  </si>
  <si>
    <t>SJPRO450</t>
  </si>
  <si>
    <t>SJPRO480</t>
  </si>
  <si>
    <t>SJPRO510</t>
  </si>
  <si>
    <t>SJPRO540</t>
  </si>
  <si>
    <t>SJPRO570</t>
  </si>
  <si>
    <t>SJPRO600</t>
  </si>
  <si>
    <t>SJPRO630</t>
  </si>
  <si>
    <t>SJPRO660</t>
  </si>
  <si>
    <t>SJBNC560</t>
  </si>
  <si>
    <t>SJBNC570</t>
  </si>
  <si>
    <t>SJBNC600</t>
  </si>
  <si>
    <t>SJBNC630</t>
  </si>
  <si>
    <t>SJBNC660</t>
  </si>
  <si>
    <t>SJELI782</t>
  </si>
  <si>
    <t>SJELI781</t>
  </si>
  <si>
    <t>SJAPP782</t>
  </si>
  <si>
    <t>SJAPP781</t>
  </si>
  <si>
    <t>SJMAC780</t>
  </si>
  <si>
    <t>SJSTP470</t>
  </si>
  <si>
    <t>SJSTP480</t>
  </si>
  <si>
    <t>SJSTP510</t>
  </si>
  <si>
    <t>SJSTP540</t>
  </si>
  <si>
    <t>SJSTP580</t>
  </si>
  <si>
    <t>SJTEX780</t>
  </si>
  <si>
    <t>SJTIN780</t>
  </si>
  <si>
    <t>SJBIG670</t>
  </si>
  <si>
    <t>SJFRA500</t>
  </si>
  <si>
    <t>SJFRA510</t>
  </si>
  <si>
    <t>SJFRA540</t>
  </si>
  <si>
    <t>SJFRA570</t>
  </si>
  <si>
    <t>SJFRA600</t>
  </si>
  <si>
    <t>SJFRA630</t>
  </si>
  <si>
    <t>SJFRA660</t>
  </si>
  <si>
    <t>SJPUN440</t>
  </si>
  <si>
    <t>SJPUN450</t>
  </si>
  <si>
    <t>SJPUN480</t>
  </si>
  <si>
    <t>SJPUN520</t>
  </si>
  <si>
    <t>SJHAL412</t>
  </si>
  <si>
    <t>SJHAL411</t>
  </si>
  <si>
    <t>SJHAL422</t>
  </si>
  <si>
    <t>SJHAL421</t>
  </si>
  <si>
    <t>SJHAL452</t>
  </si>
  <si>
    <t>SJHAL451</t>
  </si>
  <si>
    <t>SJHAL482</t>
  </si>
  <si>
    <t>SJHAL481</t>
  </si>
  <si>
    <t>SJHAL512</t>
  </si>
  <si>
    <t>SJHAL511</t>
  </si>
  <si>
    <t>SJHAL542</t>
  </si>
  <si>
    <t>SJHAL541</t>
  </si>
  <si>
    <t>SJHAL572</t>
  </si>
  <si>
    <t>SJHAL571</t>
  </si>
  <si>
    <t>SJHAL602</t>
  </si>
  <si>
    <t>SJHAL601</t>
  </si>
  <si>
    <t>SJHAL632</t>
  </si>
  <si>
    <t>SJHAL631</t>
  </si>
  <si>
    <t>SJHAL662</t>
  </si>
  <si>
    <t>SJHAL661</t>
  </si>
  <si>
    <t>SJTRA780</t>
  </si>
  <si>
    <t>SJSAU350</t>
  </si>
  <si>
    <t>SJSAU360</t>
  </si>
  <si>
    <t>SJSAU390</t>
  </si>
  <si>
    <t>SJSAU430</t>
  </si>
  <si>
    <t>SJZBE290</t>
  </si>
  <si>
    <t>SJZBE300</t>
  </si>
  <si>
    <t>SJZBE330</t>
  </si>
  <si>
    <t>SJZBE360</t>
  </si>
  <si>
    <t>SJZBE400</t>
  </si>
  <si>
    <t>SJYOG780</t>
  </si>
  <si>
    <t>SJZBY780</t>
  </si>
  <si>
    <t>SJMAT470</t>
  </si>
  <si>
    <t>SJMAT480</t>
  </si>
  <si>
    <t>SJMAT510</t>
  </si>
  <si>
    <t>SJMAT540</t>
  </si>
  <si>
    <t>SJMAT570</t>
  </si>
  <si>
    <t>SJMAT600</t>
  </si>
  <si>
    <t>SJMAT630</t>
  </si>
  <si>
    <t>SJMAT660</t>
  </si>
  <si>
    <t>SJZFI350</t>
  </si>
  <si>
    <t>SJZFI360</t>
  </si>
  <si>
    <t>SJZFI390</t>
  </si>
  <si>
    <t>SJZFI420</t>
  </si>
  <si>
    <t>SJZFI460</t>
  </si>
  <si>
    <t>SJJST780</t>
  </si>
  <si>
    <t>SJUNI780</t>
  </si>
  <si>
    <t>SJEPE780</t>
  </si>
  <si>
    <t>SJDIV202</t>
  </si>
  <si>
    <t>SJDIV201</t>
  </si>
  <si>
    <t>SJDIV212</t>
  </si>
  <si>
    <t>SJDIV211</t>
  </si>
  <si>
    <t>SJDIV242</t>
  </si>
  <si>
    <t>SJDIV241</t>
  </si>
  <si>
    <t>SJDIV272</t>
  </si>
  <si>
    <t>SJDIV271</t>
  </si>
  <si>
    <t>SJDIV302</t>
  </si>
  <si>
    <t>SJDIV301</t>
  </si>
  <si>
    <t>SJDIV332</t>
  </si>
  <si>
    <t>SJDIV331</t>
  </si>
  <si>
    <t>SJDIV362</t>
  </si>
  <si>
    <t>SJDIV361</t>
  </si>
  <si>
    <t>SJDIV392</t>
  </si>
  <si>
    <t>SJDIV391</t>
  </si>
  <si>
    <t>SJDIV422</t>
  </si>
  <si>
    <t>SJDIV421</t>
  </si>
  <si>
    <t>SJDIV452</t>
  </si>
  <si>
    <t>SJDIV451</t>
  </si>
  <si>
    <t>SJDIV482</t>
  </si>
  <si>
    <t>SJDIV481</t>
  </si>
  <si>
    <t>SJDIV512</t>
  </si>
  <si>
    <t>SJDIV511</t>
  </si>
  <si>
    <t>SJDIV542</t>
  </si>
  <si>
    <t>SJDIV541</t>
  </si>
  <si>
    <t>SJDIV572</t>
  </si>
  <si>
    <t>SJDIV571</t>
  </si>
  <si>
    <t>SJDIV602</t>
  </si>
  <si>
    <t>SJDIV601</t>
  </si>
  <si>
    <t>SJDIV632</t>
  </si>
  <si>
    <t>SJDIV631</t>
  </si>
  <si>
    <t>SJDIV662</t>
  </si>
  <si>
    <t>SJDIV661</t>
  </si>
  <si>
    <t>SKWAD780</t>
  </si>
  <si>
    <t>SKBAG200</t>
  </si>
  <si>
    <t>SKBAG210</t>
  </si>
  <si>
    <t>SKBAG240</t>
  </si>
  <si>
    <t>SKBAG270</t>
  </si>
  <si>
    <t>SKBAG300</t>
  </si>
  <si>
    <t>SKBAG330</t>
  </si>
  <si>
    <t>SKBAG360</t>
  </si>
  <si>
    <t>SKBAG390</t>
  </si>
  <si>
    <t>SKBAG420</t>
  </si>
  <si>
    <t>SKBAG450</t>
  </si>
  <si>
    <t>SKBAG480</t>
  </si>
  <si>
    <t>SKBAG510</t>
  </si>
  <si>
    <t>SKBAG540</t>
  </si>
  <si>
    <t>SKBAG570</t>
  </si>
  <si>
    <t>SKBAG600</t>
  </si>
  <si>
    <t>SKBAG630</t>
  </si>
  <si>
    <t>SKBAG660</t>
  </si>
  <si>
    <t>SKPRO200</t>
  </si>
  <si>
    <t>SKPRO210</t>
  </si>
  <si>
    <t>SKPRO240</t>
  </si>
  <si>
    <t>SKPRO270</t>
  </si>
  <si>
    <t>SKPRO300</t>
  </si>
  <si>
    <t>SKPRO330</t>
  </si>
  <si>
    <t>SKPRO360</t>
  </si>
  <si>
    <t>SKPRO390</t>
  </si>
  <si>
    <t>SKPRO420</t>
  </si>
  <si>
    <t>SKPRO450</t>
  </si>
  <si>
    <t>SKPRO480</t>
  </si>
  <si>
    <t>SKPRO510</t>
  </si>
  <si>
    <t>SKPRO540</t>
  </si>
  <si>
    <t>SKPRO570</t>
  </si>
  <si>
    <t>SKPRO600</t>
  </si>
  <si>
    <t>SKPRO630</t>
  </si>
  <si>
    <t>SKPRO660</t>
  </si>
  <si>
    <t>SKZCA720</t>
  </si>
  <si>
    <t>SKZCA730</t>
  </si>
  <si>
    <t>SKZAC740</t>
  </si>
  <si>
    <t>SKZAC750</t>
  </si>
  <si>
    <t>SKZCA760</t>
  </si>
  <si>
    <t>SKZCA770</t>
  </si>
  <si>
    <t>SKZCC200</t>
  </si>
  <si>
    <t>SKZCC210</t>
  </si>
  <si>
    <t>SKZCC240</t>
  </si>
  <si>
    <t>SKZCC270</t>
  </si>
  <si>
    <t>SKZCC300</t>
  </si>
  <si>
    <t>SKZCC330</t>
  </si>
  <si>
    <t>SKZCC360</t>
  </si>
  <si>
    <t>SKZCC390</t>
  </si>
  <si>
    <t>SKZCC420</t>
  </si>
  <si>
    <t>SKZCC450</t>
  </si>
  <si>
    <t>SKZCC480</t>
  </si>
  <si>
    <t>SKZCC510</t>
  </si>
  <si>
    <t>SKZCC540</t>
  </si>
  <si>
    <t>SKZCC570</t>
  </si>
  <si>
    <t>SKZCC600</t>
  </si>
  <si>
    <t>SKZCC630</t>
  </si>
  <si>
    <t>SKZCC660</t>
  </si>
  <si>
    <t>SKCAL780</t>
  </si>
  <si>
    <t>SKCLM780</t>
  </si>
  <si>
    <t>SKGCC780</t>
  </si>
  <si>
    <t>SKGCM780</t>
  </si>
  <si>
    <t>SKMOU780</t>
  </si>
  <si>
    <t>SKFLO780</t>
  </si>
  <si>
    <t>SKZCP200</t>
  </si>
  <si>
    <t>SKZCP210</t>
  </si>
  <si>
    <t>SKZCP240</t>
  </si>
  <si>
    <t>SKZCP270</t>
  </si>
  <si>
    <t>SKZCP300</t>
  </si>
  <si>
    <t>SKZCP330</t>
  </si>
  <si>
    <t>SKZCP360</t>
  </si>
  <si>
    <t>SKZCP390</t>
  </si>
  <si>
    <t>SKZCP420</t>
  </si>
  <si>
    <t>SKZCP450</t>
  </si>
  <si>
    <t>SKZCP480</t>
  </si>
  <si>
    <t>SKZCP510</t>
  </si>
  <si>
    <t>SKZCP540</t>
  </si>
  <si>
    <t>SKZCP570</t>
  </si>
  <si>
    <t>SKZCP600</t>
  </si>
  <si>
    <t>SKZCP630</t>
  </si>
  <si>
    <t>SKZCP660</t>
  </si>
  <si>
    <t>SKDIV202</t>
  </si>
  <si>
    <t>SKDIV201</t>
  </si>
  <si>
    <t>SKDIV212</t>
  </si>
  <si>
    <t>SKDIV211</t>
  </si>
  <si>
    <t>SKDIV242</t>
  </si>
  <si>
    <t>SKDIV241</t>
  </si>
  <si>
    <t>SKDIV272</t>
  </si>
  <si>
    <t>SKDIV271</t>
  </si>
  <si>
    <t>SKDIV302</t>
  </si>
  <si>
    <t>SKDIV301</t>
  </si>
  <si>
    <t>SKDIV332</t>
  </si>
  <si>
    <t>SKDIV331</t>
  </si>
  <si>
    <t>SKDIV362</t>
  </si>
  <si>
    <t>SKDIV361</t>
  </si>
  <si>
    <t>SKDIV392</t>
  </si>
  <si>
    <t>SKDIV391</t>
  </si>
  <si>
    <t>SKDIV422</t>
  </si>
  <si>
    <t>SKDIV421</t>
  </si>
  <si>
    <t>SKDIV452</t>
  </si>
  <si>
    <t>SKDIV451</t>
  </si>
  <si>
    <t>SKDIV482</t>
  </si>
  <si>
    <t>SKDIV481</t>
  </si>
  <si>
    <t>SKDIV512</t>
  </si>
  <si>
    <t>SKDIV511</t>
  </si>
  <si>
    <t>SKDIV542</t>
  </si>
  <si>
    <t>SKDIV541</t>
  </si>
  <si>
    <t>SKDIV572</t>
  </si>
  <si>
    <t>SKDIV571</t>
  </si>
  <si>
    <t>SKDIV602</t>
  </si>
  <si>
    <t>SKDIV601</t>
  </si>
  <si>
    <t>SKDIV632</t>
  </si>
  <si>
    <t>SKDIV631</t>
  </si>
  <si>
    <t>SKDIV662</t>
  </si>
  <si>
    <t>SKDIV661</t>
  </si>
  <si>
    <t>SLBOT780</t>
  </si>
  <si>
    <t>SLBAG200</t>
  </si>
  <si>
    <t>SLBAG210</t>
  </si>
  <si>
    <t>SLBAG240</t>
  </si>
  <si>
    <t>SLBAG270</t>
  </si>
  <si>
    <t>SLBAG300</t>
  </si>
  <si>
    <t>SLBAG330</t>
  </si>
  <si>
    <t>SLBAG360</t>
  </si>
  <si>
    <t>SLBAG390</t>
  </si>
  <si>
    <t>SLBAG420</t>
  </si>
  <si>
    <t>SLBAG450</t>
  </si>
  <si>
    <t>SLBAG480</t>
  </si>
  <si>
    <t>SLBAG510</t>
  </si>
  <si>
    <t>SLBAG540</t>
  </si>
  <si>
    <t>SLBAG570</t>
  </si>
  <si>
    <t>SLBAG600</t>
  </si>
  <si>
    <t>SLBAG630</t>
  </si>
  <si>
    <t>SLBAG660</t>
  </si>
  <si>
    <t>SLBOM780</t>
  </si>
  <si>
    <t>SLPTL780</t>
  </si>
  <si>
    <t>SLPRO200</t>
  </si>
  <si>
    <t>SLPRO210</t>
  </si>
  <si>
    <t>SLPRO240</t>
  </si>
  <si>
    <t>SLPRO270</t>
  </si>
  <si>
    <t>SLPRO300</t>
  </si>
  <si>
    <t>SLPRO330</t>
  </si>
  <si>
    <t>SLPRO360</t>
  </si>
  <si>
    <t>SLPRO390</t>
  </si>
  <si>
    <t>SLPRO420</t>
  </si>
  <si>
    <t>SLPRO450</t>
  </si>
  <si>
    <t>SLPRO480</t>
  </si>
  <si>
    <t>SLPRO510</t>
  </si>
  <si>
    <t>SLPRO540</t>
  </si>
  <si>
    <t>SLPRO570</t>
  </si>
  <si>
    <t>SLPRO600</t>
  </si>
  <si>
    <t>SLPRO630</t>
  </si>
  <si>
    <t>SLPRO660</t>
  </si>
  <si>
    <t>SLSEL780</t>
  </si>
  <si>
    <t>SLCHE780</t>
  </si>
  <si>
    <t>SLDIV202</t>
  </si>
  <si>
    <t>SLDIV201</t>
  </si>
  <si>
    <t>SLDIV212</t>
  </si>
  <si>
    <t>SLDIV211</t>
  </si>
  <si>
    <t>SLDIV242</t>
  </si>
  <si>
    <t>SLDIV241</t>
  </si>
  <si>
    <t>SLDIV272</t>
  </si>
  <si>
    <t>SLDIV271</t>
  </si>
  <si>
    <t>SLDIV302</t>
  </si>
  <si>
    <t>SLDIV301</t>
  </si>
  <si>
    <t>SLDIV332</t>
  </si>
  <si>
    <t>SLDIV331</t>
  </si>
  <si>
    <t>SLDIV362</t>
  </si>
  <si>
    <t>SLDIV361</t>
  </si>
  <si>
    <t>SLDIV392</t>
  </si>
  <si>
    <t>SLDIV391</t>
  </si>
  <si>
    <t>SLDIV422</t>
  </si>
  <si>
    <t>SLDIV421</t>
  </si>
  <si>
    <t>SLDIV452</t>
  </si>
  <si>
    <t>SLDIV451</t>
  </si>
  <si>
    <t>SLDIV482</t>
  </si>
  <si>
    <t>SLDIV481</t>
  </si>
  <si>
    <t>SLDIV512</t>
  </si>
  <si>
    <t>SLDIV511</t>
  </si>
  <si>
    <t>SLDIV542</t>
  </si>
  <si>
    <t>SLDIV541</t>
  </si>
  <si>
    <t>SLDIV572</t>
  </si>
  <si>
    <t>SLDIV571</t>
  </si>
  <si>
    <t>SLDIV602</t>
  </si>
  <si>
    <t>SLDIV601</t>
  </si>
  <si>
    <t>SLDIV632</t>
  </si>
  <si>
    <t>SLDIV631</t>
  </si>
  <si>
    <t>SLDIV662</t>
  </si>
  <si>
    <t>SLDIV661</t>
  </si>
  <si>
    <t>Equipement soumis au Malus pièces détachées</t>
  </si>
  <si>
    <t>Equipement soumis aux Malus pièces détachées et Malus Recyclabilité &lt;50%</t>
  </si>
  <si>
    <t>Equipement soumis au Malus Recyclabilité &lt;50%</t>
  </si>
  <si>
    <t>Pas de malus applicable à cet équipement</t>
  </si>
  <si>
    <t>* L’impact de la modulation sur le tarif des vélos est différent, car elle ne s’applique pas à la part correspondant au fonds réparation.</t>
  </si>
  <si>
    <t>Concernés par un malus</t>
  </si>
  <si>
    <t>Application d'un éventuel malus</t>
  </si>
  <si>
    <t>Combinatoire pour menu déroulant</t>
  </si>
  <si>
    <t>MalusPiece</t>
  </si>
  <si>
    <t>MalusRecyclabilité</t>
  </si>
  <si>
    <t>MalusPieceEtRecyclabilité</t>
  </si>
  <si>
    <t>Pièces détachées indisponibles 1 an après la garantie légale ou non standard</t>
  </si>
  <si>
    <t>Pièces détachées disponibles 1 an après la garantie légale ou standard</t>
  </si>
  <si>
    <t>Article recyclable à &lt; 50%</t>
  </si>
  <si>
    <t>Article recyclable à &gt; 50%</t>
  </si>
  <si>
    <t>Article recyclable à &lt; 50%  ET Pièces détachées disponibles 1 an après la garantie légale ou standard</t>
  </si>
  <si>
    <t>Article recyclable à &gt; 50%  ET Pièces détachées disponibles 1 an après la garantie légale ou standard</t>
  </si>
  <si>
    <t>Article recyclable à &lt; 50% ET Pièces détachées indisponibles 1 an après la garantie légale ou non standard</t>
  </si>
  <si>
    <t>Article recyclable à &gt; 50% ET Pièces détachées indisponibles 1 an après la garantie légale ou non standard</t>
  </si>
  <si>
    <t>7 - L'article bénéficie-t-il d'un bonus ?</t>
  </si>
  <si>
    <t>Menus déroulants</t>
  </si>
  <si>
    <t>Bonus recyclabilité</t>
  </si>
  <si>
    <t>Bonus durabilité</t>
  </si>
  <si>
    <t>Bonus intégration métal</t>
  </si>
  <si>
    <t>Radical code 8 caractères</t>
  </si>
  <si>
    <t>BonusDurabilité</t>
  </si>
  <si>
    <t>BonusMetal</t>
  </si>
  <si>
    <t>BonusRecyclabilité</t>
  </si>
  <si>
    <t>Code pour menu déroulant</t>
  </si>
  <si>
    <t>Code menu déroulant</t>
  </si>
  <si>
    <t>Menu déroulant</t>
  </si>
  <si>
    <t>Remplit le critère de Durabilité / Fiabilité</t>
  </si>
  <si>
    <t>Aucune écomodulation possible</t>
  </si>
  <si>
    <t>Remplit le critère de Recyclabilité &gt;50%</t>
  </si>
  <si>
    <t>Remplit les critères de Durabilité / Fiabilité et de Recyclabilité &gt;50%</t>
  </si>
  <si>
    <t>Remplit le critère de Recyclabilité &gt;95%</t>
  </si>
  <si>
    <t>Remplit les critères de Durabilité / Fiabilité et de Recyclabilité &gt;95%</t>
  </si>
  <si>
    <t>Remplit le critère d'Intégration de Métal Recyclé</t>
  </si>
  <si>
    <t>Remplit les critères de Durabilité / Fiabilité ET d'Intégration de Métal Recyclé</t>
  </si>
  <si>
    <t>Remplit les critères de Durabilité / Fiabilité ET d'Intégration de Métal Recyclé ET Recyclabilité &gt;95%</t>
  </si>
  <si>
    <t>Remplit les critères de Durabilité / Fiabilité ET d'Intégration de Métal Recyclé ET Recyclabilité &gt;50%</t>
  </si>
  <si>
    <t>Remplit les critères d'Intégration de Métal Recyclé ET Recyclabilité &gt;95%</t>
  </si>
  <si>
    <t>Remplit les critères d'Intégration de Métal Recyclé ET Recyclabilité &gt;50%</t>
  </si>
  <si>
    <t>Combinatoire de bonus possible</t>
  </si>
  <si>
    <t>BonusDurabilitéETMetal</t>
  </si>
  <si>
    <t>BonusDurabilitéETRecyclabilité</t>
  </si>
  <si>
    <t>BonusDurabilitéETMetalETRecyclabilité</t>
  </si>
  <si>
    <t>Code modulation (hors prise en compte d'éventuel malus)</t>
  </si>
  <si>
    <t>Code modulation (hors prise en compte d'éventuel bonus)</t>
  </si>
  <si>
    <t>Code pour affichage message</t>
  </si>
  <si>
    <t>Equipement avec un bonus potentiellement applicable</t>
  </si>
  <si>
    <t>Menu déroulant Bonus</t>
  </si>
  <si>
    <t>Menu déroulant malus</t>
  </si>
  <si>
    <t>Code de modulation</t>
  </si>
  <si>
    <t>Impossible</t>
  </si>
  <si>
    <t>Concatenate pour recherche</t>
  </si>
  <si>
    <t>valeur modulation</t>
  </si>
  <si>
    <t>valeur bonus</t>
  </si>
  <si>
    <t>valeur malus</t>
  </si>
  <si>
    <t>6 - Application d'un malus</t>
  </si>
  <si>
    <t>Le malus Pièces détachées empêche l'obtention des bonus Fiabilité/Durabilité et Recyclabilité &gt;50% ; le bonus Intégration de métal recyclé reste cumulable</t>
  </si>
  <si>
    <t>Le malus Pièces détachées empêche l'obtention des bonus Fiabilité/Durabilité et Recyclabilité &gt;95% ; le bonus Intégration de métal recyclé reste cumulable</t>
  </si>
  <si>
    <t>Les malus Pièces détachées et Recyclabilité &lt;50% empêchent l'obtention du bonus Fiabilité/Durabilité ; le bonus Intégration de métal recyclé reste cumulable</t>
  </si>
  <si>
    <t>Le malus Pièces détachées empêche l'obtention du bonus Fiabilité/Durabilité ; le bonus Intégration de métal recyclé reste cumulable</t>
  </si>
  <si>
    <t>Le malus Pièces détachées empêche l'obtention des bonus Fiabilité/Durabilité et Recyclabilité &gt;50%</t>
  </si>
  <si>
    <t>Le malus Pièces détachées empêche l'obtention des bonus Fiabilité/Durabilité et Recyclabilité &gt;95%</t>
  </si>
  <si>
    <t>Les malus Pièces détachées et Recyclabilité &lt;50% empêchent l'obtention du bonus Fiabilité/Durabilité</t>
  </si>
  <si>
    <t>Le malus Pièces détachées empêche l'obtention du bonus Fiabilité/Durabilité</t>
  </si>
  <si>
    <t>Cumul additif des bonus Fiabilité/Durabilité, Intégration de métal recyclé et Recyclabilité &gt;50%</t>
  </si>
  <si>
    <t>Cumul additif des bonus Fiabilité/Durabilité, Intégration de métal recyclé et Recyclabilité &gt;95%</t>
  </si>
  <si>
    <t>Le malus Recyclabilité &lt;50% empêche l'obtention du bonus Fiabilité/Durabilité ; le bonus Intégration de métal recyclé reste cumulable</t>
  </si>
  <si>
    <t>Cumul additif des bonus Fiabilité/Durabilité et Intégration de métal recyclé</t>
  </si>
  <si>
    <t>Cumul additif des bonus Fiabilité/Durabilité et Recyclabilité &gt;50%</t>
  </si>
  <si>
    <t>Cumul additif des bonus Fiabilité/Durabilité et Recyclabilité &gt;95%</t>
  </si>
  <si>
    <t>Le malus Recyclabilité &lt;50% empêche l'obtention du bonus Fiabilité/Durabilité</t>
  </si>
  <si>
    <t>Bonus Fiabilité/Durabilité seul</t>
  </si>
  <si>
    <t>Le malus Pièces détachées empêche l'obtention du bonus Recyclabilité &gt;50% ; le bonus Intégration de métal recyclé reste cumulable</t>
  </si>
  <si>
    <t>Le malus Pièces détachées empêche l'obtention du bonus Recyclabilité &gt;95% ; le bonus Intégration de métal recyclé reste cumulable</t>
  </si>
  <si>
    <t>Cumul des malus Pièces détachées et Recyclabilité &lt;50% ; le bonus Intégration de métal recyclé reste cumulable</t>
  </si>
  <si>
    <t>Malus Pièces détachées ; le bonus Intégration de métal recyclé reste cumulable</t>
  </si>
  <si>
    <t>Le malus Pièces détachées empêche l'obtention du bonus Recyclabilité &gt;50%</t>
  </si>
  <si>
    <t>Le malus Pièces détachées empêche l'obtention du bonus Recyclabilité &gt;95%</t>
  </si>
  <si>
    <t>Cumul des malus Pièces détachées et Recyclabilité &lt;50%</t>
  </si>
  <si>
    <t>Malus Pièces détachées seul</t>
  </si>
  <si>
    <t>Cumul additif des bonus Intégration de métal recyclé et Recyclabilité &gt;50%</t>
  </si>
  <si>
    <t>Cumul additif des bonus Intégration de métal recyclé et Recyclabilité &gt;95%</t>
  </si>
  <si>
    <t>Malus Recyclabilité &lt;50% ; le bonus Intégration de métal recyclé reste cumulable</t>
  </si>
  <si>
    <t>Bonus Intégration de métal recyclé seul</t>
  </si>
  <si>
    <t>Bonus Recyclabilité &gt;50% seul</t>
  </si>
  <si>
    <t>Bonus Recyclabilité &gt;95% seul</t>
  </si>
  <si>
    <t>Malus Recyclabilité &lt;50% seul</t>
  </si>
  <si>
    <t>Voir l'onglet dédié : "Codification des modulations"</t>
  </si>
  <si>
    <t>Description de l'équipement (ci-dessous)</t>
  </si>
  <si>
    <t>Puis description de la modulation à droite -----&gt;</t>
  </si>
  <si>
    <t>Radical de Code sans modulation</t>
  </si>
  <si>
    <t>sans écomodulation</t>
  </si>
  <si>
    <t>avec le malus Pièces détachées qui empêche l'obtention des bonus Fiabilité/Durabilité et Recyclabilité &gt;50% ; le bonus Intégration de métal recyclé reste cumulable</t>
  </si>
  <si>
    <t>avec le malus Pièces détachées qui empêche l'obtention des bonus Fiabilité/Durabilité et Recyclabilité &gt;95% ; le bonus Intégration de métal recyclé reste cumulable</t>
  </si>
  <si>
    <t>avec les malus Pièces détachées et Recyclabilité &lt;50% qui empêchent l'obtention du bonus Fiabilité/Durabilité ; le bonus Intégration de métal recyclé reste cumulable</t>
  </si>
  <si>
    <t>avec le malus Pièces détachées qui empêche l'obtention du bonus Fiabilité/Durabilité ; le bonus Intégration de métal recyclé reste cumulable</t>
  </si>
  <si>
    <t>avec le malus Pièces détachées qui empêche l'obtention des bonus Fiabilité/Durabilité et Recyclabilité &gt;50%</t>
  </si>
  <si>
    <t>avec le malus Pièces détachées qui empêche l'obtention des bonus Fiabilité/Durabilité et Recyclabilité &gt;95%</t>
  </si>
  <si>
    <t>avec les malus Pièces détachées et Recyclabilité &lt;50% qui empêchent l'obtention du bonus Fiabilité/Durabilité</t>
  </si>
  <si>
    <t>avec le malus Pièces détachées qui empêche l'obtention du bonus Fiabilité/Durabilité</t>
  </si>
  <si>
    <t>avec le malus Recyclabilité &lt;50% qui empêche l'obtention du bonus Fiabilité/Durabilité ; le bonus Intégration de métal recyclé reste cumulable</t>
  </si>
  <si>
    <t>avec le cumul des bonus Fiabilité/Durabilité et Recyclabilité &gt;50%</t>
  </si>
  <si>
    <t>avec le cumul des bonus Fiabilité/Durabilité et Intégration de métal recyclé</t>
  </si>
  <si>
    <t>avec le cumul des bonus Fiabilité/Durabilité, Intégration de métal recyclé et Recyclabilité &gt;95%</t>
  </si>
  <si>
    <t>avec le cumul des bonus Fiabilité/Durabilité, Intégration de métal recyclé et Recyclabilité &gt;50%</t>
  </si>
  <si>
    <t>avec le cumul des bonus Fiabilité/Durabilité et Recyclabilité &gt;95%</t>
  </si>
  <si>
    <t>avec le malus Recyclabilité &lt;50% qui empêche l'obtention du bonus Fiabilité/Durabilité</t>
  </si>
  <si>
    <t>avec le malus Pièces détachées qui empêche l'obtention du bonus Recyclabilité &gt;50% ; le bonus Intégration de métal recyclé reste cumulable</t>
  </si>
  <si>
    <t>avec le malus Pièces détachées qui empêche l'obtention du bonus Recyclabilité &gt;95% ; le bonus Intégration de métal recyclé reste cumulable</t>
  </si>
  <si>
    <t>avec le cumul des malus Pièces détachées et Recyclabilité &lt;50% ; le bonus Intégration de métal recyclé reste cumulable</t>
  </si>
  <si>
    <t>avec le malus Pièces détachées ; le bonus Intégration de métal recyclé reste cumulable</t>
  </si>
  <si>
    <t>avec le malus Pièces détachées qui empêche l'obtention du bonus Recyclabilité &gt;50%</t>
  </si>
  <si>
    <t>avec le malus Pièces détachées qui empêche l'obtention du bonus Recyclabilité &gt;95%</t>
  </si>
  <si>
    <t>avec le cumul des malus Pièces détachées et Recyclabilité &lt;50%</t>
  </si>
  <si>
    <t>avec le cumul des bonus Intégration de métal recyclé et Recyclabilité &gt;50%</t>
  </si>
  <si>
    <t>avec le cumul des bonus Intégration de métal recyclé et Recyclabilité &gt;95%</t>
  </si>
  <si>
    <t>avec le malus Recyclabilité &lt;50% ; le bonus Intégration de métal recyclé reste cumulable</t>
  </si>
  <si>
    <t>avec le bonus Recyclabilité &gt;50% seul</t>
  </si>
  <si>
    <t>avec le malus Recyclabilité &lt;50% seul</t>
  </si>
  <si>
    <t>avec le bonus Recyclabilité &gt;95% seul</t>
  </si>
  <si>
    <t>avec le bonus Intégration de métal recyclé seul</t>
  </si>
  <si>
    <t>avec le malus Pièces détachées seul</t>
  </si>
  <si>
    <t>avec le bonus Fiabilité/Durabilité seul</t>
  </si>
  <si>
    <t>Sans modulation</t>
  </si>
  <si>
    <t>Bonus Fiabilité / Durabilité ; Malus Pièces détachées ; Bonus Intégration de métal recyclé ; Bonus Recyclabilité &gt;50%</t>
  </si>
  <si>
    <t>Bonus Fiabilité / Durabilité ; Malus Pièces détachées ; Bonus Intégration de métal recyclé ; Bonus Recyclabilité &gt;95%</t>
  </si>
  <si>
    <t>Bonus Fiabilité / Durabilité ; Malus Pièces détachées ; Bonus Intégration de métal recyclé</t>
  </si>
  <si>
    <t>Bonus Fiabilité / Durabilité ; Malus Pièces détachées</t>
  </si>
  <si>
    <t>Bonus Fiabilité / Durabilité ; Bonus Intégration de métal recyclé ; Bonus Recyclabilité &gt;50%</t>
  </si>
  <si>
    <t>Bonus Fiabilité / Durabilité ; Bonus Intégration de métal recyclé ; Bonus Recyclabilité &gt;95%</t>
  </si>
  <si>
    <t>Bonus Fiabilité / Durabilité ; Bonus Intégration de métal recyclé</t>
  </si>
  <si>
    <t>Bonus Fiabilité / Durabilité ; Bonus Recyclabilité &gt;50%</t>
  </si>
  <si>
    <t>Bonus Fiabilité / Durabilité ; Bonus Recyclabilité &gt;95%</t>
  </si>
  <si>
    <t>Bonus Fiabilité / Durabilité</t>
  </si>
  <si>
    <t>Malus Pièces détachées ; Bonus Intégration de métal recyclé ; Bonus Recyclabilité &gt;50%</t>
  </si>
  <si>
    <t>Malus Pièces détachées ; Bonus Intégration de métal recyclé ; Bonus Recyclabilité &gt;95%</t>
  </si>
  <si>
    <t>Malus Pièces détachées ; Bonus Intégration de métal recyclé</t>
  </si>
  <si>
    <t>Malus Pièces détachées ; Bonus Recyclabilité &gt;50%</t>
  </si>
  <si>
    <t>Malus Pièces détachées ; Bonus Recyclabilité &gt;95%</t>
  </si>
  <si>
    <t>Malus Pièces détachées</t>
  </si>
  <si>
    <t>Bonus Intégration de métal recyclé ; Bonus Recyclabilité &gt;50%</t>
  </si>
  <si>
    <t>Bonus Intégration de métal recyclé ; Bonus Recyclabilité &gt;95%</t>
  </si>
  <si>
    <t>Bonus Intégration de métal recyclé</t>
  </si>
  <si>
    <t>Modulations</t>
  </si>
  <si>
    <t>Détail des Malus et Bonus</t>
  </si>
  <si>
    <t>Bonus Fiabilité / Durabilité ; Malus Pièces détachées ; Bonus Intégration de métal recyclé ; Malus Recyclabilité &lt;50%</t>
  </si>
  <si>
    <t>Bonus Fiabilité / Durabilité ; Malus Pièces détachées ; Bonus Recyclabilité &gt;50%</t>
  </si>
  <si>
    <t>Bonus Fiabilité / Durabilité ; Malus Pièces détachées ; Bonus Recyclabilité &gt;95%</t>
  </si>
  <si>
    <t>Bonus Fiabilité / Durabilité ; Malus Pièces détachées ; Malus Recyclabilité &lt;50%</t>
  </si>
  <si>
    <t>Bonus Fiabilité / Durabilité ; Bonus Intégration de métal recyclé ; Malus Recyclabilité &lt;50%</t>
  </si>
  <si>
    <t>Bonus Fiabilité / Durabilité ; Malus Recyclabilité &lt;50%</t>
  </si>
  <si>
    <t>Malus Pièces détachées ; Bonus Intégration de métal recyclé ; Malus Recyclabilité &lt;50%</t>
  </si>
  <si>
    <t>Malus Pièces détachées ; Malus Recyclabilité &lt;50%</t>
  </si>
  <si>
    <t>Bonus Intégration de métal recyclé ; Malus Recyclabilité &lt;50%</t>
  </si>
  <si>
    <t>Malus recyclabilité &lt;50%</t>
  </si>
  <si>
    <t>Bonus recyclabilité &gt;50%</t>
  </si>
  <si>
    <t>Bonus recyclabilité &gt;95%</t>
  </si>
  <si>
    <t>Radical code 8 chiffres</t>
  </si>
  <si>
    <t>Le montant de l'éco-contribution HT est :</t>
  </si>
  <si>
    <t>Eco-contribution (€ HT/ Unité)</t>
  </si>
  <si>
    <t>Chaussants : paire de claquettes, de chaussures boxe, de chaussures de taekwondo,…</t>
  </si>
  <si>
    <t>Harnachement de monte et élément fixé au cheval (à l'unité) : licol, longe et cordage, bride, filet, mors, rêne, martingale, étrivière, sangle, éperon, …</t>
  </si>
  <si>
    <t xml:space="preserve">Brique et bloc de yoga </t>
  </si>
  <si>
    <t>Embarcation : à propulsion humaine (pédalo, aviron, …) ou &lt;2,5 m (optimist, annexes, …)</t>
  </si>
  <si>
    <t>•la prime à l'incorporation de matière plastique recyclée.</t>
  </si>
  <si>
    <t xml:space="preserve">Par ailleurs, la prime à l'incorporation de matière plastique recyclée est indépendante de l’éco-contribution déclarée, et se déclare </t>
  </si>
  <si>
    <t>Version et objectif du document</t>
  </si>
  <si>
    <t>Version &amp; applicabilité</t>
  </si>
  <si>
    <t>Création du barème standard 2027. (Note : les outils d'aide à la codification et recodification des codes barèmes 2026 sont disponibles dans l'Excel de tutos)</t>
  </si>
  <si>
    <t>- Ajout des modulations
- Ajout des tranches de poids sur l'équipement Luge
- Ajout du générateur de code dans ce fichier</t>
  </si>
  <si>
    <t>Objectif du document</t>
  </si>
  <si>
    <r>
      <rPr>
        <b/>
        <sz val="11"/>
        <color rgb="FF6E30D3"/>
        <rFont val="Calibri"/>
        <family val="2"/>
        <scheme val="minor"/>
      </rPr>
      <t>Fournir les codes du barème standard 2027 ASL d'Ecologic</t>
    </r>
    <r>
      <rPr>
        <sz val="11"/>
        <color rgb="FF6E30D3"/>
        <rFont val="Calibri"/>
        <family val="2"/>
        <scheme val="minor"/>
      </rPr>
      <t xml:space="preserve">. </t>
    </r>
    <r>
      <rPr>
        <sz val="11"/>
        <color theme="1"/>
        <rFont val="Calibri"/>
        <family val="2"/>
        <scheme val="minor"/>
      </rPr>
      <t>Ces codes seront à utiliser pour déclarer les mises en marché 2027.</t>
    </r>
  </si>
  <si>
    <r>
      <rPr>
        <sz val="11"/>
        <rFont val="Calibri"/>
        <family val="2"/>
        <scheme val="minor"/>
      </rPr>
      <t xml:space="preserve">A noter que </t>
    </r>
    <r>
      <rPr>
        <b/>
        <sz val="11"/>
        <color rgb="FFF47001"/>
        <rFont val="Calibri"/>
        <family val="2"/>
        <scheme val="minor"/>
      </rPr>
      <t>des outils d’aide à la codification sont disponibles dans le tuto sur l’extranet producteur.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</si>
</sst>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\ &quot;€&quot;"/>
    <numFmt numFmtId="166" formatCode="_(&quot;€&quot;* #,##0.00_);_(&quot;€&quot;* \(#,##0.00\);_(&quot;€&quot;* &quot;-&quot;??_);_(@_)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47001"/>
      <name val="Calibri"/>
      <family val="2"/>
      <scheme val="minor"/>
    </font>
    <font>
      <sz val="11"/>
      <color rgb="FF6E30D3"/>
      <name val="Calibri"/>
      <family val="2"/>
      <scheme val="minor"/>
    </font>
    <font>
      <b/>
      <sz val="11"/>
      <color rgb="FF6E30D3"/>
      <name val="Calibri"/>
      <family val="2"/>
      <scheme val="minor"/>
    </font>
    <font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6E30D3"/>
        <bgColor indexed="64"/>
      </patternFill>
    </fill>
    <fill>
      <patternFill patternType="solid">
        <fgColor rgb="FF907816"/>
        <bgColor indexed="64"/>
      </patternFill>
    </fill>
    <fill>
      <patternFill patternType="solid">
        <fgColor rgb="FFADA8FC"/>
        <bgColor indexed="64"/>
      </patternFill>
    </fill>
    <fill>
      <patternFill patternType="solid">
        <fgColor rgb="FFF2EDDD"/>
        <bgColor indexed="64"/>
      </patternFill>
    </fill>
    <fill>
      <patternFill patternType="solid">
        <fgColor theme="2" tint="-9.9978637043366805E-2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166" fontId="13" fillId="0" borderId="0" applyFont="0" applyFill="0" applyBorder="0" applyAlignment="0" applyProtection="0"/>
  </cellStyleXfs>
  <cellXfs count="145">
    <xf numFmtId="0" fontId="0" fillId="0" borderId="0" xfId="0"/>
    <xf numFmtId="0" fontId="1" fillId="0" borderId="1" xfId="0" applyFont="1" applyBorder="1"/>
    <xf numFmtId="0" fontId="0" fillId="0" borderId="1" xfId="0" applyBorder="1"/>
    <xf numFmtId="0" fontId="4" fillId="0" borderId="0" xfId="0" applyFont="1"/>
    <xf numFmtId="0" fontId="5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wrapText="1"/>
    </xf>
    <xf numFmtId="0" fontId="0" fillId="2" borderId="1" xfId="0" applyFill="1" applyBorder="1"/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0" xfId="0" applyFill="1"/>
    <xf numFmtId="0" fontId="0" fillId="0" borderId="1" xfId="0" applyBorder="1" applyAlignment="1">
      <alignment vertical="center" wrapText="1"/>
    </xf>
    <xf numFmtId="0" fontId="1" fillId="0" borderId="0" xfId="0" applyFont="1"/>
    <xf numFmtId="0" fontId="0" fillId="0" borderId="0" xfId="0" applyAlignment="1">
      <alignment wrapText="1"/>
    </xf>
    <xf numFmtId="0" fontId="1" fillId="0" borderId="6" xfId="0" applyFont="1" applyBorder="1"/>
    <xf numFmtId="0" fontId="0" fillId="0" borderId="6" xfId="0" applyBorder="1"/>
    <xf numFmtId="0" fontId="0" fillId="3" borderId="0" xfId="0" applyFill="1"/>
    <xf numFmtId="0" fontId="0" fillId="0" borderId="8" xfId="0" applyBorder="1"/>
    <xf numFmtId="0" fontId="1" fillId="0" borderId="7" xfId="0" applyFont="1" applyBorder="1"/>
    <xf numFmtId="49" fontId="0" fillId="0" borderId="1" xfId="0" applyNumberFormat="1" applyBorder="1"/>
    <xf numFmtId="0" fontId="0" fillId="0" borderId="9" xfId="0" applyBorder="1" applyAlignment="1">
      <alignment wrapText="1"/>
    </xf>
    <xf numFmtId="0" fontId="0" fillId="0" borderId="11" xfId="0" applyBorder="1"/>
    <xf numFmtId="0" fontId="0" fillId="0" borderId="5" xfId="0" applyBorder="1"/>
    <xf numFmtId="0" fontId="0" fillId="0" borderId="12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2" fontId="0" fillId="0" borderId="0" xfId="0" applyNumberFormat="1"/>
    <xf numFmtId="49" fontId="1" fillId="0" borderId="1" xfId="0" applyNumberFormat="1" applyFont="1" applyBorder="1"/>
    <xf numFmtId="49" fontId="0" fillId="0" borderId="1" xfId="0" applyNumberFormat="1" applyBorder="1" applyAlignment="1">
      <alignment vertical="center" wrapText="1"/>
    </xf>
    <xf numFmtId="164" fontId="0" fillId="0" borderId="1" xfId="0" applyNumberForma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0" fillId="0" borderId="1" xfId="0" applyNumberFormat="1" applyBorder="1" applyAlignment="1">
      <alignment wrapText="1"/>
    </xf>
    <xf numFmtId="0" fontId="0" fillId="0" borderId="9" xfId="0" quotePrefix="1" applyBorder="1" applyAlignment="1">
      <alignment wrapText="1"/>
    </xf>
    <xf numFmtId="0" fontId="6" fillId="0" borderId="0" xfId="0" applyFont="1"/>
    <xf numFmtId="49" fontId="0" fillId="0" borderId="0" xfId="0" applyNumberFormat="1"/>
    <xf numFmtId="49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164" fontId="6" fillId="0" borderId="1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0" fillId="0" borderId="0" xfId="0" applyAlignment="1">
      <alignment vertical="top" wrapText="1"/>
    </xf>
    <xf numFmtId="0" fontId="6" fillId="2" borderId="0" xfId="0" applyFont="1" applyFill="1"/>
    <xf numFmtId="0" fontId="1" fillId="2" borderId="0" xfId="0" applyFont="1" applyFill="1"/>
    <xf numFmtId="0" fontId="0" fillId="0" borderId="14" xfId="0" applyBorder="1"/>
    <xf numFmtId="0" fontId="12" fillId="0" borderId="0" xfId="0" applyFont="1" applyAlignment="1">
      <alignment horizontal="center" wrapText="1"/>
    </xf>
    <xf numFmtId="0" fontId="6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2" borderId="0" xfId="0" applyFont="1" applyFill="1" applyAlignment="1">
      <alignment horizontal="center"/>
    </xf>
    <xf numFmtId="0" fontId="0" fillId="0" borderId="0" xfId="0" applyAlignment="1">
      <alignment vertical="center"/>
    </xf>
    <xf numFmtId="0" fontId="3" fillId="5" borderId="0" xfId="0" applyFont="1" applyFill="1"/>
    <xf numFmtId="0" fontId="3" fillId="5" borderId="0" xfId="0" applyFont="1" applyFill="1" applyAlignment="1">
      <alignment wrapText="1"/>
    </xf>
    <xf numFmtId="0" fontId="3" fillId="5" borderId="1" xfId="0" applyFont="1" applyFill="1" applyBorder="1"/>
    <xf numFmtId="0" fontId="2" fillId="5" borderId="0" xfId="0" applyFont="1" applyFill="1"/>
    <xf numFmtId="2" fontId="2" fillId="5" borderId="0" xfId="0" applyNumberFormat="1" applyFont="1" applyFill="1"/>
    <xf numFmtId="0" fontId="0" fillId="5" borderId="0" xfId="0" applyFill="1"/>
    <xf numFmtId="0" fontId="3" fillId="5" borderId="6" xfId="0" applyFont="1" applyFill="1" applyBorder="1"/>
    <xf numFmtId="0" fontId="6" fillId="5" borderId="0" xfId="0" applyFont="1" applyFill="1"/>
    <xf numFmtId="0" fontId="1" fillId="7" borderId="0" xfId="0" applyFont="1" applyFill="1"/>
    <xf numFmtId="0" fontId="1" fillId="7" borderId="0" xfId="0" applyFont="1" applyFill="1" applyAlignment="1">
      <alignment wrapText="1"/>
    </xf>
    <xf numFmtId="0" fontId="2" fillId="5" borderId="0" xfId="0" applyFont="1" applyFill="1" applyAlignment="1">
      <alignment horizontal="center"/>
    </xf>
    <xf numFmtId="0" fontId="3" fillId="7" borderId="0" xfId="0" applyFont="1" applyFill="1"/>
    <xf numFmtId="0" fontId="16" fillId="0" borderId="13" xfId="0" applyFont="1" applyBorder="1" applyAlignment="1">
      <alignment horizontal="left" vertical="center" wrapText="1"/>
    </xf>
    <xf numFmtId="0" fontId="3" fillId="6" borderId="0" xfId="0" applyFont="1" applyFill="1"/>
    <xf numFmtId="9" fontId="0" fillId="0" borderId="0" xfId="0" applyNumberFormat="1"/>
    <xf numFmtId="0" fontId="1" fillId="7" borderId="0" xfId="0" applyFont="1" applyFill="1" applyAlignment="1">
      <alignment horizont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10" xfId="0" applyFont="1" applyBorder="1" applyAlignment="1">
      <alignment horizontal="center"/>
    </xf>
    <xf numFmtId="0" fontId="10" fillId="0" borderId="10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8" xfId="0" applyFont="1" applyBorder="1" applyAlignment="1">
      <alignment horizontal="center"/>
    </xf>
    <xf numFmtId="0" fontId="1" fillId="0" borderId="18" xfId="0" applyFont="1" applyBorder="1" applyAlignment="1">
      <alignment horizontal="center" wrapText="1"/>
    </xf>
    <xf numFmtId="0" fontId="1" fillId="0" borderId="1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0" fillId="7" borderId="18" xfId="0" applyFill="1" applyBorder="1" applyAlignment="1">
      <alignment horizontal="center" vertical="center" wrapText="1"/>
    </xf>
    <xf numFmtId="0" fontId="0" fillId="7" borderId="25" xfId="0" applyFill="1" applyBorder="1" applyAlignment="1">
      <alignment horizontal="center" vertical="center" wrapText="1"/>
    </xf>
    <xf numFmtId="0" fontId="0" fillId="0" borderId="18" xfId="0" quotePrefix="1" applyBorder="1" applyAlignment="1">
      <alignment horizontal="center"/>
    </xf>
    <xf numFmtId="0" fontId="0" fillId="0" borderId="18" xfId="0" applyBorder="1"/>
    <xf numFmtId="0" fontId="0" fillId="0" borderId="18" xfId="0" applyBorder="1" applyAlignment="1">
      <alignment horizontal="center"/>
    </xf>
    <xf numFmtId="9" fontId="0" fillId="0" borderId="18" xfId="0" applyNumberFormat="1" applyBorder="1"/>
    <xf numFmtId="0" fontId="2" fillId="6" borderId="0" xfId="0" applyFont="1" applyFill="1"/>
    <xf numFmtId="0" fontId="1" fillId="8" borderId="1" xfId="0" applyFont="1" applyFill="1" applyBorder="1" applyAlignment="1">
      <alignment horizontal="center"/>
    </xf>
    <xf numFmtId="0" fontId="1" fillId="8" borderId="10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0" borderId="18" xfId="0" applyFont="1" applyBorder="1"/>
    <xf numFmtId="164" fontId="0" fillId="0" borderId="18" xfId="0" applyNumberFormat="1" applyBorder="1" applyAlignment="1">
      <alignment wrapText="1"/>
    </xf>
    <xf numFmtId="0" fontId="6" fillId="0" borderId="18" xfId="0" applyFont="1" applyBorder="1" applyAlignment="1">
      <alignment horizontal="center"/>
    </xf>
    <xf numFmtId="0" fontId="1" fillId="9" borderId="18" xfId="0" applyFont="1" applyFill="1" applyBorder="1"/>
    <xf numFmtId="0" fontId="0" fillId="9" borderId="18" xfId="0" applyFill="1" applyBorder="1"/>
    <xf numFmtId="0" fontId="6" fillId="0" borderId="6" xfId="0" applyFont="1" applyBorder="1" applyAlignment="1">
      <alignment horizontal="center"/>
    </xf>
    <xf numFmtId="0" fontId="0" fillId="0" borderId="28" xfId="0" quotePrefix="1" applyBorder="1" applyAlignment="1">
      <alignment horizontal="center"/>
    </xf>
    <xf numFmtId="0" fontId="0" fillId="0" borderId="29" xfId="0" quotePrefix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/>
    <xf numFmtId="0" fontId="0" fillId="0" borderId="32" xfId="0" applyBorder="1"/>
    <xf numFmtId="0" fontId="0" fillId="0" borderId="34" xfId="0" applyBorder="1"/>
    <xf numFmtId="0" fontId="0" fillId="0" borderId="35" xfId="0" quotePrefix="1" applyBorder="1" applyAlignment="1">
      <alignment horizontal="center"/>
    </xf>
    <xf numFmtId="0" fontId="0" fillId="0" borderId="36" xfId="0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/>
    <xf numFmtId="0" fontId="17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18" fillId="0" borderId="0" xfId="0" applyFont="1"/>
    <xf numFmtId="0" fontId="18" fillId="0" borderId="0" xfId="0" applyFont="1" applyAlignment="1">
      <alignment horizontal="left"/>
    </xf>
    <xf numFmtId="164" fontId="0" fillId="0" borderId="0" xfId="0" applyNumberFormat="1"/>
    <xf numFmtId="0" fontId="2" fillId="5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16" fillId="0" borderId="16" xfId="0" applyFont="1" applyBorder="1" applyAlignment="1">
      <alignment horizontal="left" vertical="center" wrapText="1"/>
    </xf>
    <xf numFmtId="0" fontId="16" fillId="0" borderId="13" xfId="0" applyFont="1" applyBorder="1" applyAlignment="1">
      <alignment horizontal="left" vertical="center" wrapText="1"/>
    </xf>
    <xf numFmtId="0" fontId="16" fillId="0" borderId="17" xfId="0" applyFont="1" applyBorder="1" applyAlignment="1">
      <alignment horizontal="left" vertical="center" wrapText="1"/>
    </xf>
    <xf numFmtId="0" fontId="3" fillId="5" borderId="24" xfId="0" applyFont="1" applyFill="1" applyBorder="1" applyAlignment="1">
      <alignment horizontal="center" vertical="center" wrapText="1"/>
    </xf>
    <xf numFmtId="0" fontId="3" fillId="5" borderId="26" xfId="0" applyFont="1" applyFill="1" applyBorder="1" applyAlignment="1">
      <alignment horizontal="center" vertical="center" wrapText="1"/>
    </xf>
    <xf numFmtId="0" fontId="3" fillId="5" borderId="19" xfId="0" applyFont="1" applyFill="1" applyBorder="1" applyAlignment="1">
      <alignment horizontal="center" vertical="center" wrapText="1"/>
    </xf>
    <xf numFmtId="0" fontId="3" fillId="5" borderId="27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 wrapText="1"/>
    </xf>
    <xf numFmtId="0" fontId="1" fillId="7" borderId="18" xfId="0" applyFont="1" applyFill="1" applyBorder="1" applyAlignment="1">
      <alignment horizontal="center" vertical="center"/>
    </xf>
    <xf numFmtId="0" fontId="0" fillId="4" borderId="18" xfId="0" applyFill="1" applyBorder="1" applyAlignment="1">
      <alignment horizontal="left"/>
    </xf>
    <xf numFmtId="0" fontId="20" fillId="5" borderId="0" xfId="0" applyFont="1" applyFill="1" applyAlignment="1">
      <alignment vertical="center"/>
    </xf>
    <xf numFmtId="0" fontId="3" fillId="5" borderId="0" xfId="0" applyFont="1" applyFill="1" applyAlignment="1">
      <alignment vertical="center"/>
    </xf>
    <xf numFmtId="0" fontId="1" fillId="0" borderId="0" xfId="0" applyFont="1" applyAlignment="1">
      <alignment horizontal="right" vertical="center"/>
    </xf>
    <xf numFmtId="0" fontId="6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3" fillId="7" borderId="0" xfId="0" applyFont="1" applyFill="1" applyAlignment="1">
      <alignment vertical="center"/>
    </xf>
    <xf numFmtId="0" fontId="0" fillId="0" borderId="9" xfId="0" applyBorder="1" applyAlignment="1">
      <alignment vertical="center" wrapText="1"/>
    </xf>
    <xf numFmtId="0" fontId="0" fillId="0" borderId="9" xfId="0" quotePrefix="1" applyBorder="1" applyAlignment="1">
      <alignment vertical="center" wrapText="1"/>
    </xf>
    <xf numFmtId="0" fontId="1" fillId="0" borderId="0" xfId="0" applyFont="1" applyAlignment="1">
      <alignment vertical="center"/>
    </xf>
    <xf numFmtId="0" fontId="14" fillId="0" borderId="0" xfId="0" applyFont="1" applyAlignment="1">
      <alignment vertical="center"/>
    </xf>
  </cellXfs>
  <cellStyles count="3">
    <cellStyle name="Hyperlink 2" xfId="1" xr:uid="{F9FF47EE-C0A6-4BCD-B40A-27D9272D4246}"/>
    <cellStyle name="Monétaire 2" xfId="2" xr:uid="{E45832CE-E76F-408B-8E05-6B0B494B96E7}"/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ill>
        <patternFill>
          <bgColor rgb="FFADA8FC"/>
        </patternFill>
      </fill>
    </dxf>
    <dxf>
      <fill>
        <patternFill>
          <bgColor rgb="FFADA8FC"/>
        </patternFill>
      </fill>
    </dxf>
    <dxf>
      <fill>
        <patternFill>
          <bgColor rgb="FFADA8FC"/>
        </patternFill>
      </fill>
    </dxf>
    <dxf>
      <fill>
        <patternFill>
          <bgColor rgb="FFADA8FC"/>
        </patternFill>
      </fill>
    </dxf>
    <dxf>
      <fill>
        <patternFill>
          <bgColor rgb="FFADA8FC"/>
        </patternFill>
      </fill>
    </dxf>
    <dxf>
      <fill>
        <patternFill>
          <bgColor rgb="FFADA8FC"/>
        </patternFill>
      </fill>
    </dxf>
    <dxf>
      <fill>
        <patternFill>
          <bgColor rgb="FFADA8FC"/>
        </patternFill>
      </fill>
    </dxf>
    <dxf>
      <fill>
        <patternFill>
          <bgColor rgb="FFADA8FC"/>
        </patternFill>
      </fill>
    </dxf>
    <dxf>
      <fill>
        <patternFill>
          <bgColor rgb="FFADA8FC"/>
        </patternFill>
      </fill>
    </dxf>
  </dxfs>
  <tableStyles count="0" defaultTableStyle="TableStyleMedium2" defaultPivotStyle="PivotStyleLight16"/>
  <colors>
    <mruColors>
      <color rgb="FF907816"/>
      <color rgb="FF6E30D3"/>
      <color rgb="FFF47001"/>
      <color rgb="FFADA8FC"/>
      <color rgb="FFF2EDDD"/>
      <color rgb="FFE9F3F5"/>
      <color rgb="FF62DBBA"/>
      <color rgb="FFE0F8F1"/>
      <color rgb="FFE8F3F4"/>
      <color rgb="FFF3D9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14111</xdr:colOff>
      <xdr:row>20</xdr:row>
      <xdr:rowOff>41895</xdr:rowOff>
    </xdr:from>
    <xdr:to>
      <xdr:col>2</xdr:col>
      <xdr:colOff>2955192</xdr:colOff>
      <xdr:row>29</xdr:row>
      <xdr:rowOff>113013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2CC7102-AC12-4211-AD8F-039A808959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4461" y="4328145"/>
          <a:ext cx="4778348" cy="172846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160822</xdr:colOff>
      <xdr:row>1</xdr:row>
      <xdr:rowOff>0</xdr:rowOff>
    </xdr:from>
    <xdr:to>
      <xdr:col>1</xdr:col>
      <xdr:colOff>963819</xdr:colOff>
      <xdr:row>2</xdr:row>
      <xdr:rowOff>0</xdr:rowOff>
    </xdr:to>
    <xdr:sp macro="[0]!Macro1" textlink="">
      <xdr:nvSpPr>
        <xdr:cNvPr id="186" name="Rectangle: Rounded Corners 1">
          <a:extLst>
            <a:ext uri="{FF2B5EF4-FFF2-40B4-BE49-F238E27FC236}">
              <a16:creationId xmlns:a16="http://schemas.microsoft.com/office/drawing/2014/main" id="{23F38238-2415-AB0F-367E-C42201759F9D}"/>
            </a:ext>
          </a:extLst>
        </xdr:cNvPr>
        <xdr:cNvSpPr/>
      </xdr:nvSpPr>
      <xdr:spPr>
        <a:xfrm>
          <a:off x="264010" y="299057"/>
          <a:ext cx="802997" cy="558193"/>
        </a:xfrm>
        <a:prstGeom prst="roundRect">
          <a:avLst/>
        </a:prstGeom>
        <a:solidFill>
          <a:srgbClr val="F47001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fr-FR" sz="1100" b="1"/>
            <a:t>Remise à Zéro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15120</xdr:colOff>
      <xdr:row>2</xdr:row>
      <xdr:rowOff>37797</xdr:rowOff>
    </xdr:from>
    <xdr:to>
      <xdr:col>3</xdr:col>
      <xdr:colOff>341312</xdr:colOff>
      <xdr:row>8</xdr:row>
      <xdr:rowOff>128510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51A70A-CE37-9DDB-2B3D-526662037CF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28134"/>
        <a:stretch>
          <a:fillRect/>
        </a:stretch>
      </xdr:blipFill>
      <xdr:spPr>
        <a:xfrm>
          <a:off x="284995" y="402922"/>
          <a:ext cx="4985505" cy="11860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43" row="8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9D199E2-ABEB-46FB-A737-4DF731593FA3}">
  <we:reference id="29673e3c-d826-4f00-92ee-162334a52b1a" version="1.0.0.8" store="EXCatalog" storeType="EXCatalog"/>
  <we:alternateReferences>
    <we:reference id="WA200009404" version="1.0.0.8" store="en-US" storeType="OMEX"/>
  </we:alternateReferences>
  <we:properties>
    <we:property name="claude.fileId" value="&quot;12cf1724-35e7-4f7b-856e-5e10834e1589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34B77-D22F-4506-BA3A-2002B234286F}">
  <sheetPr>
    <tabColor rgb="FF907816"/>
  </sheetPr>
  <dimension ref="A1:D44"/>
  <sheetViews>
    <sheetView showGridLines="0" tabSelected="1" zoomScale="75" workbookViewId="0"/>
  </sheetViews>
  <sheetFormatPr defaultRowHeight="14.5" x14ac:dyDescent="0.35"/>
  <cols>
    <col min="1" max="1" width="5.453125" customWidth="1"/>
    <col min="2" max="2" width="26.26953125" customWidth="1"/>
    <col min="3" max="3" width="134.26953125" customWidth="1"/>
  </cols>
  <sheetData>
    <row r="1" spans="1:4" ht="18.5" x14ac:dyDescent="0.35">
      <c r="A1" s="135" t="s">
        <v>7312</v>
      </c>
      <c r="B1" s="136"/>
      <c r="C1" s="118"/>
      <c r="D1" s="119"/>
    </row>
    <row r="2" spans="1:4" x14ac:dyDescent="0.35">
      <c r="A2" s="50"/>
      <c r="B2" s="50"/>
      <c r="C2" s="50"/>
      <c r="D2" s="50"/>
    </row>
    <row r="3" spans="1:4" x14ac:dyDescent="0.35">
      <c r="A3" s="50"/>
      <c r="B3" s="136" t="s">
        <v>7313</v>
      </c>
      <c r="C3" s="118"/>
      <c r="D3" s="50"/>
    </row>
    <row r="4" spans="1:4" x14ac:dyDescent="0.35">
      <c r="A4" s="50"/>
      <c r="B4" s="50"/>
      <c r="C4" s="50"/>
      <c r="D4" s="50"/>
    </row>
    <row r="5" spans="1:4" x14ac:dyDescent="0.35">
      <c r="A5" s="50"/>
      <c r="B5" s="137" t="s">
        <v>389</v>
      </c>
      <c r="C5" s="138" t="s">
        <v>5887</v>
      </c>
      <c r="D5" s="50"/>
    </row>
    <row r="6" spans="1:4" x14ac:dyDescent="0.35">
      <c r="A6" s="50"/>
      <c r="B6" s="137"/>
      <c r="C6" s="50"/>
      <c r="D6" s="50"/>
    </row>
    <row r="7" spans="1:4" x14ac:dyDescent="0.35">
      <c r="A7" s="50"/>
      <c r="B7" s="137" t="s">
        <v>390</v>
      </c>
      <c r="C7" s="139" t="s">
        <v>2033</v>
      </c>
      <c r="D7" s="50"/>
    </row>
    <row r="8" spans="1:4" x14ac:dyDescent="0.35">
      <c r="A8" s="50"/>
      <c r="B8" s="50"/>
      <c r="C8" s="50"/>
      <c r="D8" s="50"/>
    </row>
    <row r="9" spans="1:4" x14ac:dyDescent="0.35">
      <c r="A9" s="50"/>
      <c r="B9" s="50"/>
      <c r="C9" s="50"/>
      <c r="D9" s="50"/>
    </row>
    <row r="10" spans="1:4" x14ac:dyDescent="0.35">
      <c r="A10" s="50"/>
      <c r="B10" s="140" t="s">
        <v>341</v>
      </c>
      <c r="C10" s="140" t="s">
        <v>355</v>
      </c>
      <c r="D10" s="50"/>
    </row>
    <row r="11" spans="1:4" x14ac:dyDescent="0.35">
      <c r="A11" s="50"/>
      <c r="B11" s="141" t="s">
        <v>2032</v>
      </c>
      <c r="C11" s="141" t="s">
        <v>7314</v>
      </c>
      <c r="D11" s="50"/>
    </row>
    <row r="12" spans="1:4" ht="43.5" x14ac:dyDescent="0.35">
      <c r="A12" s="50"/>
      <c r="B12" s="22" t="s">
        <v>5887</v>
      </c>
      <c r="C12" s="34" t="s">
        <v>7315</v>
      </c>
      <c r="D12" s="50"/>
    </row>
    <row r="13" spans="1:4" x14ac:dyDescent="0.35">
      <c r="A13" s="50"/>
      <c r="B13" s="141"/>
      <c r="C13" s="142"/>
      <c r="D13" s="50"/>
    </row>
    <row r="14" spans="1:4" x14ac:dyDescent="0.35">
      <c r="A14" s="50"/>
      <c r="B14" s="50"/>
      <c r="C14" s="50"/>
      <c r="D14" s="50"/>
    </row>
    <row r="15" spans="1:4" x14ac:dyDescent="0.35">
      <c r="A15" s="50"/>
      <c r="B15" s="50"/>
      <c r="C15" s="50"/>
      <c r="D15" s="50"/>
    </row>
    <row r="16" spans="1:4" x14ac:dyDescent="0.35">
      <c r="A16" s="50"/>
      <c r="B16" s="136" t="s">
        <v>7316</v>
      </c>
      <c r="C16" s="118"/>
      <c r="D16" s="50"/>
    </row>
    <row r="17" spans="1:4" x14ac:dyDescent="0.35">
      <c r="A17" s="50"/>
      <c r="B17" s="50"/>
      <c r="C17" s="50"/>
      <c r="D17" s="50"/>
    </row>
    <row r="18" spans="1:4" x14ac:dyDescent="0.35">
      <c r="A18" s="50"/>
      <c r="B18" s="50" t="s">
        <v>7317</v>
      </c>
      <c r="C18" s="143"/>
      <c r="D18" s="50"/>
    </row>
    <row r="19" spans="1:4" x14ac:dyDescent="0.35">
      <c r="A19" s="50"/>
      <c r="B19" s="144" t="s">
        <v>7318</v>
      </c>
      <c r="C19" s="50"/>
      <c r="D19" s="50"/>
    </row>
    <row r="20" spans="1:4" x14ac:dyDescent="0.35">
      <c r="A20" s="50"/>
      <c r="B20" s="50"/>
      <c r="C20" s="50"/>
      <c r="D20" s="50"/>
    </row>
    <row r="21" spans="1:4" x14ac:dyDescent="0.35">
      <c r="A21" s="50"/>
      <c r="B21" s="50"/>
      <c r="C21" s="50"/>
      <c r="D21" s="50"/>
    </row>
    <row r="22" spans="1:4" x14ac:dyDescent="0.35">
      <c r="A22" s="50"/>
      <c r="B22" s="50"/>
      <c r="C22" s="50"/>
      <c r="D22" s="50"/>
    </row>
    <row r="23" spans="1:4" x14ac:dyDescent="0.35">
      <c r="A23" s="50"/>
      <c r="B23" s="50"/>
      <c r="C23" s="50"/>
      <c r="D23" s="50"/>
    </row>
    <row r="24" spans="1:4" x14ac:dyDescent="0.35">
      <c r="A24" s="50"/>
      <c r="B24" s="50"/>
      <c r="C24" s="50"/>
      <c r="D24" s="50"/>
    </row>
    <row r="25" spans="1:4" x14ac:dyDescent="0.35">
      <c r="A25" s="50"/>
      <c r="B25" s="50"/>
      <c r="C25" s="50"/>
      <c r="D25" s="50"/>
    </row>
    <row r="26" spans="1:4" x14ac:dyDescent="0.35">
      <c r="A26" s="50"/>
      <c r="B26" s="50"/>
      <c r="C26" s="50"/>
      <c r="D26" s="50"/>
    </row>
    <row r="27" spans="1:4" x14ac:dyDescent="0.35">
      <c r="A27" s="50"/>
      <c r="B27" s="50"/>
      <c r="C27" s="50"/>
      <c r="D27" s="50"/>
    </row>
    <row r="28" spans="1:4" x14ac:dyDescent="0.35">
      <c r="A28" s="50"/>
      <c r="B28" s="50"/>
      <c r="C28" s="50"/>
      <c r="D28" s="50"/>
    </row>
    <row r="29" spans="1:4" x14ac:dyDescent="0.35">
      <c r="A29" s="50"/>
      <c r="B29" s="50"/>
      <c r="C29" s="50"/>
      <c r="D29" s="50"/>
    </row>
    <row r="30" spans="1:4" x14ac:dyDescent="0.35">
      <c r="A30" s="50"/>
      <c r="B30" s="50"/>
      <c r="C30" s="50"/>
      <c r="D30" s="50"/>
    </row>
    <row r="31" spans="1:4" x14ac:dyDescent="0.35">
      <c r="A31" s="50"/>
      <c r="B31" s="50"/>
      <c r="C31" s="50"/>
      <c r="D31" s="50"/>
    </row>
    <row r="32" spans="1:4" x14ac:dyDescent="0.35">
      <c r="A32" s="50"/>
      <c r="B32" s="50"/>
      <c r="C32" s="50"/>
      <c r="D32" s="50"/>
    </row>
    <row r="33" spans="1:4" x14ac:dyDescent="0.35">
      <c r="A33" s="50"/>
      <c r="B33" s="50"/>
      <c r="C33" s="50"/>
      <c r="D33" s="50"/>
    </row>
    <row r="34" spans="1:4" x14ac:dyDescent="0.35">
      <c r="A34" s="50"/>
      <c r="B34" s="50"/>
      <c r="C34" s="50"/>
      <c r="D34" s="50"/>
    </row>
    <row r="35" spans="1:4" x14ac:dyDescent="0.35">
      <c r="A35" s="50"/>
      <c r="B35" s="50"/>
      <c r="C35" s="50"/>
      <c r="D35" s="50"/>
    </row>
    <row r="36" spans="1:4" x14ac:dyDescent="0.35">
      <c r="A36" s="50"/>
      <c r="B36" s="50"/>
      <c r="C36" s="50"/>
      <c r="D36" s="50"/>
    </row>
    <row r="37" spans="1:4" x14ac:dyDescent="0.35">
      <c r="A37" s="50"/>
      <c r="B37" s="50"/>
      <c r="C37" s="50"/>
      <c r="D37" s="50"/>
    </row>
    <row r="38" spans="1:4" x14ac:dyDescent="0.35">
      <c r="A38" s="50"/>
      <c r="B38" s="50"/>
      <c r="C38" s="50"/>
      <c r="D38" s="50"/>
    </row>
    <row r="39" spans="1:4" x14ac:dyDescent="0.35">
      <c r="A39" s="50"/>
      <c r="B39" s="50"/>
      <c r="C39" s="50"/>
      <c r="D39" s="50"/>
    </row>
    <row r="40" spans="1:4" x14ac:dyDescent="0.35">
      <c r="A40" s="50"/>
      <c r="B40" s="50"/>
      <c r="C40" s="50"/>
      <c r="D40" s="50"/>
    </row>
    <row r="41" spans="1:4" x14ac:dyDescent="0.35">
      <c r="A41" s="50"/>
      <c r="B41" s="50"/>
      <c r="C41" s="50"/>
      <c r="D41" s="50"/>
    </row>
    <row r="42" spans="1:4" x14ac:dyDescent="0.35">
      <c r="A42" s="50"/>
      <c r="B42" s="50"/>
      <c r="C42" s="50"/>
      <c r="D42" s="50"/>
    </row>
    <row r="43" spans="1:4" x14ac:dyDescent="0.35">
      <c r="A43" s="50"/>
      <c r="B43" s="50"/>
      <c r="C43" s="50"/>
      <c r="D43" s="50"/>
    </row>
    <row r="44" spans="1:4" x14ac:dyDescent="0.35">
      <c r="A44" s="50"/>
      <c r="B44" s="50"/>
      <c r="C44" s="50"/>
      <c r="D44" s="50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5E556-116C-4208-8042-2A221A6A5544}">
  <sheetPr codeName="Sheet5">
    <tabColor rgb="FF6E30D3"/>
  </sheetPr>
  <dimension ref="A1:Q5477"/>
  <sheetViews>
    <sheetView showGridLines="0" zoomScale="45" zoomScaleNormal="70" workbookViewId="0">
      <pane ySplit="4" topLeftCell="A189" activePane="bottomLeft" state="frozen"/>
      <selection activeCell="A4" sqref="A4:D5054"/>
      <selection pane="bottomLeft"/>
    </sheetView>
  </sheetViews>
  <sheetFormatPr defaultRowHeight="14.5" outlineLevelCol="1" x14ac:dyDescent="0.35"/>
  <cols>
    <col min="1" max="1" width="31.453125" bestFit="1" customWidth="1"/>
    <col min="2" max="2" width="11.453125" hidden="1" customWidth="1" outlineLevel="1"/>
    <col min="3" max="3" width="56.6328125" customWidth="1" collapsed="1"/>
    <col min="4" max="4" width="70.08984375" customWidth="1"/>
    <col min="5" max="5" width="18.81640625" hidden="1" customWidth="1" outlineLevel="1"/>
    <col min="6" max="6" width="24" customWidth="1" collapsed="1"/>
    <col min="7" max="7" width="15.54296875" bestFit="1" customWidth="1"/>
    <col min="8" max="8" width="106.90625" customWidth="1"/>
    <col min="9" max="14" width="17.26953125" hidden="1" customWidth="1" outlineLevel="1"/>
    <col min="15" max="15" width="31.7265625" style="28" customWidth="1" collapsed="1"/>
    <col min="16" max="16" width="31.7265625" style="28" customWidth="1"/>
  </cols>
  <sheetData>
    <row r="1" spans="1:16" s="54" customFormat="1" x14ac:dyDescent="0.35">
      <c r="A1" s="53" t="s">
        <v>2030</v>
      </c>
      <c r="O1" s="55"/>
      <c r="P1" s="55"/>
    </row>
    <row r="3" spans="1:16" x14ac:dyDescent="0.35">
      <c r="H3" s="51" t="s">
        <v>7289</v>
      </c>
      <c r="I3" s="56"/>
      <c r="J3" s="56"/>
      <c r="K3" s="56"/>
      <c r="L3" s="56"/>
      <c r="M3" s="51"/>
      <c r="N3" s="56"/>
    </row>
    <row r="4" spans="1:16" ht="29" x14ac:dyDescent="0.35">
      <c r="A4" s="51" t="s">
        <v>0</v>
      </c>
      <c r="B4" s="51" t="s">
        <v>2</v>
      </c>
      <c r="C4" s="51" t="s">
        <v>2024</v>
      </c>
      <c r="D4" s="52" t="s">
        <v>287</v>
      </c>
      <c r="E4" s="52" t="s">
        <v>97</v>
      </c>
      <c r="F4" s="52" t="s">
        <v>658</v>
      </c>
      <c r="G4" s="52" t="s">
        <v>607</v>
      </c>
      <c r="H4" s="66" t="s">
        <v>7290</v>
      </c>
      <c r="I4" s="66" t="s">
        <v>2068</v>
      </c>
      <c r="J4" s="66" t="s">
        <v>7300</v>
      </c>
      <c r="K4" s="66" t="s">
        <v>7301</v>
      </c>
      <c r="L4" s="66" t="s">
        <v>7302</v>
      </c>
      <c r="M4" s="66" t="s">
        <v>2067</v>
      </c>
      <c r="N4" s="66" t="s">
        <v>2069</v>
      </c>
      <c r="O4" s="52" t="s">
        <v>2025</v>
      </c>
      <c r="P4" s="52" t="s">
        <v>7305</v>
      </c>
    </row>
    <row r="5" spans="1:16" ht="29" x14ac:dyDescent="0.35">
      <c r="A5" s="2" t="s">
        <v>606</v>
      </c>
      <c r="B5" s="27">
        <v>1</v>
      </c>
      <c r="C5" s="2" t="s">
        <v>116</v>
      </c>
      <c r="D5" s="11" t="s">
        <v>117</v>
      </c>
      <c r="E5" s="11"/>
      <c r="F5" s="11" t="s">
        <v>118</v>
      </c>
      <c r="G5" s="32" t="s">
        <v>608</v>
      </c>
      <c r="H5" s="11" t="s">
        <v>7269</v>
      </c>
      <c r="I5" s="67"/>
      <c r="J5" s="67"/>
      <c r="K5" s="67"/>
      <c r="L5" s="67"/>
      <c r="M5" s="67"/>
      <c r="N5" s="67"/>
      <c r="O5" s="31" t="s">
        <v>763</v>
      </c>
      <c r="P5" s="31">
        <v>2.82</v>
      </c>
    </row>
    <row r="6" spans="1:16" ht="29" x14ac:dyDescent="0.35">
      <c r="A6" s="2" t="s">
        <v>606</v>
      </c>
      <c r="B6" s="27">
        <v>1</v>
      </c>
      <c r="C6" s="2" t="s">
        <v>116</v>
      </c>
      <c r="D6" s="11" t="s">
        <v>117</v>
      </c>
      <c r="E6" s="11"/>
      <c r="F6" s="11" t="s">
        <v>118</v>
      </c>
      <c r="G6" s="32" t="s">
        <v>608</v>
      </c>
      <c r="H6" s="11" t="s">
        <v>7279</v>
      </c>
      <c r="I6" s="68"/>
      <c r="J6" s="68"/>
      <c r="K6" s="68"/>
      <c r="L6" s="68"/>
      <c r="M6" s="68" t="s">
        <v>2040</v>
      </c>
      <c r="N6" s="68"/>
      <c r="O6" s="31" t="s">
        <v>2076</v>
      </c>
      <c r="P6" s="31">
        <v>2.48</v>
      </c>
    </row>
    <row r="7" spans="1:16" ht="29" x14ac:dyDescent="0.35">
      <c r="A7" s="2" t="s">
        <v>606</v>
      </c>
      <c r="B7" s="27">
        <v>1</v>
      </c>
      <c r="C7" s="2" t="s">
        <v>116</v>
      </c>
      <c r="D7" s="11" t="s">
        <v>117</v>
      </c>
      <c r="E7" s="11"/>
      <c r="F7" s="11" t="s">
        <v>118</v>
      </c>
      <c r="G7" s="32" t="s">
        <v>608</v>
      </c>
      <c r="H7" s="11" t="s">
        <v>7285</v>
      </c>
      <c r="I7" s="68" t="s">
        <v>2040</v>
      </c>
      <c r="J7" s="68"/>
      <c r="K7" s="68"/>
      <c r="L7" s="68"/>
      <c r="M7" s="68"/>
      <c r="N7" s="68"/>
      <c r="O7" s="31" t="s">
        <v>2077</v>
      </c>
      <c r="P7" s="31">
        <v>3.0750000000000002</v>
      </c>
    </row>
    <row r="8" spans="1:16" ht="29" x14ac:dyDescent="0.35">
      <c r="A8" s="2" t="s">
        <v>606</v>
      </c>
      <c r="B8" s="27">
        <v>1</v>
      </c>
      <c r="C8" s="2" t="s">
        <v>116</v>
      </c>
      <c r="D8" s="11" t="s">
        <v>117</v>
      </c>
      <c r="E8" s="11"/>
      <c r="F8" s="11" t="s">
        <v>118</v>
      </c>
      <c r="G8" s="32" t="s">
        <v>608</v>
      </c>
      <c r="H8" s="11" t="s">
        <v>7273</v>
      </c>
      <c r="I8" s="68" t="s">
        <v>2040</v>
      </c>
      <c r="J8" s="68"/>
      <c r="K8" s="68"/>
      <c r="L8" s="68"/>
      <c r="M8" s="68" t="s">
        <v>2040</v>
      </c>
      <c r="N8" s="68"/>
      <c r="O8" s="31" t="s">
        <v>2078</v>
      </c>
      <c r="P8" s="31">
        <v>3.0750000000000002</v>
      </c>
    </row>
    <row r="9" spans="1:16" ht="29" x14ac:dyDescent="0.35">
      <c r="A9" s="2" t="s">
        <v>606</v>
      </c>
      <c r="B9" s="27">
        <v>1</v>
      </c>
      <c r="C9" s="2" t="s">
        <v>116</v>
      </c>
      <c r="D9" s="11" t="s">
        <v>117</v>
      </c>
      <c r="E9" s="11"/>
      <c r="F9" s="11" t="s">
        <v>118</v>
      </c>
      <c r="G9" s="32" t="s">
        <v>608</v>
      </c>
      <c r="H9" s="11" t="s">
        <v>7288</v>
      </c>
      <c r="I9" s="68"/>
      <c r="J9" s="68"/>
      <c r="K9" s="68"/>
      <c r="L9" s="68"/>
      <c r="M9" s="68"/>
      <c r="N9" s="68" t="s">
        <v>2040</v>
      </c>
      <c r="O9" s="31" t="s">
        <v>2079</v>
      </c>
      <c r="P9" s="31">
        <v>2.48</v>
      </c>
    </row>
    <row r="10" spans="1:16" ht="29" x14ac:dyDescent="0.35">
      <c r="A10" s="2" t="s">
        <v>606</v>
      </c>
      <c r="B10" s="27">
        <v>1</v>
      </c>
      <c r="C10" s="2" t="s">
        <v>116</v>
      </c>
      <c r="D10" s="11" t="s">
        <v>117</v>
      </c>
      <c r="E10" s="11"/>
      <c r="F10" s="11" t="s">
        <v>118</v>
      </c>
      <c r="G10" s="32" t="s">
        <v>608</v>
      </c>
      <c r="H10" s="11" t="s">
        <v>7276</v>
      </c>
      <c r="I10" s="68"/>
      <c r="J10" s="68"/>
      <c r="K10" s="68"/>
      <c r="L10" s="68"/>
      <c r="M10" s="68" t="s">
        <v>2040</v>
      </c>
      <c r="N10" s="68" t="s">
        <v>2040</v>
      </c>
      <c r="O10" s="31" t="s">
        <v>2080</v>
      </c>
      <c r="P10" s="31">
        <v>2.14</v>
      </c>
    </row>
    <row r="11" spans="1:16" ht="29" x14ac:dyDescent="0.35">
      <c r="A11" s="2" t="s">
        <v>606</v>
      </c>
      <c r="B11" s="27">
        <v>1</v>
      </c>
      <c r="C11" s="2" t="s">
        <v>116</v>
      </c>
      <c r="D11" s="11" t="s">
        <v>117</v>
      </c>
      <c r="E11" s="11"/>
      <c r="F11" s="11" t="s">
        <v>118</v>
      </c>
      <c r="G11" s="32" t="s">
        <v>608</v>
      </c>
      <c r="H11" s="11" t="s">
        <v>7282</v>
      </c>
      <c r="I11" s="68" t="s">
        <v>2040</v>
      </c>
      <c r="J11" s="68"/>
      <c r="K11" s="68"/>
      <c r="L11" s="68"/>
      <c r="M11" s="68"/>
      <c r="N11" s="68" t="s">
        <v>2040</v>
      </c>
      <c r="O11" s="31" t="s">
        <v>2081</v>
      </c>
      <c r="P11" s="31">
        <v>2.7349999999999999</v>
      </c>
    </row>
    <row r="12" spans="1:16" ht="29" x14ac:dyDescent="0.35">
      <c r="A12" s="2" t="s">
        <v>606</v>
      </c>
      <c r="B12" s="27">
        <v>1</v>
      </c>
      <c r="C12" s="2" t="s">
        <v>116</v>
      </c>
      <c r="D12" s="11" t="s">
        <v>117</v>
      </c>
      <c r="E12" s="11"/>
      <c r="F12" s="11" t="s">
        <v>118</v>
      </c>
      <c r="G12" s="32" t="s">
        <v>608</v>
      </c>
      <c r="H12" s="11" t="s">
        <v>7272</v>
      </c>
      <c r="I12" s="68" t="s">
        <v>2040</v>
      </c>
      <c r="J12" s="68"/>
      <c r="K12" s="68"/>
      <c r="L12" s="68"/>
      <c r="M12" s="68" t="s">
        <v>2040</v>
      </c>
      <c r="N12" s="68" t="s">
        <v>2040</v>
      </c>
      <c r="O12" s="31" t="s">
        <v>2082</v>
      </c>
      <c r="P12" s="31">
        <v>2.7349999999999999</v>
      </c>
    </row>
    <row r="13" spans="1:16" ht="29" x14ac:dyDescent="0.35">
      <c r="A13" s="2" t="s">
        <v>606</v>
      </c>
      <c r="B13" s="27">
        <v>1</v>
      </c>
      <c r="C13" s="2" t="s">
        <v>116</v>
      </c>
      <c r="D13" s="11" t="s">
        <v>117</v>
      </c>
      <c r="E13" s="11"/>
      <c r="F13" s="11" t="s">
        <v>119</v>
      </c>
      <c r="G13" s="10" t="s">
        <v>608</v>
      </c>
      <c r="H13" s="11" t="s">
        <v>7269</v>
      </c>
      <c r="I13" s="68"/>
      <c r="J13" s="68"/>
      <c r="K13" s="68"/>
      <c r="L13" s="68"/>
      <c r="M13" s="68"/>
      <c r="N13" s="68"/>
      <c r="O13" s="31" t="s">
        <v>764</v>
      </c>
      <c r="P13" s="31">
        <v>4.68</v>
      </c>
    </row>
    <row r="14" spans="1:16" ht="29" x14ac:dyDescent="0.35">
      <c r="A14" s="2" t="s">
        <v>606</v>
      </c>
      <c r="B14" s="27">
        <v>1</v>
      </c>
      <c r="C14" s="2" t="s">
        <v>116</v>
      </c>
      <c r="D14" s="11" t="s">
        <v>117</v>
      </c>
      <c r="E14" s="11"/>
      <c r="F14" s="11" t="s">
        <v>119</v>
      </c>
      <c r="G14" s="10" t="s">
        <v>608</v>
      </c>
      <c r="H14" s="11" t="s">
        <v>7279</v>
      </c>
      <c r="I14" s="68"/>
      <c r="J14" s="68"/>
      <c r="K14" s="68"/>
      <c r="L14" s="68"/>
      <c r="M14" s="68" t="s">
        <v>2040</v>
      </c>
      <c r="N14" s="68"/>
      <c r="O14" s="31" t="s">
        <v>2083</v>
      </c>
      <c r="P14" s="31">
        <v>4.34</v>
      </c>
    </row>
    <row r="15" spans="1:16" ht="29" x14ac:dyDescent="0.35">
      <c r="A15" s="2" t="s">
        <v>606</v>
      </c>
      <c r="B15" s="27">
        <v>1</v>
      </c>
      <c r="C15" s="2" t="s">
        <v>116</v>
      </c>
      <c r="D15" s="11" t="s">
        <v>117</v>
      </c>
      <c r="E15" s="11"/>
      <c r="F15" s="11" t="s">
        <v>119</v>
      </c>
      <c r="G15" s="10" t="s">
        <v>608</v>
      </c>
      <c r="H15" s="11" t="s">
        <v>7285</v>
      </c>
      <c r="I15" s="68" t="s">
        <v>2040</v>
      </c>
      <c r="J15" s="68"/>
      <c r="K15" s="68"/>
      <c r="L15" s="68"/>
      <c r="M15" s="68"/>
      <c r="N15" s="68"/>
      <c r="O15" s="31" t="s">
        <v>2084</v>
      </c>
      <c r="P15" s="31">
        <v>4.9349999999999996</v>
      </c>
    </row>
    <row r="16" spans="1:16" ht="29" x14ac:dyDescent="0.35">
      <c r="A16" s="2" t="s">
        <v>606</v>
      </c>
      <c r="B16" s="27">
        <v>1</v>
      </c>
      <c r="C16" s="2" t="s">
        <v>116</v>
      </c>
      <c r="D16" s="11" t="s">
        <v>117</v>
      </c>
      <c r="E16" s="11"/>
      <c r="F16" s="11" t="s">
        <v>119</v>
      </c>
      <c r="G16" s="10" t="s">
        <v>608</v>
      </c>
      <c r="H16" s="11" t="s">
        <v>7273</v>
      </c>
      <c r="I16" s="68" t="s">
        <v>2040</v>
      </c>
      <c r="J16" s="68"/>
      <c r="K16" s="68"/>
      <c r="L16" s="68"/>
      <c r="M16" s="68" t="s">
        <v>2040</v>
      </c>
      <c r="N16" s="68"/>
      <c r="O16" s="31" t="s">
        <v>2085</v>
      </c>
      <c r="P16" s="31">
        <v>4.9349999999999996</v>
      </c>
    </row>
    <row r="17" spans="1:16" ht="29" x14ac:dyDescent="0.35">
      <c r="A17" s="2" t="s">
        <v>606</v>
      </c>
      <c r="B17" s="27">
        <v>1</v>
      </c>
      <c r="C17" s="2" t="s">
        <v>116</v>
      </c>
      <c r="D17" s="11" t="s">
        <v>117</v>
      </c>
      <c r="E17" s="11"/>
      <c r="F17" s="11" t="s">
        <v>119</v>
      </c>
      <c r="G17" s="10" t="s">
        <v>608</v>
      </c>
      <c r="H17" s="11" t="s">
        <v>7288</v>
      </c>
      <c r="I17" s="68"/>
      <c r="J17" s="68"/>
      <c r="K17" s="68"/>
      <c r="L17" s="68"/>
      <c r="M17" s="68"/>
      <c r="N17" s="68" t="s">
        <v>2040</v>
      </c>
      <c r="O17" s="31" t="s">
        <v>2086</v>
      </c>
      <c r="P17" s="31">
        <v>4.34</v>
      </c>
    </row>
    <row r="18" spans="1:16" ht="29" x14ac:dyDescent="0.35">
      <c r="A18" s="2" t="s">
        <v>606</v>
      </c>
      <c r="B18" s="27">
        <v>1</v>
      </c>
      <c r="C18" s="2" t="s">
        <v>116</v>
      </c>
      <c r="D18" s="11" t="s">
        <v>117</v>
      </c>
      <c r="E18" s="11"/>
      <c r="F18" s="11" t="s">
        <v>119</v>
      </c>
      <c r="G18" s="10" t="s">
        <v>608</v>
      </c>
      <c r="H18" s="11" t="s">
        <v>7276</v>
      </c>
      <c r="I18" s="68"/>
      <c r="J18" s="68"/>
      <c r="K18" s="68"/>
      <c r="L18" s="68"/>
      <c r="M18" s="68" t="s">
        <v>2040</v>
      </c>
      <c r="N18" s="68" t="s">
        <v>2040</v>
      </c>
      <c r="O18" s="31" t="s">
        <v>2087</v>
      </c>
      <c r="P18" s="31">
        <v>4</v>
      </c>
    </row>
    <row r="19" spans="1:16" ht="29" x14ac:dyDescent="0.35">
      <c r="A19" s="2" t="s">
        <v>606</v>
      </c>
      <c r="B19" s="27">
        <v>1</v>
      </c>
      <c r="C19" s="2" t="s">
        <v>116</v>
      </c>
      <c r="D19" s="11" t="s">
        <v>117</v>
      </c>
      <c r="E19" s="11"/>
      <c r="F19" s="11" t="s">
        <v>119</v>
      </c>
      <c r="G19" s="10" t="s">
        <v>608</v>
      </c>
      <c r="H19" s="11" t="s">
        <v>7282</v>
      </c>
      <c r="I19" s="68" t="s">
        <v>2040</v>
      </c>
      <c r="J19" s="68"/>
      <c r="K19" s="68"/>
      <c r="L19" s="68"/>
      <c r="M19" s="68"/>
      <c r="N19" s="68" t="s">
        <v>2040</v>
      </c>
      <c r="O19" s="31" t="s">
        <v>2088</v>
      </c>
      <c r="P19" s="31">
        <v>4.5949999999999998</v>
      </c>
    </row>
    <row r="20" spans="1:16" ht="29" x14ac:dyDescent="0.35">
      <c r="A20" s="2" t="s">
        <v>606</v>
      </c>
      <c r="B20" s="27">
        <v>1</v>
      </c>
      <c r="C20" s="2" t="s">
        <v>116</v>
      </c>
      <c r="D20" s="11" t="s">
        <v>117</v>
      </c>
      <c r="E20" s="11"/>
      <c r="F20" s="11" t="s">
        <v>119</v>
      </c>
      <c r="G20" s="10" t="s">
        <v>608</v>
      </c>
      <c r="H20" s="11" t="s">
        <v>7272</v>
      </c>
      <c r="I20" s="68" t="s">
        <v>2040</v>
      </c>
      <c r="J20" s="68"/>
      <c r="K20" s="68"/>
      <c r="L20" s="68"/>
      <c r="M20" s="68" t="s">
        <v>2040</v>
      </c>
      <c r="N20" s="68" t="s">
        <v>2040</v>
      </c>
      <c r="O20" s="31" t="s">
        <v>2089</v>
      </c>
      <c r="P20" s="31">
        <v>4.5949999999999998</v>
      </c>
    </row>
    <row r="21" spans="1:16" ht="29" x14ac:dyDescent="0.35">
      <c r="A21" s="2" t="s">
        <v>606</v>
      </c>
      <c r="B21" s="27">
        <v>1</v>
      </c>
      <c r="C21" s="2" t="s">
        <v>116</v>
      </c>
      <c r="D21" s="11" t="s">
        <v>117</v>
      </c>
      <c r="E21" s="11"/>
      <c r="F21" s="11" t="s">
        <v>120</v>
      </c>
      <c r="G21" s="10" t="s">
        <v>608</v>
      </c>
      <c r="H21" s="11" t="s">
        <v>7269</v>
      </c>
      <c r="I21" s="68"/>
      <c r="J21" s="68"/>
      <c r="K21" s="68"/>
      <c r="L21" s="68"/>
      <c r="M21" s="68"/>
      <c r="N21" s="68"/>
      <c r="O21" s="31" t="s">
        <v>765</v>
      </c>
      <c r="P21" s="31">
        <v>6.68</v>
      </c>
    </row>
    <row r="22" spans="1:16" ht="29" x14ac:dyDescent="0.35">
      <c r="A22" s="2" t="s">
        <v>606</v>
      </c>
      <c r="B22" s="27">
        <v>1</v>
      </c>
      <c r="C22" s="2" t="s">
        <v>116</v>
      </c>
      <c r="D22" s="11" t="s">
        <v>117</v>
      </c>
      <c r="E22" s="11"/>
      <c r="F22" s="11" t="s">
        <v>120</v>
      </c>
      <c r="G22" s="10" t="s">
        <v>608</v>
      </c>
      <c r="H22" s="11" t="s">
        <v>7279</v>
      </c>
      <c r="I22" s="68"/>
      <c r="J22" s="68"/>
      <c r="K22" s="68"/>
      <c r="L22" s="68"/>
      <c r="M22" s="68" t="s">
        <v>2040</v>
      </c>
      <c r="N22" s="68"/>
      <c r="O22" s="31" t="s">
        <v>2090</v>
      </c>
      <c r="P22" s="31">
        <v>6.34</v>
      </c>
    </row>
    <row r="23" spans="1:16" ht="29" x14ac:dyDescent="0.35">
      <c r="A23" s="2" t="s">
        <v>606</v>
      </c>
      <c r="B23" s="27">
        <v>1</v>
      </c>
      <c r="C23" s="2" t="s">
        <v>116</v>
      </c>
      <c r="D23" s="11" t="s">
        <v>117</v>
      </c>
      <c r="E23" s="11"/>
      <c r="F23" s="11" t="s">
        <v>120</v>
      </c>
      <c r="G23" s="10" t="s">
        <v>608</v>
      </c>
      <c r="H23" s="11" t="s">
        <v>7285</v>
      </c>
      <c r="I23" s="68" t="s">
        <v>2040</v>
      </c>
      <c r="J23" s="68"/>
      <c r="K23" s="68"/>
      <c r="L23" s="68"/>
      <c r="M23" s="68"/>
      <c r="N23" s="68"/>
      <c r="O23" s="31" t="s">
        <v>2091</v>
      </c>
      <c r="P23" s="31">
        <v>6.9349999999999996</v>
      </c>
    </row>
    <row r="24" spans="1:16" ht="29" x14ac:dyDescent="0.35">
      <c r="A24" s="2" t="s">
        <v>606</v>
      </c>
      <c r="B24" s="27">
        <v>1</v>
      </c>
      <c r="C24" s="2" t="s">
        <v>116</v>
      </c>
      <c r="D24" s="11" t="s">
        <v>117</v>
      </c>
      <c r="E24" s="11"/>
      <c r="F24" s="11" t="s">
        <v>120</v>
      </c>
      <c r="G24" s="10" t="s">
        <v>608</v>
      </c>
      <c r="H24" s="11" t="s">
        <v>7273</v>
      </c>
      <c r="I24" s="68" t="s">
        <v>2040</v>
      </c>
      <c r="J24" s="68"/>
      <c r="K24" s="68"/>
      <c r="L24" s="68"/>
      <c r="M24" s="68" t="s">
        <v>2040</v>
      </c>
      <c r="N24" s="68"/>
      <c r="O24" s="31" t="s">
        <v>2092</v>
      </c>
      <c r="P24" s="31">
        <v>6.9349999999999996</v>
      </c>
    </row>
    <row r="25" spans="1:16" ht="29" x14ac:dyDescent="0.35">
      <c r="A25" s="2" t="s">
        <v>606</v>
      </c>
      <c r="B25" s="27">
        <v>1</v>
      </c>
      <c r="C25" s="2" t="s">
        <v>116</v>
      </c>
      <c r="D25" s="11" t="s">
        <v>117</v>
      </c>
      <c r="E25" s="11"/>
      <c r="F25" s="11" t="s">
        <v>120</v>
      </c>
      <c r="G25" s="10" t="s">
        <v>608</v>
      </c>
      <c r="H25" s="11" t="s">
        <v>7288</v>
      </c>
      <c r="I25" s="68"/>
      <c r="J25" s="68"/>
      <c r="K25" s="68"/>
      <c r="L25" s="68"/>
      <c r="M25" s="68"/>
      <c r="N25" s="68" t="s">
        <v>2040</v>
      </c>
      <c r="O25" s="31" t="s">
        <v>2093</v>
      </c>
      <c r="P25" s="31">
        <v>6.34</v>
      </c>
    </row>
    <row r="26" spans="1:16" ht="29" x14ac:dyDescent="0.35">
      <c r="A26" s="2" t="s">
        <v>606</v>
      </c>
      <c r="B26" s="27">
        <v>1</v>
      </c>
      <c r="C26" s="2" t="s">
        <v>116</v>
      </c>
      <c r="D26" s="11" t="s">
        <v>117</v>
      </c>
      <c r="E26" s="11"/>
      <c r="F26" s="11" t="s">
        <v>120</v>
      </c>
      <c r="G26" s="10" t="s">
        <v>608</v>
      </c>
      <c r="H26" s="11" t="s">
        <v>7276</v>
      </c>
      <c r="I26" s="68"/>
      <c r="J26" s="68"/>
      <c r="K26" s="68"/>
      <c r="L26" s="68"/>
      <c r="M26" s="68" t="s">
        <v>2040</v>
      </c>
      <c r="N26" s="68" t="s">
        <v>2040</v>
      </c>
      <c r="O26" s="31" t="s">
        <v>2094</v>
      </c>
      <c r="P26" s="31">
        <v>6</v>
      </c>
    </row>
    <row r="27" spans="1:16" ht="29" x14ac:dyDescent="0.35">
      <c r="A27" s="2" t="s">
        <v>606</v>
      </c>
      <c r="B27" s="27">
        <v>1</v>
      </c>
      <c r="C27" s="2" t="s">
        <v>116</v>
      </c>
      <c r="D27" s="11" t="s">
        <v>117</v>
      </c>
      <c r="E27" s="11"/>
      <c r="F27" s="11" t="s">
        <v>120</v>
      </c>
      <c r="G27" s="10" t="s">
        <v>608</v>
      </c>
      <c r="H27" s="11" t="s">
        <v>7282</v>
      </c>
      <c r="I27" s="68" t="s">
        <v>2040</v>
      </c>
      <c r="J27" s="68"/>
      <c r="K27" s="68"/>
      <c r="L27" s="68"/>
      <c r="M27" s="68"/>
      <c r="N27" s="68" t="s">
        <v>2040</v>
      </c>
      <c r="O27" s="31" t="s">
        <v>2095</v>
      </c>
      <c r="P27" s="31">
        <v>6.5949999999999998</v>
      </c>
    </row>
    <row r="28" spans="1:16" ht="29" x14ac:dyDescent="0.35">
      <c r="A28" s="2" t="s">
        <v>606</v>
      </c>
      <c r="B28" s="27">
        <v>1</v>
      </c>
      <c r="C28" s="2" t="s">
        <v>116</v>
      </c>
      <c r="D28" s="11" t="s">
        <v>117</v>
      </c>
      <c r="E28" s="11"/>
      <c r="F28" s="11" t="s">
        <v>120</v>
      </c>
      <c r="G28" s="10" t="s">
        <v>608</v>
      </c>
      <c r="H28" s="11" t="s">
        <v>7272</v>
      </c>
      <c r="I28" s="68" t="s">
        <v>2040</v>
      </c>
      <c r="J28" s="68"/>
      <c r="K28" s="68"/>
      <c r="L28" s="68"/>
      <c r="M28" s="68" t="s">
        <v>2040</v>
      </c>
      <c r="N28" s="68" t="s">
        <v>2040</v>
      </c>
      <c r="O28" s="31" t="s">
        <v>2096</v>
      </c>
      <c r="P28" s="31">
        <v>6.5949999999999998</v>
      </c>
    </row>
    <row r="29" spans="1:16" ht="29" x14ac:dyDescent="0.35">
      <c r="A29" s="2" t="s">
        <v>606</v>
      </c>
      <c r="B29" s="27">
        <v>1</v>
      </c>
      <c r="C29" s="2" t="s">
        <v>116</v>
      </c>
      <c r="D29" s="11" t="s">
        <v>117</v>
      </c>
      <c r="E29" s="11"/>
      <c r="F29" s="11" t="s">
        <v>121</v>
      </c>
      <c r="G29" s="10" t="s">
        <v>608</v>
      </c>
      <c r="H29" s="11" t="s">
        <v>7269</v>
      </c>
      <c r="I29" s="68"/>
      <c r="J29" s="68"/>
      <c r="K29" s="68"/>
      <c r="L29" s="68"/>
      <c r="M29" s="68"/>
      <c r="N29" s="68"/>
      <c r="O29" s="31" t="s">
        <v>766</v>
      </c>
      <c r="P29" s="31">
        <v>12.59</v>
      </c>
    </row>
    <row r="30" spans="1:16" ht="29" x14ac:dyDescent="0.35">
      <c r="A30" s="2" t="s">
        <v>606</v>
      </c>
      <c r="B30" s="27">
        <v>1</v>
      </c>
      <c r="C30" s="2" t="s">
        <v>116</v>
      </c>
      <c r="D30" s="11" t="s">
        <v>117</v>
      </c>
      <c r="E30" s="11"/>
      <c r="F30" s="11" t="s">
        <v>121</v>
      </c>
      <c r="G30" s="10" t="s">
        <v>608</v>
      </c>
      <c r="H30" s="11" t="s">
        <v>7279</v>
      </c>
      <c r="I30" s="68"/>
      <c r="J30" s="68"/>
      <c r="K30" s="68"/>
      <c r="L30" s="68"/>
      <c r="M30" s="68" t="s">
        <v>2040</v>
      </c>
      <c r="N30" s="68"/>
      <c r="O30" s="31" t="s">
        <v>2097</v>
      </c>
      <c r="P30" s="31">
        <v>12.25</v>
      </c>
    </row>
    <row r="31" spans="1:16" ht="29" x14ac:dyDescent="0.35">
      <c r="A31" s="2" t="s">
        <v>606</v>
      </c>
      <c r="B31" s="27">
        <v>1</v>
      </c>
      <c r="C31" s="2" t="s">
        <v>116</v>
      </c>
      <c r="D31" s="11" t="s">
        <v>117</v>
      </c>
      <c r="E31" s="11"/>
      <c r="F31" s="11" t="s">
        <v>121</v>
      </c>
      <c r="G31" s="10" t="s">
        <v>608</v>
      </c>
      <c r="H31" s="11" t="s">
        <v>7285</v>
      </c>
      <c r="I31" s="68" t="s">
        <v>2040</v>
      </c>
      <c r="J31" s="68"/>
      <c r="K31" s="68"/>
      <c r="L31" s="68"/>
      <c r="M31" s="68"/>
      <c r="N31" s="68"/>
      <c r="O31" s="31" t="s">
        <v>2098</v>
      </c>
      <c r="P31" s="31">
        <v>12.845000000000001</v>
      </c>
    </row>
    <row r="32" spans="1:16" ht="29" x14ac:dyDescent="0.35">
      <c r="A32" s="2" t="s">
        <v>606</v>
      </c>
      <c r="B32" s="27">
        <v>1</v>
      </c>
      <c r="C32" s="2" t="s">
        <v>116</v>
      </c>
      <c r="D32" s="11" t="s">
        <v>117</v>
      </c>
      <c r="E32" s="11"/>
      <c r="F32" s="11" t="s">
        <v>121</v>
      </c>
      <c r="G32" s="10" t="s">
        <v>608</v>
      </c>
      <c r="H32" s="11" t="s">
        <v>7273</v>
      </c>
      <c r="I32" s="68" t="s">
        <v>2040</v>
      </c>
      <c r="J32" s="68"/>
      <c r="K32" s="68"/>
      <c r="L32" s="68"/>
      <c r="M32" s="68" t="s">
        <v>2040</v>
      </c>
      <c r="N32" s="68"/>
      <c r="O32" s="31" t="s">
        <v>2099</v>
      </c>
      <c r="P32" s="31">
        <v>12.845000000000001</v>
      </c>
    </row>
    <row r="33" spans="1:16" ht="29" x14ac:dyDescent="0.35">
      <c r="A33" s="2" t="s">
        <v>606</v>
      </c>
      <c r="B33" s="27">
        <v>1</v>
      </c>
      <c r="C33" s="2" t="s">
        <v>116</v>
      </c>
      <c r="D33" s="11" t="s">
        <v>117</v>
      </c>
      <c r="E33" s="11"/>
      <c r="F33" s="11" t="s">
        <v>121</v>
      </c>
      <c r="G33" s="10" t="s">
        <v>608</v>
      </c>
      <c r="H33" s="11" t="s">
        <v>7288</v>
      </c>
      <c r="I33" s="68"/>
      <c r="J33" s="68"/>
      <c r="K33" s="68"/>
      <c r="L33" s="68"/>
      <c r="M33" s="68"/>
      <c r="N33" s="68" t="s">
        <v>2040</v>
      </c>
      <c r="O33" s="31" t="s">
        <v>2100</v>
      </c>
      <c r="P33" s="31">
        <v>12.25</v>
      </c>
    </row>
    <row r="34" spans="1:16" ht="29" x14ac:dyDescent="0.35">
      <c r="A34" s="2" t="s">
        <v>606</v>
      </c>
      <c r="B34" s="27">
        <v>1</v>
      </c>
      <c r="C34" s="2" t="s">
        <v>116</v>
      </c>
      <c r="D34" s="11" t="s">
        <v>117</v>
      </c>
      <c r="E34" s="11"/>
      <c r="F34" s="11" t="s">
        <v>121</v>
      </c>
      <c r="G34" s="10" t="s">
        <v>608</v>
      </c>
      <c r="H34" s="11" t="s">
        <v>7276</v>
      </c>
      <c r="I34" s="68"/>
      <c r="J34" s="68"/>
      <c r="K34" s="68"/>
      <c r="L34" s="68"/>
      <c r="M34" s="68" t="s">
        <v>2040</v>
      </c>
      <c r="N34" s="68" t="s">
        <v>2040</v>
      </c>
      <c r="O34" s="31" t="s">
        <v>2101</v>
      </c>
      <c r="P34" s="31">
        <v>11.91</v>
      </c>
    </row>
    <row r="35" spans="1:16" ht="29" x14ac:dyDescent="0.35">
      <c r="A35" s="2" t="s">
        <v>606</v>
      </c>
      <c r="B35" s="27">
        <v>1</v>
      </c>
      <c r="C35" s="2" t="s">
        <v>116</v>
      </c>
      <c r="D35" s="11" t="s">
        <v>117</v>
      </c>
      <c r="E35" s="11"/>
      <c r="F35" s="11" t="s">
        <v>121</v>
      </c>
      <c r="G35" s="10" t="s">
        <v>608</v>
      </c>
      <c r="H35" s="11" t="s">
        <v>7282</v>
      </c>
      <c r="I35" s="68" t="s">
        <v>2040</v>
      </c>
      <c r="J35" s="68"/>
      <c r="K35" s="68"/>
      <c r="L35" s="68"/>
      <c r="M35" s="68"/>
      <c r="N35" s="68" t="s">
        <v>2040</v>
      </c>
      <c r="O35" s="31" t="s">
        <v>2102</v>
      </c>
      <c r="P35" s="31">
        <v>12.505000000000001</v>
      </c>
    </row>
    <row r="36" spans="1:16" ht="29" x14ac:dyDescent="0.35">
      <c r="A36" s="2" t="s">
        <v>606</v>
      </c>
      <c r="B36" s="27">
        <v>1</v>
      </c>
      <c r="C36" s="2" t="s">
        <v>116</v>
      </c>
      <c r="D36" s="11" t="s">
        <v>117</v>
      </c>
      <c r="E36" s="11"/>
      <c r="F36" s="11" t="s">
        <v>121</v>
      </c>
      <c r="G36" s="10" t="s">
        <v>608</v>
      </c>
      <c r="H36" s="11" t="s">
        <v>7272</v>
      </c>
      <c r="I36" s="68" t="s">
        <v>2040</v>
      </c>
      <c r="J36" s="68"/>
      <c r="K36" s="68"/>
      <c r="L36" s="68"/>
      <c r="M36" s="68" t="s">
        <v>2040</v>
      </c>
      <c r="N36" s="68" t="s">
        <v>2040</v>
      </c>
      <c r="O36" s="31" t="s">
        <v>2103</v>
      </c>
      <c r="P36" s="31">
        <v>12.505000000000001</v>
      </c>
    </row>
    <row r="37" spans="1:16" ht="29" x14ac:dyDescent="0.35">
      <c r="A37" s="2" t="s">
        <v>606</v>
      </c>
      <c r="B37" s="27">
        <v>1</v>
      </c>
      <c r="C37" s="2" t="s">
        <v>116</v>
      </c>
      <c r="D37" s="11" t="s">
        <v>117</v>
      </c>
      <c r="E37" s="11"/>
      <c r="F37" s="11" t="s">
        <v>122</v>
      </c>
      <c r="G37" s="10" t="s">
        <v>608</v>
      </c>
      <c r="H37" s="11" t="s">
        <v>7269</v>
      </c>
      <c r="I37" s="68"/>
      <c r="J37" s="68"/>
      <c r="K37" s="68"/>
      <c r="L37" s="68"/>
      <c r="M37" s="68"/>
      <c r="N37" s="68"/>
      <c r="O37" s="31" t="s">
        <v>767</v>
      </c>
      <c r="P37" s="31">
        <v>27.54</v>
      </c>
    </row>
    <row r="38" spans="1:16" ht="29" x14ac:dyDescent="0.35">
      <c r="A38" s="2" t="s">
        <v>606</v>
      </c>
      <c r="B38" s="27">
        <v>1</v>
      </c>
      <c r="C38" s="2" t="s">
        <v>116</v>
      </c>
      <c r="D38" s="11" t="s">
        <v>117</v>
      </c>
      <c r="E38" s="11"/>
      <c r="F38" s="11" t="s">
        <v>122</v>
      </c>
      <c r="G38" s="10" t="s">
        <v>608</v>
      </c>
      <c r="H38" s="11" t="s">
        <v>7279</v>
      </c>
      <c r="I38" s="68"/>
      <c r="J38" s="68"/>
      <c r="K38" s="68"/>
      <c r="L38" s="68"/>
      <c r="M38" s="68" t="s">
        <v>2040</v>
      </c>
      <c r="N38" s="68"/>
      <c r="O38" s="31" t="s">
        <v>2104</v>
      </c>
      <c r="P38" s="31">
        <v>27.2</v>
      </c>
    </row>
    <row r="39" spans="1:16" ht="29" x14ac:dyDescent="0.35">
      <c r="A39" s="2" t="s">
        <v>606</v>
      </c>
      <c r="B39" s="27">
        <v>1</v>
      </c>
      <c r="C39" s="2" t="s">
        <v>116</v>
      </c>
      <c r="D39" s="11" t="s">
        <v>117</v>
      </c>
      <c r="E39" s="11"/>
      <c r="F39" s="11" t="s">
        <v>122</v>
      </c>
      <c r="G39" s="10" t="s">
        <v>608</v>
      </c>
      <c r="H39" s="11" t="s">
        <v>7285</v>
      </c>
      <c r="I39" s="68" t="s">
        <v>2040</v>
      </c>
      <c r="J39" s="68"/>
      <c r="K39" s="68"/>
      <c r="L39" s="68"/>
      <c r="M39" s="68"/>
      <c r="N39" s="68"/>
      <c r="O39" s="31" t="s">
        <v>2105</v>
      </c>
      <c r="P39" s="31">
        <v>27.795000000000002</v>
      </c>
    </row>
    <row r="40" spans="1:16" ht="29" x14ac:dyDescent="0.35">
      <c r="A40" s="2" t="s">
        <v>606</v>
      </c>
      <c r="B40" s="27">
        <v>1</v>
      </c>
      <c r="C40" s="2" t="s">
        <v>116</v>
      </c>
      <c r="D40" s="11" t="s">
        <v>117</v>
      </c>
      <c r="E40" s="11"/>
      <c r="F40" s="11" t="s">
        <v>122</v>
      </c>
      <c r="G40" s="10" t="s">
        <v>608</v>
      </c>
      <c r="H40" s="11" t="s">
        <v>7273</v>
      </c>
      <c r="I40" s="68" t="s">
        <v>2040</v>
      </c>
      <c r="J40" s="68"/>
      <c r="K40" s="68"/>
      <c r="L40" s="68"/>
      <c r="M40" s="68" t="s">
        <v>2040</v>
      </c>
      <c r="N40" s="68"/>
      <c r="O40" s="31" t="s">
        <v>2106</v>
      </c>
      <c r="P40" s="31">
        <v>27.795000000000002</v>
      </c>
    </row>
    <row r="41" spans="1:16" ht="29" x14ac:dyDescent="0.35">
      <c r="A41" s="2" t="s">
        <v>606</v>
      </c>
      <c r="B41" s="27">
        <v>1</v>
      </c>
      <c r="C41" s="2" t="s">
        <v>116</v>
      </c>
      <c r="D41" s="11" t="s">
        <v>117</v>
      </c>
      <c r="E41" s="11"/>
      <c r="F41" s="11" t="s">
        <v>122</v>
      </c>
      <c r="G41" s="10" t="s">
        <v>608</v>
      </c>
      <c r="H41" s="11" t="s">
        <v>7288</v>
      </c>
      <c r="I41" s="68"/>
      <c r="J41" s="68"/>
      <c r="K41" s="68"/>
      <c r="L41" s="68"/>
      <c r="M41" s="68"/>
      <c r="N41" s="68" t="s">
        <v>2040</v>
      </c>
      <c r="O41" s="31" t="s">
        <v>2107</v>
      </c>
      <c r="P41" s="31">
        <v>27.2</v>
      </c>
    </row>
    <row r="42" spans="1:16" ht="29" x14ac:dyDescent="0.35">
      <c r="A42" s="2" t="s">
        <v>606</v>
      </c>
      <c r="B42" s="27">
        <v>1</v>
      </c>
      <c r="C42" s="2" t="s">
        <v>116</v>
      </c>
      <c r="D42" s="11" t="s">
        <v>117</v>
      </c>
      <c r="E42" s="11"/>
      <c r="F42" s="11" t="s">
        <v>122</v>
      </c>
      <c r="G42" s="10" t="s">
        <v>608</v>
      </c>
      <c r="H42" s="11" t="s">
        <v>7276</v>
      </c>
      <c r="I42" s="68"/>
      <c r="J42" s="68"/>
      <c r="K42" s="68"/>
      <c r="L42" s="68"/>
      <c r="M42" s="68" t="s">
        <v>2040</v>
      </c>
      <c r="N42" s="68" t="s">
        <v>2040</v>
      </c>
      <c r="O42" s="31" t="s">
        <v>2108</v>
      </c>
      <c r="P42" s="31">
        <v>26.86</v>
      </c>
    </row>
    <row r="43" spans="1:16" ht="29" x14ac:dyDescent="0.35">
      <c r="A43" s="2" t="s">
        <v>606</v>
      </c>
      <c r="B43" s="27">
        <v>1</v>
      </c>
      <c r="C43" s="2" t="s">
        <v>116</v>
      </c>
      <c r="D43" s="11" t="s">
        <v>117</v>
      </c>
      <c r="E43" s="11"/>
      <c r="F43" s="11" t="s">
        <v>122</v>
      </c>
      <c r="G43" s="10" t="s">
        <v>608</v>
      </c>
      <c r="H43" s="11" t="s">
        <v>7282</v>
      </c>
      <c r="I43" s="68" t="s">
        <v>2040</v>
      </c>
      <c r="J43" s="68"/>
      <c r="K43" s="68"/>
      <c r="L43" s="68"/>
      <c r="M43" s="68"/>
      <c r="N43" s="68" t="s">
        <v>2040</v>
      </c>
      <c r="O43" s="31" t="s">
        <v>2109</v>
      </c>
      <c r="P43" s="31">
        <v>27.454999999999998</v>
      </c>
    </row>
    <row r="44" spans="1:16" ht="29" x14ac:dyDescent="0.35">
      <c r="A44" s="2" t="s">
        <v>606</v>
      </c>
      <c r="B44" s="27">
        <v>1</v>
      </c>
      <c r="C44" s="2" t="s">
        <v>116</v>
      </c>
      <c r="D44" s="11" t="s">
        <v>117</v>
      </c>
      <c r="E44" s="11"/>
      <c r="F44" s="11" t="s">
        <v>122</v>
      </c>
      <c r="G44" s="10" t="s">
        <v>608</v>
      </c>
      <c r="H44" s="11" t="s">
        <v>7272</v>
      </c>
      <c r="I44" s="68" t="s">
        <v>2040</v>
      </c>
      <c r="J44" s="68"/>
      <c r="K44" s="68"/>
      <c r="L44" s="68"/>
      <c r="M44" s="68" t="s">
        <v>2040</v>
      </c>
      <c r="N44" s="68" t="s">
        <v>2040</v>
      </c>
      <c r="O44" s="31" t="s">
        <v>2110</v>
      </c>
      <c r="P44" s="31">
        <v>27.454999999999998</v>
      </c>
    </row>
    <row r="45" spans="1:16" x14ac:dyDescent="0.35">
      <c r="A45" s="2" t="s">
        <v>606</v>
      </c>
      <c r="B45" s="27">
        <v>1</v>
      </c>
      <c r="C45" s="2" t="s">
        <v>123</v>
      </c>
      <c r="D45" s="11" t="s">
        <v>27</v>
      </c>
      <c r="E45" s="11"/>
      <c r="F45" s="11" t="s">
        <v>101</v>
      </c>
      <c r="G45" s="10" t="s">
        <v>608</v>
      </c>
      <c r="H45" s="11" t="s">
        <v>7269</v>
      </c>
      <c r="I45" s="68"/>
      <c r="J45" s="68"/>
      <c r="K45" s="68"/>
      <c r="L45" s="68"/>
      <c r="M45" s="68"/>
      <c r="N45" s="68"/>
      <c r="O45" s="31" t="s">
        <v>768</v>
      </c>
      <c r="P45" s="31">
        <v>1.43</v>
      </c>
    </row>
    <row r="46" spans="1:16" x14ac:dyDescent="0.35">
      <c r="A46" s="2" t="s">
        <v>606</v>
      </c>
      <c r="B46" s="27">
        <v>1</v>
      </c>
      <c r="C46" s="2" t="s">
        <v>123</v>
      </c>
      <c r="D46" s="11" t="s">
        <v>27</v>
      </c>
      <c r="E46" s="11"/>
      <c r="F46" s="11" t="s">
        <v>101</v>
      </c>
      <c r="G46" s="10" t="s">
        <v>608</v>
      </c>
      <c r="H46" s="11" t="s">
        <v>7279</v>
      </c>
      <c r="I46" s="68"/>
      <c r="J46" s="68"/>
      <c r="K46" s="68"/>
      <c r="L46" s="68"/>
      <c r="M46" s="68" t="s">
        <v>2040</v>
      </c>
      <c r="N46" s="68"/>
      <c r="O46" s="31" t="s">
        <v>2111</v>
      </c>
      <c r="P46" s="31">
        <v>1.1439999999999999</v>
      </c>
    </row>
    <row r="47" spans="1:16" x14ac:dyDescent="0.35">
      <c r="A47" s="2" t="s">
        <v>606</v>
      </c>
      <c r="B47" s="27">
        <v>1</v>
      </c>
      <c r="C47" s="2" t="s">
        <v>123</v>
      </c>
      <c r="D47" s="11" t="s">
        <v>27</v>
      </c>
      <c r="E47" s="11"/>
      <c r="F47" s="11" t="s">
        <v>101</v>
      </c>
      <c r="G47" s="10" t="s">
        <v>608</v>
      </c>
      <c r="H47" s="11" t="s">
        <v>7285</v>
      </c>
      <c r="I47" s="68" t="s">
        <v>2040</v>
      </c>
      <c r="J47" s="68"/>
      <c r="K47" s="68"/>
      <c r="L47" s="68"/>
      <c r="M47" s="68"/>
      <c r="N47" s="68"/>
      <c r="O47" s="31" t="s">
        <v>2112</v>
      </c>
      <c r="P47" s="31">
        <v>1.645</v>
      </c>
    </row>
    <row r="48" spans="1:16" x14ac:dyDescent="0.35">
      <c r="A48" s="2" t="s">
        <v>606</v>
      </c>
      <c r="B48" s="27">
        <v>1</v>
      </c>
      <c r="C48" s="2" t="s">
        <v>123</v>
      </c>
      <c r="D48" s="11" t="s">
        <v>27</v>
      </c>
      <c r="E48" s="11"/>
      <c r="F48" s="11" t="s">
        <v>101</v>
      </c>
      <c r="G48" s="10" t="s">
        <v>608</v>
      </c>
      <c r="H48" s="11" t="s">
        <v>7273</v>
      </c>
      <c r="I48" s="68" t="s">
        <v>2040</v>
      </c>
      <c r="J48" s="68"/>
      <c r="K48" s="68"/>
      <c r="L48" s="68"/>
      <c r="M48" s="68" t="s">
        <v>2040</v>
      </c>
      <c r="N48" s="68"/>
      <c r="O48" s="31" t="s">
        <v>2113</v>
      </c>
      <c r="P48" s="31">
        <v>1.645</v>
      </c>
    </row>
    <row r="49" spans="1:16" x14ac:dyDescent="0.35">
      <c r="A49" s="2" t="s">
        <v>606</v>
      </c>
      <c r="B49" s="27">
        <v>1</v>
      </c>
      <c r="C49" s="2" t="s">
        <v>123</v>
      </c>
      <c r="D49" s="11" t="s">
        <v>27</v>
      </c>
      <c r="E49" s="11"/>
      <c r="F49" s="11" t="s">
        <v>101</v>
      </c>
      <c r="G49" s="10" t="s">
        <v>608</v>
      </c>
      <c r="H49" s="11" t="s">
        <v>7288</v>
      </c>
      <c r="I49" s="68"/>
      <c r="J49" s="68"/>
      <c r="K49" s="68"/>
      <c r="L49" s="68"/>
      <c r="M49" s="68"/>
      <c r="N49" s="68" t="s">
        <v>2040</v>
      </c>
      <c r="O49" s="31" t="s">
        <v>2114</v>
      </c>
      <c r="P49" s="31">
        <v>1.1439999999999999</v>
      </c>
    </row>
    <row r="50" spans="1:16" x14ac:dyDescent="0.35">
      <c r="A50" s="2" t="s">
        <v>606</v>
      </c>
      <c r="B50" s="27">
        <v>1</v>
      </c>
      <c r="C50" s="2" t="s">
        <v>123</v>
      </c>
      <c r="D50" s="11" t="s">
        <v>27</v>
      </c>
      <c r="E50" s="11"/>
      <c r="F50" s="11" t="s">
        <v>101</v>
      </c>
      <c r="G50" s="10" t="s">
        <v>608</v>
      </c>
      <c r="H50" s="11" t="s">
        <v>7276</v>
      </c>
      <c r="I50" s="68"/>
      <c r="J50" s="68"/>
      <c r="K50" s="68"/>
      <c r="L50" s="68"/>
      <c r="M50" s="68" t="s">
        <v>2040</v>
      </c>
      <c r="N50" s="68" t="s">
        <v>2040</v>
      </c>
      <c r="O50" s="31" t="s">
        <v>2115</v>
      </c>
      <c r="P50" s="31">
        <v>0.85799999999999998</v>
      </c>
    </row>
    <row r="51" spans="1:16" x14ac:dyDescent="0.35">
      <c r="A51" s="2" t="s">
        <v>606</v>
      </c>
      <c r="B51" s="27">
        <v>1</v>
      </c>
      <c r="C51" s="2" t="s">
        <v>123</v>
      </c>
      <c r="D51" s="11" t="s">
        <v>27</v>
      </c>
      <c r="E51" s="11"/>
      <c r="F51" s="11" t="s">
        <v>101</v>
      </c>
      <c r="G51" s="10" t="s">
        <v>608</v>
      </c>
      <c r="H51" s="11" t="s">
        <v>7282</v>
      </c>
      <c r="I51" s="68" t="s">
        <v>2040</v>
      </c>
      <c r="J51" s="68"/>
      <c r="K51" s="68"/>
      <c r="L51" s="68"/>
      <c r="M51" s="68"/>
      <c r="N51" s="68" t="s">
        <v>2040</v>
      </c>
      <c r="O51" s="31" t="s">
        <v>2116</v>
      </c>
      <c r="P51" s="31">
        <v>1.359</v>
      </c>
    </row>
    <row r="52" spans="1:16" x14ac:dyDescent="0.35">
      <c r="A52" s="2" t="s">
        <v>606</v>
      </c>
      <c r="B52" s="27">
        <v>1</v>
      </c>
      <c r="C52" s="2" t="s">
        <v>123</v>
      </c>
      <c r="D52" s="11" t="s">
        <v>27</v>
      </c>
      <c r="E52" s="11"/>
      <c r="F52" s="11" t="s">
        <v>101</v>
      </c>
      <c r="G52" s="10" t="s">
        <v>608</v>
      </c>
      <c r="H52" s="11" t="s">
        <v>7272</v>
      </c>
      <c r="I52" s="68" t="s">
        <v>2040</v>
      </c>
      <c r="J52" s="68"/>
      <c r="K52" s="68"/>
      <c r="L52" s="68"/>
      <c r="M52" s="68" t="s">
        <v>2040</v>
      </c>
      <c r="N52" s="68" t="s">
        <v>2040</v>
      </c>
      <c r="O52" s="31" t="s">
        <v>2117</v>
      </c>
      <c r="P52" s="31">
        <v>1.359</v>
      </c>
    </row>
    <row r="53" spans="1:16" x14ac:dyDescent="0.35">
      <c r="A53" s="2" t="s">
        <v>606</v>
      </c>
      <c r="B53" s="27">
        <v>1</v>
      </c>
      <c r="C53" s="2" t="s">
        <v>123</v>
      </c>
      <c r="D53" s="11" t="s">
        <v>27</v>
      </c>
      <c r="E53" s="11"/>
      <c r="F53" s="11" t="s">
        <v>101</v>
      </c>
      <c r="G53" s="10" t="s">
        <v>608</v>
      </c>
      <c r="H53" s="11" t="s">
        <v>5867</v>
      </c>
      <c r="I53" s="68"/>
      <c r="J53" s="68" t="s">
        <v>2040</v>
      </c>
      <c r="K53" s="68"/>
      <c r="L53" s="68"/>
      <c r="M53" s="68"/>
      <c r="N53" s="68"/>
      <c r="O53" s="31" t="s">
        <v>2118</v>
      </c>
      <c r="P53" s="31">
        <v>1.573</v>
      </c>
    </row>
    <row r="54" spans="1:16" x14ac:dyDescent="0.35">
      <c r="A54" s="2" t="s">
        <v>606</v>
      </c>
      <c r="B54" s="27">
        <v>1</v>
      </c>
      <c r="C54" s="2" t="s">
        <v>123</v>
      </c>
      <c r="D54" s="11" t="s">
        <v>27</v>
      </c>
      <c r="E54" s="11"/>
      <c r="F54" s="11" t="s">
        <v>101</v>
      </c>
      <c r="G54" s="10" t="s">
        <v>608</v>
      </c>
      <c r="H54" s="11" t="s">
        <v>7296</v>
      </c>
      <c r="I54" s="68"/>
      <c r="J54" s="68" t="s">
        <v>2040</v>
      </c>
      <c r="K54" s="68"/>
      <c r="L54" s="68"/>
      <c r="M54" s="68" t="s">
        <v>2040</v>
      </c>
      <c r="N54" s="68"/>
      <c r="O54" s="31" t="s">
        <v>2119</v>
      </c>
      <c r="P54" s="31">
        <v>1.573</v>
      </c>
    </row>
    <row r="55" spans="1:16" x14ac:dyDescent="0.35">
      <c r="A55" s="2" t="s">
        <v>606</v>
      </c>
      <c r="B55" s="27">
        <v>1</v>
      </c>
      <c r="C55" s="2" t="s">
        <v>123</v>
      </c>
      <c r="D55" s="11" t="s">
        <v>27</v>
      </c>
      <c r="E55" s="11"/>
      <c r="F55" s="11" t="s">
        <v>101</v>
      </c>
      <c r="G55" s="10" t="s">
        <v>608</v>
      </c>
      <c r="H55" s="11" t="s">
        <v>7298</v>
      </c>
      <c r="I55" s="68" t="s">
        <v>2040</v>
      </c>
      <c r="J55" s="68" t="s">
        <v>2040</v>
      </c>
      <c r="K55" s="68"/>
      <c r="L55" s="68"/>
      <c r="M55" s="68"/>
      <c r="N55" s="68"/>
      <c r="O55" s="31" t="s">
        <v>2120</v>
      </c>
      <c r="P55" s="31">
        <v>1.788</v>
      </c>
    </row>
    <row r="56" spans="1:16" x14ac:dyDescent="0.35">
      <c r="A56" s="2" t="s">
        <v>606</v>
      </c>
      <c r="B56" s="27">
        <v>1</v>
      </c>
      <c r="C56" s="2" t="s">
        <v>123</v>
      </c>
      <c r="D56" s="11" t="s">
        <v>27</v>
      </c>
      <c r="E56" s="11"/>
      <c r="F56" s="11" t="s">
        <v>101</v>
      </c>
      <c r="G56" s="10" t="s">
        <v>608</v>
      </c>
      <c r="H56" s="11" t="s">
        <v>7294</v>
      </c>
      <c r="I56" s="68" t="s">
        <v>2040</v>
      </c>
      <c r="J56" s="68" t="s">
        <v>2040</v>
      </c>
      <c r="K56" s="68"/>
      <c r="L56" s="68"/>
      <c r="M56" s="68" t="s">
        <v>2040</v>
      </c>
      <c r="N56" s="68"/>
      <c r="O56" s="31" t="s">
        <v>2121</v>
      </c>
      <c r="P56" s="31">
        <v>1.788</v>
      </c>
    </row>
    <row r="57" spans="1:16" x14ac:dyDescent="0.35">
      <c r="A57" s="2" t="s">
        <v>606</v>
      </c>
      <c r="B57" s="27">
        <v>1</v>
      </c>
      <c r="C57" s="2" t="s">
        <v>123</v>
      </c>
      <c r="D57" s="11" t="s">
        <v>27</v>
      </c>
      <c r="E57" s="11"/>
      <c r="F57" s="11" t="s">
        <v>101</v>
      </c>
      <c r="G57" s="10" t="s">
        <v>608</v>
      </c>
      <c r="H57" s="11" t="s">
        <v>7299</v>
      </c>
      <c r="I57" s="68"/>
      <c r="J57" s="68" t="s">
        <v>2040</v>
      </c>
      <c r="K57" s="68"/>
      <c r="L57" s="68"/>
      <c r="M57" s="68"/>
      <c r="N57" s="68" t="s">
        <v>2040</v>
      </c>
      <c r="O57" s="31" t="s">
        <v>2122</v>
      </c>
      <c r="P57" s="31">
        <v>1.2869999999999999</v>
      </c>
    </row>
    <row r="58" spans="1:16" x14ac:dyDescent="0.35">
      <c r="A58" s="2" t="s">
        <v>606</v>
      </c>
      <c r="B58" s="27">
        <v>1</v>
      </c>
      <c r="C58" s="2" t="s">
        <v>123</v>
      </c>
      <c r="D58" s="11" t="s">
        <v>27</v>
      </c>
      <c r="E58" s="11"/>
      <c r="F58" s="11" t="s">
        <v>101</v>
      </c>
      <c r="G58" s="10" t="s">
        <v>608</v>
      </c>
      <c r="H58" s="11" t="s">
        <v>7295</v>
      </c>
      <c r="I58" s="68"/>
      <c r="J58" s="68" t="s">
        <v>2040</v>
      </c>
      <c r="K58" s="68"/>
      <c r="L58" s="68"/>
      <c r="M58" s="68" t="s">
        <v>2040</v>
      </c>
      <c r="N58" s="68" t="s">
        <v>2040</v>
      </c>
      <c r="O58" s="31" t="s">
        <v>2123</v>
      </c>
      <c r="P58" s="31">
        <v>1.2869999999999999</v>
      </c>
    </row>
    <row r="59" spans="1:16" x14ac:dyDescent="0.35">
      <c r="A59" s="2" t="s">
        <v>606</v>
      </c>
      <c r="B59" s="27">
        <v>1</v>
      </c>
      <c r="C59" s="2" t="s">
        <v>123</v>
      </c>
      <c r="D59" s="11" t="s">
        <v>27</v>
      </c>
      <c r="E59" s="11"/>
      <c r="F59" s="11" t="s">
        <v>101</v>
      </c>
      <c r="G59" s="10" t="s">
        <v>608</v>
      </c>
      <c r="H59" s="11" t="s">
        <v>7297</v>
      </c>
      <c r="I59" s="68" t="s">
        <v>2040</v>
      </c>
      <c r="J59" s="68" t="s">
        <v>2040</v>
      </c>
      <c r="K59" s="68"/>
      <c r="L59" s="68"/>
      <c r="M59" s="68"/>
      <c r="N59" s="68" t="s">
        <v>2040</v>
      </c>
      <c r="O59" s="31" t="s">
        <v>2124</v>
      </c>
      <c r="P59" s="31">
        <v>1.502</v>
      </c>
    </row>
    <row r="60" spans="1:16" x14ac:dyDescent="0.35">
      <c r="A60" s="2" t="s">
        <v>606</v>
      </c>
      <c r="B60" s="27">
        <v>1</v>
      </c>
      <c r="C60" s="2" t="s">
        <v>123</v>
      </c>
      <c r="D60" s="11" t="s">
        <v>27</v>
      </c>
      <c r="E60" s="11"/>
      <c r="F60" s="11" t="s">
        <v>101</v>
      </c>
      <c r="G60" s="10" t="s">
        <v>608</v>
      </c>
      <c r="H60" s="11" t="s">
        <v>7291</v>
      </c>
      <c r="I60" s="68" t="s">
        <v>2040</v>
      </c>
      <c r="J60" s="68" t="s">
        <v>2040</v>
      </c>
      <c r="K60" s="68"/>
      <c r="L60" s="68"/>
      <c r="M60" s="68" t="s">
        <v>2040</v>
      </c>
      <c r="N60" s="68" t="s">
        <v>2040</v>
      </c>
      <c r="O60" s="31" t="s">
        <v>2125</v>
      </c>
      <c r="P60" s="31">
        <v>1.502</v>
      </c>
    </row>
    <row r="61" spans="1:16" x14ac:dyDescent="0.35">
      <c r="A61" s="2" t="s">
        <v>606</v>
      </c>
      <c r="B61" s="27">
        <v>1</v>
      </c>
      <c r="C61" s="2" t="s">
        <v>123</v>
      </c>
      <c r="D61" s="11" t="s">
        <v>27</v>
      </c>
      <c r="E61" s="11"/>
      <c r="F61" s="11" t="s">
        <v>124</v>
      </c>
      <c r="G61" s="10" t="s">
        <v>608</v>
      </c>
      <c r="H61" s="11" t="s">
        <v>7269</v>
      </c>
      <c r="I61" s="68"/>
      <c r="J61" s="68"/>
      <c r="K61" s="68"/>
      <c r="L61" s="68"/>
      <c r="M61" s="68"/>
      <c r="N61" s="68"/>
      <c r="O61" s="31" t="s">
        <v>769</v>
      </c>
      <c r="P61" s="31">
        <v>2.16</v>
      </c>
    </row>
    <row r="62" spans="1:16" x14ac:dyDescent="0.35">
      <c r="A62" s="2" t="s">
        <v>606</v>
      </c>
      <c r="B62" s="27">
        <v>1</v>
      </c>
      <c r="C62" s="2" t="s">
        <v>123</v>
      </c>
      <c r="D62" s="11" t="s">
        <v>27</v>
      </c>
      <c r="E62" s="11"/>
      <c r="F62" s="11" t="s">
        <v>124</v>
      </c>
      <c r="G62" s="10" t="s">
        <v>608</v>
      </c>
      <c r="H62" s="11" t="s">
        <v>7279</v>
      </c>
      <c r="I62" s="68"/>
      <c r="J62" s="68"/>
      <c r="K62" s="68"/>
      <c r="L62" s="68"/>
      <c r="M62" s="68" t="s">
        <v>2040</v>
      </c>
      <c r="N62" s="68"/>
      <c r="O62" s="31" t="s">
        <v>2126</v>
      </c>
      <c r="P62" s="31">
        <v>1.728</v>
      </c>
    </row>
    <row r="63" spans="1:16" x14ac:dyDescent="0.35">
      <c r="A63" s="2" t="s">
        <v>606</v>
      </c>
      <c r="B63" s="27">
        <v>1</v>
      </c>
      <c r="C63" s="2" t="s">
        <v>123</v>
      </c>
      <c r="D63" s="11" t="s">
        <v>27</v>
      </c>
      <c r="E63" s="11"/>
      <c r="F63" s="11" t="s">
        <v>124</v>
      </c>
      <c r="G63" s="10" t="s">
        <v>608</v>
      </c>
      <c r="H63" s="11" t="s">
        <v>7285</v>
      </c>
      <c r="I63" s="68" t="s">
        <v>2040</v>
      </c>
      <c r="J63" s="68"/>
      <c r="K63" s="68"/>
      <c r="L63" s="68"/>
      <c r="M63" s="68"/>
      <c r="N63" s="68"/>
      <c r="O63" s="31" t="s">
        <v>2127</v>
      </c>
      <c r="P63" s="31">
        <v>2.484</v>
      </c>
    </row>
    <row r="64" spans="1:16" x14ac:dyDescent="0.35">
      <c r="A64" s="2" t="s">
        <v>606</v>
      </c>
      <c r="B64" s="27">
        <v>1</v>
      </c>
      <c r="C64" s="2" t="s">
        <v>123</v>
      </c>
      <c r="D64" s="11" t="s">
        <v>27</v>
      </c>
      <c r="E64" s="11"/>
      <c r="F64" s="11" t="s">
        <v>124</v>
      </c>
      <c r="G64" s="10" t="s">
        <v>608</v>
      </c>
      <c r="H64" s="11" t="s">
        <v>7273</v>
      </c>
      <c r="I64" s="68" t="s">
        <v>2040</v>
      </c>
      <c r="J64" s="68"/>
      <c r="K64" s="68"/>
      <c r="L64" s="68"/>
      <c r="M64" s="68" t="s">
        <v>2040</v>
      </c>
      <c r="N64" s="68"/>
      <c r="O64" s="31" t="s">
        <v>2128</v>
      </c>
      <c r="P64" s="31">
        <v>2.484</v>
      </c>
    </row>
    <row r="65" spans="1:16" x14ac:dyDescent="0.35">
      <c r="A65" s="2" t="s">
        <v>606</v>
      </c>
      <c r="B65" s="27">
        <v>1</v>
      </c>
      <c r="C65" s="2" t="s">
        <v>123</v>
      </c>
      <c r="D65" s="11" t="s">
        <v>27</v>
      </c>
      <c r="E65" s="11"/>
      <c r="F65" s="11" t="s">
        <v>124</v>
      </c>
      <c r="G65" s="10" t="s">
        <v>608</v>
      </c>
      <c r="H65" s="11" t="s">
        <v>7288</v>
      </c>
      <c r="I65" s="68"/>
      <c r="J65" s="68"/>
      <c r="K65" s="68"/>
      <c r="L65" s="68"/>
      <c r="M65" s="68"/>
      <c r="N65" s="68" t="s">
        <v>2040</v>
      </c>
      <c r="O65" s="31" t="s">
        <v>2129</v>
      </c>
      <c r="P65" s="31">
        <v>1.728</v>
      </c>
    </row>
    <row r="66" spans="1:16" x14ac:dyDescent="0.35">
      <c r="A66" s="2" t="s">
        <v>606</v>
      </c>
      <c r="B66" s="27">
        <v>1</v>
      </c>
      <c r="C66" s="2" t="s">
        <v>123</v>
      </c>
      <c r="D66" s="11" t="s">
        <v>27</v>
      </c>
      <c r="E66" s="11"/>
      <c r="F66" s="11" t="s">
        <v>124</v>
      </c>
      <c r="G66" s="10" t="s">
        <v>608</v>
      </c>
      <c r="H66" s="11" t="s">
        <v>7276</v>
      </c>
      <c r="I66" s="68"/>
      <c r="J66" s="68"/>
      <c r="K66" s="68"/>
      <c r="L66" s="68"/>
      <c r="M66" s="68" t="s">
        <v>2040</v>
      </c>
      <c r="N66" s="68" t="s">
        <v>2040</v>
      </c>
      <c r="O66" s="31" t="s">
        <v>2130</v>
      </c>
      <c r="P66" s="31">
        <v>1.296</v>
      </c>
    </row>
    <row r="67" spans="1:16" x14ac:dyDescent="0.35">
      <c r="A67" s="2" t="s">
        <v>606</v>
      </c>
      <c r="B67" s="27">
        <v>1</v>
      </c>
      <c r="C67" s="2" t="s">
        <v>123</v>
      </c>
      <c r="D67" s="11" t="s">
        <v>27</v>
      </c>
      <c r="E67" s="11"/>
      <c r="F67" s="11" t="s">
        <v>124</v>
      </c>
      <c r="G67" s="10" t="s">
        <v>608</v>
      </c>
      <c r="H67" s="11" t="s">
        <v>7282</v>
      </c>
      <c r="I67" s="68" t="s">
        <v>2040</v>
      </c>
      <c r="J67" s="68"/>
      <c r="K67" s="68"/>
      <c r="L67" s="68"/>
      <c r="M67" s="68"/>
      <c r="N67" s="68" t="s">
        <v>2040</v>
      </c>
      <c r="O67" s="31" t="s">
        <v>2131</v>
      </c>
      <c r="P67" s="31">
        <v>2.052</v>
      </c>
    </row>
    <row r="68" spans="1:16" x14ac:dyDescent="0.35">
      <c r="A68" s="2" t="s">
        <v>606</v>
      </c>
      <c r="B68" s="27">
        <v>1</v>
      </c>
      <c r="C68" s="2" t="s">
        <v>123</v>
      </c>
      <c r="D68" s="11" t="s">
        <v>27</v>
      </c>
      <c r="E68" s="11"/>
      <c r="F68" s="11" t="s">
        <v>124</v>
      </c>
      <c r="G68" s="10" t="s">
        <v>608</v>
      </c>
      <c r="H68" s="11" t="s">
        <v>7272</v>
      </c>
      <c r="I68" s="68" t="s">
        <v>2040</v>
      </c>
      <c r="J68" s="68"/>
      <c r="K68" s="68"/>
      <c r="L68" s="68"/>
      <c r="M68" s="68" t="s">
        <v>2040</v>
      </c>
      <c r="N68" s="68" t="s">
        <v>2040</v>
      </c>
      <c r="O68" s="31" t="s">
        <v>2132</v>
      </c>
      <c r="P68" s="31">
        <v>2.052</v>
      </c>
    </row>
    <row r="69" spans="1:16" x14ac:dyDescent="0.35">
      <c r="A69" s="2" t="s">
        <v>606</v>
      </c>
      <c r="B69" s="27">
        <v>1</v>
      </c>
      <c r="C69" s="2" t="s">
        <v>123</v>
      </c>
      <c r="D69" s="11" t="s">
        <v>27</v>
      </c>
      <c r="E69" s="11"/>
      <c r="F69" s="11" t="s">
        <v>124</v>
      </c>
      <c r="G69" s="10" t="s">
        <v>608</v>
      </c>
      <c r="H69" s="11" t="s">
        <v>5867</v>
      </c>
      <c r="I69" s="68"/>
      <c r="J69" s="68" t="s">
        <v>2040</v>
      </c>
      <c r="K69" s="68"/>
      <c r="L69" s="68"/>
      <c r="M69" s="68"/>
      <c r="N69" s="68"/>
      <c r="O69" s="31" t="s">
        <v>2133</v>
      </c>
      <c r="P69" s="31">
        <v>2.3759999999999999</v>
      </c>
    </row>
    <row r="70" spans="1:16" x14ac:dyDescent="0.35">
      <c r="A70" s="2" t="s">
        <v>606</v>
      </c>
      <c r="B70" s="27">
        <v>1</v>
      </c>
      <c r="C70" s="2" t="s">
        <v>123</v>
      </c>
      <c r="D70" s="11" t="s">
        <v>27</v>
      </c>
      <c r="E70" s="11"/>
      <c r="F70" s="11" t="s">
        <v>124</v>
      </c>
      <c r="G70" s="10" t="s">
        <v>608</v>
      </c>
      <c r="H70" s="11" t="s">
        <v>7296</v>
      </c>
      <c r="I70" s="68"/>
      <c r="J70" s="68" t="s">
        <v>2040</v>
      </c>
      <c r="K70" s="68"/>
      <c r="L70" s="68"/>
      <c r="M70" s="68" t="s">
        <v>2040</v>
      </c>
      <c r="N70" s="68"/>
      <c r="O70" s="31" t="s">
        <v>2134</v>
      </c>
      <c r="P70" s="31">
        <v>2.3759999999999999</v>
      </c>
    </row>
    <row r="71" spans="1:16" x14ac:dyDescent="0.35">
      <c r="A71" s="2" t="s">
        <v>606</v>
      </c>
      <c r="B71" s="27">
        <v>1</v>
      </c>
      <c r="C71" s="2" t="s">
        <v>123</v>
      </c>
      <c r="D71" s="11" t="s">
        <v>27</v>
      </c>
      <c r="E71" s="11"/>
      <c r="F71" s="11" t="s">
        <v>124</v>
      </c>
      <c r="G71" s="10" t="s">
        <v>608</v>
      </c>
      <c r="H71" s="11" t="s">
        <v>7298</v>
      </c>
      <c r="I71" s="68" t="s">
        <v>2040</v>
      </c>
      <c r="J71" s="68" t="s">
        <v>2040</v>
      </c>
      <c r="K71" s="68"/>
      <c r="L71" s="68"/>
      <c r="M71" s="68"/>
      <c r="N71" s="68"/>
      <c r="O71" s="31" t="s">
        <v>2135</v>
      </c>
      <c r="P71" s="31">
        <v>2.7</v>
      </c>
    </row>
    <row r="72" spans="1:16" x14ac:dyDescent="0.35">
      <c r="A72" s="2" t="s">
        <v>606</v>
      </c>
      <c r="B72" s="27">
        <v>1</v>
      </c>
      <c r="C72" s="2" t="s">
        <v>123</v>
      </c>
      <c r="D72" s="11" t="s">
        <v>27</v>
      </c>
      <c r="E72" s="11"/>
      <c r="F72" s="11" t="s">
        <v>124</v>
      </c>
      <c r="G72" s="10" t="s">
        <v>608</v>
      </c>
      <c r="H72" s="11" t="s">
        <v>7294</v>
      </c>
      <c r="I72" s="68" t="s">
        <v>2040</v>
      </c>
      <c r="J72" s="68" t="s">
        <v>2040</v>
      </c>
      <c r="K72" s="68"/>
      <c r="L72" s="68"/>
      <c r="M72" s="68" t="s">
        <v>2040</v>
      </c>
      <c r="N72" s="68"/>
      <c r="O72" s="31" t="s">
        <v>2136</v>
      </c>
      <c r="P72" s="31">
        <v>2.7</v>
      </c>
    </row>
    <row r="73" spans="1:16" x14ac:dyDescent="0.35">
      <c r="A73" s="2" t="s">
        <v>606</v>
      </c>
      <c r="B73" s="27">
        <v>1</v>
      </c>
      <c r="C73" s="2" t="s">
        <v>123</v>
      </c>
      <c r="D73" s="11" t="s">
        <v>27</v>
      </c>
      <c r="E73" s="11"/>
      <c r="F73" s="11" t="s">
        <v>124</v>
      </c>
      <c r="G73" s="10" t="s">
        <v>608</v>
      </c>
      <c r="H73" s="11" t="s">
        <v>7299</v>
      </c>
      <c r="I73" s="68"/>
      <c r="J73" s="68" t="s">
        <v>2040</v>
      </c>
      <c r="K73" s="68"/>
      <c r="L73" s="68"/>
      <c r="M73" s="68"/>
      <c r="N73" s="68" t="s">
        <v>2040</v>
      </c>
      <c r="O73" s="31" t="s">
        <v>2137</v>
      </c>
      <c r="P73" s="31">
        <v>1.944</v>
      </c>
    </row>
    <row r="74" spans="1:16" x14ac:dyDescent="0.35">
      <c r="A74" s="2" t="s">
        <v>606</v>
      </c>
      <c r="B74" s="27">
        <v>1</v>
      </c>
      <c r="C74" s="2" t="s">
        <v>123</v>
      </c>
      <c r="D74" s="11" t="s">
        <v>27</v>
      </c>
      <c r="E74" s="11"/>
      <c r="F74" s="11" t="s">
        <v>124</v>
      </c>
      <c r="G74" s="10" t="s">
        <v>608</v>
      </c>
      <c r="H74" s="11" t="s">
        <v>7295</v>
      </c>
      <c r="I74" s="68"/>
      <c r="J74" s="68" t="s">
        <v>2040</v>
      </c>
      <c r="K74" s="68"/>
      <c r="L74" s="68"/>
      <c r="M74" s="68" t="s">
        <v>2040</v>
      </c>
      <c r="N74" s="68" t="s">
        <v>2040</v>
      </c>
      <c r="O74" s="31" t="s">
        <v>2138</v>
      </c>
      <c r="P74" s="31">
        <v>1.944</v>
      </c>
    </row>
    <row r="75" spans="1:16" x14ac:dyDescent="0.35">
      <c r="A75" s="2" t="s">
        <v>606</v>
      </c>
      <c r="B75" s="27">
        <v>1</v>
      </c>
      <c r="C75" s="2" t="s">
        <v>123</v>
      </c>
      <c r="D75" s="11" t="s">
        <v>27</v>
      </c>
      <c r="E75" s="11"/>
      <c r="F75" s="11" t="s">
        <v>124</v>
      </c>
      <c r="G75" s="10" t="s">
        <v>608</v>
      </c>
      <c r="H75" s="11" t="s">
        <v>7297</v>
      </c>
      <c r="I75" s="68" t="s">
        <v>2040</v>
      </c>
      <c r="J75" s="68" t="s">
        <v>2040</v>
      </c>
      <c r="K75" s="68"/>
      <c r="L75" s="68"/>
      <c r="M75" s="68"/>
      <c r="N75" s="68" t="s">
        <v>2040</v>
      </c>
      <c r="O75" s="31" t="s">
        <v>2139</v>
      </c>
      <c r="P75" s="31">
        <v>2.2679999999999998</v>
      </c>
    </row>
    <row r="76" spans="1:16" x14ac:dyDescent="0.35">
      <c r="A76" s="2" t="s">
        <v>606</v>
      </c>
      <c r="B76" s="27">
        <v>1</v>
      </c>
      <c r="C76" s="2" t="s">
        <v>123</v>
      </c>
      <c r="D76" s="11" t="s">
        <v>27</v>
      </c>
      <c r="E76" s="11"/>
      <c r="F76" s="11" t="s">
        <v>124</v>
      </c>
      <c r="G76" s="10" t="s">
        <v>608</v>
      </c>
      <c r="H76" s="11" t="s">
        <v>7291</v>
      </c>
      <c r="I76" s="68" t="s">
        <v>2040</v>
      </c>
      <c r="J76" s="68" t="s">
        <v>2040</v>
      </c>
      <c r="K76" s="68"/>
      <c r="L76" s="68"/>
      <c r="M76" s="68" t="s">
        <v>2040</v>
      </c>
      <c r="N76" s="68" t="s">
        <v>2040</v>
      </c>
      <c r="O76" s="31" t="s">
        <v>2140</v>
      </c>
      <c r="P76" s="31">
        <v>2.2679999999999998</v>
      </c>
    </row>
    <row r="77" spans="1:16" x14ac:dyDescent="0.35">
      <c r="A77" s="2" t="s">
        <v>606</v>
      </c>
      <c r="B77" s="27">
        <v>1</v>
      </c>
      <c r="C77" s="2" t="s">
        <v>297</v>
      </c>
      <c r="D77" s="11" t="s">
        <v>5</v>
      </c>
      <c r="E77" s="11"/>
      <c r="F77" s="32" t="s">
        <v>608</v>
      </c>
      <c r="G77" s="10" t="s">
        <v>608</v>
      </c>
      <c r="H77" s="11" t="s">
        <v>7269</v>
      </c>
      <c r="I77" s="68"/>
      <c r="J77" s="68"/>
      <c r="K77" s="68"/>
      <c r="L77" s="68"/>
      <c r="M77" s="68"/>
      <c r="N77" s="68"/>
      <c r="O77" s="31" t="s">
        <v>770</v>
      </c>
      <c r="P77" s="31">
        <v>0.89</v>
      </c>
    </row>
    <row r="78" spans="1:16" x14ac:dyDescent="0.35">
      <c r="A78" s="2" t="s">
        <v>606</v>
      </c>
      <c r="B78" s="27">
        <v>1</v>
      </c>
      <c r="C78" s="2" t="s">
        <v>297</v>
      </c>
      <c r="D78" s="11" t="s">
        <v>5</v>
      </c>
      <c r="E78" s="11"/>
      <c r="F78" s="32" t="s">
        <v>608</v>
      </c>
      <c r="G78" s="10" t="s">
        <v>608</v>
      </c>
      <c r="H78" s="11" t="s">
        <v>7279</v>
      </c>
      <c r="I78" s="68"/>
      <c r="J78" s="68"/>
      <c r="K78" s="68"/>
      <c r="L78" s="68"/>
      <c r="M78" s="68" t="s">
        <v>2040</v>
      </c>
      <c r="N78" s="68"/>
      <c r="O78" s="31" t="s">
        <v>2141</v>
      </c>
      <c r="P78" s="31">
        <v>0.71199999999999997</v>
      </c>
    </row>
    <row r="79" spans="1:16" x14ac:dyDescent="0.35">
      <c r="A79" s="2" t="s">
        <v>606</v>
      </c>
      <c r="B79" s="27">
        <v>1</v>
      </c>
      <c r="C79" s="2" t="s">
        <v>297</v>
      </c>
      <c r="D79" s="11" t="s">
        <v>5</v>
      </c>
      <c r="E79" s="11"/>
      <c r="F79" s="32" t="s">
        <v>608</v>
      </c>
      <c r="G79" s="10" t="s">
        <v>608</v>
      </c>
      <c r="H79" s="11" t="s">
        <v>7285</v>
      </c>
      <c r="I79" s="68" t="s">
        <v>2040</v>
      </c>
      <c r="J79" s="68"/>
      <c r="K79" s="68"/>
      <c r="L79" s="68"/>
      <c r="M79" s="68"/>
      <c r="N79" s="68"/>
      <c r="O79" s="31" t="s">
        <v>2142</v>
      </c>
      <c r="P79" s="31">
        <v>1.024</v>
      </c>
    </row>
    <row r="80" spans="1:16" x14ac:dyDescent="0.35">
      <c r="A80" s="2" t="s">
        <v>606</v>
      </c>
      <c r="B80" s="27">
        <v>1</v>
      </c>
      <c r="C80" s="2" t="s">
        <v>297</v>
      </c>
      <c r="D80" s="11" t="s">
        <v>5</v>
      </c>
      <c r="E80" s="11"/>
      <c r="F80" s="32" t="s">
        <v>608</v>
      </c>
      <c r="G80" s="10" t="s">
        <v>608</v>
      </c>
      <c r="H80" s="11" t="s">
        <v>7273</v>
      </c>
      <c r="I80" s="68" t="s">
        <v>2040</v>
      </c>
      <c r="J80" s="68"/>
      <c r="K80" s="68"/>
      <c r="L80" s="68"/>
      <c r="M80" s="68" t="s">
        <v>2040</v>
      </c>
      <c r="N80" s="68"/>
      <c r="O80" s="31" t="s">
        <v>2143</v>
      </c>
      <c r="P80" s="31">
        <v>1.024</v>
      </c>
    </row>
    <row r="81" spans="1:16" x14ac:dyDescent="0.35">
      <c r="A81" s="2" t="s">
        <v>606</v>
      </c>
      <c r="B81" s="27">
        <v>1</v>
      </c>
      <c r="C81" s="2" t="s">
        <v>297</v>
      </c>
      <c r="D81" s="11" t="s">
        <v>5</v>
      </c>
      <c r="E81" s="11"/>
      <c r="F81" s="32" t="s">
        <v>608</v>
      </c>
      <c r="G81" s="10" t="s">
        <v>608</v>
      </c>
      <c r="H81" s="11" t="s">
        <v>7288</v>
      </c>
      <c r="I81" s="68"/>
      <c r="J81" s="68"/>
      <c r="K81" s="68"/>
      <c r="L81" s="68"/>
      <c r="M81" s="68"/>
      <c r="N81" s="68" t="s">
        <v>2040</v>
      </c>
      <c r="O81" s="31" t="s">
        <v>2144</v>
      </c>
      <c r="P81" s="31">
        <v>0.71199999999999997</v>
      </c>
    </row>
    <row r="82" spans="1:16" x14ac:dyDescent="0.35">
      <c r="A82" s="2" t="s">
        <v>606</v>
      </c>
      <c r="B82" s="27">
        <v>1</v>
      </c>
      <c r="C82" s="2" t="s">
        <v>297</v>
      </c>
      <c r="D82" s="11" t="s">
        <v>5</v>
      </c>
      <c r="E82" s="11"/>
      <c r="F82" s="32" t="s">
        <v>608</v>
      </c>
      <c r="G82" s="10" t="s">
        <v>608</v>
      </c>
      <c r="H82" s="11" t="s">
        <v>7276</v>
      </c>
      <c r="I82" s="68"/>
      <c r="J82" s="68"/>
      <c r="K82" s="68"/>
      <c r="L82" s="68"/>
      <c r="M82" s="68" t="s">
        <v>2040</v>
      </c>
      <c r="N82" s="68" t="s">
        <v>2040</v>
      </c>
      <c r="O82" s="31" t="s">
        <v>2145</v>
      </c>
      <c r="P82" s="31">
        <v>0.53400000000000003</v>
      </c>
    </row>
    <row r="83" spans="1:16" x14ac:dyDescent="0.35">
      <c r="A83" s="2" t="s">
        <v>606</v>
      </c>
      <c r="B83" s="27">
        <v>1</v>
      </c>
      <c r="C83" s="2" t="s">
        <v>297</v>
      </c>
      <c r="D83" s="11" t="s">
        <v>5</v>
      </c>
      <c r="E83" s="11"/>
      <c r="F83" s="32" t="s">
        <v>608</v>
      </c>
      <c r="G83" s="10" t="s">
        <v>608</v>
      </c>
      <c r="H83" s="11" t="s">
        <v>7282</v>
      </c>
      <c r="I83" s="68" t="s">
        <v>2040</v>
      </c>
      <c r="J83" s="68"/>
      <c r="K83" s="68"/>
      <c r="L83" s="68"/>
      <c r="M83" s="68"/>
      <c r="N83" s="68" t="s">
        <v>2040</v>
      </c>
      <c r="O83" s="31" t="s">
        <v>2146</v>
      </c>
      <c r="P83" s="31">
        <v>0.84599999999999997</v>
      </c>
    </row>
    <row r="84" spans="1:16" x14ac:dyDescent="0.35">
      <c r="A84" s="2" t="s">
        <v>606</v>
      </c>
      <c r="B84" s="27">
        <v>1</v>
      </c>
      <c r="C84" s="2" t="s">
        <v>297</v>
      </c>
      <c r="D84" s="11" t="s">
        <v>5</v>
      </c>
      <c r="E84" s="11"/>
      <c r="F84" s="32" t="s">
        <v>608</v>
      </c>
      <c r="G84" s="10" t="s">
        <v>608</v>
      </c>
      <c r="H84" s="11" t="s">
        <v>7272</v>
      </c>
      <c r="I84" s="68" t="s">
        <v>2040</v>
      </c>
      <c r="J84" s="68"/>
      <c r="K84" s="68"/>
      <c r="L84" s="68"/>
      <c r="M84" s="68" t="s">
        <v>2040</v>
      </c>
      <c r="N84" s="68" t="s">
        <v>2040</v>
      </c>
      <c r="O84" s="31" t="s">
        <v>2147</v>
      </c>
      <c r="P84" s="31">
        <v>0.84599999999999997</v>
      </c>
    </row>
    <row r="85" spans="1:16" x14ac:dyDescent="0.35">
      <c r="A85" s="2" t="s">
        <v>606</v>
      </c>
      <c r="B85" s="27">
        <v>1</v>
      </c>
      <c r="C85" s="2" t="s">
        <v>297</v>
      </c>
      <c r="D85" s="11" t="s">
        <v>5</v>
      </c>
      <c r="E85" s="11"/>
      <c r="F85" s="32" t="s">
        <v>608</v>
      </c>
      <c r="G85" s="10" t="s">
        <v>608</v>
      </c>
      <c r="H85" s="11" t="s">
        <v>5867</v>
      </c>
      <c r="I85" s="68"/>
      <c r="J85" s="68" t="s">
        <v>2040</v>
      </c>
      <c r="K85" s="68"/>
      <c r="L85" s="68"/>
      <c r="M85" s="68"/>
      <c r="N85" s="68"/>
      <c r="O85" s="31" t="s">
        <v>2148</v>
      </c>
      <c r="P85" s="31">
        <v>0.97899999999999998</v>
      </c>
    </row>
    <row r="86" spans="1:16" x14ac:dyDescent="0.35">
      <c r="A86" s="2" t="s">
        <v>606</v>
      </c>
      <c r="B86" s="27">
        <v>1</v>
      </c>
      <c r="C86" s="2" t="s">
        <v>297</v>
      </c>
      <c r="D86" s="11" t="s">
        <v>5</v>
      </c>
      <c r="E86" s="11"/>
      <c r="F86" s="32" t="s">
        <v>608</v>
      </c>
      <c r="G86" s="10" t="s">
        <v>608</v>
      </c>
      <c r="H86" s="11" t="s">
        <v>7296</v>
      </c>
      <c r="I86" s="68"/>
      <c r="J86" s="68" t="s">
        <v>2040</v>
      </c>
      <c r="K86" s="68"/>
      <c r="L86" s="68"/>
      <c r="M86" s="68" t="s">
        <v>2040</v>
      </c>
      <c r="N86" s="68"/>
      <c r="O86" s="31" t="s">
        <v>2149</v>
      </c>
      <c r="P86" s="31">
        <v>0.97899999999999998</v>
      </c>
    </row>
    <row r="87" spans="1:16" x14ac:dyDescent="0.35">
      <c r="A87" s="2" t="s">
        <v>606</v>
      </c>
      <c r="B87" s="27">
        <v>1</v>
      </c>
      <c r="C87" s="2" t="s">
        <v>297</v>
      </c>
      <c r="D87" s="11" t="s">
        <v>5</v>
      </c>
      <c r="E87" s="11"/>
      <c r="F87" s="32" t="s">
        <v>608</v>
      </c>
      <c r="G87" s="10" t="s">
        <v>608</v>
      </c>
      <c r="H87" s="11" t="s">
        <v>7298</v>
      </c>
      <c r="I87" s="68" t="s">
        <v>2040</v>
      </c>
      <c r="J87" s="68" t="s">
        <v>2040</v>
      </c>
      <c r="K87" s="68"/>
      <c r="L87" s="68"/>
      <c r="M87" s="68"/>
      <c r="N87" s="68"/>
      <c r="O87" s="31" t="s">
        <v>2150</v>
      </c>
      <c r="P87" s="31">
        <v>1.113</v>
      </c>
    </row>
    <row r="88" spans="1:16" x14ac:dyDescent="0.35">
      <c r="A88" s="2" t="s">
        <v>606</v>
      </c>
      <c r="B88" s="27">
        <v>1</v>
      </c>
      <c r="C88" s="2" t="s">
        <v>297</v>
      </c>
      <c r="D88" s="11" t="s">
        <v>5</v>
      </c>
      <c r="E88" s="11"/>
      <c r="F88" s="32" t="s">
        <v>608</v>
      </c>
      <c r="G88" s="10" t="s">
        <v>608</v>
      </c>
      <c r="H88" s="11" t="s">
        <v>7294</v>
      </c>
      <c r="I88" s="68" t="s">
        <v>2040</v>
      </c>
      <c r="J88" s="68" t="s">
        <v>2040</v>
      </c>
      <c r="K88" s="68"/>
      <c r="L88" s="68"/>
      <c r="M88" s="68" t="s">
        <v>2040</v>
      </c>
      <c r="N88" s="68"/>
      <c r="O88" s="31" t="s">
        <v>2151</v>
      </c>
      <c r="P88" s="31">
        <v>1.113</v>
      </c>
    </row>
    <row r="89" spans="1:16" x14ac:dyDescent="0.35">
      <c r="A89" s="2" t="s">
        <v>606</v>
      </c>
      <c r="B89" s="27">
        <v>1</v>
      </c>
      <c r="C89" s="2" t="s">
        <v>297</v>
      </c>
      <c r="D89" s="11" t="s">
        <v>5</v>
      </c>
      <c r="E89" s="11"/>
      <c r="F89" s="32" t="s">
        <v>608</v>
      </c>
      <c r="G89" s="10" t="s">
        <v>608</v>
      </c>
      <c r="H89" s="11" t="s">
        <v>7299</v>
      </c>
      <c r="I89" s="68"/>
      <c r="J89" s="68" t="s">
        <v>2040</v>
      </c>
      <c r="K89" s="68"/>
      <c r="L89" s="68"/>
      <c r="M89" s="68"/>
      <c r="N89" s="68" t="s">
        <v>2040</v>
      </c>
      <c r="O89" s="31" t="s">
        <v>2152</v>
      </c>
      <c r="P89" s="31">
        <v>0.80100000000000005</v>
      </c>
    </row>
    <row r="90" spans="1:16" x14ac:dyDescent="0.35">
      <c r="A90" s="2" t="s">
        <v>606</v>
      </c>
      <c r="B90" s="27">
        <v>1</v>
      </c>
      <c r="C90" s="2" t="s">
        <v>297</v>
      </c>
      <c r="D90" s="11" t="s">
        <v>5</v>
      </c>
      <c r="E90" s="11"/>
      <c r="F90" s="32" t="s">
        <v>608</v>
      </c>
      <c r="G90" s="10" t="s">
        <v>608</v>
      </c>
      <c r="H90" s="11" t="s">
        <v>7295</v>
      </c>
      <c r="I90" s="68"/>
      <c r="J90" s="68" t="s">
        <v>2040</v>
      </c>
      <c r="K90" s="68"/>
      <c r="L90" s="68"/>
      <c r="M90" s="68" t="s">
        <v>2040</v>
      </c>
      <c r="N90" s="68" t="s">
        <v>2040</v>
      </c>
      <c r="O90" s="31" t="s">
        <v>2153</v>
      </c>
      <c r="P90" s="31">
        <v>0.80100000000000005</v>
      </c>
    </row>
    <row r="91" spans="1:16" x14ac:dyDescent="0.35">
      <c r="A91" s="2" t="s">
        <v>606</v>
      </c>
      <c r="B91" s="27">
        <v>1</v>
      </c>
      <c r="C91" s="2" t="s">
        <v>297</v>
      </c>
      <c r="D91" s="11" t="s">
        <v>5</v>
      </c>
      <c r="E91" s="11"/>
      <c r="F91" s="32" t="s">
        <v>608</v>
      </c>
      <c r="G91" s="10" t="s">
        <v>608</v>
      </c>
      <c r="H91" s="11" t="s">
        <v>7297</v>
      </c>
      <c r="I91" s="68" t="s">
        <v>2040</v>
      </c>
      <c r="J91" s="68" t="s">
        <v>2040</v>
      </c>
      <c r="K91" s="68"/>
      <c r="L91" s="68"/>
      <c r="M91" s="68"/>
      <c r="N91" s="68" t="s">
        <v>2040</v>
      </c>
      <c r="O91" s="31" t="s">
        <v>2154</v>
      </c>
      <c r="P91" s="31">
        <v>0.93500000000000005</v>
      </c>
    </row>
    <row r="92" spans="1:16" x14ac:dyDescent="0.35">
      <c r="A92" s="2" t="s">
        <v>606</v>
      </c>
      <c r="B92" s="27">
        <v>1</v>
      </c>
      <c r="C92" s="2" t="s">
        <v>297</v>
      </c>
      <c r="D92" s="11" t="s">
        <v>5</v>
      </c>
      <c r="E92" s="11"/>
      <c r="F92" s="32" t="s">
        <v>608</v>
      </c>
      <c r="G92" s="10" t="s">
        <v>608</v>
      </c>
      <c r="H92" s="11" t="s">
        <v>7291</v>
      </c>
      <c r="I92" s="68" t="s">
        <v>2040</v>
      </c>
      <c r="J92" s="68" t="s">
        <v>2040</v>
      </c>
      <c r="K92" s="68"/>
      <c r="L92" s="68"/>
      <c r="M92" s="68" t="s">
        <v>2040</v>
      </c>
      <c r="N92" s="68" t="s">
        <v>2040</v>
      </c>
      <c r="O92" s="31" t="s">
        <v>2155</v>
      </c>
      <c r="P92" s="31">
        <v>0.93500000000000005</v>
      </c>
    </row>
    <row r="93" spans="1:16" x14ac:dyDescent="0.35">
      <c r="A93" s="2" t="s">
        <v>606</v>
      </c>
      <c r="B93" s="27">
        <v>1</v>
      </c>
      <c r="C93" s="2" t="s">
        <v>272</v>
      </c>
      <c r="D93" s="11" t="s">
        <v>127</v>
      </c>
      <c r="E93" s="11"/>
      <c r="F93" s="32" t="s">
        <v>608</v>
      </c>
      <c r="G93" s="10" t="s">
        <v>608</v>
      </c>
      <c r="H93" s="11" t="s">
        <v>7269</v>
      </c>
      <c r="I93" s="68"/>
      <c r="J93" s="68"/>
      <c r="K93" s="68"/>
      <c r="L93" s="68"/>
      <c r="M93" s="68"/>
      <c r="N93" s="68"/>
      <c r="O93" s="31" t="s">
        <v>771</v>
      </c>
      <c r="P93" s="31">
        <v>0.71</v>
      </c>
    </row>
    <row r="94" spans="1:16" x14ac:dyDescent="0.35">
      <c r="A94" s="2" t="s">
        <v>606</v>
      </c>
      <c r="B94" s="27">
        <v>1</v>
      </c>
      <c r="C94" s="2" t="s">
        <v>272</v>
      </c>
      <c r="D94" s="11" t="s">
        <v>127</v>
      </c>
      <c r="E94" s="11"/>
      <c r="F94" s="32" t="s">
        <v>608</v>
      </c>
      <c r="G94" s="10" t="s">
        <v>608</v>
      </c>
      <c r="H94" s="11" t="s">
        <v>7279</v>
      </c>
      <c r="I94" s="68"/>
      <c r="J94" s="68"/>
      <c r="K94" s="68"/>
      <c r="L94" s="68"/>
      <c r="M94" s="68" t="s">
        <v>2040</v>
      </c>
      <c r="N94" s="68"/>
      <c r="O94" s="31" t="s">
        <v>2156</v>
      </c>
      <c r="P94" s="31">
        <v>0.56799999999999995</v>
      </c>
    </row>
    <row r="95" spans="1:16" x14ac:dyDescent="0.35">
      <c r="A95" s="2" t="s">
        <v>606</v>
      </c>
      <c r="B95" s="27">
        <v>1</v>
      </c>
      <c r="C95" s="2" t="s">
        <v>272</v>
      </c>
      <c r="D95" s="11" t="s">
        <v>127</v>
      </c>
      <c r="E95" s="11"/>
      <c r="F95" s="32" t="s">
        <v>608</v>
      </c>
      <c r="G95" s="10" t="s">
        <v>608</v>
      </c>
      <c r="H95" s="11" t="s">
        <v>7285</v>
      </c>
      <c r="I95" s="68" t="s">
        <v>2040</v>
      </c>
      <c r="J95" s="68"/>
      <c r="K95" s="68"/>
      <c r="L95" s="68"/>
      <c r="M95" s="68"/>
      <c r="N95" s="68"/>
      <c r="O95" s="31" t="s">
        <v>2157</v>
      </c>
      <c r="P95" s="31">
        <v>0.81699999999999995</v>
      </c>
    </row>
    <row r="96" spans="1:16" x14ac:dyDescent="0.35">
      <c r="A96" s="2" t="s">
        <v>606</v>
      </c>
      <c r="B96" s="27">
        <v>1</v>
      </c>
      <c r="C96" s="2" t="s">
        <v>272</v>
      </c>
      <c r="D96" s="11" t="s">
        <v>127</v>
      </c>
      <c r="E96" s="11"/>
      <c r="F96" s="32" t="s">
        <v>608</v>
      </c>
      <c r="G96" s="10" t="s">
        <v>608</v>
      </c>
      <c r="H96" s="11" t="s">
        <v>7273</v>
      </c>
      <c r="I96" s="68" t="s">
        <v>2040</v>
      </c>
      <c r="J96" s="68"/>
      <c r="K96" s="68"/>
      <c r="L96" s="68"/>
      <c r="M96" s="68" t="s">
        <v>2040</v>
      </c>
      <c r="N96" s="68"/>
      <c r="O96" s="31" t="s">
        <v>2158</v>
      </c>
      <c r="P96" s="31">
        <v>0.81699999999999995</v>
      </c>
    </row>
    <row r="97" spans="1:16" x14ac:dyDescent="0.35">
      <c r="A97" s="2" t="s">
        <v>606</v>
      </c>
      <c r="B97" s="27">
        <v>1</v>
      </c>
      <c r="C97" s="2" t="s">
        <v>272</v>
      </c>
      <c r="D97" s="11" t="s">
        <v>127</v>
      </c>
      <c r="E97" s="11"/>
      <c r="F97" s="32" t="s">
        <v>608</v>
      </c>
      <c r="G97" s="10" t="s">
        <v>608</v>
      </c>
      <c r="H97" s="11" t="s">
        <v>7288</v>
      </c>
      <c r="I97" s="68"/>
      <c r="J97" s="68"/>
      <c r="K97" s="68"/>
      <c r="L97" s="68"/>
      <c r="M97" s="68"/>
      <c r="N97" s="68" t="s">
        <v>2040</v>
      </c>
      <c r="O97" s="31" t="s">
        <v>2159</v>
      </c>
      <c r="P97" s="31">
        <v>0.56799999999999995</v>
      </c>
    </row>
    <row r="98" spans="1:16" x14ac:dyDescent="0.35">
      <c r="A98" s="2" t="s">
        <v>606</v>
      </c>
      <c r="B98" s="27">
        <v>1</v>
      </c>
      <c r="C98" s="2" t="s">
        <v>272</v>
      </c>
      <c r="D98" s="11" t="s">
        <v>127</v>
      </c>
      <c r="E98" s="11"/>
      <c r="F98" s="32" t="s">
        <v>608</v>
      </c>
      <c r="G98" s="10" t="s">
        <v>608</v>
      </c>
      <c r="H98" s="11" t="s">
        <v>7276</v>
      </c>
      <c r="I98" s="68"/>
      <c r="J98" s="68"/>
      <c r="K98" s="68"/>
      <c r="L98" s="68"/>
      <c r="M98" s="68" t="s">
        <v>2040</v>
      </c>
      <c r="N98" s="68" t="s">
        <v>2040</v>
      </c>
      <c r="O98" s="31" t="s">
        <v>2160</v>
      </c>
      <c r="P98" s="31">
        <v>0.42599999999999999</v>
      </c>
    </row>
    <row r="99" spans="1:16" x14ac:dyDescent="0.35">
      <c r="A99" s="2" t="s">
        <v>606</v>
      </c>
      <c r="B99" s="27">
        <v>1</v>
      </c>
      <c r="C99" s="2" t="s">
        <v>272</v>
      </c>
      <c r="D99" s="11" t="s">
        <v>127</v>
      </c>
      <c r="E99" s="11"/>
      <c r="F99" s="32" t="s">
        <v>608</v>
      </c>
      <c r="G99" s="10" t="s">
        <v>608</v>
      </c>
      <c r="H99" s="11" t="s">
        <v>7282</v>
      </c>
      <c r="I99" s="68" t="s">
        <v>2040</v>
      </c>
      <c r="J99" s="68"/>
      <c r="K99" s="68"/>
      <c r="L99" s="68"/>
      <c r="M99" s="68"/>
      <c r="N99" s="68" t="s">
        <v>2040</v>
      </c>
      <c r="O99" s="31" t="s">
        <v>2161</v>
      </c>
      <c r="P99" s="31">
        <v>0.67500000000000004</v>
      </c>
    </row>
    <row r="100" spans="1:16" x14ac:dyDescent="0.35">
      <c r="A100" s="2" t="s">
        <v>606</v>
      </c>
      <c r="B100" s="27">
        <v>1</v>
      </c>
      <c r="C100" s="2" t="s">
        <v>272</v>
      </c>
      <c r="D100" s="11" t="s">
        <v>127</v>
      </c>
      <c r="E100" s="11"/>
      <c r="F100" s="32" t="s">
        <v>608</v>
      </c>
      <c r="G100" s="10" t="s">
        <v>608</v>
      </c>
      <c r="H100" s="11" t="s">
        <v>7272</v>
      </c>
      <c r="I100" s="68" t="s">
        <v>2040</v>
      </c>
      <c r="J100" s="68"/>
      <c r="K100" s="68"/>
      <c r="L100" s="68"/>
      <c r="M100" s="68" t="s">
        <v>2040</v>
      </c>
      <c r="N100" s="68" t="s">
        <v>2040</v>
      </c>
      <c r="O100" s="31" t="s">
        <v>2162</v>
      </c>
      <c r="P100" s="31">
        <v>0.67500000000000004</v>
      </c>
    </row>
    <row r="101" spans="1:16" x14ac:dyDescent="0.35">
      <c r="A101" s="2" t="s">
        <v>606</v>
      </c>
      <c r="B101" s="27">
        <v>1</v>
      </c>
      <c r="C101" s="2" t="s">
        <v>272</v>
      </c>
      <c r="D101" s="11" t="s">
        <v>127</v>
      </c>
      <c r="E101" s="11"/>
      <c r="F101" s="32" t="s">
        <v>608</v>
      </c>
      <c r="G101" s="10" t="s">
        <v>608</v>
      </c>
      <c r="H101" s="11" t="s">
        <v>2070</v>
      </c>
      <c r="I101" s="68"/>
      <c r="J101" s="68"/>
      <c r="K101" s="68" t="s">
        <v>2040</v>
      </c>
      <c r="L101" s="68"/>
      <c r="M101" s="68"/>
      <c r="N101" s="68"/>
      <c r="O101" s="31" t="s">
        <v>2163</v>
      </c>
      <c r="P101" s="31">
        <v>0.63900000000000001</v>
      </c>
    </row>
    <row r="102" spans="1:16" x14ac:dyDescent="0.35">
      <c r="A102" s="2" t="s">
        <v>606</v>
      </c>
      <c r="B102" s="27">
        <v>1</v>
      </c>
      <c r="C102" s="2" t="s">
        <v>272</v>
      </c>
      <c r="D102" s="11" t="s">
        <v>127</v>
      </c>
      <c r="E102" s="11"/>
      <c r="F102" s="32" t="s">
        <v>608</v>
      </c>
      <c r="G102" s="10" t="s">
        <v>608</v>
      </c>
      <c r="H102" s="11" t="s">
        <v>7277</v>
      </c>
      <c r="I102" s="68"/>
      <c r="J102" s="68"/>
      <c r="K102" s="68" t="s">
        <v>2040</v>
      </c>
      <c r="L102" s="68"/>
      <c r="M102" s="68" t="s">
        <v>2040</v>
      </c>
      <c r="N102" s="68"/>
      <c r="O102" s="31" t="s">
        <v>2164</v>
      </c>
      <c r="P102" s="31">
        <v>0.497</v>
      </c>
    </row>
    <row r="103" spans="1:16" x14ac:dyDescent="0.35">
      <c r="A103" s="2" t="s">
        <v>606</v>
      </c>
      <c r="B103" s="27">
        <v>1</v>
      </c>
      <c r="C103" s="2" t="s">
        <v>272</v>
      </c>
      <c r="D103" s="11" t="s">
        <v>127</v>
      </c>
      <c r="E103" s="11"/>
      <c r="F103" s="32" t="s">
        <v>608</v>
      </c>
      <c r="G103" s="10" t="s">
        <v>608</v>
      </c>
      <c r="H103" s="11" t="s">
        <v>7283</v>
      </c>
      <c r="I103" s="68" t="s">
        <v>2040</v>
      </c>
      <c r="J103" s="68"/>
      <c r="K103" s="68" t="s">
        <v>2040</v>
      </c>
      <c r="L103" s="68"/>
      <c r="M103" s="68"/>
      <c r="N103" s="68"/>
      <c r="O103" s="31" t="s">
        <v>2165</v>
      </c>
      <c r="P103" s="31">
        <v>0.81699999999999995</v>
      </c>
    </row>
    <row r="104" spans="1:16" x14ac:dyDescent="0.35">
      <c r="A104" s="2" t="s">
        <v>606</v>
      </c>
      <c r="B104" s="27">
        <v>1</v>
      </c>
      <c r="C104" s="2" t="s">
        <v>272</v>
      </c>
      <c r="D104" s="11" t="s">
        <v>127</v>
      </c>
      <c r="E104" s="11"/>
      <c r="F104" s="32" t="s">
        <v>608</v>
      </c>
      <c r="G104" s="10" t="s">
        <v>608</v>
      </c>
      <c r="H104" s="11" t="s">
        <v>7292</v>
      </c>
      <c r="I104" s="68" t="s">
        <v>2040</v>
      </c>
      <c r="J104" s="68"/>
      <c r="K104" s="68" t="s">
        <v>2040</v>
      </c>
      <c r="L104" s="68"/>
      <c r="M104" s="68" t="s">
        <v>2040</v>
      </c>
      <c r="N104" s="68"/>
      <c r="O104" s="31" t="s">
        <v>2166</v>
      </c>
      <c r="P104" s="31">
        <v>0.81699999999999995</v>
      </c>
    </row>
    <row r="105" spans="1:16" x14ac:dyDescent="0.35">
      <c r="A105" s="2" t="s">
        <v>606</v>
      </c>
      <c r="B105" s="27">
        <v>1</v>
      </c>
      <c r="C105" s="2" t="s">
        <v>272</v>
      </c>
      <c r="D105" s="11" t="s">
        <v>127</v>
      </c>
      <c r="E105" s="11"/>
      <c r="F105" s="32" t="s">
        <v>608</v>
      </c>
      <c r="G105" s="10" t="s">
        <v>608</v>
      </c>
      <c r="H105" s="11" t="s">
        <v>7286</v>
      </c>
      <c r="I105" s="68"/>
      <c r="J105" s="68"/>
      <c r="K105" s="68" t="s">
        <v>2040</v>
      </c>
      <c r="L105" s="68"/>
      <c r="M105" s="68"/>
      <c r="N105" s="68" t="s">
        <v>2040</v>
      </c>
      <c r="O105" s="31" t="s">
        <v>2167</v>
      </c>
      <c r="P105" s="31">
        <v>0.497</v>
      </c>
    </row>
    <row r="106" spans="1:16" x14ac:dyDescent="0.35">
      <c r="A106" s="2" t="s">
        <v>606</v>
      </c>
      <c r="B106" s="27">
        <v>1</v>
      </c>
      <c r="C106" s="2" t="s">
        <v>272</v>
      </c>
      <c r="D106" s="11" t="s">
        <v>127</v>
      </c>
      <c r="E106" s="11"/>
      <c r="F106" s="32" t="s">
        <v>608</v>
      </c>
      <c r="G106" s="10" t="s">
        <v>608</v>
      </c>
      <c r="H106" s="11" t="s">
        <v>7274</v>
      </c>
      <c r="I106" s="68"/>
      <c r="J106" s="68"/>
      <c r="K106" s="68" t="s">
        <v>2040</v>
      </c>
      <c r="L106" s="68"/>
      <c r="M106" s="68" t="s">
        <v>2040</v>
      </c>
      <c r="N106" s="68" t="s">
        <v>2040</v>
      </c>
      <c r="O106" s="31" t="s">
        <v>2168</v>
      </c>
      <c r="P106" s="31">
        <v>0.35499999999999998</v>
      </c>
    </row>
    <row r="107" spans="1:16" x14ac:dyDescent="0.35">
      <c r="A107" s="2" t="s">
        <v>606</v>
      </c>
      <c r="B107" s="27">
        <v>1</v>
      </c>
      <c r="C107" s="2" t="s">
        <v>272</v>
      </c>
      <c r="D107" s="11" t="s">
        <v>127</v>
      </c>
      <c r="E107" s="11"/>
      <c r="F107" s="32" t="s">
        <v>608</v>
      </c>
      <c r="G107" s="10" t="s">
        <v>608</v>
      </c>
      <c r="H107" s="11" t="s">
        <v>7280</v>
      </c>
      <c r="I107" s="68" t="s">
        <v>2040</v>
      </c>
      <c r="J107" s="68"/>
      <c r="K107" s="68" t="s">
        <v>2040</v>
      </c>
      <c r="L107" s="68"/>
      <c r="M107" s="68"/>
      <c r="N107" s="68" t="s">
        <v>2040</v>
      </c>
      <c r="O107" s="31" t="s">
        <v>2169</v>
      </c>
      <c r="P107" s="31">
        <v>0.67500000000000004</v>
      </c>
    </row>
    <row r="108" spans="1:16" x14ac:dyDescent="0.35">
      <c r="A108" s="2" t="s">
        <v>606</v>
      </c>
      <c r="B108" s="27">
        <v>1</v>
      </c>
      <c r="C108" s="2" t="s">
        <v>272</v>
      </c>
      <c r="D108" s="11" t="s">
        <v>127</v>
      </c>
      <c r="E108" s="11"/>
      <c r="F108" s="32" t="s">
        <v>608</v>
      </c>
      <c r="G108" s="10" t="s">
        <v>608</v>
      </c>
      <c r="H108" s="11" t="s">
        <v>7270</v>
      </c>
      <c r="I108" s="68" t="s">
        <v>2040</v>
      </c>
      <c r="J108" s="68"/>
      <c r="K108" s="68" t="s">
        <v>2040</v>
      </c>
      <c r="L108" s="68"/>
      <c r="M108" s="68" t="s">
        <v>2040</v>
      </c>
      <c r="N108" s="68" t="s">
        <v>2040</v>
      </c>
      <c r="O108" s="31" t="s">
        <v>2170</v>
      </c>
      <c r="P108" s="31">
        <v>0.67500000000000004</v>
      </c>
    </row>
    <row r="109" spans="1:16" x14ac:dyDescent="0.35">
      <c r="A109" s="2" t="s">
        <v>606</v>
      </c>
      <c r="B109" s="27">
        <v>1</v>
      </c>
      <c r="C109" s="2" t="s">
        <v>272</v>
      </c>
      <c r="D109" s="11" t="s">
        <v>127</v>
      </c>
      <c r="E109" s="11"/>
      <c r="F109" s="32" t="s">
        <v>608</v>
      </c>
      <c r="G109" s="10" t="s">
        <v>608</v>
      </c>
      <c r="H109" s="11" t="s">
        <v>2071</v>
      </c>
      <c r="I109" s="68"/>
      <c r="J109" s="68"/>
      <c r="K109" s="68"/>
      <c r="L109" s="68" t="s">
        <v>2040</v>
      </c>
      <c r="M109" s="68"/>
      <c r="N109" s="68"/>
      <c r="O109" s="31" t="s">
        <v>2171</v>
      </c>
      <c r="P109" s="31">
        <v>0.35499999999999998</v>
      </c>
    </row>
    <row r="110" spans="1:16" x14ac:dyDescent="0.35">
      <c r="A110" s="2" t="s">
        <v>606</v>
      </c>
      <c r="B110" s="27">
        <v>1</v>
      </c>
      <c r="C110" s="2" t="s">
        <v>272</v>
      </c>
      <c r="D110" s="11" t="s">
        <v>127</v>
      </c>
      <c r="E110" s="11"/>
      <c r="F110" s="32" t="s">
        <v>608</v>
      </c>
      <c r="G110" s="10" t="s">
        <v>608</v>
      </c>
      <c r="H110" s="11" t="s">
        <v>7278</v>
      </c>
      <c r="I110" s="68"/>
      <c r="J110" s="68"/>
      <c r="K110" s="68"/>
      <c r="L110" s="68" t="s">
        <v>2040</v>
      </c>
      <c r="M110" s="68" t="s">
        <v>2040</v>
      </c>
      <c r="N110" s="68"/>
      <c r="O110" s="31" t="s">
        <v>2172</v>
      </c>
      <c r="P110" s="31">
        <v>0.21299999999999999</v>
      </c>
    </row>
    <row r="111" spans="1:16" x14ac:dyDescent="0.35">
      <c r="A111" s="2" t="s">
        <v>606</v>
      </c>
      <c r="B111" s="27">
        <v>1</v>
      </c>
      <c r="C111" s="2" t="s">
        <v>272</v>
      </c>
      <c r="D111" s="11" t="s">
        <v>127</v>
      </c>
      <c r="E111" s="11"/>
      <c r="F111" s="32" t="s">
        <v>608</v>
      </c>
      <c r="G111" s="10" t="s">
        <v>608</v>
      </c>
      <c r="H111" s="11" t="s">
        <v>7284</v>
      </c>
      <c r="I111" s="68" t="s">
        <v>2040</v>
      </c>
      <c r="J111" s="68"/>
      <c r="K111" s="68"/>
      <c r="L111" s="68" t="s">
        <v>2040</v>
      </c>
      <c r="M111" s="68"/>
      <c r="N111" s="68"/>
      <c r="O111" s="31" t="s">
        <v>2173</v>
      </c>
      <c r="P111" s="31">
        <v>0.81699999999999995</v>
      </c>
    </row>
    <row r="112" spans="1:16" x14ac:dyDescent="0.35">
      <c r="A112" s="2" t="s">
        <v>606</v>
      </c>
      <c r="B112" s="27">
        <v>1</v>
      </c>
      <c r="C112" s="2" t="s">
        <v>272</v>
      </c>
      <c r="D112" s="11" t="s">
        <v>127</v>
      </c>
      <c r="E112" s="11"/>
      <c r="F112" s="32" t="s">
        <v>608</v>
      </c>
      <c r="G112" s="10" t="s">
        <v>608</v>
      </c>
      <c r="H112" s="11" t="s">
        <v>7293</v>
      </c>
      <c r="I112" s="68" t="s">
        <v>2040</v>
      </c>
      <c r="J112" s="68"/>
      <c r="K112" s="68"/>
      <c r="L112" s="68" t="s">
        <v>2040</v>
      </c>
      <c r="M112" s="68" t="s">
        <v>2040</v>
      </c>
      <c r="N112" s="68"/>
      <c r="O112" s="31" t="s">
        <v>2174</v>
      </c>
      <c r="P112" s="31">
        <v>0.81699999999999995</v>
      </c>
    </row>
    <row r="113" spans="1:16" x14ac:dyDescent="0.35">
      <c r="A113" s="2" t="s">
        <v>606</v>
      </c>
      <c r="B113" s="27">
        <v>1</v>
      </c>
      <c r="C113" s="2" t="s">
        <v>272</v>
      </c>
      <c r="D113" s="11" t="s">
        <v>127</v>
      </c>
      <c r="E113" s="11"/>
      <c r="F113" s="32" t="s">
        <v>608</v>
      </c>
      <c r="G113" s="10" t="s">
        <v>608</v>
      </c>
      <c r="H113" s="11" t="s">
        <v>7287</v>
      </c>
      <c r="I113" s="68"/>
      <c r="J113" s="68"/>
      <c r="K113" s="68"/>
      <c r="L113" s="68" t="s">
        <v>2040</v>
      </c>
      <c r="M113" s="68"/>
      <c r="N113" s="68" t="s">
        <v>2040</v>
      </c>
      <c r="O113" s="31" t="s">
        <v>2175</v>
      </c>
      <c r="P113" s="31">
        <v>0.21299999999999999</v>
      </c>
    </row>
    <row r="114" spans="1:16" x14ac:dyDescent="0.35">
      <c r="A114" s="2" t="s">
        <v>606</v>
      </c>
      <c r="B114" s="27">
        <v>1</v>
      </c>
      <c r="C114" s="2" t="s">
        <v>272</v>
      </c>
      <c r="D114" s="11" t="s">
        <v>127</v>
      </c>
      <c r="E114" s="11"/>
      <c r="F114" s="32" t="s">
        <v>608</v>
      </c>
      <c r="G114" s="10" t="s">
        <v>608</v>
      </c>
      <c r="H114" s="11" t="s">
        <v>7275</v>
      </c>
      <c r="I114" s="68"/>
      <c r="J114" s="68"/>
      <c r="K114" s="68"/>
      <c r="L114" s="68" t="s">
        <v>2040</v>
      </c>
      <c r="M114" s="68" t="s">
        <v>2040</v>
      </c>
      <c r="N114" s="68" t="s">
        <v>2040</v>
      </c>
      <c r="O114" s="31" t="s">
        <v>2176</v>
      </c>
      <c r="P114" s="31">
        <v>7.0999999999999994E-2</v>
      </c>
    </row>
    <row r="115" spans="1:16" x14ac:dyDescent="0.35">
      <c r="A115" s="2" t="s">
        <v>606</v>
      </c>
      <c r="B115" s="27">
        <v>1</v>
      </c>
      <c r="C115" s="2" t="s">
        <v>272</v>
      </c>
      <c r="D115" s="11" t="s">
        <v>127</v>
      </c>
      <c r="E115" s="11"/>
      <c r="F115" s="32" t="s">
        <v>608</v>
      </c>
      <c r="G115" s="10" t="s">
        <v>608</v>
      </c>
      <c r="H115" s="11" t="s">
        <v>7281</v>
      </c>
      <c r="I115" s="68" t="s">
        <v>2040</v>
      </c>
      <c r="J115" s="68"/>
      <c r="K115" s="68"/>
      <c r="L115" s="68" t="s">
        <v>2040</v>
      </c>
      <c r="M115" s="68"/>
      <c r="N115" s="68" t="s">
        <v>2040</v>
      </c>
      <c r="O115" s="31" t="s">
        <v>2177</v>
      </c>
      <c r="P115" s="31">
        <v>0.67500000000000004</v>
      </c>
    </row>
    <row r="116" spans="1:16" x14ac:dyDescent="0.35">
      <c r="A116" s="2" t="s">
        <v>606</v>
      </c>
      <c r="B116" s="27">
        <v>1</v>
      </c>
      <c r="C116" s="2" t="s">
        <v>272</v>
      </c>
      <c r="D116" s="11" t="s">
        <v>127</v>
      </c>
      <c r="E116" s="11"/>
      <c r="F116" s="32" t="s">
        <v>608</v>
      </c>
      <c r="G116" s="10" t="s">
        <v>608</v>
      </c>
      <c r="H116" s="11" t="s">
        <v>7271</v>
      </c>
      <c r="I116" s="68" t="s">
        <v>2040</v>
      </c>
      <c r="J116" s="68"/>
      <c r="K116" s="68"/>
      <c r="L116" s="68" t="s">
        <v>2040</v>
      </c>
      <c r="M116" s="68" t="s">
        <v>2040</v>
      </c>
      <c r="N116" s="68" t="s">
        <v>2040</v>
      </c>
      <c r="O116" s="31" t="s">
        <v>2178</v>
      </c>
      <c r="P116" s="31">
        <v>0.67500000000000004</v>
      </c>
    </row>
    <row r="117" spans="1:16" x14ac:dyDescent="0.35">
      <c r="A117" s="2" t="s">
        <v>606</v>
      </c>
      <c r="B117" s="27">
        <v>1</v>
      </c>
      <c r="C117" s="2" t="s">
        <v>277</v>
      </c>
      <c r="D117" s="11" t="s">
        <v>4</v>
      </c>
      <c r="E117" s="11" t="s">
        <v>97</v>
      </c>
      <c r="F117" s="33" t="s">
        <v>608</v>
      </c>
      <c r="G117" s="10" t="s">
        <v>608</v>
      </c>
      <c r="H117" s="11" t="s">
        <v>7269</v>
      </c>
      <c r="I117" s="68"/>
      <c r="J117" s="68"/>
      <c r="K117" s="68"/>
      <c r="L117" s="68"/>
      <c r="M117" s="68"/>
      <c r="N117" s="68"/>
      <c r="O117" s="31" t="s">
        <v>772</v>
      </c>
      <c r="P117" s="31">
        <v>0.36</v>
      </c>
    </row>
    <row r="118" spans="1:16" x14ac:dyDescent="0.35">
      <c r="A118" s="2" t="s">
        <v>606</v>
      </c>
      <c r="B118" s="27">
        <v>1</v>
      </c>
      <c r="C118" s="2" t="s">
        <v>277</v>
      </c>
      <c r="D118" s="11" t="s">
        <v>3</v>
      </c>
      <c r="E118" s="11" t="s">
        <v>97</v>
      </c>
      <c r="F118" s="33" t="s">
        <v>608</v>
      </c>
      <c r="G118" s="10" t="s">
        <v>608</v>
      </c>
      <c r="H118" s="11" t="s">
        <v>7269</v>
      </c>
      <c r="I118" s="68"/>
      <c r="J118" s="68"/>
      <c r="K118" s="68"/>
      <c r="L118" s="68"/>
      <c r="M118" s="68"/>
      <c r="N118" s="68"/>
      <c r="O118" s="31" t="s">
        <v>773</v>
      </c>
      <c r="P118" s="31">
        <v>0.15</v>
      </c>
    </row>
    <row r="119" spans="1:16" x14ac:dyDescent="0.35">
      <c r="A119" s="2" t="s">
        <v>606</v>
      </c>
      <c r="B119" s="27">
        <v>1</v>
      </c>
      <c r="C119" s="2" t="s">
        <v>277</v>
      </c>
      <c r="D119" s="11" t="s">
        <v>751</v>
      </c>
      <c r="E119" s="11"/>
      <c r="F119" s="11" t="s">
        <v>106</v>
      </c>
      <c r="G119" s="11" t="s">
        <v>99</v>
      </c>
      <c r="H119" s="11" t="s">
        <v>7269</v>
      </c>
      <c r="I119" s="68"/>
      <c r="J119" s="68"/>
      <c r="K119" s="68"/>
      <c r="L119" s="68"/>
      <c r="M119" s="68"/>
      <c r="N119" s="68"/>
      <c r="O119" s="31" t="s">
        <v>774</v>
      </c>
      <c r="P119" s="31">
        <v>0.09</v>
      </c>
    </row>
    <row r="120" spans="1:16" x14ac:dyDescent="0.35">
      <c r="A120" s="2" t="s">
        <v>606</v>
      </c>
      <c r="B120" s="27">
        <v>1</v>
      </c>
      <c r="C120" s="2" t="s">
        <v>277</v>
      </c>
      <c r="D120" s="11" t="s">
        <v>751</v>
      </c>
      <c r="E120" s="11"/>
      <c r="F120" s="11" t="s">
        <v>106</v>
      </c>
      <c r="G120" s="11" t="s">
        <v>99</v>
      </c>
      <c r="H120" s="11" t="s">
        <v>7279</v>
      </c>
      <c r="I120" s="68"/>
      <c r="J120" s="68"/>
      <c r="K120" s="68"/>
      <c r="L120" s="68"/>
      <c r="M120" s="68" t="s">
        <v>2040</v>
      </c>
      <c r="N120" s="68"/>
      <c r="O120" s="31" t="s">
        <v>2179</v>
      </c>
      <c r="P120" s="31">
        <v>7.1999999999999995E-2</v>
      </c>
    </row>
    <row r="121" spans="1:16" x14ac:dyDescent="0.35">
      <c r="A121" s="2" t="s">
        <v>606</v>
      </c>
      <c r="B121" s="27">
        <v>1</v>
      </c>
      <c r="C121" s="2" t="s">
        <v>277</v>
      </c>
      <c r="D121" s="11" t="s">
        <v>751</v>
      </c>
      <c r="E121" s="11"/>
      <c r="F121" s="11" t="s">
        <v>106</v>
      </c>
      <c r="G121" s="11" t="s">
        <v>99</v>
      </c>
      <c r="H121" s="11" t="s">
        <v>7288</v>
      </c>
      <c r="I121" s="68"/>
      <c r="J121" s="68"/>
      <c r="K121" s="68"/>
      <c r="L121" s="68"/>
      <c r="M121" s="68"/>
      <c r="N121" s="68" t="s">
        <v>2040</v>
      </c>
      <c r="O121" s="31" t="s">
        <v>2180</v>
      </c>
      <c r="P121" s="31">
        <v>7.1999999999999995E-2</v>
      </c>
    </row>
    <row r="122" spans="1:16" x14ac:dyDescent="0.35">
      <c r="A122" s="2" t="s">
        <v>606</v>
      </c>
      <c r="B122" s="27">
        <v>1</v>
      </c>
      <c r="C122" s="2" t="s">
        <v>277</v>
      </c>
      <c r="D122" s="11" t="s">
        <v>751</v>
      </c>
      <c r="E122" s="11"/>
      <c r="F122" s="11" t="s">
        <v>106</v>
      </c>
      <c r="G122" s="11" t="s">
        <v>99</v>
      </c>
      <c r="H122" s="11" t="s">
        <v>7276</v>
      </c>
      <c r="I122" s="68"/>
      <c r="J122" s="68"/>
      <c r="K122" s="68"/>
      <c r="L122" s="68"/>
      <c r="M122" s="68" t="s">
        <v>2040</v>
      </c>
      <c r="N122" s="68" t="s">
        <v>2040</v>
      </c>
      <c r="O122" s="31" t="s">
        <v>2181</v>
      </c>
      <c r="P122" s="31">
        <v>5.3999999999999999E-2</v>
      </c>
    </row>
    <row r="123" spans="1:16" x14ac:dyDescent="0.35">
      <c r="A123" s="2" t="s">
        <v>606</v>
      </c>
      <c r="B123" s="27">
        <v>1</v>
      </c>
      <c r="C123" s="2" t="s">
        <v>277</v>
      </c>
      <c r="D123" s="11" t="s">
        <v>751</v>
      </c>
      <c r="E123" s="11"/>
      <c r="F123" s="11" t="s">
        <v>98</v>
      </c>
      <c r="G123" s="11" t="s">
        <v>99</v>
      </c>
      <c r="H123" s="11" t="s">
        <v>7269</v>
      </c>
      <c r="I123" s="68"/>
      <c r="J123" s="68"/>
      <c r="K123" s="68"/>
      <c r="L123" s="68"/>
      <c r="M123" s="68"/>
      <c r="N123" s="68"/>
      <c r="O123" s="31" t="s">
        <v>775</v>
      </c>
      <c r="P123" s="31">
        <v>0.21</v>
      </c>
    </row>
    <row r="124" spans="1:16" x14ac:dyDescent="0.35">
      <c r="A124" s="2" t="s">
        <v>606</v>
      </c>
      <c r="B124" s="27">
        <v>1</v>
      </c>
      <c r="C124" s="2" t="s">
        <v>277</v>
      </c>
      <c r="D124" s="11" t="s">
        <v>751</v>
      </c>
      <c r="E124" s="11"/>
      <c r="F124" s="11" t="s">
        <v>98</v>
      </c>
      <c r="G124" s="11" t="s">
        <v>99</v>
      </c>
      <c r="H124" s="11" t="s">
        <v>7279</v>
      </c>
      <c r="I124" s="68"/>
      <c r="J124" s="68"/>
      <c r="K124" s="68"/>
      <c r="L124" s="68"/>
      <c r="M124" s="68" t="s">
        <v>2040</v>
      </c>
      <c r="N124" s="68"/>
      <c r="O124" s="31" t="s">
        <v>2182</v>
      </c>
      <c r="P124" s="31">
        <v>0.16800000000000001</v>
      </c>
    </row>
    <row r="125" spans="1:16" x14ac:dyDescent="0.35">
      <c r="A125" s="2" t="s">
        <v>606</v>
      </c>
      <c r="B125" s="27">
        <v>1</v>
      </c>
      <c r="C125" s="2" t="s">
        <v>277</v>
      </c>
      <c r="D125" s="11" t="s">
        <v>751</v>
      </c>
      <c r="E125" s="11"/>
      <c r="F125" s="11" t="s">
        <v>98</v>
      </c>
      <c r="G125" s="11" t="s">
        <v>99</v>
      </c>
      <c r="H125" s="11" t="s">
        <v>7288</v>
      </c>
      <c r="I125" s="68"/>
      <c r="J125" s="68"/>
      <c r="K125" s="68"/>
      <c r="L125" s="68"/>
      <c r="M125" s="68"/>
      <c r="N125" s="68" t="s">
        <v>2040</v>
      </c>
      <c r="O125" s="31" t="s">
        <v>2183</v>
      </c>
      <c r="P125" s="31">
        <v>0.16800000000000001</v>
      </c>
    </row>
    <row r="126" spans="1:16" x14ac:dyDescent="0.35">
      <c r="A126" s="2" t="s">
        <v>606</v>
      </c>
      <c r="B126" s="27">
        <v>1</v>
      </c>
      <c r="C126" s="2" t="s">
        <v>277</v>
      </c>
      <c r="D126" s="11" t="s">
        <v>751</v>
      </c>
      <c r="E126" s="11"/>
      <c r="F126" s="11" t="s">
        <v>98</v>
      </c>
      <c r="G126" s="11" t="s">
        <v>99</v>
      </c>
      <c r="H126" s="11" t="s">
        <v>7276</v>
      </c>
      <c r="I126" s="68"/>
      <c r="J126" s="68"/>
      <c r="K126" s="68"/>
      <c r="L126" s="68"/>
      <c r="M126" s="68" t="s">
        <v>2040</v>
      </c>
      <c r="N126" s="68" t="s">
        <v>2040</v>
      </c>
      <c r="O126" s="31" t="s">
        <v>2184</v>
      </c>
      <c r="P126" s="31">
        <v>0.126</v>
      </c>
    </row>
    <row r="127" spans="1:16" x14ac:dyDescent="0.35">
      <c r="A127" s="2" t="s">
        <v>606</v>
      </c>
      <c r="B127" s="27">
        <v>1</v>
      </c>
      <c r="C127" s="2" t="s">
        <v>277</v>
      </c>
      <c r="D127" s="11" t="s">
        <v>751</v>
      </c>
      <c r="E127" s="11"/>
      <c r="F127" s="11" t="s">
        <v>104</v>
      </c>
      <c r="G127" s="11" t="s">
        <v>99</v>
      </c>
      <c r="H127" s="11" t="s">
        <v>7269</v>
      </c>
      <c r="I127" s="68"/>
      <c r="J127" s="68"/>
      <c r="K127" s="68"/>
      <c r="L127" s="68"/>
      <c r="M127" s="68"/>
      <c r="N127" s="68"/>
      <c r="O127" s="31" t="s">
        <v>776</v>
      </c>
      <c r="P127" s="31">
        <v>0.39</v>
      </c>
    </row>
    <row r="128" spans="1:16" x14ac:dyDescent="0.35">
      <c r="A128" s="2" t="s">
        <v>606</v>
      </c>
      <c r="B128" s="27">
        <v>1</v>
      </c>
      <c r="C128" s="2" t="s">
        <v>277</v>
      </c>
      <c r="D128" s="11" t="s">
        <v>751</v>
      </c>
      <c r="E128" s="11"/>
      <c r="F128" s="11" t="s">
        <v>104</v>
      </c>
      <c r="G128" s="11" t="s">
        <v>99</v>
      </c>
      <c r="H128" s="11" t="s">
        <v>7279</v>
      </c>
      <c r="I128" s="68"/>
      <c r="J128" s="68"/>
      <c r="K128" s="68"/>
      <c r="L128" s="68"/>
      <c r="M128" s="68" t="s">
        <v>2040</v>
      </c>
      <c r="N128" s="68"/>
      <c r="O128" s="31" t="s">
        <v>2185</v>
      </c>
      <c r="P128" s="31">
        <v>0.312</v>
      </c>
    </row>
    <row r="129" spans="1:16" x14ac:dyDescent="0.35">
      <c r="A129" s="2" t="s">
        <v>606</v>
      </c>
      <c r="B129" s="27">
        <v>1</v>
      </c>
      <c r="C129" s="2" t="s">
        <v>277</v>
      </c>
      <c r="D129" s="11" t="s">
        <v>751</v>
      </c>
      <c r="E129" s="11"/>
      <c r="F129" s="11" t="s">
        <v>104</v>
      </c>
      <c r="G129" s="11" t="s">
        <v>99</v>
      </c>
      <c r="H129" s="11" t="s">
        <v>7288</v>
      </c>
      <c r="I129" s="68"/>
      <c r="J129" s="68"/>
      <c r="K129" s="68"/>
      <c r="L129" s="68"/>
      <c r="M129" s="68"/>
      <c r="N129" s="68" t="s">
        <v>2040</v>
      </c>
      <c r="O129" s="31" t="s">
        <v>2186</v>
      </c>
      <c r="P129" s="31">
        <v>0.312</v>
      </c>
    </row>
    <row r="130" spans="1:16" x14ac:dyDescent="0.35">
      <c r="A130" s="2" t="s">
        <v>606</v>
      </c>
      <c r="B130" s="27">
        <v>1</v>
      </c>
      <c r="C130" s="2" t="s">
        <v>277</v>
      </c>
      <c r="D130" s="11" t="s">
        <v>751</v>
      </c>
      <c r="E130" s="11"/>
      <c r="F130" s="11" t="s">
        <v>104</v>
      </c>
      <c r="G130" s="11" t="s">
        <v>99</v>
      </c>
      <c r="H130" s="11" t="s">
        <v>7276</v>
      </c>
      <c r="I130" s="68"/>
      <c r="J130" s="68"/>
      <c r="K130" s="68"/>
      <c r="L130" s="68"/>
      <c r="M130" s="68" t="s">
        <v>2040</v>
      </c>
      <c r="N130" s="68" t="s">
        <v>2040</v>
      </c>
      <c r="O130" s="31" t="s">
        <v>2187</v>
      </c>
      <c r="P130" s="31">
        <v>0.23400000000000001</v>
      </c>
    </row>
    <row r="131" spans="1:16" x14ac:dyDescent="0.35">
      <c r="A131" s="2" t="s">
        <v>606</v>
      </c>
      <c r="B131" s="27">
        <v>1</v>
      </c>
      <c r="C131" s="2" t="s">
        <v>277</v>
      </c>
      <c r="D131" s="11" t="s">
        <v>751</v>
      </c>
      <c r="E131" s="11"/>
      <c r="F131" s="11" t="s">
        <v>115</v>
      </c>
      <c r="G131" s="11" t="s">
        <v>99</v>
      </c>
      <c r="H131" s="11" t="s">
        <v>7269</v>
      </c>
      <c r="I131" s="68"/>
      <c r="J131" s="68"/>
      <c r="K131" s="68"/>
      <c r="L131" s="68"/>
      <c r="M131" s="68"/>
      <c r="N131" s="68"/>
      <c r="O131" s="31" t="s">
        <v>777</v>
      </c>
      <c r="P131" s="31">
        <v>1.08</v>
      </c>
    </row>
    <row r="132" spans="1:16" x14ac:dyDescent="0.35">
      <c r="A132" s="2" t="s">
        <v>606</v>
      </c>
      <c r="B132" s="27">
        <v>1</v>
      </c>
      <c r="C132" s="2" t="s">
        <v>277</v>
      </c>
      <c r="D132" s="11" t="s">
        <v>751</v>
      </c>
      <c r="E132" s="11"/>
      <c r="F132" s="11" t="s">
        <v>115</v>
      </c>
      <c r="G132" s="11" t="s">
        <v>99</v>
      </c>
      <c r="H132" s="11" t="s">
        <v>7279</v>
      </c>
      <c r="I132" s="68"/>
      <c r="J132" s="68"/>
      <c r="K132" s="68"/>
      <c r="L132" s="68"/>
      <c r="M132" s="68" t="s">
        <v>2040</v>
      </c>
      <c r="N132" s="68"/>
      <c r="O132" s="31" t="s">
        <v>2188</v>
      </c>
      <c r="P132" s="31">
        <v>0.86399999999999999</v>
      </c>
    </row>
    <row r="133" spans="1:16" x14ac:dyDescent="0.35">
      <c r="A133" s="2" t="s">
        <v>606</v>
      </c>
      <c r="B133" s="27">
        <v>1</v>
      </c>
      <c r="C133" s="2" t="s">
        <v>277</v>
      </c>
      <c r="D133" s="11" t="s">
        <v>751</v>
      </c>
      <c r="E133" s="11"/>
      <c r="F133" s="11" t="s">
        <v>115</v>
      </c>
      <c r="G133" s="11" t="s">
        <v>99</v>
      </c>
      <c r="H133" s="11" t="s">
        <v>7288</v>
      </c>
      <c r="I133" s="68"/>
      <c r="J133" s="68"/>
      <c r="K133" s="68"/>
      <c r="L133" s="68"/>
      <c r="M133" s="68"/>
      <c r="N133" s="68" t="s">
        <v>2040</v>
      </c>
      <c r="O133" s="31" t="s">
        <v>2189</v>
      </c>
      <c r="P133" s="31">
        <v>0.86399999999999999</v>
      </c>
    </row>
    <row r="134" spans="1:16" x14ac:dyDescent="0.35">
      <c r="A134" s="2" t="s">
        <v>606</v>
      </c>
      <c r="B134" s="27">
        <v>1</v>
      </c>
      <c r="C134" s="2" t="s">
        <v>277</v>
      </c>
      <c r="D134" s="11" t="s">
        <v>751</v>
      </c>
      <c r="E134" s="11"/>
      <c r="F134" s="11" t="s">
        <v>115</v>
      </c>
      <c r="G134" s="11" t="s">
        <v>99</v>
      </c>
      <c r="H134" s="11" t="s">
        <v>7276</v>
      </c>
      <c r="I134" s="68"/>
      <c r="J134" s="68"/>
      <c r="K134" s="68"/>
      <c r="L134" s="68"/>
      <c r="M134" s="68" t="s">
        <v>2040</v>
      </c>
      <c r="N134" s="68" t="s">
        <v>2040</v>
      </c>
      <c r="O134" s="31" t="s">
        <v>2190</v>
      </c>
      <c r="P134" s="31">
        <v>0.64800000000000002</v>
      </c>
    </row>
    <row r="135" spans="1:16" x14ac:dyDescent="0.35">
      <c r="A135" s="2" t="s">
        <v>606</v>
      </c>
      <c r="B135" s="27">
        <v>1</v>
      </c>
      <c r="C135" s="2" t="s">
        <v>277</v>
      </c>
      <c r="D135" s="11" t="s">
        <v>751</v>
      </c>
      <c r="E135" s="11"/>
      <c r="F135" s="11" t="s">
        <v>109</v>
      </c>
      <c r="G135" s="11" t="s">
        <v>99</v>
      </c>
      <c r="H135" s="11" t="s">
        <v>7269</v>
      </c>
      <c r="I135" s="68"/>
      <c r="J135" s="68"/>
      <c r="K135" s="68"/>
      <c r="L135" s="68"/>
      <c r="M135" s="68"/>
      <c r="N135" s="68"/>
      <c r="O135" s="31" t="s">
        <v>778</v>
      </c>
      <c r="P135" s="31">
        <v>1.94</v>
      </c>
    </row>
    <row r="136" spans="1:16" x14ac:dyDescent="0.35">
      <c r="A136" s="2" t="s">
        <v>606</v>
      </c>
      <c r="B136" s="27">
        <v>1</v>
      </c>
      <c r="C136" s="2" t="s">
        <v>277</v>
      </c>
      <c r="D136" s="11" t="s">
        <v>751</v>
      </c>
      <c r="E136" s="11"/>
      <c r="F136" s="11" t="s">
        <v>109</v>
      </c>
      <c r="G136" s="11" t="s">
        <v>99</v>
      </c>
      <c r="H136" s="11" t="s">
        <v>7279</v>
      </c>
      <c r="I136" s="68"/>
      <c r="J136" s="68"/>
      <c r="K136" s="68"/>
      <c r="L136" s="68"/>
      <c r="M136" s="68" t="s">
        <v>2040</v>
      </c>
      <c r="N136" s="68"/>
      <c r="O136" s="31" t="s">
        <v>2191</v>
      </c>
      <c r="P136" s="31">
        <v>1.552</v>
      </c>
    </row>
    <row r="137" spans="1:16" x14ac:dyDescent="0.35">
      <c r="A137" s="2" t="s">
        <v>606</v>
      </c>
      <c r="B137" s="27">
        <v>1</v>
      </c>
      <c r="C137" s="2" t="s">
        <v>277</v>
      </c>
      <c r="D137" s="11" t="s">
        <v>751</v>
      </c>
      <c r="E137" s="11"/>
      <c r="F137" s="11" t="s">
        <v>109</v>
      </c>
      <c r="G137" s="11" t="s">
        <v>99</v>
      </c>
      <c r="H137" s="11" t="s">
        <v>7288</v>
      </c>
      <c r="I137" s="68"/>
      <c r="J137" s="68"/>
      <c r="K137" s="68"/>
      <c r="L137" s="68"/>
      <c r="M137" s="68"/>
      <c r="N137" s="68" t="s">
        <v>2040</v>
      </c>
      <c r="O137" s="31" t="s">
        <v>2192</v>
      </c>
      <c r="P137" s="31">
        <v>1.552</v>
      </c>
    </row>
    <row r="138" spans="1:16" x14ac:dyDescent="0.35">
      <c r="A138" s="2" t="s">
        <v>606</v>
      </c>
      <c r="B138" s="27">
        <v>1</v>
      </c>
      <c r="C138" s="2" t="s">
        <v>277</v>
      </c>
      <c r="D138" s="11" t="s">
        <v>751</v>
      </c>
      <c r="E138" s="11"/>
      <c r="F138" s="11" t="s">
        <v>109</v>
      </c>
      <c r="G138" s="11" t="s">
        <v>99</v>
      </c>
      <c r="H138" s="11" t="s">
        <v>7276</v>
      </c>
      <c r="I138" s="68"/>
      <c r="J138" s="68"/>
      <c r="K138" s="68"/>
      <c r="L138" s="68"/>
      <c r="M138" s="68" t="s">
        <v>2040</v>
      </c>
      <c r="N138" s="68" t="s">
        <v>2040</v>
      </c>
      <c r="O138" s="31" t="s">
        <v>2193</v>
      </c>
      <c r="P138" s="31">
        <v>1.1639999999999999</v>
      </c>
    </row>
    <row r="139" spans="1:16" x14ac:dyDescent="0.35">
      <c r="A139" s="2" t="s">
        <v>606</v>
      </c>
      <c r="B139" s="27">
        <v>1</v>
      </c>
      <c r="C139" s="2" t="s">
        <v>277</v>
      </c>
      <c r="D139" s="11" t="s">
        <v>751</v>
      </c>
      <c r="E139" s="11"/>
      <c r="F139" s="11" t="s">
        <v>100</v>
      </c>
      <c r="G139" s="11" t="s">
        <v>99</v>
      </c>
      <c r="H139" s="11" t="s">
        <v>7269</v>
      </c>
      <c r="I139" s="68"/>
      <c r="J139" s="68"/>
      <c r="K139" s="68"/>
      <c r="L139" s="68"/>
      <c r="M139" s="68"/>
      <c r="N139" s="68"/>
      <c r="O139" s="31" t="s">
        <v>779</v>
      </c>
      <c r="P139" s="31">
        <v>2.6</v>
      </c>
    </row>
    <row r="140" spans="1:16" x14ac:dyDescent="0.35">
      <c r="A140" s="2" t="s">
        <v>606</v>
      </c>
      <c r="B140" s="27">
        <v>1</v>
      </c>
      <c r="C140" s="2" t="s">
        <v>277</v>
      </c>
      <c r="D140" s="11" t="s">
        <v>751</v>
      </c>
      <c r="E140" s="11"/>
      <c r="F140" s="11" t="s">
        <v>100</v>
      </c>
      <c r="G140" s="11" t="s">
        <v>99</v>
      </c>
      <c r="H140" s="11" t="s">
        <v>7279</v>
      </c>
      <c r="I140" s="68"/>
      <c r="J140" s="68"/>
      <c r="K140" s="68"/>
      <c r="L140" s="68"/>
      <c r="M140" s="68" t="s">
        <v>2040</v>
      </c>
      <c r="N140" s="68"/>
      <c r="O140" s="31" t="s">
        <v>2194</v>
      </c>
      <c r="P140" s="31">
        <v>2.08</v>
      </c>
    </row>
    <row r="141" spans="1:16" x14ac:dyDescent="0.35">
      <c r="A141" s="2" t="s">
        <v>606</v>
      </c>
      <c r="B141" s="27">
        <v>1</v>
      </c>
      <c r="C141" s="2" t="s">
        <v>277</v>
      </c>
      <c r="D141" s="11" t="s">
        <v>751</v>
      </c>
      <c r="E141" s="11"/>
      <c r="F141" s="11" t="s">
        <v>100</v>
      </c>
      <c r="G141" s="11" t="s">
        <v>99</v>
      </c>
      <c r="H141" s="11" t="s">
        <v>7288</v>
      </c>
      <c r="I141" s="68"/>
      <c r="J141" s="68"/>
      <c r="K141" s="68"/>
      <c r="L141" s="68"/>
      <c r="M141" s="68"/>
      <c r="N141" s="68" t="s">
        <v>2040</v>
      </c>
      <c r="O141" s="31" t="s">
        <v>2195</v>
      </c>
      <c r="P141" s="31">
        <v>2.08</v>
      </c>
    </row>
    <row r="142" spans="1:16" x14ac:dyDescent="0.35">
      <c r="A142" s="2" t="s">
        <v>606</v>
      </c>
      <c r="B142" s="27">
        <v>1</v>
      </c>
      <c r="C142" s="2" t="s">
        <v>277</v>
      </c>
      <c r="D142" s="11" t="s">
        <v>751</v>
      </c>
      <c r="E142" s="11"/>
      <c r="F142" s="11" t="s">
        <v>100</v>
      </c>
      <c r="G142" s="11" t="s">
        <v>99</v>
      </c>
      <c r="H142" s="11" t="s">
        <v>7276</v>
      </c>
      <c r="I142" s="68"/>
      <c r="J142" s="68"/>
      <c r="K142" s="68"/>
      <c r="L142" s="68"/>
      <c r="M142" s="68" t="s">
        <v>2040</v>
      </c>
      <c r="N142" s="68" t="s">
        <v>2040</v>
      </c>
      <c r="O142" s="31" t="s">
        <v>2196</v>
      </c>
      <c r="P142" s="31">
        <v>1.56</v>
      </c>
    </row>
    <row r="143" spans="1:16" x14ac:dyDescent="0.35">
      <c r="A143" s="2" t="s">
        <v>606</v>
      </c>
      <c r="B143" s="27">
        <v>1</v>
      </c>
      <c r="C143" s="2" t="s">
        <v>277</v>
      </c>
      <c r="D143" s="11" t="s">
        <v>125</v>
      </c>
      <c r="E143" s="11"/>
      <c r="F143" s="33" t="s">
        <v>608</v>
      </c>
      <c r="G143" s="11" t="s">
        <v>608</v>
      </c>
      <c r="H143" s="11" t="s">
        <v>7269</v>
      </c>
      <c r="I143" s="68"/>
      <c r="J143" s="68"/>
      <c r="K143" s="68"/>
      <c r="L143" s="68"/>
      <c r="M143" s="68"/>
      <c r="N143" s="68"/>
      <c r="O143" s="31" t="s">
        <v>780</v>
      </c>
      <c r="P143" s="31">
        <v>3.2</v>
      </c>
    </row>
    <row r="144" spans="1:16" x14ac:dyDescent="0.35">
      <c r="A144" s="2" t="s">
        <v>606</v>
      </c>
      <c r="B144" s="27">
        <v>1</v>
      </c>
      <c r="C144" s="2" t="s">
        <v>277</v>
      </c>
      <c r="D144" s="11" t="s">
        <v>125</v>
      </c>
      <c r="E144" s="11"/>
      <c r="F144" s="33" t="s">
        <v>608</v>
      </c>
      <c r="G144" s="11" t="s">
        <v>608</v>
      </c>
      <c r="H144" s="11" t="s">
        <v>7279</v>
      </c>
      <c r="I144" s="68"/>
      <c r="J144" s="68"/>
      <c r="K144" s="68"/>
      <c r="L144" s="68"/>
      <c r="M144" s="68" t="s">
        <v>2040</v>
      </c>
      <c r="N144" s="68"/>
      <c r="O144" s="31" t="s">
        <v>2197</v>
      </c>
      <c r="P144" s="31">
        <v>2.56</v>
      </c>
    </row>
    <row r="145" spans="1:16" x14ac:dyDescent="0.35">
      <c r="A145" s="2" t="s">
        <v>606</v>
      </c>
      <c r="B145" s="27">
        <v>1</v>
      </c>
      <c r="C145" s="2" t="s">
        <v>277</v>
      </c>
      <c r="D145" s="11" t="s">
        <v>125</v>
      </c>
      <c r="E145" s="11"/>
      <c r="F145" s="33" t="s">
        <v>608</v>
      </c>
      <c r="G145" s="11" t="s">
        <v>608</v>
      </c>
      <c r="H145" s="11" t="s">
        <v>7285</v>
      </c>
      <c r="I145" s="68" t="s">
        <v>2040</v>
      </c>
      <c r="J145" s="68"/>
      <c r="K145" s="68"/>
      <c r="L145" s="68"/>
      <c r="M145" s="68"/>
      <c r="N145" s="68"/>
      <c r="O145" s="31" t="s">
        <v>2198</v>
      </c>
      <c r="P145" s="31">
        <v>3.68</v>
      </c>
    </row>
    <row r="146" spans="1:16" x14ac:dyDescent="0.35">
      <c r="A146" s="2" t="s">
        <v>606</v>
      </c>
      <c r="B146" s="27">
        <v>1</v>
      </c>
      <c r="C146" s="2" t="s">
        <v>277</v>
      </c>
      <c r="D146" s="11" t="s">
        <v>125</v>
      </c>
      <c r="E146" s="11"/>
      <c r="F146" s="33" t="s">
        <v>608</v>
      </c>
      <c r="G146" s="11" t="s">
        <v>608</v>
      </c>
      <c r="H146" s="11" t="s">
        <v>7273</v>
      </c>
      <c r="I146" s="68" t="s">
        <v>2040</v>
      </c>
      <c r="J146" s="68"/>
      <c r="K146" s="68"/>
      <c r="L146" s="68"/>
      <c r="M146" s="68" t="s">
        <v>2040</v>
      </c>
      <c r="N146" s="68"/>
      <c r="O146" s="31" t="s">
        <v>2199</v>
      </c>
      <c r="P146" s="31">
        <v>3.68</v>
      </c>
    </row>
    <row r="147" spans="1:16" x14ac:dyDescent="0.35">
      <c r="A147" s="2" t="s">
        <v>606</v>
      </c>
      <c r="B147" s="27">
        <v>1</v>
      </c>
      <c r="C147" s="2" t="s">
        <v>277</v>
      </c>
      <c r="D147" s="11" t="s">
        <v>125</v>
      </c>
      <c r="E147" s="11"/>
      <c r="F147" s="33" t="s">
        <v>608</v>
      </c>
      <c r="G147" s="11" t="s">
        <v>608</v>
      </c>
      <c r="H147" s="11" t="s">
        <v>7288</v>
      </c>
      <c r="I147" s="68"/>
      <c r="J147" s="68"/>
      <c r="K147" s="68"/>
      <c r="L147" s="68"/>
      <c r="M147" s="68"/>
      <c r="N147" s="68" t="s">
        <v>2040</v>
      </c>
      <c r="O147" s="31" t="s">
        <v>2200</v>
      </c>
      <c r="P147" s="31">
        <v>2.56</v>
      </c>
    </row>
    <row r="148" spans="1:16" x14ac:dyDescent="0.35">
      <c r="A148" s="2" t="s">
        <v>606</v>
      </c>
      <c r="B148" s="27">
        <v>1</v>
      </c>
      <c r="C148" s="2" t="s">
        <v>277</v>
      </c>
      <c r="D148" s="11" t="s">
        <v>125</v>
      </c>
      <c r="E148" s="11"/>
      <c r="F148" s="33" t="s">
        <v>608</v>
      </c>
      <c r="G148" s="11" t="s">
        <v>608</v>
      </c>
      <c r="H148" s="11" t="s">
        <v>7276</v>
      </c>
      <c r="I148" s="68"/>
      <c r="J148" s="68"/>
      <c r="K148" s="68"/>
      <c r="L148" s="68"/>
      <c r="M148" s="68" t="s">
        <v>2040</v>
      </c>
      <c r="N148" s="68" t="s">
        <v>2040</v>
      </c>
      <c r="O148" s="31" t="s">
        <v>2201</v>
      </c>
      <c r="P148" s="31">
        <v>1.92</v>
      </c>
    </row>
    <row r="149" spans="1:16" x14ac:dyDescent="0.35">
      <c r="A149" s="2" t="s">
        <v>606</v>
      </c>
      <c r="B149" s="27">
        <v>1</v>
      </c>
      <c r="C149" s="2" t="s">
        <v>277</v>
      </c>
      <c r="D149" s="11" t="s">
        <v>125</v>
      </c>
      <c r="E149" s="11"/>
      <c r="F149" s="33" t="s">
        <v>608</v>
      </c>
      <c r="G149" s="11" t="s">
        <v>608</v>
      </c>
      <c r="H149" s="11" t="s">
        <v>7282</v>
      </c>
      <c r="I149" s="68" t="s">
        <v>2040</v>
      </c>
      <c r="J149" s="68"/>
      <c r="K149" s="68"/>
      <c r="L149" s="68"/>
      <c r="M149" s="68"/>
      <c r="N149" s="68" t="s">
        <v>2040</v>
      </c>
      <c r="O149" s="31" t="s">
        <v>2202</v>
      </c>
      <c r="P149" s="31">
        <v>3.04</v>
      </c>
    </row>
    <row r="150" spans="1:16" x14ac:dyDescent="0.35">
      <c r="A150" s="2" t="s">
        <v>606</v>
      </c>
      <c r="B150" s="27">
        <v>1</v>
      </c>
      <c r="C150" s="2" t="s">
        <v>277</v>
      </c>
      <c r="D150" s="11" t="s">
        <v>125</v>
      </c>
      <c r="E150" s="11"/>
      <c r="F150" s="33" t="s">
        <v>608</v>
      </c>
      <c r="G150" s="11" t="s">
        <v>608</v>
      </c>
      <c r="H150" s="11" t="s">
        <v>7272</v>
      </c>
      <c r="I150" s="68" t="s">
        <v>2040</v>
      </c>
      <c r="J150" s="68"/>
      <c r="K150" s="68"/>
      <c r="L150" s="68"/>
      <c r="M150" s="68" t="s">
        <v>2040</v>
      </c>
      <c r="N150" s="68" t="s">
        <v>2040</v>
      </c>
      <c r="O150" s="31" t="s">
        <v>2203</v>
      </c>
      <c r="P150" s="31">
        <v>3.04</v>
      </c>
    </row>
    <row r="151" spans="1:16" x14ac:dyDescent="0.35">
      <c r="A151" s="2" t="s">
        <v>606</v>
      </c>
      <c r="B151" s="27">
        <v>1</v>
      </c>
      <c r="C151" s="2" t="s">
        <v>277</v>
      </c>
      <c r="D151" s="11" t="s">
        <v>126</v>
      </c>
      <c r="E151" s="11"/>
      <c r="F151" s="33" t="s">
        <v>608</v>
      </c>
      <c r="G151" s="11" t="s">
        <v>608</v>
      </c>
      <c r="H151" s="11" t="s">
        <v>7269</v>
      </c>
      <c r="I151" s="68"/>
      <c r="J151" s="68"/>
      <c r="K151" s="68"/>
      <c r="L151" s="68"/>
      <c r="M151" s="68"/>
      <c r="N151" s="68"/>
      <c r="O151" s="31" t="s">
        <v>781</v>
      </c>
      <c r="P151" s="31">
        <v>0.92800000000000005</v>
      </c>
    </row>
    <row r="152" spans="1:16" x14ac:dyDescent="0.35">
      <c r="A152" s="2" t="s">
        <v>606</v>
      </c>
      <c r="B152" s="27">
        <v>1</v>
      </c>
      <c r="C152" s="2" t="s">
        <v>277</v>
      </c>
      <c r="D152" s="11" t="s">
        <v>126</v>
      </c>
      <c r="E152" s="11"/>
      <c r="F152" s="33" t="s">
        <v>608</v>
      </c>
      <c r="G152" s="11" t="s">
        <v>608</v>
      </c>
      <c r="H152" s="11" t="s">
        <v>7279</v>
      </c>
      <c r="I152" s="68"/>
      <c r="J152" s="68"/>
      <c r="K152" s="68"/>
      <c r="L152" s="68"/>
      <c r="M152" s="68" t="s">
        <v>2040</v>
      </c>
      <c r="N152" s="68"/>
      <c r="O152" s="31" t="s">
        <v>2204</v>
      </c>
      <c r="P152" s="31">
        <v>0.74199999999999999</v>
      </c>
    </row>
    <row r="153" spans="1:16" x14ac:dyDescent="0.35">
      <c r="A153" s="2" t="s">
        <v>606</v>
      </c>
      <c r="B153" s="27">
        <v>1</v>
      </c>
      <c r="C153" s="2" t="s">
        <v>277</v>
      </c>
      <c r="D153" s="11" t="s">
        <v>331</v>
      </c>
      <c r="E153" s="11"/>
      <c r="F153" s="11" t="s">
        <v>106</v>
      </c>
      <c r="G153" s="11" t="s">
        <v>99</v>
      </c>
      <c r="H153" s="11" t="s">
        <v>7269</v>
      </c>
      <c r="I153" s="68"/>
      <c r="J153" s="68"/>
      <c r="K153" s="68"/>
      <c r="L153" s="68"/>
      <c r="M153" s="68"/>
      <c r="N153" s="68"/>
      <c r="O153" s="31" t="s">
        <v>782</v>
      </c>
      <c r="P153" s="31">
        <v>0.09</v>
      </c>
    </row>
    <row r="154" spans="1:16" x14ac:dyDescent="0.35">
      <c r="A154" s="2" t="s">
        <v>606</v>
      </c>
      <c r="B154" s="27">
        <v>1</v>
      </c>
      <c r="C154" s="2" t="s">
        <v>277</v>
      </c>
      <c r="D154" s="11" t="s">
        <v>331</v>
      </c>
      <c r="E154" s="11"/>
      <c r="F154" s="11" t="s">
        <v>106</v>
      </c>
      <c r="G154" s="11" t="s">
        <v>99</v>
      </c>
      <c r="H154" s="11" t="s">
        <v>7279</v>
      </c>
      <c r="I154" s="68"/>
      <c r="J154" s="68"/>
      <c r="K154" s="68"/>
      <c r="L154" s="68"/>
      <c r="M154" s="68" t="s">
        <v>2040</v>
      </c>
      <c r="N154" s="68"/>
      <c r="O154" s="31" t="s">
        <v>2205</v>
      </c>
      <c r="P154" s="31">
        <v>7.1999999999999995E-2</v>
      </c>
    </row>
    <row r="155" spans="1:16" x14ac:dyDescent="0.35">
      <c r="A155" s="2" t="s">
        <v>606</v>
      </c>
      <c r="B155" s="27">
        <v>1</v>
      </c>
      <c r="C155" s="2" t="s">
        <v>277</v>
      </c>
      <c r="D155" s="11" t="s">
        <v>331</v>
      </c>
      <c r="E155" s="11"/>
      <c r="F155" s="11" t="s">
        <v>106</v>
      </c>
      <c r="G155" s="11" t="s">
        <v>99</v>
      </c>
      <c r="H155" s="11" t="s">
        <v>7288</v>
      </c>
      <c r="I155" s="68"/>
      <c r="J155" s="68"/>
      <c r="K155" s="68"/>
      <c r="L155" s="68"/>
      <c r="M155" s="68"/>
      <c r="N155" s="68" t="s">
        <v>2040</v>
      </c>
      <c r="O155" s="31" t="s">
        <v>2206</v>
      </c>
      <c r="P155" s="31">
        <v>7.1999999999999995E-2</v>
      </c>
    </row>
    <row r="156" spans="1:16" x14ac:dyDescent="0.35">
      <c r="A156" s="2" t="s">
        <v>606</v>
      </c>
      <c r="B156" s="27">
        <v>1</v>
      </c>
      <c r="C156" s="2" t="s">
        <v>277</v>
      </c>
      <c r="D156" s="11" t="s">
        <v>331</v>
      </c>
      <c r="E156" s="11"/>
      <c r="F156" s="11" t="s">
        <v>106</v>
      </c>
      <c r="G156" s="11" t="s">
        <v>99</v>
      </c>
      <c r="H156" s="11" t="s">
        <v>7276</v>
      </c>
      <c r="I156" s="68"/>
      <c r="J156" s="68"/>
      <c r="K156" s="68"/>
      <c r="L156" s="68"/>
      <c r="M156" s="68" t="s">
        <v>2040</v>
      </c>
      <c r="N156" s="68" t="s">
        <v>2040</v>
      </c>
      <c r="O156" s="31" t="s">
        <v>2207</v>
      </c>
      <c r="P156" s="31">
        <v>5.3999999999999999E-2</v>
      </c>
    </row>
    <row r="157" spans="1:16" x14ac:dyDescent="0.35">
      <c r="A157" s="2" t="s">
        <v>606</v>
      </c>
      <c r="B157" s="27">
        <v>1</v>
      </c>
      <c r="C157" s="2" t="s">
        <v>277</v>
      </c>
      <c r="D157" s="11" t="s">
        <v>331</v>
      </c>
      <c r="E157" s="11"/>
      <c r="F157" s="11" t="s">
        <v>106</v>
      </c>
      <c r="G157" s="11" t="s">
        <v>659</v>
      </c>
      <c r="H157" s="11" t="s">
        <v>7269</v>
      </c>
      <c r="I157" s="68"/>
      <c r="J157" s="68"/>
      <c r="K157" s="68"/>
      <c r="L157" s="68"/>
      <c r="M157" s="68"/>
      <c r="N157" s="68"/>
      <c r="O157" s="31" t="s">
        <v>783</v>
      </c>
      <c r="P157" s="31">
        <v>0.09</v>
      </c>
    </row>
    <row r="158" spans="1:16" x14ac:dyDescent="0.35">
      <c r="A158" s="2" t="s">
        <v>606</v>
      </c>
      <c r="B158" s="27">
        <v>1</v>
      </c>
      <c r="C158" s="2" t="s">
        <v>277</v>
      </c>
      <c r="D158" s="11" t="s">
        <v>331</v>
      </c>
      <c r="E158" s="11"/>
      <c r="F158" s="11" t="s">
        <v>106</v>
      </c>
      <c r="G158" s="11" t="s">
        <v>659</v>
      </c>
      <c r="H158" s="11" t="s">
        <v>7279</v>
      </c>
      <c r="I158" s="68"/>
      <c r="J158" s="68"/>
      <c r="K158" s="68"/>
      <c r="L158" s="68"/>
      <c r="M158" s="68" t="s">
        <v>2040</v>
      </c>
      <c r="N158" s="68"/>
      <c r="O158" s="31" t="s">
        <v>2208</v>
      </c>
      <c r="P158" s="31">
        <v>7.1999999999999995E-2</v>
      </c>
    </row>
    <row r="159" spans="1:16" x14ac:dyDescent="0.35">
      <c r="A159" s="2" t="s">
        <v>606</v>
      </c>
      <c r="B159" s="27">
        <v>1</v>
      </c>
      <c r="C159" s="2" t="s">
        <v>277</v>
      </c>
      <c r="D159" s="11" t="s">
        <v>331</v>
      </c>
      <c r="E159" s="11"/>
      <c r="F159" s="11" t="s">
        <v>106</v>
      </c>
      <c r="G159" s="11" t="s">
        <v>659</v>
      </c>
      <c r="H159" s="11" t="s">
        <v>7288</v>
      </c>
      <c r="I159" s="68"/>
      <c r="J159" s="68"/>
      <c r="K159" s="68"/>
      <c r="L159" s="68"/>
      <c r="M159" s="68"/>
      <c r="N159" s="68" t="s">
        <v>2040</v>
      </c>
      <c r="O159" s="31" t="s">
        <v>2209</v>
      </c>
      <c r="P159" s="31">
        <v>7.1999999999999995E-2</v>
      </c>
    </row>
    <row r="160" spans="1:16" x14ac:dyDescent="0.35">
      <c r="A160" s="2" t="s">
        <v>606</v>
      </c>
      <c r="B160" s="27">
        <v>1</v>
      </c>
      <c r="C160" s="2" t="s">
        <v>277</v>
      </c>
      <c r="D160" s="11" t="s">
        <v>331</v>
      </c>
      <c r="E160" s="11"/>
      <c r="F160" s="11" t="s">
        <v>106</v>
      </c>
      <c r="G160" s="11" t="s">
        <v>659</v>
      </c>
      <c r="H160" s="11" t="s">
        <v>7276</v>
      </c>
      <c r="I160" s="68"/>
      <c r="J160" s="68"/>
      <c r="K160" s="68"/>
      <c r="L160" s="68"/>
      <c r="M160" s="68" t="s">
        <v>2040</v>
      </c>
      <c r="N160" s="68" t="s">
        <v>2040</v>
      </c>
      <c r="O160" s="31" t="s">
        <v>2210</v>
      </c>
      <c r="P160" s="31">
        <v>5.3999999999999999E-2</v>
      </c>
    </row>
    <row r="161" spans="1:16" x14ac:dyDescent="0.35">
      <c r="A161" s="2" t="s">
        <v>606</v>
      </c>
      <c r="B161" s="27">
        <v>1</v>
      </c>
      <c r="C161" s="2" t="s">
        <v>277</v>
      </c>
      <c r="D161" s="11" t="s">
        <v>331</v>
      </c>
      <c r="E161" s="11"/>
      <c r="F161" s="11" t="s">
        <v>98</v>
      </c>
      <c r="G161" s="11" t="s">
        <v>99</v>
      </c>
      <c r="H161" s="11" t="s">
        <v>7269</v>
      </c>
      <c r="I161" s="68"/>
      <c r="J161" s="68"/>
      <c r="K161" s="68"/>
      <c r="L161" s="68"/>
      <c r="M161" s="68"/>
      <c r="N161" s="68"/>
      <c r="O161" s="31" t="s">
        <v>784</v>
      </c>
      <c r="P161" s="31">
        <v>0.21</v>
      </c>
    </row>
    <row r="162" spans="1:16" x14ac:dyDescent="0.35">
      <c r="A162" s="2" t="s">
        <v>606</v>
      </c>
      <c r="B162" s="27">
        <v>1</v>
      </c>
      <c r="C162" s="2" t="s">
        <v>277</v>
      </c>
      <c r="D162" s="11" t="s">
        <v>331</v>
      </c>
      <c r="E162" s="11"/>
      <c r="F162" s="11" t="s">
        <v>98</v>
      </c>
      <c r="G162" s="11" t="s">
        <v>99</v>
      </c>
      <c r="H162" s="11" t="s">
        <v>7279</v>
      </c>
      <c r="I162" s="68"/>
      <c r="J162" s="68"/>
      <c r="K162" s="68"/>
      <c r="L162" s="68"/>
      <c r="M162" s="68" t="s">
        <v>2040</v>
      </c>
      <c r="N162" s="68"/>
      <c r="O162" s="31" t="s">
        <v>2211</v>
      </c>
      <c r="P162" s="31">
        <v>0.16800000000000001</v>
      </c>
    </row>
    <row r="163" spans="1:16" x14ac:dyDescent="0.35">
      <c r="A163" s="2" t="s">
        <v>606</v>
      </c>
      <c r="B163" s="27">
        <v>1</v>
      </c>
      <c r="C163" s="2" t="s">
        <v>277</v>
      </c>
      <c r="D163" s="11" t="s">
        <v>331</v>
      </c>
      <c r="E163" s="11"/>
      <c r="F163" s="11" t="s">
        <v>98</v>
      </c>
      <c r="G163" s="11" t="s">
        <v>99</v>
      </c>
      <c r="H163" s="11" t="s">
        <v>7288</v>
      </c>
      <c r="I163" s="68"/>
      <c r="J163" s="68"/>
      <c r="K163" s="68"/>
      <c r="L163" s="68"/>
      <c r="M163" s="68"/>
      <c r="N163" s="68" t="s">
        <v>2040</v>
      </c>
      <c r="O163" s="31" t="s">
        <v>2212</v>
      </c>
      <c r="P163" s="31">
        <v>0.16800000000000001</v>
      </c>
    </row>
    <row r="164" spans="1:16" x14ac:dyDescent="0.35">
      <c r="A164" s="2" t="s">
        <v>606</v>
      </c>
      <c r="B164" s="27">
        <v>1</v>
      </c>
      <c r="C164" s="2" t="s">
        <v>277</v>
      </c>
      <c r="D164" s="11" t="s">
        <v>331</v>
      </c>
      <c r="E164" s="11"/>
      <c r="F164" s="11" t="s">
        <v>98</v>
      </c>
      <c r="G164" s="11" t="s">
        <v>99</v>
      </c>
      <c r="H164" s="11" t="s">
        <v>7276</v>
      </c>
      <c r="I164" s="68"/>
      <c r="J164" s="68"/>
      <c r="K164" s="68"/>
      <c r="L164" s="68"/>
      <c r="M164" s="68" t="s">
        <v>2040</v>
      </c>
      <c r="N164" s="68" t="s">
        <v>2040</v>
      </c>
      <c r="O164" s="31" t="s">
        <v>2213</v>
      </c>
      <c r="P164" s="31">
        <v>0.126</v>
      </c>
    </row>
    <row r="165" spans="1:16" x14ac:dyDescent="0.35">
      <c r="A165" s="2" t="s">
        <v>606</v>
      </c>
      <c r="B165" s="27">
        <v>1</v>
      </c>
      <c r="C165" s="2" t="s">
        <v>277</v>
      </c>
      <c r="D165" s="11" t="s">
        <v>331</v>
      </c>
      <c r="E165" s="11"/>
      <c r="F165" s="11" t="s">
        <v>98</v>
      </c>
      <c r="G165" s="11" t="s">
        <v>659</v>
      </c>
      <c r="H165" s="11" t="s">
        <v>7269</v>
      </c>
      <c r="I165" s="68"/>
      <c r="J165" s="68"/>
      <c r="K165" s="68"/>
      <c r="L165" s="68"/>
      <c r="M165" s="68"/>
      <c r="N165" s="68"/>
      <c r="O165" s="31" t="s">
        <v>785</v>
      </c>
      <c r="P165" s="31">
        <v>0.23</v>
      </c>
    </row>
    <row r="166" spans="1:16" x14ac:dyDescent="0.35">
      <c r="A166" s="2" t="s">
        <v>606</v>
      </c>
      <c r="B166" s="27">
        <v>1</v>
      </c>
      <c r="C166" s="2" t="s">
        <v>277</v>
      </c>
      <c r="D166" s="11" t="s">
        <v>331</v>
      </c>
      <c r="E166" s="11"/>
      <c r="F166" s="11" t="s">
        <v>98</v>
      </c>
      <c r="G166" s="11" t="s">
        <v>659</v>
      </c>
      <c r="H166" s="11" t="s">
        <v>7279</v>
      </c>
      <c r="I166" s="68"/>
      <c r="J166" s="68"/>
      <c r="K166" s="68"/>
      <c r="L166" s="68"/>
      <c r="M166" s="68" t="s">
        <v>2040</v>
      </c>
      <c r="N166" s="68"/>
      <c r="O166" s="31" t="s">
        <v>2214</v>
      </c>
      <c r="P166" s="31">
        <v>0.184</v>
      </c>
    </row>
    <row r="167" spans="1:16" x14ac:dyDescent="0.35">
      <c r="A167" s="2" t="s">
        <v>606</v>
      </c>
      <c r="B167" s="27">
        <v>1</v>
      </c>
      <c r="C167" s="2" t="s">
        <v>277</v>
      </c>
      <c r="D167" s="11" t="s">
        <v>331</v>
      </c>
      <c r="E167" s="11"/>
      <c r="F167" s="11" t="s">
        <v>98</v>
      </c>
      <c r="G167" s="11" t="s">
        <v>659</v>
      </c>
      <c r="H167" s="11" t="s">
        <v>7288</v>
      </c>
      <c r="I167" s="68"/>
      <c r="J167" s="68"/>
      <c r="K167" s="68"/>
      <c r="L167" s="68"/>
      <c r="M167" s="68"/>
      <c r="N167" s="68" t="s">
        <v>2040</v>
      </c>
      <c r="O167" s="31" t="s">
        <v>2215</v>
      </c>
      <c r="P167" s="31">
        <v>0.184</v>
      </c>
    </row>
    <row r="168" spans="1:16" x14ac:dyDescent="0.35">
      <c r="A168" s="2" t="s">
        <v>606</v>
      </c>
      <c r="B168" s="27">
        <v>1</v>
      </c>
      <c r="C168" s="2" t="s">
        <v>277</v>
      </c>
      <c r="D168" s="11" t="s">
        <v>331</v>
      </c>
      <c r="E168" s="11"/>
      <c r="F168" s="11" t="s">
        <v>98</v>
      </c>
      <c r="G168" s="11" t="s">
        <v>659</v>
      </c>
      <c r="H168" s="11" t="s">
        <v>7276</v>
      </c>
      <c r="I168" s="68"/>
      <c r="J168" s="68"/>
      <c r="K168" s="68"/>
      <c r="L168" s="68"/>
      <c r="M168" s="68" t="s">
        <v>2040</v>
      </c>
      <c r="N168" s="68" t="s">
        <v>2040</v>
      </c>
      <c r="O168" s="31" t="s">
        <v>2216</v>
      </c>
      <c r="P168" s="31">
        <v>0.13800000000000001</v>
      </c>
    </row>
    <row r="169" spans="1:16" x14ac:dyDescent="0.35">
      <c r="A169" s="2" t="s">
        <v>606</v>
      </c>
      <c r="B169" s="27">
        <v>1</v>
      </c>
      <c r="C169" s="2" t="s">
        <v>277</v>
      </c>
      <c r="D169" s="11" t="s">
        <v>331</v>
      </c>
      <c r="E169" s="11"/>
      <c r="F169" s="11" t="s">
        <v>104</v>
      </c>
      <c r="G169" s="11" t="s">
        <v>99</v>
      </c>
      <c r="H169" s="11" t="s">
        <v>7269</v>
      </c>
      <c r="I169" s="68"/>
      <c r="J169" s="68"/>
      <c r="K169" s="68"/>
      <c r="L169" s="68"/>
      <c r="M169" s="68"/>
      <c r="N169" s="68"/>
      <c r="O169" s="31" t="s">
        <v>786</v>
      </c>
      <c r="P169" s="31">
        <v>0.39</v>
      </c>
    </row>
    <row r="170" spans="1:16" x14ac:dyDescent="0.35">
      <c r="A170" s="2" t="s">
        <v>606</v>
      </c>
      <c r="B170" s="27">
        <v>1</v>
      </c>
      <c r="C170" s="2" t="s">
        <v>277</v>
      </c>
      <c r="D170" s="11" t="s">
        <v>331</v>
      </c>
      <c r="E170" s="11"/>
      <c r="F170" s="11" t="s">
        <v>104</v>
      </c>
      <c r="G170" s="11" t="s">
        <v>99</v>
      </c>
      <c r="H170" s="11" t="s">
        <v>7279</v>
      </c>
      <c r="I170" s="68"/>
      <c r="J170" s="68"/>
      <c r="K170" s="68"/>
      <c r="L170" s="68"/>
      <c r="M170" s="68" t="s">
        <v>2040</v>
      </c>
      <c r="N170" s="68"/>
      <c r="O170" s="31" t="s">
        <v>2217</v>
      </c>
      <c r="P170" s="31">
        <v>0.312</v>
      </c>
    </row>
    <row r="171" spans="1:16" x14ac:dyDescent="0.35">
      <c r="A171" s="2" t="s">
        <v>606</v>
      </c>
      <c r="B171" s="27">
        <v>1</v>
      </c>
      <c r="C171" s="2" t="s">
        <v>277</v>
      </c>
      <c r="D171" s="11" t="s">
        <v>331</v>
      </c>
      <c r="E171" s="11"/>
      <c r="F171" s="11" t="s">
        <v>104</v>
      </c>
      <c r="G171" s="11" t="s">
        <v>99</v>
      </c>
      <c r="H171" s="11" t="s">
        <v>7288</v>
      </c>
      <c r="I171" s="68"/>
      <c r="J171" s="68"/>
      <c r="K171" s="68"/>
      <c r="L171" s="68"/>
      <c r="M171" s="68"/>
      <c r="N171" s="68" t="s">
        <v>2040</v>
      </c>
      <c r="O171" s="31" t="s">
        <v>2218</v>
      </c>
      <c r="P171" s="31">
        <v>0.312</v>
      </c>
    </row>
    <row r="172" spans="1:16" x14ac:dyDescent="0.35">
      <c r="A172" s="2" t="s">
        <v>606</v>
      </c>
      <c r="B172" s="27">
        <v>1</v>
      </c>
      <c r="C172" s="2" t="s">
        <v>277</v>
      </c>
      <c r="D172" s="11" t="s">
        <v>331</v>
      </c>
      <c r="E172" s="11"/>
      <c r="F172" s="11" t="s">
        <v>104</v>
      </c>
      <c r="G172" s="11" t="s">
        <v>99</v>
      </c>
      <c r="H172" s="11" t="s">
        <v>7276</v>
      </c>
      <c r="I172" s="68"/>
      <c r="J172" s="68"/>
      <c r="K172" s="68"/>
      <c r="L172" s="68"/>
      <c r="M172" s="68" t="s">
        <v>2040</v>
      </c>
      <c r="N172" s="68" t="s">
        <v>2040</v>
      </c>
      <c r="O172" s="31" t="s">
        <v>2219</v>
      </c>
      <c r="P172" s="31">
        <v>0.23400000000000001</v>
      </c>
    </row>
    <row r="173" spans="1:16" x14ac:dyDescent="0.35">
      <c r="A173" s="2" t="s">
        <v>606</v>
      </c>
      <c r="B173" s="27">
        <v>1</v>
      </c>
      <c r="C173" s="2" t="s">
        <v>277</v>
      </c>
      <c r="D173" s="11" t="s">
        <v>331</v>
      </c>
      <c r="E173" s="11"/>
      <c r="F173" s="11" t="s">
        <v>104</v>
      </c>
      <c r="G173" s="11" t="s">
        <v>659</v>
      </c>
      <c r="H173" s="11" t="s">
        <v>7269</v>
      </c>
      <c r="I173" s="68"/>
      <c r="J173" s="68"/>
      <c r="K173" s="68"/>
      <c r="L173" s="68"/>
      <c r="M173" s="68"/>
      <c r="N173" s="68"/>
      <c r="O173" s="31" t="s">
        <v>787</v>
      </c>
      <c r="P173" s="31">
        <v>0.45</v>
      </c>
    </row>
    <row r="174" spans="1:16" x14ac:dyDescent="0.35">
      <c r="A174" s="2" t="s">
        <v>606</v>
      </c>
      <c r="B174" s="27">
        <v>1</v>
      </c>
      <c r="C174" s="2" t="s">
        <v>277</v>
      </c>
      <c r="D174" s="11" t="s">
        <v>331</v>
      </c>
      <c r="E174" s="11"/>
      <c r="F174" s="11" t="s">
        <v>104</v>
      </c>
      <c r="G174" s="11" t="s">
        <v>659</v>
      </c>
      <c r="H174" s="11" t="s">
        <v>7279</v>
      </c>
      <c r="I174" s="68"/>
      <c r="J174" s="68"/>
      <c r="K174" s="68"/>
      <c r="L174" s="68"/>
      <c r="M174" s="68" t="s">
        <v>2040</v>
      </c>
      <c r="N174" s="68"/>
      <c r="O174" s="31" t="s">
        <v>2220</v>
      </c>
      <c r="P174" s="31">
        <v>0.36</v>
      </c>
    </row>
    <row r="175" spans="1:16" x14ac:dyDescent="0.35">
      <c r="A175" s="2" t="s">
        <v>606</v>
      </c>
      <c r="B175" s="27">
        <v>1</v>
      </c>
      <c r="C175" s="2" t="s">
        <v>277</v>
      </c>
      <c r="D175" s="11" t="s">
        <v>331</v>
      </c>
      <c r="E175" s="11"/>
      <c r="F175" s="11" t="s">
        <v>104</v>
      </c>
      <c r="G175" s="11" t="s">
        <v>659</v>
      </c>
      <c r="H175" s="11" t="s">
        <v>7288</v>
      </c>
      <c r="I175" s="68"/>
      <c r="J175" s="68"/>
      <c r="K175" s="68"/>
      <c r="L175" s="68"/>
      <c r="M175" s="68"/>
      <c r="N175" s="68" t="s">
        <v>2040</v>
      </c>
      <c r="O175" s="31" t="s">
        <v>2221</v>
      </c>
      <c r="P175" s="31">
        <v>0.36</v>
      </c>
    </row>
    <row r="176" spans="1:16" x14ac:dyDescent="0.35">
      <c r="A176" s="2" t="s">
        <v>606</v>
      </c>
      <c r="B176" s="27">
        <v>1</v>
      </c>
      <c r="C176" s="2" t="s">
        <v>277</v>
      </c>
      <c r="D176" s="11" t="s">
        <v>331</v>
      </c>
      <c r="E176" s="11"/>
      <c r="F176" s="11" t="s">
        <v>104</v>
      </c>
      <c r="G176" s="11" t="s">
        <v>659</v>
      </c>
      <c r="H176" s="11" t="s">
        <v>7276</v>
      </c>
      <c r="I176" s="68"/>
      <c r="J176" s="68"/>
      <c r="K176" s="68"/>
      <c r="L176" s="68"/>
      <c r="M176" s="68" t="s">
        <v>2040</v>
      </c>
      <c r="N176" s="68" t="s">
        <v>2040</v>
      </c>
      <c r="O176" s="31" t="s">
        <v>2222</v>
      </c>
      <c r="P176" s="31">
        <v>0.27</v>
      </c>
    </row>
    <row r="177" spans="1:16" x14ac:dyDescent="0.35">
      <c r="A177" s="2" t="s">
        <v>606</v>
      </c>
      <c r="B177" s="27">
        <v>1</v>
      </c>
      <c r="C177" s="2" t="s">
        <v>277</v>
      </c>
      <c r="D177" s="11" t="s">
        <v>331</v>
      </c>
      <c r="E177" s="11"/>
      <c r="F177" s="11" t="s">
        <v>115</v>
      </c>
      <c r="G177" s="11" t="s">
        <v>99</v>
      </c>
      <c r="H177" s="11" t="s">
        <v>7269</v>
      </c>
      <c r="I177" s="68"/>
      <c r="J177" s="68"/>
      <c r="K177" s="68"/>
      <c r="L177" s="68"/>
      <c r="M177" s="68"/>
      <c r="N177" s="68"/>
      <c r="O177" s="31" t="s">
        <v>788</v>
      </c>
      <c r="P177" s="31">
        <v>1.08</v>
      </c>
    </row>
    <row r="178" spans="1:16" x14ac:dyDescent="0.35">
      <c r="A178" s="2" t="s">
        <v>606</v>
      </c>
      <c r="B178" s="27">
        <v>1</v>
      </c>
      <c r="C178" s="2" t="s">
        <v>277</v>
      </c>
      <c r="D178" s="11" t="s">
        <v>331</v>
      </c>
      <c r="E178" s="11"/>
      <c r="F178" s="11" t="s">
        <v>115</v>
      </c>
      <c r="G178" s="11" t="s">
        <v>99</v>
      </c>
      <c r="H178" s="11" t="s">
        <v>7279</v>
      </c>
      <c r="I178" s="68"/>
      <c r="J178" s="68"/>
      <c r="K178" s="68"/>
      <c r="L178" s="68"/>
      <c r="M178" s="68" t="s">
        <v>2040</v>
      </c>
      <c r="N178" s="68"/>
      <c r="O178" s="31" t="s">
        <v>2223</v>
      </c>
      <c r="P178" s="31">
        <v>0.86399999999999999</v>
      </c>
    </row>
    <row r="179" spans="1:16" x14ac:dyDescent="0.35">
      <c r="A179" s="2" t="s">
        <v>606</v>
      </c>
      <c r="B179" s="27">
        <v>1</v>
      </c>
      <c r="C179" s="2" t="s">
        <v>277</v>
      </c>
      <c r="D179" s="11" t="s">
        <v>331</v>
      </c>
      <c r="E179" s="11"/>
      <c r="F179" s="11" t="s">
        <v>115</v>
      </c>
      <c r="G179" s="11" t="s">
        <v>99</v>
      </c>
      <c r="H179" s="11" t="s">
        <v>7288</v>
      </c>
      <c r="I179" s="68"/>
      <c r="J179" s="68"/>
      <c r="K179" s="68"/>
      <c r="L179" s="68"/>
      <c r="M179" s="68"/>
      <c r="N179" s="68" t="s">
        <v>2040</v>
      </c>
      <c r="O179" s="31" t="s">
        <v>2224</v>
      </c>
      <c r="P179" s="31">
        <v>0.86399999999999999</v>
      </c>
    </row>
    <row r="180" spans="1:16" x14ac:dyDescent="0.35">
      <c r="A180" s="2" t="s">
        <v>606</v>
      </c>
      <c r="B180" s="27">
        <v>1</v>
      </c>
      <c r="C180" s="2" t="s">
        <v>277</v>
      </c>
      <c r="D180" s="11" t="s">
        <v>331</v>
      </c>
      <c r="E180" s="11"/>
      <c r="F180" s="11" t="s">
        <v>115</v>
      </c>
      <c r="G180" s="11" t="s">
        <v>99</v>
      </c>
      <c r="H180" s="11" t="s">
        <v>7276</v>
      </c>
      <c r="I180" s="68"/>
      <c r="J180" s="68"/>
      <c r="K180" s="68"/>
      <c r="L180" s="68"/>
      <c r="M180" s="68" t="s">
        <v>2040</v>
      </c>
      <c r="N180" s="68" t="s">
        <v>2040</v>
      </c>
      <c r="O180" s="31" t="s">
        <v>2225</v>
      </c>
      <c r="P180" s="31">
        <v>0.64800000000000002</v>
      </c>
    </row>
    <row r="181" spans="1:16" x14ac:dyDescent="0.35">
      <c r="A181" s="2" t="s">
        <v>606</v>
      </c>
      <c r="B181" s="27">
        <v>1</v>
      </c>
      <c r="C181" s="2" t="s">
        <v>277</v>
      </c>
      <c r="D181" s="11" t="s">
        <v>331</v>
      </c>
      <c r="E181" s="11"/>
      <c r="F181" s="11" t="s">
        <v>115</v>
      </c>
      <c r="G181" s="11" t="s">
        <v>659</v>
      </c>
      <c r="H181" s="11" t="s">
        <v>7269</v>
      </c>
      <c r="I181" s="68"/>
      <c r="J181" s="68"/>
      <c r="K181" s="68"/>
      <c r="L181" s="68"/>
      <c r="M181" s="68"/>
      <c r="N181" s="68"/>
      <c r="O181" s="31" t="s">
        <v>789</v>
      </c>
      <c r="P181" s="31">
        <v>1.37</v>
      </c>
    </row>
    <row r="182" spans="1:16" x14ac:dyDescent="0.35">
      <c r="A182" s="2" t="s">
        <v>606</v>
      </c>
      <c r="B182" s="27">
        <v>1</v>
      </c>
      <c r="C182" s="2" t="s">
        <v>277</v>
      </c>
      <c r="D182" s="11" t="s">
        <v>331</v>
      </c>
      <c r="E182" s="11"/>
      <c r="F182" s="11" t="s">
        <v>115</v>
      </c>
      <c r="G182" s="11" t="s">
        <v>659</v>
      </c>
      <c r="H182" s="11" t="s">
        <v>7279</v>
      </c>
      <c r="I182" s="68"/>
      <c r="J182" s="68"/>
      <c r="K182" s="68"/>
      <c r="L182" s="68"/>
      <c r="M182" s="68" t="s">
        <v>2040</v>
      </c>
      <c r="N182" s="68"/>
      <c r="O182" s="31" t="s">
        <v>2226</v>
      </c>
      <c r="P182" s="31">
        <v>1.0960000000000001</v>
      </c>
    </row>
    <row r="183" spans="1:16" x14ac:dyDescent="0.35">
      <c r="A183" s="2" t="s">
        <v>606</v>
      </c>
      <c r="B183" s="27">
        <v>1</v>
      </c>
      <c r="C183" s="2" t="s">
        <v>277</v>
      </c>
      <c r="D183" s="11" t="s">
        <v>331</v>
      </c>
      <c r="E183" s="11"/>
      <c r="F183" s="11" t="s">
        <v>115</v>
      </c>
      <c r="G183" s="11" t="s">
        <v>659</v>
      </c>
      <c r="H183" s="11" t="s">
        <v>7288</v>
      </c>
      <c r="I183" s="68"/>
      <c r="J183" s="68"/>
      <c r="K183" s="68"/>
      <c r="L183" s="68"/>
      <c r="M183" s="68"/>
      <c r="N183" s="68" t="s">
        <v>2040</v>
      </c>
      <c r="O183" s="31" t="s">
        <v>2227</v>
      </c>
      <c r="P183" s="31">
        <v>1.0960000000000001</v>
      </c>
    </row>
    <row r="184" spans="1:16" x14ac:dyDescent="0.35">
      <c r="A184" s="2" t="s">
        <v>606</v>
      </c>
      <c r="B184" s="27">
        <v>1</v>
      </c>
      <c r="C184" s="2" t="s">
        <v>277</v>
      </c>
      <c r="D184" s="11" t="s">
        <v>331</v>
      </c>
      <c r="E184" s="11"/>
      <c r="F184" s="11" t="s">
        <v>115</v>
      </c>
      <c r="G184" s="11" t="s">
        <v>659</v>
      </c>
      <c r="H184" s="11" t="s">
        <v>7276</v>
      </c>
      <c r="I184" s="68"/>
      <c r="J184" s="68"/>
      <c r="K184" s="68"/>
      <c r="L184" s="68"/>
      <c r="M184" s="68" t="s">
        <v>2040</v>
      </c>
      <c r="N184" s="68" t="s">
        <v>2040</v>
      </c>
      <c r="O184" s="31" t="s">
        <v>2228</v>
      </c>
      <c r="P184" s="31">
        <v>0.82199999999999995</v>
      </c>
    </row>
    <row r="185" spans="1:16" x14ac:dyDescent="0.35">
      <c r="A185" s="2" t="s">
        <v>606</v>
      </c>
      <c r="B185" s="27">
        <v>1</v>
      </c>
      <c r="C185" s="2" t="s">
        <v>277</v>
      </c>
      <c r="D185" s="11" t="s">
        <v>331</v>
      </c>
      <c r="E185" s="11"/>
      <c r="F185" s="11" t="s">
        <v>109</v>
      </c>
      <c r="G185" s="11" t="s">
        <v>99</v>
      </c>
      <c r="H185" s="11" t="s">
        <v>7269</v>
      </c>
      <c r="I185" s="68"/>
      <c r="J185" s="68"/>
      <c r="K185" s="68"/>
      <c r="L185" s="68"/>
      <c r="M185" s="68"/>
      <c r="N185" s="68"/>
      <c r="O185" s="31" t="s">
        <v>790</v>
      </c>
      <c r="P185" s="31">
        <v>1.94</v>
      </c>
    </row>
    <row r="186" spans="1:16" x14ac:dyDescent="0.35">
      <c r="A186" s="2" t="s">
        <v>606</v>
      </c>
      <c r="B186" s="27">
        <v>1</v>
      </c>
      <c r="C186" s="2" t="s">
        <v>277</v>
      </c>
      <c r="D186" s="11" t="s">
        <v>331</v>
      </c>
      <c r="E186" s="11"/>
      <c r="F186" s="11" t="s">
        <v>109</v>
      </c>
      <c r="G186" s="11" t="s">
        <v>99</v>
      </c>
      <c r="H186" s="11" t="s">
        <v>7279</v>
      </c>
      <c r="I186" s="68"/>
      <c r="J186" s="68"/>
      <c r="K186" s="68"/>
      <c r="L186" s="68"/>
      <c r="M186" s="68" t="s">
        <v>2040</v>
      </c>
      <c r="N186" s="68"/>
      <c r="O186" s="31" t="s">
        <v>2229</v>
      </c>
      <c r="P186" s="31">
        <v>1.552</v>
      </c>
    </row>
    <row r="187" spans="1:16" x14ac:dyDescent="0.35">
      <c r="A187" s="2" t="s">
        <v>606</v>
      </c>
      <c r="B187" s="27">
        <v>1</v>
      </c>
      <c r="C187" s="2" t="s">
        <v>277</v>
      </c>
      <c r="D187" s="11" t="s">
        <v>331</v>
      </c>
      <c r="E187" s="11"/>
      <c r="F187" s="11" t="s">
        <v>109</v>
      </c>
      <c r="G187" s="11" t="s">
        <v>99</v>
      </c>
      <c r="H187" s="11" t="s">
        <v>7288</v>
      </c>
      <c r="I187" s="68"/>
      <c r="J187" s="68"/>
      <c r="K187" s="68"/>
      <c r="L187" s="68"/>
      <c r="M187" s="68"/>
      <c r="N187" s="68" t="s">
        <v>2040</v>
      </c>
      <c r="O187" s="31" t="s">
        <v>2230</v>
      </c>
      <c r="P187" s="31">
        <v>1.552</v>
      </c>
    </row>
    <row r="188" spans="1:16" x14ac:dyDescent="0.35">
      <c r="A188" s="2" t="s">
        <v>606</v>
      </c>
      <c r="B188" s="27">
        <v>1</v>
      </c>
      <c r="C188" s="2" t="s">
        <v>277</v>
      </c>
      <c r="D188" s="11" t="s">
        <v>331</v>
      </c>
      <c r="E188" s="11"/>
      <c r="F188" s="11" t="s">
        <v>109</v>
      </c>
      <c r="G188" s="11" t="s">
        <v>99</v>
      </c>
      <c r="H188" s="11" t="s">
        <v>7276</v>
      </c>
      <c r="I188" s="68"/>
      <c r="J188" s="68"/>
      <c r="K188" s="68"/>
      <c r="L188" s="68"/>
      <c r="M188" s="68" t="s">
        <v>2040</v>
      </c>
      <c r="N188" s="68" t="s">
        <v>2040</v>
      </c>
      <c r="O188" s="31" t="s">
        <v>2231</v>
      </c>
      <c r="P188" s="31">
        <v>1.1639999999999999</v>
      </c>
    </row>
    <row r="189" spans="1:16" x14ac:dyDescent="0.35">
      <c r="A189" s="2" t="s">
        <v>606</v>
      </c>
      <c r="B189" s="27">
        <v>1</v>
      </c>
      <c r="C189" s="2" t="s">
        <v>277</v>
      </c>
      <c r="D189" s="11" t="s">
        <v>331</v>
      </c>
      <c r="E189" s="11"/>
      <c r="F189" s="11" t="s">
        <v>109</v>
      </c>
      <c r="G189" s="11" t="s">
        <v>659</v>
      </c>
      <c r="H189" s="11" t="s">
        <v>7269</v>
      </c>
      <c r="I189" s="68"/>
      <c r="J189" s="68"/>
      <c r="K189" s="68"/>
      <c r="L189" s="68"/>
      <c r="M189" s="68"/>
      <c r="N189" s="68"/>
      <c r="O189" s="31" t="s">
        <v>791</v>
      </c>
      <c r="P189" s="31">
        <v>2.2799999999999998</v>
      </c>
    </row>
    <row r="190" spans="1:16" x14ac:dyDescent="0.35">
      <c r="A190" s="2" t="s">
        <v>606</v>
      </c>
      <c r="B190" s="27">
        <v>1</v>
      </c>
      <c r="C190" s="2" t="s">
        <v>277</v>
      </c>
      <c r="D190" s="11" t="s">
        <v>331</v>
      </c>
      <c r="E190" s="11"/>
      <c r="F190" s="11" t="s">
        <v>109</v>
      </c>
      <c r="G190" s="11" t="s">
        <v>659</v>
      </c>
      <c r="H190" s="11" t="s">
        <v>7279</v>
      </c>
      <c r="I190" s="68"/>
      <c r="J190" s="68"/>
      <c r="K190" s="68"/>
      <c r="L190" s="68"/>
      <c r="M190" s="68" t="s">
        <v>2040</v>
      </c>
      <c r="N190" s="68"/>
      <c r="O190" s="31" t="s">
        <v>2232</v>
      </c>
      <c r="P190" s="31">
        <v>1.8240000000000001</v>
      </c>
    </row>
    <row r="191" spans="1:16" x14ac:dyDescent="0.35">
      <c r="A191" s="2" t="s">
        <v>606</v>
      </c>
      <c r="B191" s="27">
        <v>1</v>
      </c>
      <c r="C191" s="2" t="s">
        <v>277</v>
      </c>
      <c r="D191" s="11" t="s">
        <v>331</v>
      </c>
      <c r="E191" s="11"/>
      <c r="F191" s="11" t="s">
        <v>109</v>
      </c>
      <c r="G191" s="11" t="s">
        <v>659</v>
      </c>
      <c r="H191" s="11" t="s">
        <v>7288</v>
      </c>
      <c r="I191" s="68"/>
      <c r="J191" s="68"/>
      <c r="K191" s="68"/>
      <c r="L191" s="68"/>
      <c r="M191" s="68"/>
      <c r="N191" s="68" t="s">
        <v>2040</v>
      </c>
      <c r="O191" s="31" t="s">
        <v>2233</v>
      </c>
      <c r="P191" s="31">
        <v>1.8240000000000001</v>
      </c>
    </row>
    <row r="192" spans="1:16" x14ac:dyDescent="0.35">
      <c r="A192" s="2" t="s">
        <v>606</v>
      </c>
      <c r="B192" s="27">
        <v>1</v>
      </c>
      <c r="C192" s="2" t="s">
        <v>277</v>
      </c>
      <c r="D192" s="11" t="s">
        <v>331</v>
      </c>
      <c r="E192" s="11"/>
      <c r="F192" s="11" t="s">
        <v>109</v>
      </c>
      <c r="G192" s="11" t="s">
        <v>659</v>
      </c>
      <c r="H192" s="11" t="s">
        <v>7276</v>
      </c>
      <c r="I192" s="68"/>
      <c r="J192" s="68"/>
      <c r="K192" s="68"/>
      <c r="L192" s="68"/>
      <c r="M192" s="68" t="s">
        <v>2040</v>
      </c>
      <c r="N192" s="68" t="s">
        <v>2040</v>
      </c>
      <c r="O192" s="31" t="s">
        <v>2234</v>
      </c>
      <c r="P192" s="31">
        <v>1.3680000000000001</v>
      </c>
    </row>
    <row r="193" spans="1:16" x14ac:dyDescent="0.35">
      <c r="A193" s="2" t="s">
        <v>606</v>
      </c>
      <c r="B193" s="27">
        <v>1</v>
      </c>
      <c r="C193" s="2" t="s">
        <v>277</v>
      </c>
      <c r="D193" s="11" t="s">
        <v>331</v>
      </c>
      <c r="E193" s="11"/>
      <c r="F193" s="11" t="s">
        <v>100</v>
      </c>
      <c r="G193" s="11" t="s">
        <v>99</v>
      </c>
      <c r="H193" s="11" t="s">
        <v>7269</v>
      </c>
      <c r="I193" s="68"/>
      <c r="J193" s="68"/>
      <c r="K193" s="68"/>
      <c r="L193" s="68"/>
      <c r="M193" s="68"/>
      <c r="N193" s="68"/>
      <c r="O193" s="31" t="s">
        <v>792</v>
      </c>
      <c r="P193" s="31">
        <v>2.6</v>
      </c>
    </row>
    <row r="194" spans="1:16" x14ac:dyDescent="0.35">
      <c r="A194" s="2" t="s">
        <v>606</v>
      </c>
      <c r="B194" s="27">
        <v>1</v>
      </c>
      <c r="C194" s="2" t="s">
        <v>277</v>
      </c>
      <c r="D194" s="11" t="s">
        <v>331</v>
      </c>
      <c r="E194" s="11"/>
      <c r="F194" s="11" t="s">
        <v>100</v>
      </c>
      <c r="G194" s="11" t="s">
        <v>99</v>
      </c>
      <c r="H194" s="11" t="s">
        <v>7279</v>
      </c>
      <c r="I194" s="68"/>
      <c r="J194" s="68"/>
      <c r="K194" s="68"/>
      <c r="L194" s="68"/>
      <c r="M194" s="68" t="s">
        <v>2040</v>
      </c>
      <c r="N194" s="68"/>
      <c r="O194" s="31" t="s">
        <v>2235</v>
      </c>
      <c r="P194" s="31">
        <v>2.08</v>
      </c>
    </row>
    <row r="195" spans="1:16" x14ac:dyDescent="0.35">
      <c r="A195" s="2" t="s">
        <v>606</v>
      </c>
      <c r="B195" s="27">
        <v>1</v>
      </c>
      <c r="C195" s="2" t="s">
        <v>277</v>
      </c>
      <c r="D195" s="11" t="s">
        <v>331</v>
      </c>
      <c r="E195" s="11"/>
      <c r="F195" s="11" t="s">
        <v>100</v>
      </c>
      <c r="G195" s="11" t="s">
        <v>99</v>
      </c>
      <c r="H195" s="11" t="s">
        <v>7288</v>
      </c>
      <c r="I195" s="68"/>
      <c r="J195" s="68"/>
      <c r="K195" s="68"/>
      <c r="L195" s="68"/>
      <c r="M195" s="68"/>
      <c r="N195" s="68" t="s">
        <v>2040</v>
      </c>
      <c r="O195" s="31" t="s">
        <v>2236</v>
      </c>
      <c r="P195" s="31">
        <v>2.08</v>
      </c>
    </row>
    <row r="196" spans="1:16" x14ac:dyDescent="0.35">
      <c r="A196" s="2" t="s">
        <v>606</v>
      </c>
      <c r="B196" s="27">
        <v>1</v>
      </c>
      <c r="C196" s="2" t="s">
        <v>277</v>
      </c>
      <c r="D196" s="11" t="s">
        <v>331</v>
      </c>
      <c r="E196" s="11"/>
      <c r="F196" s="11" t="s">
        <v>100</v>
      </c>
      <c r="G196" s="11" t="s">
        <v>99</v>
      </c>
      <c r="H196" s="11" t="s">
        <v>7276</v>
      </c>
      <c r="I196" s="68"/>
      <c r="J196" s="68"/>
      <c r="K196" s="68"/>
      <c r="L196" s="68"/>
      <c r="M196" s="68" t="s">
        <v>2040</v>
      </c>
      <c r="N196" s="68" t="s">
        <v>2040</v>
      </c>
      <c r="O196" s="31" t="s">
        <v>2237</v>
      </c>
      <c r="P196" s="31">
        <v>1.56</v>
      </c>
    </row>
    <row r="197" spans="1:16" x14ac:dyDescent="0.35">
      <c r="A197" s="2" t="s">
        <v>606</v>
      </c>
      <c r="B197" s="27">
        <v>1</v>
      </c>
      <c r="C197" s="2" t="s">
        <v>277</v>
      </c>
      <c r="D197" s="11" t="s">
        <v>331</v>
      </c>
      <c r="E197" s="11"/>
      <c r="F197" s="11" t="s">
        <v>100</v>
      </c>
      <c r="G197" s="11" t="s">
        <v>659</v>
      </c>
      <c r="H197" s="11" t="s">
        <v>7269</v>
      </c>
      <c r="I197" s="68"/>
      <c r="J197" s="68"/>
      <c r="K197" s="68"/>
      <c r="L197" s="68"/>
      <c r="M197" s="68"/>
      <c r="N197" s="68"/>
      <c r="O197" s="31" t="s">
        <v>793</v>
      </c>
      <c r="P197" s="31">
        <v>3.2</v>
      </c>
    </row>
    <row r="198" spans="1:16" x14ac:dyDescent="0.35">
      <c r="A198" s="2" t="s">
        <v>606</v>
      </c>
      <c r="B198" s="27">
        <v>1</v>
      </c>
      <c r="C198" s="2" t="s">
        <v>277</v>
      </c>
      <c r="D198" s="11" t="s">
        <v>331</v>
      </c>
      <c r="E198" s="11"/>
      <c r="F198" s="11" t="s">
        <v>100</v>
      </c>
      <c r="G198" s="11" t="s">
        <v>659</v>
      </c>
      <c r="H198" s="11" t="s">
        <v>7279</v>
      </c>
      <c r="I198" s="68"/>
      <c r="J198" s="68"/>
      <c r="K198" s="68"/>
      <c r="L198" s="68"/>
      <c r="M198" s="68" t="s">
        <v>2040</v>
      </c>
      <c r="N198" s="68"/>
      <c r="O198" s="31" t="s">
        <v>2238</v>
      </c>
      <c r="P198" s="31">
        <v>2.56</v>
      </c>
    </row>
    <row r="199" spans="1:16" x14ac:dyDescent="0.35">
      <c r="A199" s="2" t="s">
        <v>606</v>
      </c>
      <c r="B199" s="27">
        <v>1</v>
      </c>
      <c r="C199" s="2" t="s">
        <v>277</v>
      </c>
      <c r="D199" s="11" t="s">
        <v>331</v>
      </c>
      <c r="E199" s="11"/>
      <c r="F199" s="11" t="s">
        <v>100</v>
      </c>
      <c r="G199" s="11" t="s">
        <v>659</v>
      </c>
      <c r="H199" s="11" t="s">
        <v>7288</v>
      </c>
      <c r="I199" s="68"/>
      <c r="J199" s="68"/>
      <c r="K199" s="68"/>
      <c r="L199" s="68"/>
      <c r="M199" s="68"/>
      <c r="N199" s="68" t="s">
        <v>2040</v>
      </c>
      <c r="O199" s="31" t="s">
        <v>2239</v>
      </c>
      <c r="P199" s="31">
        <v>2.56</v>
      </c>
    </row>
    <row r="200" spans="1:16" x14ac:dyDescent="0.35">
      <c r="A200" s="2" t="s">
        <v>606</v>
      </c>
      <c r="B200" s="27">
        <v>1</v>
      </c>
      <c r="C200" s="2" t="s">
        <v>277</v>
      </c>
      <c r="D200" s="11" t="s">
        <v>331</v>
      </c>
      <c r="E200" s="11"/>
      <c r="F200" s="11" t="s">
        <v>100</v>
      </c>
      <c r="G200" s="11" t="s">
        <v>659</v>
      </c>
      <c r="H200" s="11" t="s">
        <v>7276</v>
      </c>
      <c r="I200" s="68"/>
      <c r="J200" s="68"/>
      <c r="K200" s="68"/>
      <c r="L200" s="68"/>
      <c r="M200" s="68" t="s">
        <v>2040</v>
      </c>
      <c r="N200" s="68" t="s">
        <v>2040</v>
      </c>
      <c r="O200" s="31" t="s">
        <v>2240</v>
      </c>
      <c r="P200" s="31">
        <v>1.92</v>
      </c>
    </row>
    <row r="201" spans="1:16" x14ac:dyDescent="0.35">
      <c r="A201" s="2" t="s">
        <v>282</v>
      </c>
      <c r="B201" s="27">
        <v>2</v>
      </c>
      <c r="C201" s="2" t="s">
        <v>275</v>
      </c>
      <c r="D201" s="11" t="s">
        <v>490</v>
      </c>
      <c r="E201" s="11"/>
      <c r="F201" s="33" t="s">
        <v>608</v>
      </c>
      <c r="G201" s="11" t="s">
        <v>608</v>
      </c>
      <c r="H201" s="11" t="s">
        <v>7269</v>
      </c>
      <c r="I201" s="68"/>
      <c r="J201" s="68"/>
      <c r="K201" s="68"/>
      <c r="L201" s="68"/>
      <c r="M201" s="68"/>
      <c r="N201" s="68"/>
      <c r="O201" s="31" t="s">
        <v>794</v>
      </c>
      <c r="P201" s="31">
        <v>0.189</v>
      </c>
    </row>
    <row r="202" spans="1:16" x14ac:dyDescent="0.35">
      <c r="A202" s="2" t="s">
        <v>282</v>
      </c>
      <c r="B202" s="27">
        <v>2</v>
      </c>
      <c r="C202" s="2" t="s">
        <v>275</v>
      </c>
      <c r="D202" s="11" t="s">
        <v>490</v>
      </c>
      <c r="E202" s="11"/>
      <c r="F202" s="33" t="s">
        <v>608</v>
      </c>
      <c r="G202" s="11" t="s">
        <v>608</v>
      </c>
      <c r="H202" s="11" t="s">
        <v>7279</v>
      </c>
      <c r="I202" s="68"/>
      <c r="J202" s="68"/>
      <c r="K202" s="68"/>
      <c r="L202" s="68"/>
      <c r="M202" s="68" t="s">
        <v>2040</v>
      </c>
      <c r="N202" s="68"/>
      <c r="O202" s="31" t="s">
        <v>2241</v>
      </c>
      <c r="P202" s="31">
        <v>0.151</v>
      </c>
    </row>
    <row r="203" spans="1:16" x14ac:dyDescent="0.35">
      <c r="A203" s="2" t="s">
        <v>282</v>
      </c>
      <c r="B203" s="27">
        <v>2</v>
      </c>
      <c r="C203" s="2" t="s">
        <v>298</v>
      </c>
      <c r="D203" s="11" t="s">
        <v>346</v>
      </c>
      <c r="E203" s="11"/>
      <c r="F203" s="11" t="s">
        <v>252</v>
      </c>
      <c r="G203" s="11" t="s">
        <v>608</v>
      </c>
      <c r="H203" s="11" t="s">
        <v>7269</v>
      </c>
      <c r="I203" s="68"/>
      <c r="J203" s="68"/>
      <c r="K203" s="68"/>
      <c r="L203" s="68"/>
      <c r="M203" s="68"/>
      <c r="N203" s="68"/>
      <c r="O203" s="31" t="s">
        <v>795</v>
      </c>
      <c r="P203" s="31">
        <v>1E-3</v>
      </c>
    </row>
    <row r="204" spans="1:16" x14ac:dyDescent="0.35">
      <c r="A204" s="2" t="s">
        <v>282</v>
      </c>
      <c r="B204" s="27">
        <v>2</v>
      </c>
      <c r="C204" s="2" t="s">
        <v>298</v>
      </c>
      <c r="D204" s="11" t="s">
        <v>346</v>
      </c>
      <c r="E204" s="11"/>
      <c r="F204" s="11" t="s">
        <v>252</v>
      </c>
      <c r="G204" s="11" t="s">
        <v>608</v>
      </c>
      <c r="H204" s="11" t="s">
        <v>7279</v>
      </c>
      <c r="I204" s="68"/>
      <c r="J204" s="68"/>
      <c r="K204" s="68"/>
      <c r="L204" s="68"/>
      <c r="M204" s="68" t="s">
        <v>2040</v>
      </c>
      <c r="N204" s="68"/>
      <c r="O204" s="31" t="s">
        <v>2242</v>
      </c>
      <c r="P204" s="31">
        <v>1E-3</v>
      </c>
    </row>
    <row r="205" spans="1:16" x14ac:dyDescent="0.35">
      <c r="A205" s="2" t="s">
        <v>282</v>
      </c>
      <c r="B205" s="27">
        <v>2</v>
      </c>
      <c r="C205" s="2" t="s">
        <v>298</v>
      </c>
      <c r="D205" s="11" t="s">
        <v>346</v>
      </c>
      <c r="E205" s="11"/>
      <c r="F205" s="11" t="s">
        <v>252</v>
      </c>
      <c r="G205" s="11" t="s">
        <v>608</v>
      </c>
      <c r="H205" s="11" t="s">
        <v>7285</v>
      </c>
      <c r="I205" s="68" t="s">
        <v>2040</v>
      </c>
      <c r="J205" s="68"/>
      <c r="K205" s="68"/>
      <c r="L205" s="68"/>
      <c r="M205" s="68"/>
      <c r="N205" s="68"/>
      <c r="O205" s="31" t="s">
        <v>2243</v>
      </c>
      <c r="P205" s="31">
        <v>1E-3</v>
      </c>
    </row>
    <row r="206" spans="1:16" x14ac:dyDescent="0.35">
      <c r="A206" s="2" t="s">
        <v>282</v>
      </c>
      <c r="B206" s="27">
        <v>2</v>
      </c>
      <c r="C206" s="2" t="s">
        <v>298</v>
      </c>
      <c r="D206" s="11" t="s">
        <v>346</v>
      </c>
      <c r="E206" s="11"/>
      <c r="F206" s="11" t="s">
        <v>252</v>
      </c>
      <c r="G206" s="11" t="s">
        <v>608</v>
      </c>
      <c r="H206" s="11" t="s">
        <v>7273</v>
      </c>
      <c r="I206" s="68" t="s">
        <v>2040</v>
      </c>
      <c r="J206" s="68"/>
      <c r="K206" s="68"/>
      <c r="L206" s="68"/>
      <c r="M206" s="68" t="s">
        <v>2040</v>
      </c>
      <c r="N206" s="68"/>
      <c r="O206" s="31" t="s">
        <v>2244</v>
      </c>
      <c r="P206" s="31">
        <v>1E-3</v>
      </c>
    </row>
    <row r="207" spans="1:16" x14ac:dyDescent="0.35">
      <c r="A207" s="2" t="s">
        <v>282</v>
      </c>
      <c r="B207" s="27">
        <v>2</v>
      </c>
      <c r="C207" s="2" t="s">
        <v>298</v>
      </c>
      <c r="D207" s="11" t="s">
        <v>346</v>
      </c>
      <c r="E207" s="11"/>
      <c r="F207" s="11" t="s">
        <v>253</v>
      </c>
      <c r="G207" s="11" t="s">
        <v>608</v>
      </c>
      <c r="H207" s="11" t="s">
        <v>7269</v>
      </c>
      <c r="I207" s="68"/>
      <c r="J207" s="68"/>
      <c r="K207" s="68"/>
      <c r="L207" s="68"/>
      <c r="M207" s="68"/>
      <c r="N207" s="68"/>
      <c r="O207" s="31" t="s">
        <v>796</v>
      </c>
      <c r="P207" s="31">
        <v>3.0000000000000001E-3</v>
      </c>
    </row>
    <row r="208" spans="1:16" x14ac:dyDescent="0.35">
      <c r="A208" s="2" t="s">
        <v>282</v>
      </c>
      <c r="B208" s="27">
        <v>2</v>
      </c>
      <c r="C208" s="2" t="s">
        <v>298</v>
      </c>
      <c r="D208" s="11" t="s">
        <v>346</v>
      </c>
      <c r="E208" s="11"/>
      <c r="F208" s="11" t="s">
        <v>253</v>
      </c>
      <c r="G208" s="11" t="s">
        <v>608</v>
      </c>
      <c r="H208" s="11" t="s">
        <v>7279</v>
      </c>
      <c r="I208" s="68"/>
      <c r="J208" s="68"/>
      <c r="K208" s="68"/>
      <c r="L208" s="68"/>
      <c r="M208" s="68" t="s">
        <v>2040</v>
      </c>
      <c r="N208" s="68"/>
      <c r="O208" s="31" t="s">
        <v>2245</v>
      </c>
      <c r="P208" s="31">
        <v>2E-3</v>
      </c>
    </row>
    <row r="209" spans="1:16" x14ac:dyDescent="0.35">
      <c r="A209" s="2" t="s">
        <v>282</v>
      </c>
      <c r="B209" s="27">
        <v>2</v>
      </c>
      <c r="C209" s="2" t="s">
        <v>298</v>
      </c>
      <c r="D209" s="11" t="s">
        <v>346</v>
      </c>
      <c r="E209" s="11"/>
      <c r="F209" s="11" t="s">
        <v>253</v>
      </c>
      <c r="G209" s="11" t="s">
        <v>608</v>
      </c>
      <c r="H209" s="11" t="s">
        <v>7285</v>
      </c>
      <c r="I209" s="68" t="s">
        <v>2040</v>
      </c>
      <c r="J209" s="68"/>
      <c r="K209" s="68"/>
      <c r="L209" s="68"/>
      <c r="M209" s="68"/>
      <c r="N209" s="68"/>
      <c r="O209" s="31" t="s">
        <v>2246</v>
      </c>
      <c r="P209" s="31">
        <v>3.0000000000000001E-3</v>
      </c>
    </row>
    <row r="210" spans="1:16" x14ac:dyDescent="0.35">
      <c r="A210" s="2" t="s">
        <v>282</v>
      </c>
      <c r="B210" s="27">
        <v>2</v>
      </c>
      <c r="C210" s="2" t="s">
        <v>298</v>
      </c>
      <c r="D210" s="11" t="s">
        <v>346</v>
      </c>
      <c r="E210" s="11"/>
      <c r="F210" s="11" t="s">
        <v>253</v>
      </c>
      <c r="G210" s="11" t="s">
        <v>608</v>
      </c>
      <c r="H210" s="11" t="s">
        <v>7273</v>
      </c>
      <c r="I210" s="68" t="s">
        <v>2040</v>
      </c>
      <c r="J210" s="68"/>
      <c r="K210" s="68"/>
      <c r="L210" s="68"/>
      <c r="M210" s="68" t="s">
        <v>2040</v>
      </c>
      <c r="N210" s="68"/>
      <c r="O210" s="31" t="s">
        <v>2247</v>
      </c>
      <c r="P210" s="31">
        <v>3.0000000000000001E-3</v>
      </c>
    </row>
    <row r="211" spans="1:16" x14ac:dyDescent="0.35">
      <c r="A211" s="2" t="s">
        <v>282</v>
      </c>
      <c r="B211" s="27">
        <v>2</v>
      </c>
      <c r="C211" s="2" t="s">
        <v>298</v>
      </c>
      <c r="D211" s="11" t="s">
        <v>346</v>
      </c>
      <c r="E211" s="11"/>
      <c r="F211" s="11" t="s">
        <v>254</v>
      </c>
      <c r="G211" s="11" t="s">
        <v>608</v>
      </c>
      <c r="H211" s="11" t="s">
        <v>7269</v>
      </c>
      <c r="I211" s="68"/>
      <c r="J211" s="68"/>
      <c r="K211" s="68"/>
      <c r="L211" s="68"/>
      <c r="M211" s="68"/>
      <c r="N211" s="68"/>
      <c r="O211" s="31" t="s">
        <v>797</v>
      </c>
      <c r="P211" s="31">
        <v>4.0000000000000001E-3</v>
      </c>
    </row>
    <row r="212" spans="1:16" x14ac:dyDescent="0.35">
      <c r="A212" s="2" t="s">
        <v>282</v>
      </c>
      <c r="B212" s="27">
        <v>2</v>
      </c>
      <c r="C212" s="2" t="s">
        <v>298</v>
      </c>
      <c r="D212" s="11" t="s">
        <v>346</v>
      </c>
      <c r="E212" s="11"/>
      <c r="F212" s="11" t="s">
        <v>254</v>
      </c>
      <c r="G212" s="11" t="s">
        <v>608</v>
      </c>
      <c r="H212" s="11" t="s">
        <v>7279</v>
      </c>
      <c r="I212" s="68"/>
      <c r="J212" s="68"/>
      <c r="K212" s="68"/>
      <c r="L212" s="68"/>
      <c r="M212" s="68" t="s">
        <v>2040</v>
      </c>
      <c r="N212" s="68"/>
      <c r="O212" s="31" t="s">
        <v>2248</v>
      </c>
      <c r="P212" s="31">
        <v>3.0000000000000001E-3</v>
      </c>
    </row>
    <row r="213" spans="1:16" x14ac:dyDescent="0.35">
      <c r="A213" s="2" t="s">
        <v>282</v>
      </c>
      <c r="B213" s="27">
        <v>2</v>
      </c>
      <c r="C213" s="2" t="s">
        <v>298</v>
      </c>
      <c r="D213" s="11" t="s">
        <v>346</v>
      </c>
      <c r="E213" s="11"/>
      <c r="F213" s="11" t="s">
        <v>254</v>
      </c>
      <c r="G213" s="11" t="s">
        <v>608</v>
      </c>
      <c r="H213" s="11" t="s">
        <v>7285</v>
      </c>
      <c r="I213" s="68" t="s">
        <v>2040</v>
      </c>
      <c r="J213" s="68"/>
      <c r="K213" s="68"/>
      <c r="L213" s="68"/>
      <c r="M213" s="68"/>
      <c r="N213" s="68"/>
      <c r="O213" s="31" t="s">
        <v>2249</v>
      </c>
      <c r="P213" s="31">
        <v>5.0000000000000001E-3</v>
      </c>
    </row>
    <row r="214" spans="1:16" x14ac:dyDescent="0.35">
      <c r="A214" s="2" t="s">
        <v>282</v>
      </c>
      <c r="B214" s="27">
        <v>2</v>
      </c>
      <c r="C214" s="2" t="s">
        <v>298</v>
      </c>
      <c r="D214" s="11" t="s">
        <v>346</v>
      </c>
      <c r="E214" s="11"/>
      <c r="F214" s="11" t="s">
        <v>254</v>
      </c>
      <c r="G214" s="11" t="s">
        <v>608</v>
      </c>
      <c r="H214" s="11" t="s">
        <v>7273</v>
      </c>
      <c r="I214" s="68" t="s">
        <v>2040</v>
      </c>
      <c r="J214" s="68"/>
      <c r="K214" s="68"/>
      <c r="L214" s="68"/>
      <c r="M214" s="68" t="s">
        <v>2040</v>
      </c>
      <c r="N214" s="68"/>
      <c r="O214" s="31" t="s">
        <v>2250</v>
      </c>
      <c r="P214" s="31">
        <v>5.0000000000000001E-3</v>
      </c>
    </row>
    <row r="215" spans="1:16" x14ac:dyDescent="0.35">
      <c r="A215" s="2" t="s">
        <v>282</v>
      </c>
      <c r="B215" s="27">
        <v>2</v>
      </c>
      <c r="C215" s="2" t="s">
        <v>298</v>
      </c>
      <c r="D215" s="11" t="s">
        <v>346</v>
      </c>
      <c r="E215" s="11"/>
      <c r="F215" s="11" t="s">
        <v>255</v>
      </c>
      <c r="G215" s="11" t="s">
        <v>608</v>
      </c>
      <c r="H215" s="11" t="s">
        <v>7269</v>
      </c>
      <c r="I215" s="68"/>
      <c r="J215" s="68"/>
      <c r="K215" s="68"/>
      <c r="L215" s="68"/>
      <c r="M215" s="68"/>
      <c r="N215" s="68"/>
      <c r="O215" s="31" t="s">
        <v>798</v>
      </c>
      <c r="P215" s="31">
        <v>1.4999999999999999E-2</v>
      </c>
    </row>
    <row r="216" spans="1:16" x14ac:dyDescent="0.35">
      <c r="A216" s="2" t="s">
        <v>282</v>
      </c>
      <c r="B216" s="27">
        <v>2</v>
      </c>
      <c r="C216" s="2" t="s">
        <v>298</v>
      </c>
      <c r="D216" s="11" t="s">
        <v>346</v>
      </c>
      <c r="E216" s="11"/>
      <c r="F216" s="11" t="s">
        <v>255</v>
      </c>
      <c r="G216" s="11" t="s">
        <v>608</v>
      </c>
      <c r="H216" s="11" t="s">
        <v>7279</v>
      </c>
      <c r="I216" s="68"/>
      <c r="J216" s="68"/>
      <c r="K216" s="68"/>
      <c r="L216" s="68"/>
      <c r="M216" s="68" t="s">
        <v>2040</v>
      </c>
      <c r="N216" s="68"/>
      <c r="O216" s="31" t="s">
        <v>2251</v>
      </c>
      <c r="P216" s="31">
        <v>1.2E-2</v>
      </c>
    </row>
    <row r="217" spans="1:16" x14ac:dyDescent="0.35">
      <c r="A217" s="2" t="s">
        <v>282</v>
      </c>
      <c r="B217" s="27">
        <v>2</v>
      </c>
      <c r="C217" s="2" t="s">
        <v>298</v>
      </c>
      <c r="D217" s="11" t="s">
        <v>346</v>
      </c>
      <c r="E217" s="11"/>
      <c r="F217" s="11" t="s">
        <v>255</v>
      </c>
      <c r="G217" s="11" t="s">
        <v>608</v>
      </c>
      <c r="H217" s="11" t="s">
        <v>7285</v>
      </c>
      <c r="I217" s="68" t="s">
        <v>2040</v>
      </c>
      <c r="J217" s="68"/>
      <c r="K217" s="68"/>
      <c r="L217" s="68"/>
      <c r="M217" s="68"/>
      <c r="N217" s="68"/>
      <c r="O217" s="31" t="s">
        <v>2252</v>
      </c>
      <c r="P217" s="31">
        <v>1.7000000000000001E-2</v>
      </c>
    </row>
    <row r="218" spans="1:16" x14ac:dyDescent="0.35">
      <c r="A218" s="2" t="s">
        <v>282</v>
      </c>
      <c r="B218" s="27">
        <v>2</v>
      </c>
      <c r="C218" s="2" t="s">
        <v>298</v>
      </c>
      <c r="D218" s="11" t="s">
        <v>346</v>
      </c>
      <c r="E218" s="11"/>
      <c r="F218" s="11" t="s">
        <v>255</v>
      </c>
      <c r="G218" s="11" t="s">
        <v>608</v>
      </c>
      <c r="H218" s="11" t="s">
        <v>7273</v>
      </c>
      <c r="I218" s="68" t="s">
        <v>2040</v>
      </c>
      <c r="J218" s="68"/>
      <c r="K218" s="68"/>
      <c r="L218" s="68"/>
      <c r="M218" s="68" t="s">
        <v>2040</v>
      </c>
      <c r="N218" s="68"/>
      <c r="O218" s="31" t="s">
        <v>2253</v>
      </c>
      <c r="P218" s="31">
        <v>1.7000000000000001E-2</v>
      </c>
    </row>
    <row r="219" spans="1:16" x14ac:dyDescent="0.35">
      <c r="A219" s="2" t="s">
        <v>282</v>
      </c>
      <c r="B219" s="27">
        <v>2</v>
      </c>
      <c r="C219" s="2" t="s">
        <v>298</v>
      </c>
      <c r="D219" s="11" t="s">
        <v>346</v>
      </c>
      <c r="E219" s="11"/>
      <c r="F219" s="11" t="s">
        <v>241</v>
      </c>
      <c r="G219" s="11" t="s">
        <v>608</v>
      </c>
      <c r="H219" s="11" t="s">
        <v>7269</v>
      </c>
      <c r="I219" s="68"/>
      <c r="J219" s="68"/>
      <c r="K219" s="68"/>
      <c r="L219" s="68"/>
      <c r="M219" s="68"/>
      <c r="N219" s="68"/>
      <c r="O219" s="31" t="s">
        <v>799</v>
      </c>
      <c r="P219" s="31">
        <v>2.9000000000000001E-2</v>
      </c>
    </row>
    <row r="220" spans="1:16" x14ac:dyDescent="0.35">
      <c r="A220" s="2" t="s">
        <v>282</v>
      </c>
      <c r="B220" s="27">
        <v>2</v>
      </c>
      <c r="C220" s="2" t="s">
        <v>298</v>
      </c>
      <c r="D220" s="11" t="s">
        <v>346</v>
      </c>
      <c r="E220" s="11"/>
      <c r="F220" s="11" t="s">
        <v>241</v>
      </c>
      <c r="G220" s="11" t="s">
        <v>608</v>
      </c>
      <c r="H220" s="11" t="s">
        <v>7279</v>
      </c>
      <c r="I220" s="68"/>
      <c r="J220" s="68"/>
      <c r="K220" s="68"/>
      <c r="L220" s="68"/>
      <c r="M220" s="68" t="s">
        <v>2040</v>
      </c>
      <c r="N220" s="68"/>
      <c r="O220" s="31" t="s">
        <v>2254</v>
      </c>
      <c r="P220" s="31">
        <v>2.3E-2</v>
      </c>
    </row>
    <row r="221" spans="1:16" x14ac:dyDescent="0.35">
      <c r="A221" s="2" t="s">
        <v>282</v>
      </c>
      <c r="B221" s="27">
        <v>2</v>
      </c>
      <c r="C221" s="2" t="s">
        <v>298</v>
      </c>
      <c r="D221" s="11" t="s">
        <v>346</v>
      </c>
      <c r="E221" s="11"/>
      <c r="F221" s="11" t="s">
        <v>241</v>
      </c>
      <c r="G221" s="11" t="s">
        <v>608</v>
      </c>
      <c r="H221" s="11" t="s">
        <v>7285</v>
      </c>
      <c r="I221" s="68" t="s">
        <v>2040</v>
      </c>
      <c r="J221" s="68"/>
      <c r="K221" s="68"/>
      <c r="L221" s="68"/>
      <c r="M221" s="68"/>
      <c r="N221" s="68"/>
      <c r="O221" s="31" t="s">
        <v>2255</v>
      </c>
      <c r="P221" s="31">
        <v>3.3000000000000002E-2</v>
      </c>
    </row>
    <row r="222" spans="1:16" x14ac:dyDescent="0.35">
      <c r="A222" s="2" t="s">
        <v>282</v>
      </c>
      <c r="B222" s="27">
        <v>2</v>
      </c>
      <c r="C222" s="2" t="s">
        <v>298</v>
      </c>
      <c r="D222" s="11" t="s">
        <v>346</v>
      </c>
      <c r="E222" s="11"/>
      <c r="F222" s="11" t="s">
        <v>241</v>
      </c>
      <c r="G222" s="11" t="s">
        <v>608</v>
      </c>
      <c r="H222" s="11" t="s">
        <v>7273</v>
      </c>
      <c r="I222" s="68" t="s">
        <v>2040</v>
      </c>
      <c r="J222" s="68"/>
      <c r="K222" s="68"/>
      <c r="L222" s="68"/>
      <c r="M222" s="68" t="s">
        <v>2040</v>
      </c>
      <c r="N222" s="68"/>
      <c r="O222" s="31" t="s">
        <v>2256</v>
      </c>
      <c r="P222" s="31">
        <v>3.3000000000000002E-2</v>
      </c>
    </row>
    <row r="223" spans="1:16" x14ac:dyDescent="0.35">
      <c r="A223" s="2" t="s">
        <v>282</v>
      </c>
      <c r="B223" s="27">
        <v>2</v>
      </c>
      <c r="C223" s="2" t="s">
        <v>298</v>
      </c>
      <c r="D223" s="11" t="s">
        <v>346</v>
      </c>
      <c r="E223" s="11"/>
      <c r="F223" s="11" t="s">
        <v>103</v>
      </c>
      <c r="G223" s="11" t="s">
        <v>608</v>
      </c>
      <c r="H223" s="11" t="s">
        <v>7269</v>
      </c>
      <c r="I223" s="68"/>
      <c r="J223" s="68"/>
      <c r="K223" s="68"/>
      <c r="L223" s="68"/>
      <c r="M223" s="68"/>
      <c r="N223" s="68"/>
      <c r="O223" s="31" t="s">
        <v>800</v>
      </c>
      <c r="P223" s="31">
        <v>4.3999999999999997E-2</v>
      </c>
    </row>
    <row r="224" spans="1:16" x14ac:dyDescent="0.35">
      <c r="A224" s="2" t="s">
        <v>282</v>
      </c>
      <c r="B224" s="27">
        <v>2</v>
      </c>
      <c r="C224" s="2" t="s">
        <v>298</v>
      </c>
      <c r="D224" s="11" t="s">
        <v>346</v>
      </c>
      <c r="E224" s="11"/>
      <c r="F224" s="11" t="s">
        <v>103</v>
      </c>
      <c r="G224" s="11" t="s">
        <v>608</v>
      </c>
      <c r="H224" s="11" t="s">
        <v>7279</v>
      </c>
      <c r="I224" s="68"/>
      <c r="J224" s="68"/>
      <c r="K224" s="68"/>
      <c r="L224" s="68"/>
      <c r="M224" s="68" t="s">
        <v>2040</v>
      </c>
      <c r="N224" s="68"/>
      <c r="O224" s="31" t="s">
        <v>2257</v>
      </c>
      <c r="P224" s="31">
        <v>3.5000000000000003E-2</v>
      </c>
    </row>
    <row r="225" spans="1:16" x14ac:dyDescent="0.35">
      <c r="A225" s="2" t="s">
        <v>282</v>
      </c>
      <c r="B225" s="27">
        <v>2</v>
      </c>
      <c r="C225" s="2" t="s">
        <v>298</v>
      </c>
      <c r="D225" s="11" t="s">
        <v>346</v>
      </c>
      <c r="E225" s="11"/>
      <c r="F225" s="11" t="s">
        <v>103</v>
      </c>
      <c r="G225" s="11" t="s">
        <v>608</v>
      </c>
      <c r="H225" s="11" t="s">
        <v>7285</v>
      </c>
      <c r="I225" s="68" t="s">
        <v>2040</v>
      </c>
      <c r="J225" s="68"/>
      <c r="K225" s="68"/>
      <c r="L225" s="68"/>
      <c r="M225" s="68"/>
      <c r="N225" s="68"/>
      <c r="O225" s="31" t="s">
        <v>2258</v>
      </c>
      <c r="P225" s="31">
        <v>5.0999999999999997E-2</v>
      </c>
    </row>
    <row r="226" spans="1:16" x14ac:dyDescent="0.35">
      <c r="A226" s="2" t="s">
        <v>282</v>
      </c>
      <c r="B226" s="27">
        <v>2</v>
      </c>
      <c r="C226" s="2" t="s">
        <v>298</v>
      </c>
      <c r="D226" s="11" t="s">
        <v>346</v>
      </c>
      <c r="E226" s="11"/>
      <c r="F226" s="11" t="s">
        <v>103</v>
      </c>
      <c r="G226" s="11" t="s">
        <v>608</v>
      </c>
      <c r="H226" s="11" t="s">
        <v>7273</v>
      </c>
      <c r="I226" s="68" t="s">
        <v>2040</v>
      </c>
      <c r="J226" s="68"/>
      <c r="K226" s="68"/>
      <c r="L226" s="68"/>
      <c r="M226" s="68" t="s">
        <v>2040</v>
      </c>
      <c r="N226" s="68"/>
      <c r="O226" s="31" t="s">
        <v>2259</v>
      </c>
      <c r="P226" s="31">
        <v>5.0999999999999997E-2</v>
      </c>
    </row>
    <row r="227" spans="1:16" x14ac:dyDescent="0.35">
      <c r="A227" s="2" t="s">
        <v>282</v>
      </c>
      <c r="B227" s="27">
        <v>2</v>
      </c>
      <c r="C227" s="2" t="s">
        <v>298</v>
      </c>
      <c r="D227" s="11" t="s">
        <v>346</v>
      </c>
      <c r="E227" s="11"/>
      <c r="F227" s="11" t="s">
        <v>98</v>
      </c>
      <c r="G227" s="11" t="s">
        <v>608</v>
      </c>
      <c r="H227" s="11" t="s">
        <v>7269</v>
      </c>
      <c r="I227" s="68"/>
      <c r="J227" s="68"/>
      <c r="K227" s="68"/>
      <c r="L227" s="68"/>
      <c r="M227" s="68"/>
      <c r="N227" s="68"/>
      <c r="O227" s="31" t="s">
        <v>801</v>
      </c>
      <c r="P227" s="31">
        <v>0.10199999999999999</v>
      </c>
    </row>
    <row r="228" spans="1:16" x14ac:dyDescent="0.35">
      <c r="A228" s="2" t="s">
        <v>282</v>
      </c>
      <c r="B228" s="27">
        <v>2</v>
      </c>
      <c r="C228" s="2" t="s">
        <v>298</v>
      </c>
      <c r="D228" s="11" t="s">
        <v>346</v>
      </c>
      <c r="E228" s="11"/>
      <c r="F228" s="11" t="s">
        <v>98</v>
      </c>
      <c r="G228" s="11" t="s">
        <v>608</v>
      </c>
      <c r="H228" s="11" t="s">
        <v>7279</v>
      </c>
      <c r="I228" s="68"/>
      <c r="J228" s="68"/>
      <c r="K228" s="68"/>
      <c r="L228" s="68"/>
      <c r="M228" s="68" t="s">
        <v>2040</v>
      </c>
      <c r="N228" s="68"/>
      <c r="O228" s="31" t="s">
        <v>2260</v>
      </c>
      <c r="P228" s="31">
        <v>8.2000000000000003E-2</v>
      </c>
    </row>
    <row r="229" spans="1:16" x14ac:dyDescent="0.35">
      <c r="A229" s="2" t="s">
        <v>282</v>
      </c>
      <c r="B229" s="27">
        <v>2</v>
      </c>
      <c r="C229" s="2" t="s">
        <v>298</v>
      </c>
      <c r="D229" s="11" t="s">
        <v>346</v>
      </c>
      <c r="E229" s="11"/>
      <c r="F229" s="11" t="s">
        <v>98</v>
      </c>
      <c r="G229" s="11" t="s">
        <v>608</v>
      </c>
      <c r="H229" s="11" t="s">
        <v>7285</v>
      </c>
      <c r="I229" s="68" t="s">
        <v>2040</v>
      </c>
      <c r="J229" s="68"/>
      <c r="K229" s="68"/>
      <c r="L229" s="68"/>
      <c r="M229" s="68"/>
      <c r="N229" s="68"/>
      <c r="O229" s="31" t="s">
        <v>2261</v>
      </c>
      <c r="P229" s="31">
        <v>0.11700000000000001</v>
      </c>
    </row>
    <row r="230" spans="1:16" x14ac:dyDescent="0.35">
      <c r="A230" s="2" t="s">
        <v>282</v>
      </c>
      <c r="B230" s="27">
        <v>2</v>
      </c>
      <c r="C230" s="2" t="s">
        <v>298</v>
      </c>
      <c r="D230" s="11" t="s">
        <v>346</v>
      </c>
      <c r="E230" s="11"/>
      <c r="F230" s="11" t="s">
        <v>98</v>
      </c>
      <c r="G230" s="11" t="s">
        <v>608</v>
      </c>
      <c r="H230" s="11" t="s">
        <v>7273</v>
      </c>
      <c r="I230" s="68" t="s">
        <v>2040</v>
      </c>
      <c r="J230" s="68"/>
      <c r="K230" s="68"/>
      <c r="L230" s="68"/>
      <c r="M230" s="68" t="s">
        <v>2040</v>
      </c>
      <c r="N230" s="68"/>
      <c r="O230" s="31" t="s">
        <v>2262</v>
      </c>
      <c r="P230" s="31">
        <v>0.11700000000000001</v>
      </c>
    </row>
    <row r="231" spans="1:16" x14ac:dyDescent="0.35">
      <c r="A231" s="2" t="s">
        <v>282</v>
      </c>
      <c r="B231" s="27">
        <v>2</v>
      </c>
      <c r="C231" s="2" t="s">
        <v>298</v>
      </c>
      <c r="D231" s="11" t="s">
        <v>346</v>
      </c>
      <c r="E231" s="11"/>
      <c r="F231" s="11" t="s">
        <v>104</v>
      </c>
      <c r="G231" s="11" t="s">
        <v>608</v>
      </c>
      <c r="H231" s="11" t="s">
        <v>7269</v>
      </c>
      <c r="I231" s="68"/>
      <c r="J231" s="68"/>
      <c r="K231" s="68"/>
      <c r="L231" s="68"/>
      <c r="M231" s="68"/>
      <c r="N231" s="68"/>
      <c r="O231" s="31" t="s">
        <v>802</v>
      </c>
      <c r="P231" s="31">
        <v>0.218</v>
      </c>
    </row>
    <row r="232" spans="1:16" x14ac:dyDescent="0.35">
      <c r="A232" s="2" t="s">
        <v>282</v>
      </c>
      <c r="B232" s="27">
        <v>2</v>
      </c>
      <c r="C232" s="2" t="s">
        <v>298</v>
      </c>
      <c r="D232" s="11" t="s">
        <v>346</v>
      </c>
      <c r="E232" s="11"/>
      <c r="F232" s="11" t="s">
        <v>104</v>
      </c>
      <c r="G232" s="11" t="s">
        <v>608</v>
      </c>
      <c r="H232" s="11" t="s">
        <v>7279</v>
      </c>
      <c r="I232" s="68"/>
      <c r="J232" s="68"/>
      <c r="K232" s="68"/>
      <c r="L232" s="68"/>
      <c r="M232" s="68" t="s">
        <v>2040</v>
      </c>
      <c r="N232" s="68"/>
      <c r="O232" s="31" t="s">
        <v>2263</v>
      </c>
      <c r="P232" s="31">
        <v>0.17399999999999999</v>
      </c>
    </row>
    <row r="233" spans="1:16" x14ac:dyDescent="0.35">
      <c r="A233" s="2" t="s">
        <v>282</v>
      </c>
      <c r="B233" s="27">
        <v>2</v>
      </c>
      <c r="C233" s="2" t="s">
        <v>298</v>
      </c>
      <c r="D233" s="11" t="s">
        <v>346</v>
      </c>
      <c r="E233" s="11"/>
      <c r="F233" s="11" t="s">
        <v>104</v>
      </c>
      <c r="G233" s="11" t="s">
        <v>608</v>
      </c>
      <c r="H233" s="11" t="s">
        <v>7285</v>
      </c>
      <c r="I233" s="68" t="s">
        <v>2040</v>
      </c>
      <c r="J233" s="68"/>
      <c r="K233" s="68"/>
      <c r="L233" s="68"/>
      <c r="M233" s="68"/>
      <c r="N233" s="68"/>
      <c r="O233" s="31" t="s">
        <v>2264</v>
      </c>
      <c r="P233" s="31">
        <v>0.251</v>
      </c>
    </row>
    <row r="234" spans="1:16" x14ac:dyDescent="0.35">
      <c r="A234" s="2" t="s">
        <v>282</v>
      </c>
      <c r="B234" s="27">
        <v>2</v>
      </c>
      <c r="C234" s="2" t="s">
        <v>298</v>
      </c>
      <c r="D234" s="11" t="s">
        <v>346</v>
      </c>
      <c r="E234" s="11"/>
      <c r="F234" s="11" t="s">
        <v>104</v>
      </c>
      <c r="G234" s="11" t="s">
        <v>608</v>
      </c>
      <c r="H234" s="11" t="s">
        <v>7273</v>
      </c>
      <c r="I234" s="68" t="s">
        <v>2040</v>
      </c>
      <c r="J234" s="68"/>
      <c r="K234" s="68"/>
      <c r="L234" s="68"/>
      <c r="M234" s="68" t="s">
        <v>2040</v>
      </c>
      <c r="N234" s="68"/>
      <c r="O234" s="31" t="s">
        <v>2265</v>
      </c>
      <c r="P234" s="31">
        <v>0.251</v>
      </c>
    </row>
    <row r="235" spans="1:16" x14ac:dyDescent="0.35">
      <c r="A235" s="2" t="s">
        <v>282</v>
      </c>
      <c r="B235" s="27">
        <v>2</v>
      </c>
      <c r="C235" s="2" t="s">
        <v>298</v>
      </c>
      <c r="D235" s="11" t="s">
        <v>346</v>
      </c>
      <c r="E235" s="11"/>
      <c r="F235" s="11" t="s">
        <v>105</v>
      </c>
      <c r="G235" s="11" t="s">
        <v>608</v>
      </c>
      <c r="H235" s="11" t="s">
        <v>7269</v>
      </c>
      <c r="I235" s="68"/>
      <c r="J235" s="68"/>
      <c r="K235" s="68"/>
      <c r="L235" s="68"/>
      <c r="M235" s="68"/>
      <c r="N235" s="68"/>
      <c r="O235" s="31" t="s">
        <v>803</v>
      </c>
      <c r="P235" s="31">
        <v>0.36299999999999999</v>
      </c>
    </row>
    <row r="236" spans="1:16" x14ac:dyDescent="0.35">
      <c r="A236" s="2" t="s">
        <v>282</v>
      </c>
      <c r="B236" s="27">
        <v>2</v>
      </c>
      <c r="C236" s="2" t="s">
        <v>298</v>
      </c>
      <c r="D236" s="11" t="s">
        <v>346</v>
      </c>
      <c r="E236" s="11"/>
      <c r="F236" s="11" t="s">
        <v>105</v>
      </c>
      <c r="G236" s="11" t="s">
        <v>608</v>
      </c>
      <c r="H236" s="11" t="s">
        <v>7279</v>
      </c>
      <c r="I236" s="68"/>
      <c r="J236" s="68"/>
      <c r="K236" s="68"/>
      <c r="L236" s="68"/>
      <c r="M236" s="68" t="s">
        <v>2040</v>
      </c>
      <c r="N236" s="68"/>
      <c r="O236" s="31" t="s">
        <v>2266</v>
      </c>
      <c r="P236" s="31">
        <v>0.28999999999999998</v>
      </c>
    </row>
    <row r="237" spans="1:16" x14ac:dyDescent="0.35">
      <c r="A237" s="2" t="s">
        <v>282</v>
      </c>
      <c r="B237" s="27">
        <v>2</v>
      </c>
      <c r="C237" s="2" t="s">
        <v>298</v>
      </c>
      <c r="D237" s="11" t="s">
        <v>346</v>
      </c>
      <c r="E237" s="11"/>
      <c r="F237" s="11" t="s">
        <v>105</v>
      </c>
      <c r="G237" s="11" t="s">
        <v>608</v>
      </c>
      <c r="H237" s="11" t="s">
        <v>7285</v>
      </c>
      <c r="I237" s="68" t="s">
        <v>2040</v>
      </c>
      <c r="J237" s="68"/>
      <c r="K237" s="68"/>
      <c r="L237" s="68"/>
      <c r="M237" s="68"/>
      <c r="N237" s="68"/>
      <c r="O237" s="31" t="s">
        <v>2267</v>
      </c>
      <c r="P237" s="31">
        <v>0.41699999999999998</v>
      </c>
    </row>
    <row r="238" spans="1:16" x14ac:dyDescent="0.35">
      <c r="A238" s="2" t="s">
        <v>282</v>
      </c>
      <c r="B238" s="27">
        <v>2</v>
      </c>
      <c r="C238" s="2" t="s">
        <v>298</v>
      </c>
      <c r="D238" s="11" t="s">
        <v>346</v>
      </c>
      <c r="E238" s="11"/>
      <c r="F238" s="11" t="s">
        <v>105</v>
      </c>
      <c r="G238" s="11" t="s">
        <v>608</v>
      </c>
      <c r="H238" s="11" t="s">
        <v>7273</v>
      </c>
      <c r="I238" s="68" t="s">
        <v>2040</v>
      </c>
      <c r="J238" s="68"/>
      <c r="K238" s="68"/>
      <c r="L238" s="68"/>
      <c r="M238" s="68" t="s">
        <v>2040</v>
      </c>
      <c r="N238" s="68"/>
      <c r="O238" s="31" t="s">
        <v>2268</v>
      </c>
      <c r="P238" s="31">
        <v>0.41699999999999998</v>
      </c>
    </row>
    <row r="239" spans="1:16" x14ac:dyDescent="0.35">
      <c r="A239" s="2" t="s">
        <v>282</v>
      </c>
      <c r="B239" s="27">
        <v>2</v>
      </c>
      <c r="C239" s="2" t="s">
        <v>298</v>
      </c>
      <c r="D239" s="11" t="s">
        <v>346</v>
      </c>
      <c r="E239" s="11"/>
      <c r="F239" s="11" t="s">
        <v>107</v>
      </c>
      <c r="G239" s="11" t="s">
        <v>608</v>
      </c>
      <c r="H239" s="11" t="s">
        <v>7269</v>
      </c>
      <c r="I239" s="68"/>
      <c r="J239" s="68"/>
      <c r="K239" s="68"/>
      <c r="L239" s="68"/>
      <c r="M239" s="68"/>
      <c r="N239" s="68"/>
      <c r="O239" s="31" t="s">
        <v>804</v>
      </c>
      <c r="P239" s="31">
        <v>0.63800000000000001</v>
      </c>
    </row>
    <row r="240" spans="1:16" x14ac:dyDescent="0.35">
      <c r="A240" s="2" t="s">
        <v>282</v>
      </c>
      <c r="B240" s="27">
        <v>2</v>
      </c>
      <c r="C240" s="2" t="s">
        <v>298</v>
      </c>
      <c r="D240" s="11" t="s">
        <v>346</v>
      </c>
      <c r="E240" s="11"/>
      <c r="F240" s="11" t="s">
        <v>107</v>
      </c>
      <c r="G240" s="11" t="s">
        <v>608</v>
      </c>
      <c r="H240" s="11" t="s">
        <v>7279</v>
      </c>
      <c r="I240" s="68"/>
      <c r="J240" s="68"/>
      <c r="K240" s="68"/>
      <c r="L240" s="68"/>
      <c r="M240" s="68" t="s">
        <v>2040</v>
      </c>
      <c r="N240" s="68"/>
      <c r="O240" s="31" t="s">
        <v>2269</v>
      </c>
      <c r="P240" s="31">
        <v>0.51</v>
      </c>
    </row>
    <row r="241" spans="1:16" x14ac:dyDescent="0.35">
      <c r="A241" s="2" t="s">
        <v>282</v>
      </c>
      <c r="B241" s="27">
        <v>2</v>
      </c>
      <c r="C241" s="2" t="s">
        <v>298</v>
      </c>
      <c r="D241" s="11" t="s">
        <v>346</v>
      </c>
      <c r="E241" s="11"/>
      <c r="F241" s="11" t="s">
        <v>107</v>
      </c>
      <c r="G241" s="11" t="s">
        <v>608</v>
      </c>
      <c r="H241" s="11" t="s">
        <v>7285</v>
      </c>
      <c r="I241" s="68" t="s">
        <v>2040</v>
      </c>
      <c r="J241" s="68"/>
      <c r="K241" s="68"/>
      <c r="L241" s="68"/>
      <c r="M241" s="68"/>
      <c r="N241" s="68"/>
      <c r="O241" s="31" t="s">
        <v>2270</v>
      </c>
      <c r="P241" s="31">
        <v>0.73399999999999999</v>
      </c>
    </row>
    <row r="242" spans="1:16" x14ac:dyDescent="0.35">
      <c r="A242" s="2" t="s">
        <v>282</v>
      </c>
      <c r="B242" s="27">
        <v>2</v>
      </c>
      <c r="C242" s="2" t="s">
        <v>298</v>
      </c>
      <c r="D242" s="11" t="s">
        <v>346</v>
      </c>
      <c r="E242" s="11"/>
      <c r="F242" s="11" t="s">
        <v>107</v>
      </c>
      <c r="G242" s="11" t="s">
        <v>608</v>
      </c>
      <c r="H242" s="11" t="s">
        <v>7273</v>
      </c>
      <c r="I242" s="68" t="s">
        <v>2040</v>
      </c>
      <c r="J242" s="68"/>
      <c r="K242" s="68"/>
      <c r="L242" s="68"/>
      <c r="M242" s="68" t="s">
        <v>2040</v>
      </c>
      <c r="N242" s="68"/>
      <c r="O242" s="31" t="s">
        <v>2271</v>
      </c>
      <c r="P242" s="31">
        <v>0.73399999999999999</v>
      </c>
    </row>
    <row r="243" spans="1:16" x14ac:dyDescent="0.35">
      <c r="A243" s="2" t="s">
        <v>282</v>
      </c>
      <c r="B243" s="27">
        <v>2</v>
      </c>
      <c r="C243" s="2" t="s">
        <v>298</v>
      </c>
      <c r="D243" s="11" t="s">
        <v>346</v>
      </c>
      <c r="E243" s="11"/>
      <c r="F243" s="11" t="s">
        <v>109</v>
      </c>
      <c r="G243" s="11" t="s">
        <v>608</v>
      </c>
      <c r="H243" s="11" t="s">
        <v>7269</v>
      </c>
      <c r="I243" s="68"/>
      <c r="J243" s="68"/>
      <c r="K243" s="68"/>
      <c r="L243" s="68"/>
      <c r="M243" s="68"/>
      <c r="N243" s="68"/>
      <c r="O243" s="31" t="s">
        <v>805</v>
      </c>
      <c r="P243" s="31">
        <v>1.0589999999999999</v>
      </c>
    </row>
    <row r="244" spans="1:16" x14ac:dyDescent="0.35">
      <c r="A244" s="2" t="s">
        <v>282</v>
      </c>
      <c r="B244" s="27">
        <v>2</v>
      </c>
      <c r="C244" s="2" t="s">
        <v>298</v>
      </c>
      <c r="D244" s="11" t="s">
        <v>346</v>
      </c>
      <c r="E244" s="11"/>
      <c r="F244" s="11" t="s">
        <v>109</v>
      </c>
      <c r="G244" s="11" t="s">
        <v>608</v>
      </c>
      <c r="H244" s="11" t="s">
        <v>7279</v>
      </c>
      <c r="I244" s="68"/>
      <c r="J244" s="68"/>
      <c r="K244" s="68"/>
      <c r="L244" s="68"/>
      <c r="M244" s="68" t="s">
        <v>2040</v>
      </c>
      <c r="N244" s="68"/>
      <c r="O244" s="31" t="s">
        <v>2272</v>
      </c>
      <c r="P244" s="31">
        <v>0.84699999999999998</v>
      </c>
    </row>
    <row r="245" spans="1:16" x14ac:dyDescent="0.35">
      <c r="A245" s="2" t="s">
        <v>282</v>
      </c>
      <c r="B245" s="27">
        <v>2</v>
      </c>
      <c r="C245" s="2" t="s">
        <v>298</v>
      </c>
      <c r="D245" s="11" t="s">
        <v>346</v>
      </c>
      <c r="E245" s="11"/>
      <c r="F245" s="11" t="s">
        <v>109</v>
      </c>
      <c r="G245" s="11" t="s">
        <v>608</v>
      </c>
      <c r="H245" s="11" t="s">
        <v>7285</v>
      </c>
      <c r="I245" s="68" t="s">
        <v>2040</v>
      </c>
      <c r="J245" s="68"/>
      <c r="K245" s="68"/>
      <c r="L245" s="68"/>
      <c r="M245" s="68"/>
      <c r="N245" s="68"/>
      <c r="O245" s="31" t="s">
        <v>2273</v>
      </c>
      <c r="P245" s="31">
        <v>1.218</v>
      </c>
    </row>
    <row r="246" spans="1:16" x14ac:dyDescent="0.35">
      <c r="A246" s="2" t="s">
        <v>282</v>
      </c>
      <c r="B246" s="27">
        <v>2</v>
      </c>
      <c r="C246" s="2" t="s">
        <v>298</v>
      </c>
      <c r="D246" s="11" t="s">
        <v>346</v>
      </c>
      <c r="E246" s="11"/>
      <c r="F246" s="11" t="s">
        <v>109</v>
      </c>
      <c r="G246" s="11" t="s">
        <v>608</v>
      </c>
      <c r="H246" s="11" t="s">
        <v>7273</v>
      </c>
      <c r="I246" s="68" t="s">
        <v>2040</v>
      </c>
      <c r="J246" s="68"/>
      <c r="K246" s="68"/>
      <c r="L246" s="68"/>
      <c r="M246" s="68" t="s">
        <v>2040</v>
      </c>
      <c r="N246" s="68"/>
      <c r="O246" s="31" t="s">
        <v>2274</v>
      </c>
      <c r="P246" s="31">
        <v>1.218</v>
      </c>
    </row>
    <row r="247" spans="1:16" x14ac:dyDescent="0.35">
      <c r="A247" s="2" t="s">
        <v>282</v>
      </c>
      <c r="B247" s="27">
        <v>2</v>
      </c>
      <c r="C247" s="2" t="s">
        <v>298</v>
      </c>
      <c r="D247" s="11" t="s">
        <v>346</v>
      </c>
      <c r="E247" s="11"/>
      <c r="F247" s="11" t="s">
        <v>110</v>
      </c>
      <c r="G247" s="11" t="s">
        <v>608</v>
      </c>
      <c r="H247" s="11" t="s">
        <v>7269</v>
      </c>
      <c r="I247" s="68"/>
      <c r="J247" s="68"/>
      <c r="K247" s="68"/>
      <c r="L247" s="68"/>
      <c r="M247" s="68"/>
      <c r="N247" s="68"/>
      <c r="O247" s="31" t="s">
        <v>806</v>
      </c>
      <c r="P247" s="31">
        <v>1.4790000000000001</v>
      </c>
    </row>
    <row r="248" spans="1:16" x14ac:dyDescent="0.35">
      <c r="A248" s="2" t="s">
        <v>282</v>
      </c>
      <c r="B248" s="27">
        <v>2</v>
      </c>
      <c r="C248" s="2" t="s">
        <v>298</v>
      </c>
      <c r="D248" s="11" t="s">
        <v>346</v>
      </c>
      <c r="E248" s="11"/>
      <c r="F248" s="11" t="s">
        <v>110</v>
      </c>
      <c r="G248" s="11" t="s">
        <v>608</v>
      </c>
      <c r="H248" s="11" t="s">
        <v>7279</v>
      </c>
      <c r="I248" s="68"/>
      <c r="J248" s="68"/>
      <c r="K248" s="68"/>
      <c r="L248" s="68"/>
      <c r="M248" s="68" t="s">
        <v>2040</v>
      </c>
      <c r="N248" s="68"/>
      <c r="O248" s="31" t="s">
        <v>2275</v>
      </c>
      <c r="P248" s="31">
        <v>1.1830000000000001</v>
      </c>
    </row>
    <row r="249" spans="1:16" x14ac:dyDescent="0.35">
      <c r="A249" s="2" t="s">
        <v>282</v>
      </c>
      <c r="B249" s="27">
        <v>2</v>
      </c>
      <c r="C249" s="2" t="s">
        <v>298</v>
      </c>
      <c r="D249" s="11" t="s">
        <v>346</v>
      </c>
      <c r="E249" s="11"/>
      <c r="F249" s="11" t="s">
        <v>110</v>
      </c>
      <c r="G249" s="11" t="s">
        <v>608</v>
      </c>
      <c r="H249" s="11" t="s">
        <v>7285</v>
      </c>
      <c r="I249" s="68" t="s">
        <v>2040</v>
      </c>
      <c r="J249" s="68"/>
      <c r="K249" s="68"/>
      <c r="L249" s="68"/>
      <c r="M249" s="68"/>
      <c r="N249" s="68"/>
      <c r="O249" s="31" t="s">
        <v>2276</v>
      </c>
      <c r="P249" s="31">
        <v>1.7010000000000001</v>
      </c>
    </row>
    <row r="250" spans="1:16" x14ac:dyDescent="0.35">
      <c r="A250" s="2" t="s">
        <v>282</v>
      </c>
      <c r="B250" s="27">
        <v>2</v>
      </c>
      <c r="C250" s="2" t="s">
        <v>298</v>
      </c>
      <c r="D250" s="11" t="s">
        <v>346</v>
      </c>
      <c r="E250" s="11"/>
      <c r="F250" s="11" t="s">
        <v>110</v>
      </c>
      <c r="G250" s="11" t="s">
        <v>608</v>
      </c>
      <c r="H250" s="11" t="s">
        <v>7273</v>
      </c>
      <c r="I250" s="68" t="s">
        <v>2040</v>
      </c>
      <c r="J250" s="68"/>
      <c r="K250" s="68"/>
      <c r="L250" s="68"/>
      <c r="M250" s="68" t="s">
        <v>2040</v>
      </c>
      <c r="N250" s="68"/>
      <c r="O250" s="31" t="s">
        <v>2277</v>
      </c>
      <c r="P250" s="31">
        <v>1.7010000000000001</v>
      </c>
    </row>
    <row r="251" spans="1:16" x14ac:dyDescent="0.35">
      <c r="A251" s="2" t="s">
        <v>282</v>
      </c>
      <c r="B251" s="27">
        <v>2</v>
      </c>
      <c r="C251" s="2" t="s">
        <v>298</v>
      </c>
      <c r="D251" s="11" t="s">
        <v>346</v>
      </c>
      <c r="E251" s="11"/>
      <c r="F251" s="11" t="s">
        <v>111</v>
      </c>
      <c r="G251" s="11" t="s">
        <v>608</v>
      </c>
      <c r="H251" s="11" t="s">
        <v>7269</v>
      </c>
      <c r="I251" s="68"/>
      <c r="J251" s="68"/>
      <c r="K251" s="68"/>
      <c r="L251" s="68"/>
      <c r="M251" s="68"/>
      <c r="N251" s="68"/>
      <c r="O251" s="31" t="s">
        <v>807</v>
      </c>
      <c r="P251" s="31">
        <v>1.9139999999999999</v>
      </c>
    </row>
    <row r="252" spans="1:16" x14ac:dyDescent="0.35">
      <c r="A252" s="2" t="s">
        <v>282</v>
      </c>
      <c r="B252" s="27">
        <v>2</v>
      </c>
      <c r="C252" s="2" t="s">
        <v>298</v>
      </c>
      <c r="D252" s="11" t="s">
        <v>346</v>
      </c>
      <c r="E252" s="11"/>
      <c r="F252" s="11" t="s">
        <v>111</v>
      </c>
      <c r="G252" s="11" t="s">
        <v>608</v>
      </c>
      <c r="H252" s="11" t="s">
        <v>7279</v>
      </c>
      <c r="I252" s="68"/>
      <c r="J252" s="68"/>
      <c r="K252" s="68"/>
      <c r="L252" s="68"/>
      <c r="M252" s="68" t="s">
        <v>2040</v>
      </c>
      <c r="N252" s="68"/>
      <c r="O252" s="31" t="s">
        <v>2278</v>
      </c>
      <c r="P252" s="31">
        <v>1.5309999999999999</v>
      </c>
    </row>
    <row r="253" spans="1:16" x14ac:dyDescent="0.35">
      <c r="A253" s="2" t="s">
        <v>282</v>
      </c>
      <c r="B253" s="27">
        <v>2</v>
      </c>
      <c r="C253" s="2" t="s">
        <v>298</v>
      </c>
      <c r="D253" s="11" t="s">
        <v>346</v>
      </c>
      <c r="E253" s="11"/>
      <c r="F253" s="11" t="s">
        <v>111</v>
      </c>
      <c r="G253" s="11" t="s">
        <v>608</v>
      </c>
      <c r="H253" s="11" t="s">
        <v>7285</v>
      </c>
      <c r="I253" s="68" t="s">
        <v>2040</v>
      </c>
      <c r="J253" s="68"/>
      <c r="K253" s="68"/>
      <c r="L253" s="68"/>
      <c r="M253" s="68"/>
      <c r="N253" s="68"/>
      <c r="O253" s="31" t="s">
        <v>2279</v>
      </c>
      <c r="P253" s="31">
        <v>2.2010000000000001</v>
      </c>
    </row>
    <row r="254" spans="1:16" x14ac:dyDescent="0.35">
      <c r="A254" s="2" t="s">
        <v>282</v>
      </c>
      <c r="B254" s="27">
        <v>2</v>
      </c>
      <c r="C254" s="2" t="s">
        <v>298</v>
      </c>
      <c r="D254" s="11" t="s">
        <v>346</v>
      </c>
      <c r="E254" s="11"/>
      <c r="F254" s="11" t="s">
        <v>111</v>
      </c>
      <c r="G254" s="11" t="s">
        <v>608</v>
      </c>
      <c r="H254" s="11" t="s">
        <v>7273</v>
      </c>
      <c r="I254" s="68" t="s">
        <v>2040</v>
      </c>
      <c r="J254" s="68"/>
      <c r="K254" s="68"/>
      <c r="L254" s="68"/>
      <c r="M254" s="68" t="s">
        <v>2040</v>
      </c>
      <c r="N254" s="68"/>
      <c r="O254" s="31" t="s">
        <v>2280</v>
      </c>
      <c r="P254" s="31">
        <v>2.2010000000000001</v>
      </c>
    </row>
    <row r="255" spans="1:16" x14ac:dyDescent="0.35">
      <c r="A255" s="2" t="s">
        <v>282</v>
      </c>
      <c r="B255" s="27">
        <v>2</v>
      </c>
      <c r="C255" s="2" t="s">
        <v>298</v>
      </c>
      <c r="D255" s="11" t="s">
        <v>346</v>
      </c>
      <c r="E255" s="11"/>
      <c r="F255" s="11" t="s">
        <v>112</v>
      </c>
      <c r="G255" s="11" t="s">
        <v>608</v>
      </c>
      <c r="H255" s="11" t="s">
        <v>7269</v>
      </c>
      <c r="I255" s="68"/>
      <c r="J255" s="68"/>
      <c r="K255" s="68"/>
      <c r="L255" s="68"/>
      <c r="M255" s="68"/>
      <c r="N255" s="68"/>
      <c r="O255" s="31" t="s">
        <v>808</v>
      </c>
      <c r="P255" s="31">
        <v>2.117</v>
      </c>
    </row>
    <row r="256" spans="1:16" x14ac:dyDescent="0.35">
      <c r="A256" s="2" t="s">
        <v>282</v>
      </c>
      <c r="B256" s="27">
        <v>2</v>
      </c>
      <c r="C256" s="2" t="s">
        <v>298</v>
      </c>
      <c r="D256" s="11" t="s">
        <v>346</v>
      </c>
      <c r="E256" s="11"/>
      <c r="F256" s="11" t="s">
        <v>112</v>
      </c>
      <c r="G256" s="11" t="s">
        <v>608</v>
      </c>
      <c r="H256" s="11" t="s">
        <v>7279</v>
      </c>
      <c r="I256" s="68"/>
      <c r="J256" s="68"/>
      <c r="K256" s="68"/>
      <c r="L256" s="68"/>
      <c r="M256" s="68" t="s">
        <v>2040</v>
      </c>
      <c r="N256" s="68"/>
      <c r="O256" s="31" t="s">
        <v>2281</v>
      </c>
      <c r="P256" s="31">
        <v>1.694</v>
      </c>
    </row>
    <row r="257" spans="1:16" x14ac:dyDescent="0.35">
      <c r="A257" s="2" t="s">
        <v>282</v>
      </c>
      <c r="B257" s="27">
        <v>2</v>
      </c>
      <c r="C257" s="2" t="s">
        <v>298</v>
      </c>
      <c r="D257" s="11" t="s">
        <v>346</v>
      </c>
      <c r="E257" s="11"/>
      <c r="F257" s="11" t="s">
        <v>112</v>
      </c>
      <c r="G257" s="11" t="s">
        <v>608</v>
      </c>
      <c r="H257" s="11" t="s">
        <v>7285</v>
      </c>
      <c r="I257" s="68" t="s">
        <v>2040</v>
      </c>
      <c r="J257" s="68"/>
      <c r="K257" s="68"/>
      <c r="L257" s="68"/>
      <c r="M257" s="68"/>
      <c r="N257" s="68"/>
      <c r="O257" s="31" t="s">
        <v>2282</v>
      </c>
      <c r="P257" s="31">
        <v>2.4350000000000001</v>
      </c>
    </row>
    <row r="258" spans="1:16" x14ac:dyDescent="0.35">
      <c r="A258" s="2" t="s">
        <v>282</v>
      </c>
      <c r="B258" s="27">
        <v>2</v>
      </c>
      <c r="C258" s="2" t="s">
        <v>298</v>
      </c>
      <c r="D258" s="11" t="s">
        <v>346</v>
      </c>
      <c r="E258" s="11"/>
      <c r="F258" s="11" t="s">
        <v>112</v>
      </c>
      <c r="G258" s="11" t="s">
        <v>608</v>
      </c>
      <c r="H258" s="11" t="s">
        <v>7273</v>
      </c>
      <c r="I258" s="68" t="s">
        <v>2040</v>
      </c>
      <c r="J258" s="68"/>
      <c r="K258" s="68"/>
      <c r="L258" s="68"/>
      <c r="M258" s="68" t="s">
        <v>2040</v>
      </c>
      <c r="N258" s="68"/>
      <c r="O258" s="31" t="s">
        <v>2283</v>
      </c>
      <c r="P258" s="31">
        <v>2.4350000000000001</v>
      </c>
    </row>
    <row r="259" spans="1:16" x14ac:dyDescent="0.35">
      <c r="A259" s="2" t="s">
        <v>282</v>
      </c>
      <c r="B259" s="27">
        <v>2</v>
      </c>
      <c r="C259" s="2" t="s">
        <v>298</v>
      </c>
      <c r="D259" s="11" t="s">
        <v>346</v>
      </c>
      <c r="E259" s="11"/>
      <c r="F259" s="11" t="s">
        <v>113</v>
      </c>
      <c r="G259" s="11" t="s">
        <v>608</v>
      </c>
      <c r="H259" s="11" t="s">
        <v>7269</v>
      </c>
      <c r="I259" s="68"/>
      <c r="J259" s="68"/>
      <c r="K259" s="68"/>
      <c r="L259" s="68"/>
      <c r="M259" s="68"/>
      <c r="N259" s="68"/>
      <c r="O259" s="31" t="s">
        <v>809</v>
      </c>
      <c r="P259" s="31">
        <v>2.5379999999999998</v>
      </c>
    </row>
    <row r="260" spans="1:16" x14ac:dyDescent="0.35">
      <c r="A260" s="2" t="s">
        <v>282</v>
      </c>
      <c r="B260" s="27">
        <v>2</v>
      </c>
      <c r="C260" s="2" t="s">
        <v>298</v>
      </c>
      <c r="D260" s="11" t="s">
        <v>346</v>
      </c>
      <c r="E260" s="11"/>
      <c r="F260" s="11" t="s">
        <v>113</v>
      </c>
      <c r="G260" s="11" t="s">
        <v>608</v>
      </c>
      <c r="H260" s="11" t="s">
        <v>7279</v>
      </c>
      <c r="I260" s="68"/>
      <c r="J260" s="68"/>
      <c r="K260" s="68"/>
      <c r="L260" s="68"/>
      <c r="M260" s="68" t="s">
        <v>2040</v>
      </c>
      <c r="N260" s="68"/>
      <c r="O260" s="31" t="s">
        <v>2284</v>
      </c>
      <c r="P260" s="31">
        <v>2.0299999999999998</v>
      </c>
    </row>
    <row r="261" spans="1:16" x14ac:dyDescent="0.35">
      <c r="A261" s="2" t="s">
        <v>282</v>
      </c>
      <c r="B261" s="27">
        <v>2</v>
      </c>
      <c r="C261" s="2" t="s">
        <v>298</v>
      </c>
      <c r="D261" s="11" t="s">
        <v>346</v>
      </c>
      <c r="E261" s="11"/>
      <c r="F261" s="11" t="s">
        <v>113</v>
      </c>
      <c r="G261" s="11" t="s">
        <v>608</v>
      </c>
      <c r="H261" s="11" t="s">
        <v>7285</v>
      </c>
      <c r="I261" s="68" t="s">
        <v>2040</v>
      </c>
      <c r="J261" s="68"/>
      <c r="K261" s="68"/>
      <c r="L261" s="68"/>
      <c r="M261" s="68"/>
      <c r="N261" s="68"/>
      <c r="O261" s="31" t="s">
        <v>2285</v>
      </c>
      <c r="P261" s="31">
        <v>2.919</v>
      </c>
    </row>
    <row r="262" spans="1:16" x14ac:dyDescent="0.35">
      <c r="A262" s="2" t="s">
        <v>282</v>
      </c>
      <c r="B262" s="27">
        <v>2</v>
      </c>
      <c r="C262" s="2" t="s">
        <v>298</v>
      </c>
      <c r="D262" s="11" t="s">
        <v>346</v>
      </c>
      <c r="E262" s="11"/>
      <c r="F262" s="11" t="s">
        <v>113</v>
      </c>
      <c r="G262" s="11" t="s">
        <v>608</v>
      </c>
      <c r="H262" s="11" t="s">
        <v>7273</v>
      </c>
      <c r="I262" s="68" t="s">
        <v>2040</v>
      </c>
      <c r="J262" s="68"/>
      <c r="K262" s="68"/>
      <c r="L262" s="68"/>
      <c r="M262" s="68" t="s">
        <v>2040</v>
      </c>
      <c r="N262" s="68"/>
      <c r="O262" s="31" t="s">
        <v>2286</v>
      </c>
      <c r="P262" s="31">
        <v>2.919</v>
      </c>
    </row>
    <row r="263" spans="1:16" x14ac:dyDescent="0.35">
      <c r="A263" s="2" t="s">
        <v>282</v>
      </c>
      <c r="B263" s="27">
        <v>2</v>
      </c>
      <c r="C263" s="2" t="s">
        <v>298</v>
      </c>
      <c r="D263" s="11" t="s">
        <v>346</v>
      </c>
      <c r="E263" s="11"/>
      <c r="F263" s="11" t="s">
        <v>114</v>
      </c>
      <c r="G263" s="11" t="s">
        <v>608</v>
      </c>
      <c r="H263" s="11" t="s">
        <v>7269</v>
      </c>
      <c r="I263" s="68"/>
      <c r="J263" s="68"/>
      <c r="K263" s="68"/>
      <c r="L263" s="68"/>
      <c r="M263" s="68"/>
      <c r="N263" s="68"/>
      <c r="O263" s="31" t="s">
        <v>810</v>
      </c>
      <c r="P263" s="31">
        <v>2.9729999999999999</v>
      </c>
    </row>
    <row r="264" spans="1:16" x14ac:dyDescent="0.35">
      <c r="A264" s="2" t="s">
        <v>282</v>
      </c>
      <c r="B264" s="27">
        <v>2</v>
      </c>
      <c r="C264" s="2" t="s">
        <v>298</v>
      </c>
      <c r="D264" s="11" t="s">
        <v>346</v>
      </c>
      <c r="E264" s="11"/>
      <c r="F264" s="11" t="s">
        <v>114</v>
      </c>
      <c r="G264" s="11" t="s">
        <v>608</v>
      </c>
      <c r="H264" s="11" t="s">
        <v>7279</v>
      </c>
      <c r="I264" s="68"/>
      <c r="J264" s="68"/>
      <c r="K264" s="68"/>
      <c r="L264" s="68"/>
      <c r="M264" s="68" t="s">
        <v>2040</v>
      </c>
      <c r="N264" s="68"/>
      <c r="O264" s="31" t="s">
        <v>2287</v>
      </c>
      <c r="P264" s="31">
        <v>2.3780000000000001</v>
      </c>
    </row>
    <row r="265" spans="1:16" x14ac:dyDescent="0.35">
      <c r="A265" s="2" t="s">
        <v>282</v>
      </c>
      <c r="B265" s="27">
        <v>2</v>
      </c>
      <c r="C265" s="2" t="s">
        <v>298</v>
      </c>
      <c r="D265" s="11" t="s">
        <v>346</v>
      </c>
      <c r="E265" s="11"/>
      <c r="F265" s="11" t="s">
        <v>114</v>
      </c>
      <c r="G265" s="11" t="s">
        <v>608</v>
      </c>
      <c r="H265" s="11" t="s">
        <v>7285</v>
      </c>
      <c r="I265" s="68" t="s">
        <v>2040</v>
      </c>
      <c r="J265" s="68"/>
      <c r="K265" s="68"/>
      <c r="L265" s="68"/>
      <c r="M265" s="68"/>
      <c r="N265" s="68"/>
      <c r="O265" s="31" t="s">
        <v>2288</v>
      </c>
      <c r="P265" s="31">
        <v>3.419</v>
      </c>
    </row>
    <row r="266" spans="1:16" x14ac:dyDescent="0.35">
      <c r="A266" s="2" t="s">
        <v>282</v>
      </c>
      <c r="B266" s="27">
        <v>2</v>
      </c>
      <c r="C266" s="2" t="s">
        <v>298</v>
      </c>
      <c r="D266" s="11" t="s">
        <v>346</v>
      </c>
      <c r="E266" s="11"/>
      <c r="F266" s="11" t="s">
        <v>114</v>
      </c>
      <c r="G266" s="11" t="s">
        <v>608</v>
      </c>
      <c r="H266" s="11" t="s">
        <v>7273</v>
      </c>
      <c r="I266" s="68" t="s">
        <v>2040</v>
      </c>
      <c r="J266" s="68"/>
      <c r="K266" s="68"/>
      <c r="L266" s="68"/>
      <c r="M266" s="68" t="s">
        <v>2040</v>
      </c>
      <c r="N266" s="68"/>
      <c r="O266" s="31" t="s">
        <v>2289</v>
      </c>
      <c r="P266" s="31">
        <v>3.419</v>
      </c>
    </row>
    <row r="267" spans="1:16" x14ac:dyDescent="0.35">
      <c r="A267" s="2" t="s">
        <v>282</v>
      </c>
      <c r="B267" s="27">
        <v>2</v>
      </c>
      <c r="C267" s="2" t="s">
        <v>298</v>
      </c>
      <c r="D267" s="11" t="s">
        <v>346</v>
      </c>
      <c r="E267" s="11"/>
      <c r="F267" s="11" t="s">
        <v>102</v>
      </c>
      <c r="G267" s="11" t="s">
        <v>608</v>
      </c>
      <c r="H267" s="11" t="s">
        <v>7269</v>
      </c>
      <c r="I267" s="68"/>
      <c r="J267" s="68"/>
      <c r="K267" s="68"/>
      <c r="L267" s="68"/>
      <c r="M267" s="68"/>
      <c r="N267" s="68"/>
      <c r="O267" s="31" t="s">
        <v>811</v>
      </c>
      <c r="P267" s="31">
        <v>4.234</v>
      </c>
    </row>
    <row r="268" spans="1:16" x14ac:dyDescent="0.35">
      <c r="A268" s="2" t="s">
        <v>282</v>
      </c>
      <c r="B268" s="27">
        <v>2</v>
      </c>
      <c r="C268" s="2" t="s">
        <v>298</v>
      </c>
      <c r="D268" s="11" t="s">
        <v>346</v>
      </c>
      <c r="E268" s="11"/>
      <c r="F268" s="11" t="s">
        <v>102</v>
      </c>
      <c r="G268" s="11" t="s">
        <v>608</v>
      </c>
      <c r="H268" s="11" t="s">
        <v>7279</v>
      </c>
      <c r="I268" s="68"/>
      <c r="J268" s="68"/>
      <c r="K268" s="68"/>
      <c r="L268" s="68"/>
      <c r="M268" s="68" t="s">
        <v>2040</v>
      </c>
      <c r="N268" s="68"/>
      <c r="O268" s="31" t="s">
        <v>2290</v>
      </c>
      <c r="P268" s="31">
        <v>3.387</v>
      </c>
    </row>
    <row r="269" spans="1:16" x14ac:dyDescent="0.35">
      <c r="A269" s="2" t="s">
        <v>282</v>
      </c>
      <c r="B269" s="27">
        <v>2</v>
      </c>
      <c r="C269" s="2" t="s">
        <v>298</v>
      </c>
      <c r="D269" s="11" t="s">
        <v>346</v>
      </c>
      <c r="E269" s="11"/>
      <c r="F269" s="11" t="s">
        <v>102</v>
      </c>
      <c r="G269" s="11" t="s">
        <v>608</v>
      </c>
      <c r="H269" s="11" t="s">
        <v>7285</v>
      </c>
      <c r="I269" s="68" t="s">
        <v>2040</v>
      </c>
      <c r="J269" s="68"/>
      <c r="K269" s="68"/>
      <c r="L269" s="68"/>
      <c r="M269" s="68"/>
      <c r="N269" s="68"/>
      <c r="O269" s="31" t="s">
        <v>2291</v>
      </c>
      <c r="P269" s="31">
        <v>4.8689999999999998</v>
      </c>
    </row>
    <row r="270" spans="1:16" x14ac:dyDescent="0.35">
      <c r="A270" s="2" t="s">
        <v>282</v>
      </c>
      <c r="B270" s="27">
        <v>2</v>
      </c>
      <c r="C270" s="2" t="s">
        <v>298</v>
      </c>
      <c r="D270" s="11" t="s">
        <v>346</v>
      </c>
      <c r="E270" s="11"/>
      <c r="F270" s="11" t="s">
        <v>102</v>
      </c>
      <c r="G270" s="11" t="s">
        <v>608</v>
      </c>
      <c r="H270" s="11" t="s">
        <v>7273</v>
      </c>
      <c r="I270" s="68" t="s">
        <v>2040</v>
      </c>
      <c r="J270" s="68"/>
      <c r="K270" s="68"/>
      <c r="L270" s="68"/>
      <c r="M270" s="68" t="s">
        <v>2040</v>
      </c>
      <c r="N270" s="68"/>
      <c r="O270" s="31" t="s">
        <v>2292</v>
      </c>
      <c r="P270" s="31">
        <v>4.8689999999999998</v>
      </c>
    </row>
    <row r="271" spans="1:16" x14ac:dyDescent="0.35">
      <c r="A271" s="2" t="s">
        <v>282</v>
      </c>
      <c r="B271" s="27">
        <v>2</v>
      </c>
      <c r="C271" s="2" t="s">
        <v>307</v>
      </c>
      <c r="D271" s="11" t="s">
        <v>17</v>
      </c>
      <c r="E271" s="11"/>
      <c r="F271" s="33" t="s">
        <v>608</v>
      </c>
      <c r="G271" s="11" t="s">
        <v>608</v>
      </c>
      <c r="H271" s="11" t="s">
        <v>7269</v>
      </c>
      <c r="I271" s="68"/>
      <c r="J271" s="68"/>
      <c r="K271" s="68"/>
      <c r="L271" s="68"/>
      <c r="M271" s="68"/>
      <c r="N271" s="68"/>
      <c r="O271" s="31" t="s">
        <v>812</v>
      </c>
      <c r="P271" s="31">
        <v>8.6999999999999994E-2</v>
      </c>
    </row>
    <row r="272" spans="1:16" x14ac:dyDescent="0.35">
      <c r="A272" s="2" t="s">
        <v>282</v>
      </c>
      <c r="B272" s="27">
        <v>2</v>
      </c>
      <c r="C272" s="2" t="s">
        <v>307</v>
      </c>
      <c r="D272" s="11" t="s">
        <v>17</v>
      </c>
      <c r="E272" s="11"/>
      <c r="F272" s="33" t="s">
        <v>608</v>
      </c>
      <c r="G272" s="11" t="s">
        <v>608</v>
      </c>
      <c r="H272" s="11" t="s">
        <v>7279</v>
      </c>
      <c r="I272" s="68"/>
      <c r="J272" s="68"/>
      <c r="K272" s="68"/>
      <c r="L272" s="68"/>
      <c r="M272" s="68" t="s">
        <v>2040</v>
      </c>
      <c r="N272" s="68"/>
      <c r="O272" s="31" t="s">
        <v>2293</v>
      </c>
      <c r="P272" s="31">
        <v>7.0000000000000007E-2</v>
      </c>
    </row>
    <row r="273" spans="1:16" x14ac:dyDescent="0.35">
      <c r="A273" s="2" t="s">
        <v>282</v>
      </c>
      <c r="B273" s="27">
        <v>2</v>
      </c>
      <c r="C273" s="2" t="s">
        <v>307</v>
      </c>
      <c r="D273" s="11" t="s">
        <v>17</v>
      </c>
      <c r="E273" s="11"/>
      <c r="F273" s="33" t="s">
        <v>608</v>
      </c>
      <c r="G273" s="11" t="s">
        <v>608</v>
      </c>
      <c r="H273" s="11" t="s">
        <v>2070</v>
      </c>
      <c r="I273" s="68"/>
      <c r="J273" s="68"/>
      <c r="K273" s="68" t="s">
        <v>2040</v>
      </c>
      <c r="L273" s="68"/>
      <c r="M273" s="68"/>
      <c r="N273" s="68"/>
      <c r="O273" s="31" t="s">
        <v>2294</v>
      </c>
      <c r="P273" s="31">
        <v>7.8E-2</v>
      </c>
    </row>
    <row r="274" spans="1:16" x14ac:dyDescent="0.35">
      <c r="A274" s="2" t="s">
        <v>282</v>
      </c>
      <c r="B274" s="27">
        <v>2</v>
      </c>
      <c r="C274" s="2" t="s">
        <v>307</v>
      </c>
      <c r="D274" s="11" t="s">
        <v>17</v>
      </c>
      <c r="E274" s="11"/>
      <c r="F274" s="33" t="s">
        <v>608</v>
      </c>
      <c r="G274" s="11" t="s">
        <v>608</v>
      </c>
      <c r="H274" s="11" t="s">
        <v>7277</v>
      </c>
      <c r="I274" s="68"/>
      <c r="J274" s="68"/>
      <c r="K274" s="68" t="s">
        <v>2040</v>
      </c>
      <c r="L274" s="68"/>
      <c r="M274" s="68" t="s">
        <v>2040</v>
      </c>
      <c r="N274" s="68"/>
      <c r="O274" s="31" t="s">
        <v>2295</v>
      </c>
      <c r="P274" s="31">
        <v>6.0999999999999999E-2</v>
      </c>
    </row>
    <row r="275" spans="1:16" x14ac:dyDescent="0.35">
      <c r="A275" s="2" t="s">
        <v>282</v>
      </c>
      <c r="B275" s="27">
        <v>2</v>
      </c>
      <c r="C275" s="2" t="s">
        <v>307</v>
      </c>
      <c r="D275" s="11" t="s">
        <v>17</v>
      </c>
      <c r="E275" s="11"/>
      <c r="F275" s="33" t="s">
        <v>608</v>
      </c>
      <c r="G275" s="11" t="s">
        <v>608</v>
      </c>
      <c r="H275" s="11" t="s">
        <v>2071</v>
      </c>
      <c r="I275" s="68"/>
      <c r="J275" s="68"/>
      <c r="K275" s="68"/>
      <c r="L275" s="68" t="s">
        <v>2040</v>
      </c>
      <c r="M275" s="68"/>
      <c r="N275" s="68"/>
      <c r="O275" s="31" t="s">
        <v>2296</v>
      </c>
      <c r="P275" s="31">
        <v>4.3999999999999997E-2</v>
      </c>
    </row>
    <row r="276" spans="1:16" x14ac:dyDescent="0.35">
      <c r="A276" s="2" t="s">
        <v>282</v>
      </c>
      <c r="B276" s="27">
        <v>2</v>
      </c>
      <c r="C276" s="2" t="s">
        <v>307</v>
      </c>
      <c r="D276" s="11" t="s">
        <v>17</v>
      </c>
      <c r="E276" s="11"/>
      <c r="F276" s="33" t="s">
        <v>608</v>
      </c>
      <c r="G276" s="11" t="s">
        <v>608</v>
      </c>
      <c r="H276" s="11" t="s">
        <v>7278</v>
      </c>
      <c r="I276" s="68"/>
      <c r="J276" s="68"/>
      <c r="K276" s="68"/>
      <c r="L276" s="68" t="s">
        <v>2040</v>
      </c>
      <c r="M276" s="68" t="s">
        <v>2040</v>
      </c>
      <c r="N276" s="68"/>
      <c r="O276" s="31" t="s">
        <v>2297</v>
      </c>
      <c r="P276" s="31">
        <v>2.5999999999999999E-2</v>
      </c>
    </row>
    <row r="277" spans="1:16" x14ac:dyDescent="0.35">
      <c r="A277" s="2" t="s">
        <v>282</v>
      </c>
      <c r="B277" s="27">
        <v>2</v>
      </c>
      <c r="C277" s="2" t="s">
        <v>307</v>
      </c>
      <c r="D277" s="11" t="s">
        <v>315</v>
      </c>
      <c r="E277" s="11"/>
      <c r="F277" s="11" t="s">
        <v>252</v>
      </c>
      <c r="G277" s="11" t="s">
        <v>608</v>
      </c>
      <c r="H277" s="11" t="s">
        <v>7269</v>
      </c>
      <c r="I277" s="68"/>
      <c r="J277" s="68"/>
      <c r="K277" s="68"/>
      <c r="L277" s="68"/>
      <c r="M277" s="68"/>
      <c r="N277" s="68"/>
      <c r="O277" s="31" t="s">
        <v>813</v>
      </c>
      <c r="P277" s="31">
        <v>1E-3</v>
      </c>
    </row>
    <row r="278" spans="1:16" x14ac:dyDescent="0.35">
      <c r="A278" s="2" t="s">
        <v>282</v>
      </c>
      <c r="B278" s="27">
        <v>2</v>
      </c>
      <c r="C278" s="2" t="s">
        <v>307</v>
      </c>
      <c r="D278" s="11" t="s">
        <v>315</v>
      </c>
      <c r="E278" s="11"/>
      <c r="F278" s="11" t="s">
        <v>252</v>
      </c>
      <c r="G278" s="11" t="s">
        <v>608</v>
      </c>
      <c r="H278" s="11" t="s">
        <v>7279</v>
      </c>
      <c r="I278" s="68"/>
      <c r="J278" s="68"/>
      <c r="K278" s="68"/>
      <c r="L278" s="68"/>
      <c r="M278" s="68" t="s">
        <v>2040</v>
      </c>
      <c r="N278" s="68"/>
      <c r="O278" s="31" t="s">
        <v>2298</v>
      </c>
      <c r="P278" s="31">
        <v>1E-3</v>
      </c>
    </row>
    <row r="279" spans="1:16" x14ac:dyDescent="0.35">
      <c r="A279" s="2" t="s">
        <v>282</v>
      </c>
      <c r="B279" s="27">
        <v>2</v>
      </c>
      <c r="C279" s="2" t="s">
        <v>307</v>
      </c>
      <c r="D279" s="11" t="s">
        <v>315</v>
      </c>
      <c r="E279" s="11"/>
      <c r="F279" s="11" t="s">
        <v>252</v>
      </c>
      <c r="G279" s="11" t="s">
        <v>608</v>
      </c>
      <c r="H279" s="11" t="s">
        <v>7288</v>
      </c>
      <c r="I279" s="68"/>
      <c r="J279" s="68"/>
      <c r="K279" s="68"/>
      <c r="L279" s="68"/>
      <c r="M279" s="68"/>
      <c r="N279" s="68" t="s">
        <v>2040</v>
      </c>
      <c r="O279" s="31" t="s">
        <v>2299</v>
      </c>
      <c r="P279" s="31">
        <v>1E-3</v>
      </c>
    </row>
    <row r="280" spans="1:16" x14ac:dyDescent="0.35">
      <c r="A280" s="2" t="s">
        <v>282</v>
      </c>
      <c r="B280" s="27">
        <v>2</v>
      </c>
      <c r="C280" s="2" t="s">
        <v>307</v>
      </c>
      <c r="D280" s="11" t="s">
        <v>315</v>
      </c>
      <c r="E280" s="11"/>
      <c r="F280" s="11" t="s">
        <v>252</v>
      </c>
      <c r="G280" s="11" t="s">
        <v>608</v>
      </c>
      <c r="H280" s="11" t="s">
        <v>7276</v>
      </c>
      <c r="I280" s="68"/>
      <c r="J280" s="68"/>
      <c r="K280" s="68"/>
      <c r="L280" s="68"/>
      <c r="M280" s="68" t="s">
        <v>2040</v>
      </c>
      <c r="N280" s="68" t="s">
        <v>2040</v>
      </c>
      <c r="O280" s="31" t="s">
        <v>2300</v>
      </c>
      <c r="P280" s="31">
        <v>1E-3</v>
      </c>
    </row>
    <row r="281" spans="1:16" x14ac:dyDescent="0.35">
      <c r="A281" s="2" t="s">
        <v>282</v>
      </c>
      <c r="B281" s="27">
        <v>2</v>
      </c>
      <c r="C281" s="2" t="s">
        <v>307</v>
      </c>
      <c r="D281" s="11" t="s">
        <v>315</v>
      </c>
      <c r="E281" s="11"/>
      <c r="F281" s="11" t="s">
        <v>253</v>
      </c>
      <c r="G281" s="11" t="s">
        <v>608</v>
      </c>
      <c r="H281" s="11" t="s">
        <v>7269</v>
      </c>
      <c r="I281" s="68"/>
      <c r="J281" s="68"/>
      <c r="K281" s="68"/>
      <c r="L281" s="68"/>
      <c r="M281" s="68"/>
      <c r="N281" s="68"/>
      <c r="O281" s="31" t="s">
        <v>814</v>
      </c>
      <c r="P281" s="31">
        <v>3.0000000000000001E-3</v>
      </c>
    </row>
    <row r="282" spans="1:16" x14ac:dyDescent="0.35">
      <c r="A282" s="2" t="s">
        <v>282</v>
      </c>
      <c r="B282" s="27">
        <v>2</v>
      </c>
      <c r="C282" s="2" t="s">
        <v>307</v>
      </c>
      <c r="D282" s="11" t="s">
        <v>315</v>
      </c>
      <c r="E282" s="11"/>
      <c r="F282" s="11" t="s">
        <v>253</v>
      </c>
      <c r="G282" s="11" t="s">
        <v>608</v>
      </c>
      <c r="H282" s="11" t="s">
        <v>7279</v>
      </c>
      <c r="I282" s="68"/>
      <c r="J282" s="68"/>
      <c r="K282" s="68"/>
      <c r="L282" s="68"/>
      <c r="M282" s="68" t="s">
        <v>2040</v>
      </c>
      <c r="N282" s="68"/>
      <c r="O282" s="31" t="s">
        <v>2301</v>
      </c>
      <c r="P282" s="31">
        <v>2E-3</v>
      </c>
    </row>
    <row r="283" spans="1:16" x14ac:dyDescent="0.35">
      <c r="A283" s="2" t="s">
        <v>282</v>
      </c>
      <c r="B283" s="27">
        <v>2</v>
      </c>
      <c r="C283" s="2" t="s">
        <v>307</v>
      </c>
      <c r="D283" s="11" t="s">
        <v>315</v>
      </c>
      <c r="E283" s="11"/>
      <c r="F283" s="11" t="s">
        <v>253</v>
      </c>
      <c r="G283" s="11" t="s">
        <v>608</v>
      </c>
      <c r="H283" s="11" t="s">
        <v>7288</v>
      </c>
      <c r="I283" s="68"/>
      <c r="J283" s="68"/>
      <c r="K283" s="68"/>
      <c r="L283" s="68"/>
      <c r="M283" s="68"/>
      <c r="N283" s="68" t="s">
        <v>2040</v>
      </c>
      <c r="O283" s="31" t="s">
        <v>2302</v>
      </c>
      <c r="P283" s="31">
        <v>2E-3</v>
      </c>
    </row>
    <row r="284" spans="1:16" x14ac:dyDescent="0.35">
      <c r="A284" s="2" t="s">
        <v>282</v>
      </c>
      <c r="B284" s="27">
        <v>2</v>
      </c>
      <c r="C284" s="2" t="s">
        <v>307</v>
      </c>
      <c r="D284" s="11" t="s">
        <v>315</v>
      </c>
      <c r="E284" s="11"/>
      <c r="F284" s="11" t="s">
        <v>253</v>
      </c>
      <c r="G284" s="11" t="s">
        <v>608</v>
      </c>
      <c r="H284" s="11" t="s">
        <v>7276</v>
      </c>
      <c r="I284" s="68"/>
      <c r="J284" s="68"/>
      <c r="K284" s="68"/>
      <c r="L284" s="68"/>
      <c r="M284" s="68" t="s">
        <v>2040</v>
      </c>
      <c r="N284" s="68" t="s">
        <v>2040</v>
      </c>
      <c r="O284" s="31" t="s">
        <v>2303</v>
      </c>
      <c r="P284" s="31">
        <v>2E-3</v>
      </c>
    </row>
    <row r="285" spans="1:16" x14ac:dyDescent="0.35">
      <c r="A285" s="2" t="s">
        <v>282</v>
      </c>
      <c r="B285" s="27">
        <v>2</v>
      </c>
      <c r="C285" s="2" t="s">
        <v>307</v>
      </c>
      <c r="D285" s="11" t="s">
        <v>315</v>
      </c>
      <c r="E285" s="11"/>
      <c r="F285" s="11" t="s">
        <v>254</v>
      </c>
      <c r="G285" s="11" t="s">
        <v>608</v>
      </c>
      <c r="H285" s="11" t="s">
        <v>7269</v>
      </c>
      <c r="I285" s="68"/>
      <c r="J285" s="68"/>
      <c r="K285" s="68"/>
      <c r="L285" s="68"/>
      <c r="M285" s="68"/>
      <c r="N285" s="68"/>
      <c r="O285" s="31" t="s">
        <v>815</v>
      </c>
      <c r="P285" s="31">
        <v>4.0000000000000001E-3</v>
      </c>
    </row>
    <row r="286" spans="1:16" x14ac:dyDescent="0.35">
      <c r="A286" s="2" t="s">
        <v>282</v>
      </c>
      <c r="B286" s="27">
        <v>2</v>
      </c>
      <c r="C286" s="2" t="s">
        <v>307</v>
      </c>
      <c r="D286" s="11" t="s">
        <v>315</v>
      </c>
      <c r="E286" s="11"/>
      <c r="F286" s="11" t="s">
        <v>254</v>
      </c>
      <c r="G286" s="11" t="s">
        <v>608</v>
      </c>
      <c r="H286" s="11" t="s">
        <v>7279</v>
      </c>
      <c r="I286" s="68"/>
      <c r="J286" s="68"/>
      <c r="K286" s="68"/>
      <c r="L286" s="68"/>
      <c r="M286" s="68" t="s">
        <v>2040</v>
      </c>
      <c r="N286" s="68"/>
      <c r="O286" s="31" t="s">
        <v>2304</v>
      </c>
      <c r="P286" s="31">
        <v>3.0000000000000001E-3</v>
      </c>
    </row>
    <row r="287" spans="1:16" x14ac:dyDescent="0.35">
      <c r="A287" s="2" t="s">
        <v>282</v>
      </c>
      <c r="B287" s="27">
        <v>2</v>
      </c>
      <c r="C287" s="2" t="s">
        <v>307</v>
      </c>
      <c r="D287" s="11" t="s">
        <v>315</v>
      </c>
      <c r="E287" s="11"/>
      <c r="F287" s="11" t="s">
        <v>254</v>
      </c>
      <c r="G287" s="11" t="s">
        <v>608</v>
      </c>
      <c r="H287" s="11" t="s">
        <v>7288</v>
      </c>
      <c r="I287" s="68"/>
      <c r="J287" s="68"/>
      <c r="K287" s="68"/>
      <c r="L287" s="68"/>
      <c r="M287" s="68"/>
      <c r="N287" s="68" t="s">
        <v>2040</v>
      </c>
      <c r="O287" s="31" t="s">
        <v>2305</v>
      </c>
      <c r="P287" s="31">
        <v>3.0000000000000001E-3</v>
      </c>
    </row>
    <row r="288" spans="1:16" x14ac:dyDescent="0.35">
      <c r="A288" s="2" t="s">
        <v>282</v>
      </c>
      <c r="B288" s="27">
        <v>2</v>
      </c>
      <c r="C288" s="2" t="s">
        <v>307</v>
      </c>
      <c r="D288" s="11" t="s">
        <v>315</v>
      </c>
      <c r="E288" s="11"/>
      <c r="F288" s="11" t="s">
        <v>254</v>
      </c>
      <c r="G288" s="11" t="s">
        <v>608</v>
      </c>
      <c r="H288" s="11" t="s">
        <v>7276</v>
      </c>
      <c r="I288" s="68"/>
      <c r="J288" s="68"/>
      <c r="K288" s="68"/>
      <c r="L288" s="68"/>
      <c r="M288" s="68" t="s">
        <v>2040</v>
      </c>
      <c r="N288" s="68" t="s">
        <v>2040</v>
      </c>
      <c r="O288" s="31" t="s">
        <v>2306</v>
      </c>
      <c r="P288" s="31">
        <v>2E-3</v>
      </c>
    </row>
    <row r="289" spans="1:16" x14ac:dyDescent="0.35">
      <c r="A289" s="2" t="s">
        <v>282</v>
      </c>
      <c r="B289" s="27">
        <v>2</v>
      </c>
      <c r="C289" s="2" t="s">
        <v>307</v>
      </c>
      <c r="D289" s="11" t="s">
        <v>315</v>
      </c>
      <c r="E289" s="11"/>
      <c r="F289" s="11" t="s">
        <v>255</v>
      </c>
      <c r="G289" s="11" t="s">
        <v>608</v>
      </c>
      <c r="H289" s="11" t="s">
        <v>7269</v>
      </c>
      <c r="I289" s="68"/>
      <c r="J289" s="68"/>
      <c r="K289" s="68"/>
      <c r="L289" s="68"/>
      <c r="M289" s="68"/>
      <c r="N289" s="68"/>
      <c r="O289" s="31" t="s">
        <v>816</v>
      </c>
      <c r="P289" s="31">
        <v>1.4999999999999999E-2</v>
      </c>
    </row>
    <row r="290" spans="1:16" x14ac:dyDescent="0.35">
      <c r="A290" s="2" t="s">
        <v>282</v>
      </c>
      <c r="B290" s="27">
        <v>2</v>
      </c>
      <c r="C290" s="2" t="s">
        <v>307</v>
      </c>
      <c r="D290" s="11" t="s">
        <v>315</v>
      </c>
      <c r="E290" s="11"/>
      <c r="F290" s="11" t="s">
        <v>255</v>
      </c>
      <c r="G290" s="11" t="s">
        <v>608</v>
      </c>
      <c r="H290" s="11" t="s">
        <v>7279</v>
      </c>
      <c r="I290" s="68"/>
      <c r="J290" s="68"/>
      <c r="K290" s="68"/>
      <c r="L290" s="68"/>
      <c r="M290" s="68" t="s">
        <v>2040</v>
      </c>
      <c r="N290" s="68"/>
      <c r="O290" s="31" t="s">
        <v>2307</v>
      </c>
      <c r="P290" s="31">
        <v>1.2E-2</v>
      </c>
    </row>
    <row r="291" spans="1:16" x14ac:dyDescent="0.35">
      <c r="A291" s="2" t="s">
        <v>282</v>
      </c>
      <c r="B291" s="27">
        <v>2</v>
      </c>
      <c r="C291" s="2" t="s">
        <v>307</v>
      </c>
      <c r="D291" s="11" t="s">
        <v>315</v>
      </c>
      <c r="E291" s="11"/>
      <c r="F291" s="11" t="s">
        <v>255</v>
      </c>
      <c r="G291" s="11" t="s">
        <v>608</v>
      </c>
      <c r="H291" s="11" t="s">
        <v>7288</v>
      </c>
      <c r="I291" s="68"/>
      <c r="J291" s="68"/>
      <c r="K291" s="68"/>
      <c r="L291" s="68"/>
      <c r="M291" s="68"/>
      <c r="N291" s="68" t="s">
        <v>2040</v>
      </c>
      <c r="O291" s="31" t="s">
        <v>2308</v>
      </c>
      <c r="P291" s="31">
        <v>1.2E-2</v>
      </c>
    </row>
    <row r="292" spans="1:16" x14ac:dyDescent="0.35">
      <c r="A292" s="2" t="s">
        <v>282</v>
      </c>
      <c r="B292" s="27">
        <v>2</v>
      </c>
      <c r="C292" s="2" t="s">
        <v>307</v>
      </c>
      <c r="D292" s="11" t="s">
        <v>315</v>
      </c>
      <c r="E292" s="11"/>
      <c r="F292" s="11" t="s">
        <v>255</v>
      </c>
      <c r="G292" s="11" t="s">
        <v>608</v>
      </c>
      <c r="H292" s="11" t="s">
        <v>7276</v>
      </c>
      <c r="I292" s="68"/>
      <c r="J292" s="68"/>
      <c r="K292" s="68"/>
      <c r="L292" s="68"/>
      <c r="M292" s="68" t="s">
        <v>2040</v>
      </c>
      <c r="N292" s="68" t="s">
        <v>2040</v>
      </c>
      <c r="O292" s="31" t="s">
        <v>2309</v>
      </c>
      <c r="P292" s="31">
        <v>8.9999999999999993E-3</v>
      </c>
    </row>
    <row r="293" spans="1:16" x14ac:dyDescent="0.35">
      <c r="A293" s="2" t="s">
        <v>282</v>
      </c>
      <c r="B293" s="27">
        <v>2</v>
      </c>
      <c r="C293" s="2" t="s">
        <v>307</v>
      </c>
      <c r="D293" s="11" t="s">
        <v>315</v>
      </c>
      <c r="E293" s="11"/>
      <c r="F293" s="11" t="s">
        <v>241</v>
      </c>
      <c r="G293" s="11" t="s">
        <v>608</v>
      </c>
      <c r="H293" s="11" t="s">
        <v>7269</v>
      </c>
      <c r="I293" s="68"/>
      <c r="J293" s="68"/>
      <c r="K293" s="68"/>
      <c r="L293" s="68"/>
      <c r="M293" s="68"/>
      <c r="N293" s="68"/>
      <c r="O293" s="31" t="s">
        <v>817</v>
      </c>
      <c r="P293" s="31">
        <v>2.9000000000000001E-2</v>
      </c>
    </row>
    <row r="294" spans="1:16" x14ac:dyDescent="0.35">
      <c r="A294" s="2" t="s">
        <v>282</v>
      </c>
      <c r="B294" s="27">
        <v>2</v>
      </c>
      <c r="C294" s="2" t="s">
        <v>307</v>
      </c>
      <c r="D294" s="11" t="s">
        <v>315</v>
      </c>
      <c r="E294" s="11"/>
      <c r="F294" s="11" t="s">
        <v>241</v>
      </c>
      <c r="G294" s="11" t="s">
        <v>608</v>
      </c>
      <c r="H294" s="11" t="s">
        <v>7279</v>
      </c>
      <c r="I294" s="68"/>
      <c r="J294" s="68"/>
      <c r="K294" s="68"/>
      <c r="L294" s="68"/>
      <c r="M294" s="68" t="s">
        <v>2040</v>
      </c>
      <c r="N294" s="68"/>
      <c r="O294" s="31" t="s">
        <v>2310</v>
      </c>
      <c r="P294" s="31">
        <v>2.3E-2</v>
      </c>
    </row>
    <row r="295" spans="1:16" x14ac:dyDescent="0.35">
      <c r="A295" s="2" t="s">
        <v>282</v>
      </c>
      <c r="B295" s="27">
        <v>2</v>
      </c>
      <c r="C295" s="2" t="s">
        <v>307</v>
      </c>
      <c r="D295" s="11" t="s">
        <v>315</v>
      </c>
      <c r="E295" s="11"/>
      <c r="F295" s="11" t="s">
        <v>241</v>
      </c>
      <c r="G295" s="11" t="s">
        <v>608</v>
      </c>
      <c r="H295" s="11" t="s">
        <v>7288</v>
      </c>
      <c r="I295" s="68"/>
      <c r="J295" s="68"/>
      <c r="K295" s="68"/>
      <c r="L295" s="68"/>
      <c r="M295" s="68"/>
      <c r="N295" s="68" t="s">
        <v>2040</v>
      </c>
      <c r="O295" s="31" t="s">
        <v>2311</v>
      </c>
      <c r="P295" s="31">
        <v>2.3E-2</v>
      </c>
    </row>
    <row r="296" spans="1:16" x14ac:dyDescent="0.35">
      <c r="A296" s="2" t="s">
        <v>282</v>
      </c>
      <c r="B296" s="27">
        <v>2</v>
      </c>
      <c r="C296" s="2" t="s">
        <v>307</v>
      </c>
      <c r="D296" s="11" t="s">
        <v>315</v>
      </c>
      <c r="E296" s="11"/>
      <c r="F296" s="11" t="s">
        <v>241</v>
      </c>
      <c r="G296" s="11" t="s">
        <v>608</v>
      </c>
      <c r="H296" s="11" t="s">
        <v>7276</v>
      </c>
      <c r="I296" s="68"/>
      <c r="J296" s="68"/>
      <c r="K296" s="68"/>
      <c r="L296" s="68"/>
      <c r="M296" s="68" t="s">
        <v>2040</v>
      </c>
      <c r="N296" s="68" t="s">
        <v>2040</v>
      </c>
      <c r="O296" s="31" t="s">
        <v>2312</v>
      </c>
      <c r="P296" s="31">
        <v>1.7000000000000001E-2</v>
      </c>
    </row>
    <row r="297" spans="1:16" x14ac:dyDescent="0.35">
      <c r="A297" s="2" t="s">
        <v>282</v>
      </c>
      <c r="B297" s="27">
        <v>2</v>
      </c>
      <c r="C297" s="2" t="s">
        <v>307</v>
      </c>
      <c r="D297" s="11" t="s">
        <v>315</v>
      </c>
      <c r="E297" s="11"/>
      <c r="F297" s="11" t="s">
        <v>103</v>
      </c>
      <c r="G297" s="11" t="s">
        <v>608</v>
      </c>
      <c r="H297" s="11" t="s">
        <v>7269</v>
      </c>
      <c r="I297" s="68"/>
      <c r="J297" s="68"/>
      <c r="K297" s="68"/>
      <c r="L297" s="68"/>
      <c r="M297" s="68"/>
      <c r="N297" s="68"/>
      <c r="O297" s="31" t="s">
        <v>818</v>
      </c>
      <c r="P297" s="31">
        <v>4.3999999999999997E-2</v>
      </c>
    </row>
    <row r="298" spans="1:16" x14ac:dyDescent="0.35">
      <c r="A298" s="2" t="s">
        <v>282</v>
      </c>
      <c r="B298" s="27">
        <v>2</v>
      </c>
      <c r="C298" s="2" t="s">
        <v>307</v>
      </c>
      <c r="D298" s="11" t="s">
        <v>315</v>
      </c>
      <c r="E298" s="11"/>
      <c r="F298" s="11" t="s">
        <v>103</v>
      </c>
      <c r="G298" s="11" t="s">
        <v>608</v>
      </c>
      <c r="H298" s="11" t="s">
        <v>7279</v>
      </c>
      <c r="I298" s="68"/>
      <c r="J298" s="68"/>
      <c r="K298" s="68"/>
      <c r="L298" s="68"/>
      <c r="M298" s="68" t="s">
        <v>2040</v>
      </c>
      <c r="N298" s="68"/>
      <c r="O298" s="31" t="s">
        <v>2313</v>
      </c>
      <c r="P298" s="31">
        <v>3.5000000000000003E-2</v>
      </c>
    </row>
    <row r="299" spans="1:16" x14ac:dyDescent="0.35">
      <c r="A299" s="2" t="s">
        <v>282</v>
      </c>
      <c r="B299" s="27">
        <v>2</v>
      </c>
      <c r="C299" s="2" t="s">
        <v>307</v>
      </c>
      <c r="D299" s="11" t="s">
        <v>315</v>
      </c>
      <c r="E299" s="11"/>
      <c r="F299" s="11" t="s">
        <v>103</v>
      </c>
      <c r="G299" s="11" t="s">
        <v>608</v>
      </c>
      <c r="H299" s="11" t="s">
        <v>7288</v>
      </c>
      <c r="I299" s="68"/>
      <c r="J299" s="68"/>
      <c r="K299" s="68"/>
      <c r="L299" s="68"/>
      <c r="M299" s="68"/>
      <c r="N299" s="68" t="s">
        <v>2040</v>
      </c>
      <c r="O299" s="31" t="s">
        <v>2314</v>
      </c>
      <c r="P299" s="31">
        <v>3.5000000000000003E-2</v>
      </c>
    </row>
    <row r="300" spans="1:16" x14ac:dyDescent="0.35">
      <c r="A300" s="2" t="s">
        <v>282</v>
      </c>
      <c r="B300" s="27">
        <v>2</v>
      </c>
      <c r="C300" s="2" t="s">
        <v>307</v>
      </c>
      <c r="D300" s="11" t="s">
        <v>315</v>
      </c>
      <c r="E300" s="11"/>
      <c r="F300" s="11" t="s">
        <v>103</v>
      </c>
      <c r="G300" s="11" t="s">
        <v>608</v>
      </c>
      <c r="H300" s="11" t="s">
        <v>7276</v>
      </c>
      <c r="I300" s="68"/>
      <c r="J300" s="68"/>
      <c r="K300" s="68"/>
      <c r="L300" s="68"/>
      <c r="M300" s="68" t="s">
        <v>2040</v>
      </c>
      <c r="N300" s="68" t="s">
        <v>2040</v>
      </c>
      <c r="O300" s="31" t="s">
        <v>2315</v>
      </c>
      <c r="P300" s="31">
        <v>2.5999999999999999E-2</v>
      </c>
    </row>
    <row r="301" spans="1:16" x14ac:dyDescent="0.35">
      <c r="A301" s="2" t="s">
        <v>282</v>
      </c>
      <c r="B301" s="27">
        <v>2</v>
      </c>
      <c r="C301" s="2" t="s">
        <v>307</v>
      </c>
      <c r="D301" s="11" t="s">
        <v>315</v>
      </c>
      <c r="E301" s="11"/>
      <c r="F301" s="11" t="s">
        <v>98</v>
      </c>
      <c r="G301" s="11" t="s">
        <v>608</v>
      </c>
      <c r="H301" s="11" t="s">
        <v>7269</v>
      </c>
      <c r="I301" s="68"/>
      <c r="J301" s="68"/>
      <c r="K301" s="68"/>
      <c r="L301" s="68"/>
      <c r="M301" s="68"/>
      <c r="N301" s="68"/>
      <c r="O301" s="31" t="s">
        <v>819</v>
      </c>
      <c r="P301" s="31">
        <v>8.6999999999999994E-2</v>
      </c>
    </row>
    <row r="302" spans="1:16" x14ac:dyDescent="0.35">
      <c r="A302" s="2" t="s">
        <v>282</v>
      </c>
      <c r="B302" s="27">
        <v>2</v>
      </c>
      <c r="C302" s="2" t="s">
        <v>307</v>
      </c>
      <c r="D302" s="11" t="s">
        <v>315</v>
      </c>
      <c r="E302" s="11"/>
      <c r="F302" s="11" t="s">
        <v>98</v>
      </c>
      <c r="G302" s="11" t="s">
        <v>608</v>
      </c>
      <c r="H302" s="11" t="s">
        <v>7279</v>
      </c>
      <c r="I302" s="68"/>
      <c r="J302" s="68"/>
      <c r="K302" s="68"/>
      <c r="L302" s="68"/>
      <c r="M302" s="68" t="s">
        <v>2040</v>
      </c>
      <c r="N302" s="68"/>
      <c r="O302" s="31" t="s">
        <v>2316</v>
      </c>
      <c r="P302" s="31">
        <v>7.0000000000000007E-2</v>
      </c>
    </row>
    <row r="303" spans="1:16" x14ac:dyDescent="0.35">
      <c r="A303" s="2" t="s">
        <v>282</v>
      </c>
      <c r="B303" s="27">
        <v>2</v>
      </c>
      <c r="C303" s="2" t="s">
        <v>307</v>
      </c>
      <c r="D303" s="11" t="s">
        <v>315</v>
      </c>
      <c r="E303" s="11"/>
      <c r="F303" s="11" t="s">
        <v>98</v>
      </c>
      <c r="G303" s="11" t="s">
        <v>608</v>
      </c>
      <c r="H303" s="11" t="s">
        <v>7288</v>
      </c>
      <c r="I303" s="68"/>
      <c r="J303" s="68"/>
      <c r="K303" s="68"/>
      <c r="L303" s="68"/>
      <c r="M303" s="68"/>
      <c r="N303" s="68" t="s">
        <v>2040</v>
      </c>
      <c r="O303" s="31" t="s">
        <v>2317</v>
      </c>
      <c r="P303" s="31">
        <v>7.0000000000000007E-2</v>
      </c>
    </row>
    <row r="304" spans="1:16" x14ac:dyDescent="0.35">
      <c r="A304" s="2" t="s">
        <v>282</v>
      </c>
      <c r="B304" s="27">
        <v>2</v>
      </c>
      <c r="C304" s="2" t="s">
        <v>307</v>
      </c>
      <c r="D304" s="11" t="s">
        <v>315</v>
      </c>
      <c r="E304" s="11"/>
      <c r="F304" s="11" t="s">
        <v>98</v>
      </c>
      <c r="G304" s="11" t="s">
        <v>608</v>
      </c>
      <c r="H304" s="11" t="s">
        <v>7276</v>
      </c>
      <c r="I304" s="68"/>
      <c r="J304" s="68"/>
      <c r="K304" s="68"/>
      <c r="L304" s="68"/>
      <c r="M304" s="68" t="s">
        <v>2040</v>
      </c>
      <c r="N304" s="68" t="s">
        <v>2040</v>
      </c>
      <c r="O304" s="31" t="s">
        <v>2318</v>
      </c>
      <c r="P304" s="31">
        <v>5.1999999999999998E-2</v>
      </c>
    </row>
    <row r="305" spans="1:16" x14ac:dyDescent="0.35">
      <c r="A305" s="2" t="s">
        <v>282</v>
      </c>
      <c r="B305" s="27">
        <v>2</v>
      </c>
      <c r="C305" s="2" t="s">
        <v>307</v>
      </c>
      <c r="D305" s="11" t="s">
        <v>315</v>
      </c>
      <c r="E305" s="11"/>
      <c r="F305" s="11" t="s">
        <v>104</v>
      </c>
      <c r="G305" s="11" t="s">
        <v>608</v>
      </c>
      <c r="H305" s="11" t="s">
        <v>7269</v>
      </c>
      <c r="I305" s="68"/>
      <c r="J305" s="68"/>
      <c r="K305" s="68"/>
      <c r="L305" s="68"/>
      <c r="M305" s="68"/>
      <c r="N305" s="68"/>
      <c r="O305" s="31" t="s">
        <v>820</v>
      </c>
      <c r="P305" s="31">
        <v>0.189</v>
      </c>
    </row>
    <row r="306" spans="1:16" x14ac:dyDescent="0.35">
      <c r="A306" s="2" t="s">
        <v>282</v>
      </c>
      <c r="B306" s="27">
        <v>2</v>
      </c>
      <c r="C306" s="2" t="s">
        <v>307</v>
      </c>
      <c r="D306" s="11" t="s">
        <v>315</v>
      </c>
      <c r="E306" s="11"/>
      <c r="F306" s="11" t="s">
        <v>104</v>
      </c>
      <c r="G306" s="11" t="s">
        <v>608</v>
      </c>
      <c r="H306" s="11" t="s">
        <v>7279</v>
      </c>
      <c r="I306" s="68"/>
      <c r="J306" s="68"/>
      <c r="K306" s="68"/>
      <c r="L306" s="68"/>
      <c r="M306" s="68" t="s">
        <v>2040</v>
      </c>
      <c r="N306" s="68"/>
      <c r="O306" s="31" t="s">
        <v>2319</v>
      </c>
      <c r="P306" s="31">
        <v>0.151</v>
      </c>
    </row>
    <row r="307" spans="1:16" x14ac:dyDescent="0.35">
      <c r="A307" s="2" t="s">
        <v>282</v>
      </c>
      <c r="B307" s="27">
        <v>2</v>
      </c>
      <c r="C307" s="2" t="s">
        <v>307</v>
      </c>
      <c r="D307" s="11" t="s">
        <v>315</v>
      </c>
      <c r="E307" s="11"/>
      <c r="F307" s="11" t="s">
        <v>104</v>
      </c>
      <c r="G307" s="11" t="s">
        <v>608</v>
      </c>
      <c r="H307" s="11" t="s">
        <v>7288</v>
      </c>
      <c r="I307" s="68"/>
      <c r="J307" s="68"/>
      <c r="K307" s="68"/>
      <c r="L307" s="68"/>
      <c r="M307" s="68"/>
      <c r="N307" s="68" t="s">
        <v>2040</v>
      </c>
      <c r="O307" s="31" t="s">
        <v>2320</v>
      </c>
      <c r="P307" s="31">
        <v>0.151</v>
      </c>
    </row>
    <row r="308" spans="1:16" x14ac:dyDescent="0.35">
      <c r="A308" s="2" t="s">
        <v>282</v>
      </c>
      <c r="B308" s="27">
        <v>2</v>
      </c>
      <c r="C308" s="2" t="s">
        <v>307</v>
      </c>
      <c r="D308" s="11" t="s">
        <v>315</v>
      </c>
      <c r="E308" s="11"/>
      <c r="F308" s="11" t="s">
        <v>104</v>
      </c>
      <c r="G308" s="11" t="s">
        <v>608</v>
      </c>
      <c r="H308" s="11" t="s">
        <v>7276</v>
      </c>
      <c r="I308" s="68"/>
      <c r="J308" s="68"/>
      <c r="K308" s="68"/>
      <c r="L308" s="68"/>
      <c r="M308" s="68" t="s">
        <v>2040</v>
      </c>
      <c r="N308" s="68" t="s">
        <v>2040</v>
      </c>
      <c r="O308" s="31" t="s">
        <v>2321</v>
      </c>
      <c r="P308" s="31">
        <v>0.113</v>
      </c>
    </row>
    <row r="309" spans="1:16" x14ac:dyDescent="0.35">
      <c r="A309" s="2" t="s">
        <v>282</v>
      </c>
      <c r="B309" s="27">
        <v>2</v>
      </c>
      <c r="C309" s="2" t="s">
        <v>307</v>
      </c>
      <c r="D309" s="11" t="s">
        <v>315</v>
      </c>
      <c r="E309" s="11"/>
      <c r="F309" s="11" t="s">
        <v>105</v>
      </c>
      <c r="G309" s="11" t="s">
        <v>608</v>
      </c>
      <c r="H309" s="11" t="s">
        <v>7269</v>
      </c>
      <c r="I309" s="68"/>
      <c r="J309" s="68"/>
      <c r="K309" s="68"/>
      <c r="L309" s="68"/>
      <c r="M309" s="68"/>
      <c r="N309" s="68"/>
      <c r="O309" s="31" t="s">
        <v>821</v>
      </c>
      <c r="P309" s="31">
        <v>0.34799999999999998</v>
      </c>
    </row>
    <row r="310" spans="1:16" x14ac:dyDescent="0.35">
      <c r="A310" s="2" t="s">
        <v>282</v>
      </c>
      <c r="B310" s="27">
        <v>2</v>
      </c>
      <c r="C310" s="2" t="s">
        <v>307</v>
      </c>
      <c r="D310" s="11" t="s">
        <v>315</v>
      </c>
      <c r="E310" s="11"/>
      <c r="F310" s="11" t="s">
        <v>105</v>
      </c>
      <c r="G310" s="11" t="s">
        <v>608</v>
      </c>
      <c r="H310" s="11" t="s">
        <v>7279</v>
      </c>
      <c r="I310" s="68"/>
      <c r="J310" s="68"/>
      <c r="K310" s="68"/>
      <c r="L310" s="68"/>
      <c r="M310" s="68" t="s">
        <v>2040</v>
      </c>
      <c r="N310" s="68"/>
      <c r="O310" s="31" t="s">
        <v>2322</v>
      </c>
      <c r="P310" s="31">
        <v>0.27800000000000002</v>
      </c>
    </row>
    <row r="311" spans="1:16" x14ac:dyDescent="0.35">
      <c r="A311" s="2" t="s">
        <v>282</v>
      </c>
      <c r="B311" s="27">
        <v>2</v>
      </c>
      <c r="C311" s="2" t="s">
        <v>307</v>
      </c>
      <c r="D311" s="11" t="s">
        <v>315</v>
      </c>
      <c r="E311" s="11"/>
      <c r="F311" s="11" t="s">
        <v>105</v>
      </c>
      <c r="G311" s="11" t="s">
        <v>608</v>
      </c>
      <c r="H311" s="11" t="s">
        <v>7288</v>
      </c>
      <c r="I311" s="68"/>
      <c r="J311" s="68"/>
      <c r="K311" s="68"/>
      <c r="L311" s="68"/>
      <c r="M311" s="68"/>
      <c r="N311" s="68" t="s">
        <v>2040</v>
      </c>
      <c r="O311" s="31" t="s">
        <v>2323</v>
      </c>
      <c r="P311" s="31">
        <v>0.27800000000000002</v>
      </c>
    </row>
    <row r="312" spans="1:16" x14ac:dyDescent="0.35">
      <c r="A312" s="2" t="s">
        <v>282</v>
      </c>
      <c r="B312" s="27">
        <v>2</v>
      </c>
      <c r="C312" s="2" t="s">
        <v>307</v>
      </c>
      <c r="D312" s="11" t="s">
        <v>315</v>
      </c>
      <c r="E312" s="11"/>
      <c r="F312" s="11" t="s">
        <v>105</v>
      </c>
      <c r="G312" s="11" t="s">
        <v>608</v>
      </c>
      <c r="H312" s="11" t="s">
        <v>7276</v>
      </c>
      <c r="I312" s="68"/>
      <c r="J312" s="68"/>
      <c r="K312" s="68"/>
      <c r="L312" s="68"/>
      <c r="M312" s="68" t="s">
        <v>2040</v>
      </c>
      <c r="N312" s="68" t="s">
        <v>2040</v>
      </c>
      <c r="O312" s="31" t="s">
        <v>2324</v>
      </c>
      <c r="P312" s="31">
        <v>0.20899999999999999</v>
      </c>
    </row>
    <row r="313" spans="1:16" x14ac:dyDescent="0.35">
      <c r="A313" s="2" t="s">
        <v>282</v>
      </c>
      <c r="B313" s="27">
        <v>2</v>
      </c>
      <c r="C313" s="2" t="s">
        <v>307</v>
      </c>
      <c r="D313" s="11" t="s">
        <v>315</v>
      </c>
      <c r="E313" s="11"/>
      <c r="F313" s="11" t="s">
        <v>107</v>
      </c>
      <c r="G313" s="11" t="s">
        <v>608</v>
      </c>
      <c r="H313" s="11" t="s">
        <v>7269</v>
      </c>
      <c r="I313" s="68"/>
      <c r="J313" s="68"/>
      <c r="K313" s="68"/>
      <c r="L313" s="68"/>
      <c r="M313" s="68"/>
      <c r="N313" s="68"/>
      <c r="O313" s="31" t="s">
        <v>822</v>
      </c>
      <c r="P313" s="31">
        <v>0.92800000000000005</v>
      </c>
    </row>
    <row r="314" spans="1:16" x14ac:dyDescent="0.35">
      <c r="A314" s="2" t="s">
        <v>282</v>
      </c>
      <c r="B314" s="27">
        <v>2</v>
      </c>
      <c r="C314" s="2" t="s">
        <v>307</v>
      </c>
      <c r="D314" s="11" t="s">
        <v>315</v>
      </c>
      <c r="E314" s="11"/>
      <c r="F314" s="11" t="s">
        <v>107</v>
      </c>
      <c r="G314" s="11" t="s">
        <v>608</v>
      </c>
      <c r="H314" s="11" t="s">
        <v>7279</v>
      </c>
      <c r="I314" s="68"/>
      <c r="J314" s="68"/>
      <c r="K314" s="68"/>
      <c r="L314" s="68"/>
      <c r="M314" s="68" t="s">
        <v>2040</v>
      </c>
      <c r="N314" s="68"/>
      <c r="O314" s="31" t="s">
        <v>2325</v>
      </c>
      <c r="P314" s="31">
        <v>0.74199999999999999</v>
      </c>
    </row>
    <row r="315" spans="1:16" x14ac:dyDescent="0.35">
      <c r="A315" s="2" t="s">
        <v>282</v>
      </c>
      <c r="B315" s="27">
        <v>2</v>
      </c>
      <c r="C315" s="2" t="s">
        <v>307</v>
      </c>
      <c r="D315" s="11" t="s">
        <v>315</v>
      </c>
      <c r="E315" s="11"/>
      <c r="F315" s="11" t="s">
        <v>107</v>
      </c>
      <c r="G315" s="11" t="s">
        <v>608</v>
      </c>
      <c r="H315" s="11" t="s">
        <v>7288</v>
      </c>
      <c r="I315" s="68"/>
      <c r="J315" s="68"/>
      <c r="K315" s="68"/>
      <c r="L315" s="68"/>
      <c r="M315" s="68"/>
      <c r="N315" s="68" t="s">
        <v>2040</v>
      </c>
      <c r="O315" s="31" t="s">
        <v>2326</v>
      </c>
      <c r="P315" s="31">
        <v>0.74199999999999999</v>
      </c>
    </row>
    <row r="316" spans="1:16" x14ac:dyDescent="0.35">
      <c r="A316" s="2" t="s">
        <v>282</v>
      </c>
      <c r="B316" s="27">
        <v>2</v>
      </c>
      <c r="C316" s="2" t="s">
        <v>307</v>
      </c>
      <c r="D316" s="11" t="s">
        <v>315</v>
      </c>
      <c r="E316" s="11"/>
      <c r="F316" s="11" t="s">
        <v>107</v>
      </c>
      <c r="G316" s="11" t="s">
        <v>608</v>
      </c>
      <c r="H316" s="11" t="s">
        <v>7276</v>
      </c>
      <c r="I316" s="68"/>
      <c r="J316" s="68"/>
      <c r="K316" s="68"/>
      <c r="L316" s="68"/>
      <c r="M316" s="68" t="s">
        <v>2040</v>
      </c>
      <c r="N316" s="68" t="s">
        <v>2040</v>
      </c>
      <c r="O316" s="31" t="s">
        <v>2327</v>
      </c>
      <c r="P316" s="31">
        <v>0.55700000000000005</v>
      </c>
    </row>
    <row r="317" spans="1:16" x14ac:dyDescent="0.35">
      <c r="A317" s="2" t="s">
        <v>282</v>
      </c>
      <c r="B317" s="27">
        <v>2</v>
      </c>
      <c r="C317" s="2" t="s">
        <v>307</v>
      </c>
      <c r="D317" s="11" t="s">
        <v>315</v>
      </c>
      <c r="E317" s="11"/>
      <c r="F317" s="11" t="s">
        <v>109</v>
      </c>
      <c r="G317" s="11" t="s">
        <v>608</v>
      </c>
      <c r="H317" s="11" t="s">
        <v>7269</v>
      </c>
      <c r="I317" s="68"/>
      <c r="J317" s="68"/>
      <c r="K317" s="68"/>
      <c r="L317" s="68"/>
      <c r="M317" s="68"/>
      <c r="N317" s="68"/>
      <c r="O317" s="31" t="s">
        <v>823</v>
      </c>
      <c r="P317" s="31">
        <v>0.92800000000000005</v>
      </c>
    </row>
    <row r="318" spans="1:16" x14ac:dyDescent="0.35">
      <c r="A318" s="2" t="s">
        <v>282</v>
      </c>
      <c r="B318" s="27">
        <v>2</v>
      </c>
      <c r="C318" s="2" t="s">
        <v>307</v>
      </c>
      <c r="D318" s="11" t="s">
        <v>315</v>
      </c>
      <c r="E318" s="11"/>
      <c r="F318" s="11" t="s">
        <v>109</v>
      </c>
      <c r="G318" s="11" t="s">
        <v>608</v>
      </c>
      <c r="H318" s="11" t="s">
        <v>7279</v>
      </c>
      <c r="I318" s="68"/>
      <c r="J318" s="68"/>
      <c r="K318" s="68"/>
      <c r="L318" s="68"/>
      <c r="M318" s="68" t="s">
        <v>2040</v>
      </c>
      <c r="N318" s="68"/>
      <c r="O318" s="31" t="s">
        <v>2328</v>
      </c>
      <c r="P318" s="31">
        <v>0.74199999999999999</v>
      </c>
    </row>
    <row r="319" spans="1:16" x14ac:dyDescent="0.35">
      <c r="A319" s="2" t="s">
        <v>282</v>
      </c>
      <c r="B319" s="27">
        <v>2</v>
      </c>
      <c r="C319" s="2" t="s">
        <v>307</v>
      </c>
      <c r="D319" s="11" t="s">
        <v>315</v>
      </c>
      <c r="E319" s="11"/>
      <c r="F319" s="11" t="s">
        <v>109</v>
      </c>
      <c r="G319" s="11" t="s">
        <v>608</v>
      </c>
      <c r="H319" s="11" t="s">
        <v>7288</v>
      </c>
      <c r="I319" s="68"/>
      <c r="J319" s="68"/>
      <c r="K319" s="68"/>
      <c r="L319" s="68"/>
      <c r="M319" s="68"/>
      <c r="N319" s="68" t="s">
        <v>2040</v>
      </c>
      <c r="O319" s="31" t="s">
        <v>2329</v>
      </c>
      <c r="P319" s="31">
        <v>0.74199999999999999</v>
      </c>
    </row>
    <row r="320" spans="1:16" x14ac:dyDescent="0.35">
      <c r="A320" s="2" t="s">
        <v>282</v>
      </c>
      <c r="B320" s="27">
        <v>2</v>
      </c>
      <c r="C320" s="2" t="s">
        <v>307</v>
      </c>
      <c r="D320" s="11" t="s">
        <v>315</v>
      </c>
      <c r="E320" s="11"/>
      <c r="F320" s="11" t="s">
        <v>109</v>
      </c>
      <c r="G320" s="11" t="s">
        <v>608</v>
      </c>
      <c r="H320" s="11" t="s">
        <v>7276</v>
      </c>
      <c r="I320" s="68"/>
      <c r="J320" s="68"/>
      <c r="K320" s="68"/>
      <c r="L320" s="68"/>
      <c r="M320" s="68" t="s">
        <v>2040</v>
      </c>
      <c r="N320" s="68" t="s">
        <v>2040</v>
      </c>
      <c r="O320" s="31" t="s">
        <v>2330</v>
      </c>
      <c r="P320" s="31">
        <v>0.55700000000000005</v>
      </c>
    </row>
    <row r="321" spans="1:16" x14ac:dyDescent="0.35">
      <c r="A321" s="2" t="s">
        <v>282</v>
      </c>
      <c r="B321" s="27">
        <v>2</v>
      </c>
      <c r="C321" s="2" t="s">
        <v>307</v>
      </c>
      <c r="D321" s="11" t="s">
        <v>315</v>
      </c>
      <c r="E321" s="11"/>
      <c r="F321" s="11" t="s">
        <v>110</v>
      </c>
      <c r="G321" s="11" t="s">
        <v>608</v>
      </c>
      <c r="H321" s="11" t="s">
        <v>7269</v>
      </c>
      <c r="I321" s="68"/>
      <c r="J321" s="68"/>
      <c r="K321" s="68"/>
      <c r="L321" s="68"/>
      <c r="M321" s="68"/>
      <c r="N321" s="68"/>
      <c r="O321" s="31" t="s">
        <v>824</v>
      </c>
      <c r="P321" s="31">
        <v>1.61</v>
      </c>
    </row>
    <row r="322" spans="1:16" x14ac:dyDescent="0.35">
      <c r="A322" s="2" t="s">
        <v>282</v>
      </c>
      <c r="B322" s="27">
        <v>2</v>
      </c>
      <c r="C322" s="2" t="s">
        <v>307</v>
      </c>
      <c r="D322" s="11" t="s">
        <v>315</v>
      </c>
      <c r="E322" s="11"/>
      <c r="F322" s="11" t="s">
        <v>110</v>
      </c>
      <c r="G322" s="11" t="s">
        <v>608</v>
      </c>
      <c r="H322" s="11" t="s">
        <v>7279</v>
      </c>
      <c r="I322" s="68"/>
      <c r="J322" s="68"/>
      <c r="K322" s="68"/>
      <c r="L322" s="68"/>
      <c r="M322" s="68" t="s">
        <v>2040</v>
      </c>
      <c r="N322" s="68"/>
      <c r="O322" s="31" t="s">
        <v>2331</v>
      </c>
      <c r="P322" s="31">
        <v>1.288</v>
      </c>
    </row>
    <row r="323" spans="1:16" x14ac:dyDescent="0.35">
      <c r="A323" s="2" t="s">
        <v>282</v>
      </c>
      <c r="B323" s="27">
        <v>2</v>
      </c>
      <c r="C323" s="2" t="s">
        <v>307</v>
      </c>
      <c r="D323" s="11" t="s">
        <v>315</v>
      </c>
      <c r="E323" s="11"/>
      <c r="F323" s="11" t="s">
        <v>110</v>
      </c>
      <c r="G323" s="11" t="s">
        <v>608</v>
      </c>
      <c r="H323" s="11" t="s">
        <v>7288</v>
      </c>
      <c r="I323" s="68"/>
      <c r="J323" s="68"/>
      <c r="K323" s="68"/>
      <c r="L323" s="68"/>
      <c r="M323" s="68"/>
      <c r="N323" s="68" t="s">
        <v>2040</v>
      </c>
      <c r="O323" s="31" t="s">
        <v>2332</v>
      </c>
      <c r="P323" s="31">
        <v>1.288</v>
      </c>
    </row>
    <row r="324" spans="1:16" x14ac:dyDescent="0.35">
      <c r="A324" s="2" t="s">
        <v>282</v>
      </c>
      <c r="B324" s="27">
        <v>2</v>
      </c>
      <c r="C324" s="2" t="s">
        <v>307</v>
      </c>
      <c r="D324" s="11" t="s">
        <v>315</v>
      </c>
      <c r="E324" s="11"/>
      <c r="F324" s="11" t="s">
        <v>110</v>
      </c>
      <c r="G324" s="11" t="s">
        <v>608</v>
      </c>
      <c r="H324" s="11" t="s">
        <v>7276</v>
      </c>
      <c r="I324" s="68"/>
      <c r="J324" s="68"/>
      <c r="K324" s="68"/>
      <c r="L324" s="68"/>
      <c r="M324" s="68" t="s">
        <v>2040</v>
      </c>
      <c r="N324" s="68" t="s">
        <v>2040</v>
      </c>
      <c r="O324" s="31" t="s">
        <v>2333</v>
      </c>
      <c r="P324" s="31">
        <v>0.96599999999999997</v>
      </c>
    </row>
    <row r="325" spans="1:16" x14ac:dyDescent="0.35">
      <c r="A325" s="2" t="s">
        <v>282</v>
      </c>
      <c r="B325" s="27">
        <v>2</v>
      </c>
      <c r="C325" s="2" t="s">
        <v>307</v>
      </c>
      <c r="D325" s="11" t="s">
        <v>315</v>
      </c>
      <c r="E325" s="11"/>
      <c r="F325" s="11" t="s">
        <v>111</v>
      </c>
      <c r="G325" s="11" t="s">
        <v>608</v>
      </c>
      <c r="H325" s="11" t="s">
        <v>7269</v>
      </c>
      <c r="I325" s="68"/>
      <c r="J325" s="68"/>
      <c r="K325" s="68"/>
      <c r="L325" s="68"/>
      <c r="M325" s="68"/>
      <c r="N325" s="68"/>
      <c r="O325" s="31" t="s">
        <v>825</v>
      </c>
      <c r="P325" s="31">
        <v>1.61</v>
      </c>
    </row>
    <row r="326" spans="1:16" x14ac:dyDescent="0.35">
      <c r="A326" s="2" t="s">
        <v>282</v>
      </c>
      <c r="B326" s="27">
        <v>2</v>
      </c>
      <c r="C326" s="2" t="s">
        <v>307</v>
      </c>
      <c r="D326" s="11" t="s">
        <v>315</v>
      </c>
      <c r="E326" s="11"/>
      <c r="F326" s="11" t="s">
        <v>111</v>
      </c>
      <c r="G326" s="11" t="s">
        <v>608</v>
      </c>
      <c r="H326" s="11" t="s">
        <v>7279</v>
      </c>
      <c r="I326" s="68"/>
      <c r="J326" s="68"/>
      <c r="K326" s="68"/>
      <c r="L326" s="68"/>
      <c r="M326" s="68" t="s">
        <v>2040</v>
      </c>
      <c r="N326" s="68"/>
      <c r="O326" s="31" t="s">
        <v>2334</v>
      </c>
      <c r="P326" s="31">
        <v>1.288</v>
      </c>
    </row>
    <row r="327" spans="1:16" x14ac:dyDescent="0.35">
      <c r="A327" s="2" t="s">
        <v>282</v>
      </c>
      <c r="B327" s="27">
        <v>2</v>
      </c>
      <c r="C327" s="2" t="s">
        <v>307</v>
      </c>
      <c r="D327" s="11" t="s">
        <v>315</v>
      </c>
      <c r="E327" s="11"/>
      <c r="F327" s="11" t="s">
        <v>111</v>
      </c>
      <c r="G327" s="11" t="s">
        <v>608</v>
      </c>
      <c r="H327" s="11" t="s">
        <v>7288</v>
      </c>
      <c r="I327" s="68"/>
      <c r="J327" s="68"/>
      <c r="K327" s="68"/>
      <c r="L327" s="68"/>
      <c r="M327" s="68"/>
      <c r="N327" s="68" t="s">
        <v>2040</v>
      </c>
      <c r="O327" s="31" t="s">
        <v>2335</v>
      </c>
      <c r="P327" s="31">
        <v>1.288</v>
      </c>
    </row>
    <row r="328" spans="1:16" x14ac:dyDescent="0.35">
      <c r="A328" s="2" t="s">
        <v>282</v>
      </c>
      <c r="B328" s="27">
        <v>2</v>
      </c>
      <c r="C328" s="2" t="s">
        <v>307</v>
      </c>
      <c r="D328" s="11" t="s">
        <v>315</v>
      </c>
      <c r="E328" s="11"/>
      <c r="F328" s="11" t="s">
        <v>111</v>
      </c>
      <c r="G328" s="11" t="s">
        <v>608</v>
      </c>
      <c r="H328" s="11" t="s">
        <v>7276</v>
      </c>
      <c r="I328" s="68"/>
      <c r="J328" s="68"/>
      <c r="K328" s="68"/>
      <c r="L328" s="68"/>
      <c r="M328" s="68" t="s">
        <v>2040</v>
      </c>
      <c r="N328" s="68" t="s">
        <v>2040</v>
      </c>
      <c r="O328" s="31" t="s">
        <v>2336</v>
      </c>
      <c r="P328" s="31">
        <v>0.96599999999999997</v>
      </c>
    </row>
    <row r="329" spans="1:16" x14ac:dyDescent="0.35">
      <c r="A329" s="2" t="s">
        <v>282</v>
      </c>
      <c r="B329" s="27">
        <v>2</v>
      </c>
      <c r="C329" s="2" t="s">
        <v>307</v>
      </c>
      <c r="D329" s="11" t="s">
        <v>315</v>
      </c>
      <c r="E329" s="11"/>
      <c r="F329" s="11" t="s">
        <v>112</v>
      </c>
      <c r="G329" s="11" t="s">
        <v>608</v>
      </c>
      <c r="H329" s="11" t="s">
        <v>7269</v>
      </c>
      <c r="I329" s="68"/>
      <c r="J329" s="68"/>
      <c r="K329" s="68"/>
      <c r="L329" s="68"/>
      <c r="M329" s="68"/>
      <c r="N329" s="68"/>
      <c r="O329" s="31" t="s">
        <v>826</v>
      </c>
      <c r="P329" s="31">
        <v>1.61</v>
      </c>
    </row>
    <row r="330" spans="1:16" x14ac:dyDescent="0.35">
      <c r="A330" s="2" t="s">
        <v>282</v>
      </c>
      <c r="B330" s="27">
        <v>2</v>
      </c>
      <c r="C330" s="2" t="s">
        <v>307</v>
      </c>
      <c r="D330" s="11" t="s">
        <v>315</v>
      </c>
      <c r="E330" s="11"/>
      <c r="F330" s="11" t="s">
        <v>112</v>
      </c>
      <c r="G330" s="11" t="s">
        <v>608</v>
      </c>
      <c r="H330" s="11" t="s">
        <v>7279</v>
      </c>
      <c r="I330" s="68"/>
      <c r="J330" s="68"/>
      <c r="K330" s="68"/>
      <c r="L330" s="68"/>
      <c r="M330" s="68" t="s">
        <v>2040</v>
      </c>
      <c r="N330" s="68"/>
      <c r="O330" s="31" t="s">
        <v>2337</v>
      </c>
      <c r="P330" s="31">
        <v>1.288</v>
      </c>
    </row>
    <row r="331" spans="1:16" x14ac:dyDescent="0.35">
      <c r="A331" s="2" t="s">
        <v>282</v>
      </c>
      <c r="B331" s="27">
        <v>2</v>
      </c>
      <c r="C331" s="2" t="s">
        <v>307</v>
      </c>
      <c r="D331" s="11" t="s">
        <v>315</v>
      </c>
      <c r="E331" s="11"/>
      <c r="F331" s="11" t="s">
        <v>112</v>
      </c>
      <c r="G331" s="11" t="s">
        <v>608</v>
      </c>
      <c r="H331" s="11" t="s">
        <v>7288</v>
      </c>
      <c r="I331" s="68"/>
      <c r="J331" s="68"/>
      <c r="K331" s="68"/>
      <c r="L331" s="68"/>
      <c r="M331" s="68"/>
      <c r="N331" s="68" t="s">
        <v>2040</v>
      </c>
      <c r="O331" s="31" t="s">
        <v>2338</v>
      </c>
      <c r="P331" s="31">
        <v>1.288</v>
      </c>
    </row>
    <row r="332" spans="1:16" x14ac:dyDescent="0.35">
      <c r="A332" s="2" t="s">
        <v>282</v>
      </c>
      <c r="B332" s="27">
        <v>2</v>
      </c>
      <c r="C332" s="2" t="s">
        <v>307</v>
      </c>
      <c r="D332" s="11" t="s">
        <v>315</v>
      </c>
      <c r="E332" s="11"/>
      <c r="F332" s="11" t="s">
        <v>112</v>
      </c>
      <c r="G332" s="11" t="s">
        <v>608</v>
      </c>
      <c r="H332" s="11" t="s">
        <v>7276</v>
      </c>
      <c r="I332" s="68"/>
      <c r="J332" s="68"/>
      <c r="K332" s="68"/>
      <c r="L332" s="68"/>
      <c r="M332" s="68" t="s">
        <v>2040</v>
      </c>
      <c r="N332" s="68" t="s">
        <v>2040</v>
      </c>
      <c r="O332" s="31" t="s">
        <v>2339</v>
      </c>
      <c r="P332" s="31">
        <v>0.96599999999999997</v>
      </c>
    </row>
    <row r="333" spans="1:16" x14ac:dyDescent="0.35">
      <c r="A333" s="2" t="s">
        <v>282</v>
      </c>
      <c r="B333" s="27">
        <v>2</v>
      </c>
      <c r="C333" s="2" t="s">
        <v>307</v>
      </c>
      <c r="D333" s="11" t="s">
        <v>315</v>
      </c>
      <c r="E333" s="11"/>
      <c r="F333" s="11" t="s">
        <v>113</v>
      </c>
      <c r="G333" s="11" t="s">
        <v>608</v>
      </c>
      <c r="H333" s="11" t="s">
        <v>7269</v>
      </c>
      <c r="I333" s="68"/>
      <c r="J333" s="68"/>
      <c r="K333" s="68"/>
      <c r="L333" s="68"/>
      <c r="M333" s="68"/>
      <c r="N333" s="68"/>
      <c r="O333" s="31" t="s">
        <v>827</v>
      </c>
      <c r="P333" s="31">
        <v>3.6829999999999998</v>
      </c>
    </row>
    <row r="334" spans="1:16" x14ac:dyDescent="0.35">
      <c r="A334" s="2" t="s">
        <v>282</v>
      </c>
      <c r="B334" s="27">
        <v>2</v>
      </c>
      <c r="C334" s="2" t="s">
        <v>307</v>
      </c>
      <c r="D334" s="11" t="s">
        <v>315</v>
      </c>
      <c r="E334" s="11"/>
      <c r="F334" s="11" t="s">
        <v>113</v>
      </c>
      <c r="G334" s="11" t="s">
        <v>608</v>
      </c>
      <c r="H334" s="11" t="s">
        <v>7279</v>
      </c>
      <c r="I334" s="68"/>
      <c r="J334" s="68"/>
      <c r="K334" s="68"/>
      <c r="L334" s="68"/>
      <c r="M334" s="68" t="s">
        <v>2040</v>
      </c>
      <c r="N334" s="68"/>
      <c r="O334" s="31" t="s">
        <v>2340</v>
      </c>
      <c r="P334" s="31">
        <v>2.9460000000000002</v>
      </c>
    </row>
    <row r="335" spans="1:16" x14ac:dyDescent="0.35">
      <c r="A335" s="2" t="s">
        <v>282</v>
      </c>
      <c r="B335" s="27">
        <v>2</v>
      </c>
      <c r="C335" s="2" t="s">
        <v>307</v>
      </c>
      <c r="D335" s="11" t="s">
        <v>315</v>
      </c>
      <c r="E335" s="11"/>
      <c r="F335" s="11" t="s">
        <v>113</v>
      </c>
      <c r="G335" s="11" t="s">
        <v>608</v>
      </c>
      <c r="H335" s="11" t="s">
        <v>7288</v>
      </c>
      <c r="I335" s="68"/>
      <c r="J335" s="68"/>
      <c r="K335" s="68"/>
      <c r="L335" s="68"/>
      <c r="M335" s="68"/>
      <c r="N335" s="68" t="s">
        <v>2040</v>
      </c>
      <c r="O335" s="31" t="s">
        <v>2341</v>
      </c>
      <c r="P335" s="31">
        <v>2.9460000000000002</v>
      </c>
    </row>
    <row r="336" spans="1:16" x14ac:dyDescent="0.35">
      <c r="A336" s="2" t="s">
        <v>282</v>
      </c>
      <c r="B336" s="27">
        <v>2</v>
      </c>
      <c r="C336" s="2" t="s">
        <v>307</v>
      </c>
      <c r="D336" s="11" t="s">
        <v>315</v>
      </c>
      <c r="E336" s="11"/>
      <c r="F336" s="11" t="s">
        <v>113</v>
      </c>
      <c r="G336" s="11" t="s">
        <v>608</v>
      </c>
      <c r="H336" s="11" t="s">
        <v>7276</v>
      </c>
      <c r="I336" s="68"/>
      <c r="J336" s="68"/>
      <c r="K336" s="68"/>
      <c r="L336" s="68"/>
      <c r="M336" s="68" t="s">
        <v>2040</v>
      </c>
      <c r="N336" s="68" t="s">
        <v>2040</v>
      </c>
      <c r="O336" s="31" t="s">
        <v>2342</v>
      </c>
      <c r="P336" s="31">
        <v>2.21</v>
      </c>
    </row>
    <row r="337" spans="1:16" x14ac:dyDescent="0.35">
      <c r="A337" s="2" t="s">
        <v>282</v>
      </c>
      <c r="B337" s="27">
        <v>2</v>
      </c>
      <c r="C337" s="2" t="s">
        <v>307</v>
      </c>
      <c r="D337" s="11" t="s">
        <v>315</v>
      </c>
      <c r="E337" s="11"/>
      <c r="F337" s="11" t="s">
        <v>114</v>
      </c>
      <c r="G337" s="11" t="s">
        <v>608</v>
      </c>
      <c r="H337" s="11" t="s">
        <v>7269</v>
      </c>
      <c r="I337" s="68"/>
      <c r="J337" s="68"/>
      <c r="K337" s="68"/>
      <c r="L337" s="68"/>
      <c r="M337" s="68"/>
      <c r="N337" s="68"/>
      <c r="O337" s="31" t="s">
        <v>828</v>
      </c>
      <c r="P337" s="31">
        <v>3.6829999999999998</v>
      </c>
    </row>
    <row r="338" spans="1:16" x14ac:dyDescent="0.35">
      <c r="A338" s="2" t="s">
        <v>282</v>
      </c>
      <c r="B338" s="27">
        <v>2</v>
      </c>
      <c r="C338" s="2" t="s">
        <v>307</v>
      </c>
      <c r="D338" s="11" t="s">
        <v>315</v>
      </c>
      <c r="E338" s="11"/>
      <c r="F338" s="11" t="s">
        <v>114</v>
      </c>
      <c r="G338" s="11" t="s">
        <v>608</v>
      </c>
      <c r="H338" s="11" t="s">
        <v>7279</v>
      </c>
      <c r="I338" s="68"/>
      <c r="J338" s="68"/>
      <c r="K338" s="68"/>
      <c r="L338" s="68"/>
      <c r="M338" s="68" t="s">
        <v>2040</v>
      </c>
      <c r="N338" s="68"/>
      <c r="O338" s="31" t="s">
        <v>2343</v>
      </c>
      <c r="P338" s="31">
        <v>2.9460000000000002</v>
      </c>
    </row>
    <row r="339" spans="1:16" x14ac:dyDescent="0.35">
      <c r="A339" s="2" t="s">
        <v>282</v>
      </c>
      <c r="B339" s="27">
        <v>2</v>
      </c>
      <c r="C339" s="2" t="s">
        <v>307</v>
      </c>
      <c r="D339" s="11" t="s">
        <v>315</v>
      </c>
      <c r="E339" s="11"/>
      <c r="F339" s="11" t="s">
        <v>114</v>
      </c>
      <c r="G339" s="11" t="s">
        <v>608</v>
      </c>
      <c r="H339" s="11" t="s">
        <v>7288</v>
      </c>
      <c r="I339" s="68"/>
      <c r="J339" s="68"/>
      <c r="K339" s="68"/>
      <c r="L339" s="68"/>
      <c r="M339" s="68"/>
      <c r="N339" s="68" t="s">
        <v>2040</v>
      </c>
      <c r="O339" s="31" t="s">
        <v>2344</v>
      </c>
      <c r="P339" s="31">
        <v>2.9460000000000002</v>
      </c>
    </row>
    <row r="340" spans="1:16" x14ac:dyDescent="0.35">
      <c r="A340" s="2" t="s">
        <v>282</v>
      </c>
      <c r="B340" s="27">
        <v>2</v>
      </c>
      <c r="C340" s="2" t="s">
        <v>307</v>
      </c>
      <c r="D340" s="11" t="s">
        <v>315</v>
      </c>
      <c r="E340" s="11"/>
      <c r="F340" s="11" t="s">
        <v>114</v>
      </c>
      <c r="G340" s="11" t="s">
        <v>608</v>
      </c>
      <c r="H340" s="11" t="s">
        <v>7276</v>
      </c>
      <c r="I340" s="68"/>
      <c r="J340" s="68"/>
      <c r="K340" s="68"/>
      <c r="L340" s="68"/>
      <c r="M340" s="68" t="s">
        <v>2040</v>
      </c>
      <c r="N340" s="68" t="s">
        <v>2040</v>
      </c>
      <c r="O340" s="31" t="s">
        <v>2345</v>
      </c>
      <c r="P340" s="31">
        <v>2.21</v>
      </c>
    </row>
    <row r="341" spans="1:16" x14ac:dyDescent="0.35">
      <c r="A341" s="2" t="s">
        <v>282</v>
      </c>
      <c r="B341" s="27">
        <v>2</v>
      </c>
      <c r="C341" s="2" t="s">
        <v>307</v>
      </c>
      <c r="D341" s="11" t="s">
        <v>315</v>
      </c>
      <c r="E341" s="11"/>
      <c r="F341" s="11" t="s">
        <v>102</v>
      </c>
      <c r="G341" s="11" t="s">
        <v>608</v>
      </c>
      <c r="H341" s="11" t="s">
        <v>7269</v>
      </c>
      <c r="I341" s="68"/>
      <c r="J341" s="68"/>
      <c r="K341" s="68"/>
      <c r="L341" s="68"/>
      <c r="M341" s="68"/>
      <c r="N341" s="68"/>
      <c r="O341" s="31" t="s">
        <v>829</v>
      </c>
      <c r="P341" s="31">
        <v>3.6829999999999998</v>
      </c>
    </row>
    <row r="342" spans="1:16" x14ac:dyDescent="0.35">
      <c r="A342" s="2" t="s">
        <v>282</v>
      </c>
      <c r="B342" s="27">
        <v>2</v>
      </c>
      <c r="C342" s="2" t="s">
        <v>307</v>
      </c>
      <c r="D342" s="11" t="s">
        <v>315</v>
      </c>
      <c r="E342" s="11"/>
      <c r="F342" s="11" t="s">
        <v>102</v>
      </c>
      <c r="G342" s="11" t="s">
        <v>608</v>
      </c>
      <c r="H342" s="11" t="s">
        <v>7279</v>
      </c>
      <c r="I342" s="68"/>
      <c r="J342" s="68"/>
      <c r="K342" s="68"/>
      <c r="L342" s="68"/>
      <c r="M342" s="68" t="s">
        <v>2040</v>
      </c>
      <c r="N342" s="68"/>
      <c r="O342" s="31" t="s">
        <v>2346</v>
      </c>
      <c r="P342" s="31">
        <v>2.9460000000000002</v>
      </c>
    </row>
    <row r="343" spans="1:16" x14ac:dyDescent="0.35">
      <c r="A343" s="2" t="s">
        <v>282</v>
      </c>
      <c r="B343" s="27">
        <v>2</v>
      </c>
      <c r="C343" s="2" t="s">
        <v>307</v>
      </c>
      <c r="D343" s="11" t="s">
        <v>315</v>
      </c>
      <c r="E343" s="11"/>
      <c r="F343" s="11" t="s">
        <v>102</v>
      </c>
      <c r="G343" s="11" t="s">
        <v>608</v>
      </c>
      <c r="H343" s="11" t="s">
        <v>7288</v>
      </c>
      <c r="I343" s="68"/>
      <c r="J343" s="68"/>
      <c r="K343" s="68"/>
      <c r="L343" s="68"/>
      <c r="M343" s="68"/>
      <c r="N343" s="68" t="s">
        <v>2040</v>
      </c>
      <c r="O343" s="31" t="s">
        <v>2347</v>
      </c>
      <c r="P343" s="31">
        <v>2.9460000000000002</v>
      </c>
    </row>
    <row r="344" spans="1:16" x14ac:dyDescent="0.35">
      <c r="A344" s="2" t="s">
        <v>282</v>
      </c>
      <c r="B344" s="27">
        <v>2</v>
      </c>
      <c r="C344" s="2" t="s">
        <v>307</v>
      </c>
      <c r="D344" s="11" t="s">
        <v>315</v>
      </c>
      <c r="E344" s="11"/>
      <c r="F344" s="11" t="s">
        <v>102</v>
      </c>
      <c r="G344" s="11" t="s">
        <v>608</v>
      </c>
      <c r="H344" s="11" t="s">
        <v>7276</v>
      </c>
      <c r="I344" s="68"/>
      <c r="J344" s="68"/>
      <c r="K344" s="68"/>
      <c r="L344" s="68"/>
      <c r="M344" s="68" t="s">
        <v>2040</v>
      </c>
      <c r="N344" s="68" t="s">
        <v>2040</v>
      </c>
      <c r="O344" s="31" t="s">
        <v>2348</v>
      </c>
      <c r="P344" s="31">
        <v>2.21</v>
      </c>
    </row>
    <row r="345" spans="1:16" x14ac:dyDescent="0.35">
      <c r="A345" s="2" t="s">
        <v>282</v>
      </c>
      <c r="B345" s="27">
        <v>2</v>
      </c>
      <c r="C345" s="2" t="s">
        <v>276</v>
      </c>
      <c r="D345" s="11" t="s">
        <v>332</v>
      </c>
      <c r="E345" s="11"/>
      <c r="F345" s="11" t="s">
        <v>252</v>
      </c>
      <c r="G345" s="11" t="s">
        <v>99</v>
      </c>
      <c r="H345" s="11" t="s">
        <v>7269</v>
      </c>
      <c r="I345" s="68"/>
      <c r="J345" s="68"/>
      <c r="K345" s="68"/>
      <c r="L345" s="68"/>
      <c r="M345" s="68"/>
      <c r="N345" s="68"/>
      <c r="O345" s="31" t="s">
        <v>830</v>
      </c>
      <c r="P345" s="31">
        <v>1E-3</v>
      </c>
    </row>
    <row r="346" spans="1:16" x14ac:dyDescent="0.35">
      <c r="A346" s="2" t="s">
        <v>282</v>
      </c>
      <c r="B346" s="27">
        <v>2</v>
      </c>
      <c r="C346" s="2" t="s">
        <v>276</v>
      </c>
      <c r="D346" s="11" t="s">
        <v>332</v>
      </c>
      <c r="E346" s="11"/>
      <c r="F346" s="11" t="s">
        <v>252</v>
      </c>
      <c r="G346" s="11" t="s">
        <v>99</v>
      </c>
      <c r="H346" s="11" t="s">
        <v>7279</v>
      </c>
      <c r="I346" s="68"/>
      <c r="J346" s="68"/>
      <c r="K346" s="68"/>
      <c r="L346" s="68"/>
      <c r="M346" s="68" t="s">
        <v>2040</v>
      </c>
      <c r="N346" s="68"/>
      <c r="O346" s="31" t="s">
        <v>2349</v>
      </c>
      <c r="P346" s="31">
        <v>1E-3</v>
      </c>
    </row>
    <row r="347" spans="1:16" x14ac:dyDescent="0.35">
      <c r="A347" s="2" t="s">
        <v>282</v>
      </c>
      <c r="B347" s="27">
        <v>2</v>
      </c>
      <c r="C347" s="2" t="s">
        <v>276</v>
      </c>
      <c r="D347" s="11" t="s">
        <v>332</v>
      </c>
      <c r="E347" s="11"/>
      <c r="F347" s="11" t="s">
        <v>252</v>
      </c>
      <c r="G347" s="11" t="s">
        <v>99</v>
      </c>
      <c r="H347" s="11" t="s">
        <v>7288</v>
      </c>
      <c r="I347" s="68"/>
      <c r="J347" s="68"/>
      <c r="K347" s="68"/>
      <c r="L347" s="68"/>
      <c r="M347" s="68"/>
      <c r="N347" s="68" t="s">
        <v>2040</v>
      </c>
      <c r="O347" s="31" t="s">
        <v>2350</v>
      </c>
      <c r="P347" s="31">
        <v>1E-3</v>
      </c>
    </row>
    <row r="348" spans="1:16" x14ac:dyDescent="0.35">
      <c r="A348" s="2" t="s">
        <v>282</v>
      </c>
      <c r="B348" s="27">
        <v>2</v>
      </c>
      <c r="C348" s="2" t="s">
        <v>276</v>
      </c>
      <c r="D348" s="11" t="s">
        <v>332</v>
      </c>
      <c r="E348" s="11"/>
      <c r="F348" s="11" t="s">
        <v>252</v>
      </c>
      <c r="G348" s="11" t="s">
        <v>99</v>
      </c>
      <c r="H348" s="11" t="s">
        <v>7276</v>
      </c>
      <c r="I348" s="68"/>
      <c r="J348" s="68"/>
      <c r="K348" s="68"/>
      <c r="L348" s="68"/>
      <c r="M348" s="68" t="s">
        <v>2040</v>
      </c>
      <c r="N348" s="68" t="s">
        <v>2040</v>
      </c>
      <c r="O348" s="31" t="s">
        <v>2351</v>
      </c>
      <c r="P348" s="31">
        <v>1E-3</v>
      </c>
    </row>
    <row r="349" spans="1:16" x14ac:dyDescent="0.35">
      <c r="A349" s="2" t="s">
        <v>282</v>
      </c>
      <c r="B349" s="27">
        <v>2</v>
      </c>
      <c r="C349" s="2" t="s">
        <v>276</v>
      </c>
      <c r="D349" s="11" t="s">
        <v>332</v>
      </c>
      <c r="E349" s="11"/>
      <c r="F349" s="11" t="s">
        <v>252</v>
      </c>
      <c r="G349" s="11" t="s">
        <v>659</v>
      </c>
      <c r="H349" s="11" t="s">
        <v>7269</v>
      </c>
      <c r="I349" s="68"/>
      <c r="J349" s="68"/>
      <c r="K349" s="68"/>
      <c r="L349" s="68"/>
      <c r="M349" s="68"/>
      <c r="N349" s="68"/>
      <c r="O349" s="31" t="s">
        <v>831</v>
      </c>
      <c r="P349" s="31">
        <v>1E-3</v>
      </c>
    </row>
    <row r="350" spans="1:16" x14ac:dyDescent="0.35">
      <c r="A350" s="2" t="s">
        <v>282</v>
      </c>
      <c r="B350" s="27">
        <v>2</v>
      </c>
      <c r="C350" s="2" t="s">
        <v>276</v>
      </c>
      <c r="D350" s="11" t="s">
        <v>332</v>
      </c>
      <c r="E350" s="11"/>
      <c r="F350" s="11" t="s">
        <v>252</v>
      </c>
      <c r="G350" s="11" t="s">
        <v>659</v>
      </c>
      <c r="H350" s="11" t="s">
        <v>7279</v>
      </c>
      <c r="I350" s="68"/>
      <c r="J350" s="68"/>
      <c r="K350" s="68"/>
      <c r="L350" s="68"/>
      <c r="M350" s="68" t="s">
        <v>2040</v>
      </c>
      <c r="N350" s="68"/>
      <c r="O350" s="31" t="s">
        <v>2352</v>
      </c>
      <c r="P350" s="31">
        <v>1E-3</v>
      </c>
    </row>
    <row r="351" spans="1:16" x14ac:dyDescent="0.35">
      <c r="A351" s="2" t="s">
        <v>282</v>
      </c>
      <c r="B351" s="27">
        <v>2</v>
      </c>
      <c r="C351" s="2" t="s">
        <v>276</v>
      </c>
      <c r="D351" s="11" t="s">
        <v>332</v>
      </c>
      <c r="E351" s="11"/>
      <c r="F351" s="11" t="s">
        <v>252</v>
      </c>
      <c r="G351" s="11" t="s">
        <v>659</v>
      </c>
      <c r="H351" s="11" t="s">
        <v>7288</v>
      </c>
      <c r="I351" s="68"/>
      <c r="J351" s="68"/>
      <c r="K351" s="68"/>
      <c r="L351" s="68"/>
      <c r="M351" s="68"/>
      <c r="N351" s="68" t="s">
        <v>2040</v>
      </c>
      <c r="O351" s="31" t="s">
        <v>2353</v>
      </c>
      <c r="P351" s="31">
        <v>1E-3</v>
      </c>
    </row>
    <row r="352" spans="1:16" x14ac:dyDescent="0.35">
      <c r="A352" s="2" t="s">
        <v>282</v>
      </c>
      <c r="B352" s="27">
        <v>2</v>
      </c>
      <c r="C352" s="2" t="s">
        <v>276</v>
      </c>
      <c r="D352" s="11" t="s">
        <v>332</v>
      </c>
      <c r="E352" s="11"/>
      <c r="F352" s="11" t="s">
        <v>252</v>
      </c>
      <c r="G352" s="11" t="s">
        <v>659</v>
      </c>
      <c r="H352" s="11" t="s">
        <v>7276</v>
      </c>
      <c r="I352" s="68"/>
      <c r="J352" s="68"/>
      <c r="K352" s="68"/>
      <c r="L352" s="68"/>
      <c r="M352" s="68" t="s">
        <v>2040</v>
      </c>
      <c r="N352" s="68" t="s">
        <v>2040</v>
      </c>
      <c r="O352" s="31" t="s">
        <v>2354</v>
      </c>
      <c r="P352" s="31">
        <v>1E-3</v>
      </c>
    </row>
    <row r="353" spans="1:16" x14ac:dyDescent="0.35">
      <c r="A353" s="2" t="s">
        <v>282</v>
      </c>
      <c r="B353" s="27">
        <v>2</v>
      </c>
      <c r="C353" s="2" t="s">
        <v>276</v>
      </c>
      <c r="D353" s="11" t="s">
        <v>332</v>
      </c>
      <c r="E353" s="11"/>
      <c r="F353" s="11" t="s">
        <v>253</v>
      </c>
      <c r="G353" s="11" t="s">
        <v>99</v>
      </c>
      <c r="H353" s="11" t="s">
        <v>7269</v>
      </c>
      <c r="I353" s="68"/>
      <c r="J353" s="68"/>
      <c r="K353" s="68"/>
      <c r="L353" s="68"/>
      <c r="M353" s="68"/>
      <c r="N353" s="68"/>
      <c r="O353" s="31" t="s">
        <v>832</v>
      </c>
      <c r="P353" s="31">
        <v>2E-3</v>
      </c>
    </row>
    <row r="354" spans="1:16" x14ac:dyDescent="0.35">
      <c r="A354" s="2" t="s">
        <v>282</v>
      </c>
      <c r="B354" s="27">
        <v>2</v>
      </c>
      <c r="C354" s="2" t="s">
        <v>276</v>
      </c>
      <c r="D354" s="11" t="s">
        <v>332</v>
      </c>
      <c r="E354" s="11"/>
      <c r="F354" s="11" t="s">
        <v>253</v>
      </c>
      <c r="G354" s="11" t="s">
        <v>99</v>
      </c>
      <c r="H354" s="11" t="s">
        <v>7279</v>
      </c>
      <c r="I354" s="68"/>
      <c r="J354" s="68"/>
      <c r="K354" s="68"/>
      <c r="L354" s="68"/>
      <c r="M354" s="68" t="s">
        <v>2040</v>
      </c>
      <c r="N354" s="68"/>
      <c r="O354" s="31" t="s">
        <v>2355</v>
      </c>
      <c r="P354" s="31">
        <v>2E-3</v>
      </c>
    </row>
    <row r="355" spans="1:16" x14ac:dyDescent="0.35">
      <c r="A355" s="2" t="s">
        <v>282</v>
      </c>
      <c r="B355" s="27">
        <v>2</v>
      </c>
      <c r="C355" s="2" t="s">
        <v>276</v>
      </c>
      <c r="D355" s="11" t="s">
        <v>332</v>
      </c>
      <c r="E355" s="11"/>
      <c r="F355" s="11" t="s">
        <v>253</v>
      </c>
      <c r="G355" s="11" t="s">
        <v>99</v>
      </c>
      <c r="H355" s="11" t="s">
        <v>7288</v>
      </c>
      <c r="I355" s="68"/>
      <c r="J355" s="68"/>
      <c r="K355" s="68"/>
      <c r="L355" s="68"/>
      <c r="M355" s="68"/>
      <c r="N355" s="68" t="s">
        <v>2040</v>
      </c>
      <c r="O355" s="31" t="s">
        <v>2356</v>
      </c>
      <c r="P355" s="31">
        <v>2E-3</v>
      </c>
    </row>
    <row r="356" spans="1:16" x14ac:dyDescent="0.35">
      <c r="A356" s="2" t="s">
        <v>282</v>
      </c>
      <c r="B356" s="27">
        <v>2</v>
      </c>
      <c r="C356" s="2" t="s">
        <v>276</v>
      </c>
      <c r="D356" s="11" t="s">
        <v>332</v>
      </c>
      <c r="E356" s="11"/>
      <c r="F356" s="11" t="s">
        <v>253</v>
      </c>
      <c r="G356" s="11" t="s">
        <v>99</v>
      </c>
      <c r="H356" s="11" t="s">
        <v>7276</v>
      </c>
      <c r="I356" s="68"/>
      <c r="J356" s="68"/>
      <c r="K356" s="68"/>
      <c r="L356" s="68"/>
      <c r="M356" s="68" t="s">
        <v>2040</v>
      </c>
      <c r="N356" s="68" t="s">
        <v>2040</v>
      </c>
      <c r="O356" s="31" t="s">
        <v>2357</v>
      </c>
      <c r="P356" s="31">
        <v>1E-3</v>
      </c>
    </row>
    <row r="357" spans="1:16" x14ac:dyDescent="0.35">
      <c r="A357" s="2" t="s">
        <v>282</v>
      </c>
      <c r="B357" s="27">
        <v>2</v>
      </c>
      <c r="C357" s="2" t="s">
        <v>276</v>
      </c>
      <c r="D357" s="11" t="s">
        <v>332</v>
      </c>
      <c r="E357" s="11"/>
      <c r="F357" s="11" t="s">
        <v>253</v>
      </c>
      <c r="G357" s="11" t="s">
        <v>659</v>
      </c>
      <c r="H357" s="11" t="s">
        <v>7269</v>
      </c>
      <c r="I357" s="68"/>
      <c r="J357" s="68"/>
      <c r="K357" s="68"/>
      <c r="L357" s="68"/>
      <c r="M357" s="68"/>
      <c r="N357" s="68"/>
      <c r="O357" s="31" t="s">
        <v>833</v>
      </c>
      <c r="P357" s="31">
        <v>3.0000000000000001E-3</v>
      </c>
    </row>
    <row r="358" spans="1:16" x14ac:dyDescent="0.35">
      <c r="A358" s="2" t="s">
        <v>282</v>
      </c>
      <c r="B358" s="27">
        <v>2</v>
      </c>
      <c r="C358" s="2" t="s">
        <v>276</v>
      </c>
      <c r="D358" s="11" t="s">
        <v>332</v>
      </c>
      <c r="E358" s="11"/>
      <c r="F358" s="11" t="s">
        <v>253</v>
      </c>
      <c r="G358" s="11" t="s">
        <v>659</v>
      </c>
      <c r="H358" s="11" t="s">
        <v>7279</v>
      </c>
      <c r="I358" s="68"/>
      <c r="J358" s="68"/>
      <c r="K358" s="68"/>
      <c r="L358" s="68"/>
      <c r="M358" s="68" t="s">
        <v>2040</v>
      </c>
      <c r="N358" s="68"/>
      <c r="O358" s="31" t="s">
        <v>2358</v>
      </c>
      <c r="P358" s="31">
        <v>2E-3</v>
      </c>
    </row>
    <row r="359" spans="1:16" x14ac:dyDescent="0.35">
      <c r="A359" s="2" t="s">
        <v>282</v>
      </c>
      <c r="B359" s="27">
        <v>2</v>
      </c>
      <c r="C359" s="2" t="s">
        <v>276</v>
      </c>
      <c r="D359" s="11" t="s">
        <v>332</v>
      </c>
      <c r="E359" s="11"/>
      <c r="F359" s="11" t="s">
        <v>253</v>
      </c>
      <c r="G359" s="11" t="s">
        <v>659</v>
      </c>
      <c r="H359" s="11" t="s">
        <v>7288</v>
      </c>
      <c r="I359" s="68"/>
      <c r="J359" s="68"/>
      <c r="K359" s="68"/>
      <c r="L359" s="68"/>
      <c r="M359" s="68"/>
      <c r="N359" s="68" t="s">
        <v>2040</v>
      </c>
      <c r="O359" s="31" t="s">
        <v>2359</v>
      </c>
      <c r="P359" s="31">
        <v>2E-3</v>
      </c>
    </row>
    <row r="360" spans="1:16" x14ac:dyDescent="0.35">
      <c r="A360" s="2" t="s">
        <v>282</v>
      </c>
      <c r="B360" s="27">
        <v>2</v>
      </c>
      <c r="C360" s="2" t="s">
        <v>276</v>
      </c>
      <c r="D360" s="11" t="s">
        <v>332</v>
      </c>
      <c r="E360" s="11"/>
      <c r="F360" s="11" t="s">
        <v>253</v>
      </c>
      <c r="G360" s="11" t="s">
        <v>659</v>
      </c>
      <c r="H360" s="11" t="s">
        <v>7276</v>
      </c>
      <c r="I360" s="68"/>
      <c r="J360" s="68"/>
      <c r="K360" s="68"/>
      <c r="L360" s="68"/>
      <c r="M360" s="68" t="s">
        <v>2040</v>
      </c>
      <c r="N360" s="68" t="s">
        <v>2040</v>
      </c>
      <c r="O360" s="31" t="s">
        <v>2360</v>
      </c>
      <c r="P360" s="31">
        <v>2E-3</v>
      </c>
    </row>
    <row r="361" spans="1:16" x14ac:dyDescent="0.35">
      <c r="A361" s="2" t="s">
        <v>282</v>
      </c>
      <c r="B361" s="27">
        <v>2</v>
      </c>
      <c r="C361" s="2" t="s">
        <v>276</v>
      </c>
      <c r="D361" s="11" t="s">
        <v>332</v>
      </c>
      <c r="E361" s="11"/>
      <c r="F361" s="11" t="s">
        <v>254</v>
      </c>
      <c r="G361" s="11" t="s">
        <v>99</v>
      </c>
      <c r="H361" s="11" t="s">
        <v>7269</v>
      </c>
      <c r="I361" s="68"/>
      <c r="J361" s="68"/>
      <c r="K361" s="68"/>
      <c r="L361" s="68"/>
      <c r="M361" s="68"/>
      <c r="N361" s="68"/>
      <c r="O361" s="31" t="s">
        <v>834</v>
      </c>
      <c r="P361" s="31">
        <v>3.0000000000000001E-3</v>
      </c>
    </row>
    <row r="362" spans="1:16" x14ac:dyDescent="0.35">
      <c r="A362" s="2" t="s">
        <v>282</v>
      </c>
      <c r="B362" s="27">
        <v>2</v>
      </c>
      <c r="C362" s="2" t="s">
        <v>276</v>
      </c>
      <c r="D362" s="11" t="s">
        <v>332</v>
      </c>
      <c r="E362" s="11"/>
      <c r="F362" s="11" t="s">
        <v>254</v>
      </c>
      <c r="G362" s="11" t="s">
        <v>99</v>
      </c>
      <c r="H362" s="11" t="s">
        <v>7279</v>
      </c>
      <c r="I362" s="68"/>
      <c r="J362" s="68"/>
      <c r="K362" s="68"/>
      <c r="L362" s="68"/>
      <c r="M362" s="68" t="s">
        <v>2040</v>
      </c>
      <c r="N362" s="68"/>
      <c r="O362" s="31" t="s">
        <v>2361</v>
      </c>
      <c r="P362" s="31">
        <v>2E-3</v>
      </c>
    </row>
    <row r="363" spans="1:16" x14ac:dyDescent="0.35">
      <c r="A363" s="2" t="s">
        <v>282</v>
      </c>
      <c r="B363" s="27">
        <v>2</v>
      </c>
      <c r="C363" s="2" t="s">
        <v>276</v>
      </c>
      <c r="D363" s="11" t="s">
        <v>332</v>
      </c>
      <c r="E363" s="11"/>
      <c r="F363" s="11" t="s">
        <v>254</v>
      </c>
      <c r="G363" s="11" t="s">
        <v>99</v>
      </c>
      <c r="H363" s="11" t="s">
        <v>7288</v>
      </c>
      <c r="I363" s="68"/>
      <c r="J363" s="68"/>
      <c r="K363" s="68"/>
      <c r="L363" s="68"/>
      <c r="M363" s="68"/>
      <c r="N363" s="68" t="s">
        <v>2040</v>
      </c>
      <c r="O363" s="31" t="s">
        <v>2362</v>
      </c>
      <c r="P363" s="31">
        <v>2E-3</v>
      </c>
    </row>
    <row r="364" spans="1:16" x14ac:dyDescent="0.35">
      <c r="A364" s="2" t="s">
        <v>282</v>
      </c>
      <c r="B364" s="27">
        <v>2</v>
      </c>
      <c r="C364" s="2" t="s">
        <v>276</v>
      </c>
      <c r="D364" s="11" t="s">
        <v>332</v>
      </c>
      <c r="E364" s="11"/>
      <c r="F364" s="11" t="s">
        <v>254</v>
      </c>
      <c r="G364" s="11" t="s">
        <v>99</v>
      </c>
      <c r="H364" s="11" t="s">
        <v>7276</v>
      </c>
      <c r="I364" s="68"/>
      <c r="J364" s="68"/>
      <c r="K364" s="68"/>
      <c r="L364" s="68"/>
      <c r="M364" s="68" t="s">
        <v>2040</v>
      </c>
      <c r="N364" s="68" t="s">
        <v>2040</v>
      </c>
      <c r="O364" s="31" t="s">
        <v>2363</v>
      </c>
      <c r="P364" s="31">
        <v>2E-3</v>
      </c>
    </row>
    <row r="365" spans="1:16" x14ac:dyDescent="0.35">
      <c r="A365" s="2" t="s">
        <v>282</v>
      </c>
      <c r="B365" s="27">
        <v>2</v>
      </c>
      <c r="C365" s="2" t="s">
        <v>276</v>
      </c>
      <c r="D365" s="11" t="s">
        <v>332</v>
      </c>
      <c r="E365" s="11"/>
      <c r="F365" s="11" t="s">
        <v>254</v>
      </c>
      <c r="G365" s="11" t="s">
        <v>659</v>
      </c>
      <c r="H365" s="11" t="s">
        <v>7269</v>
      </c>
      <c r="I365" s="68"/>
      <c r="J365" s="68"/>
      <c r="K365" s="68"/>
      <c r="L365" s="68"/>
      <c r="M365" s="68"/>
      <c r="N365" s="68"/>
      <c r="O365" s="31" t="s">
        <v>835</v>
      </c>
      <c r="P365" s="31">
        <v>4.0000000000000001E-3</v>
      </c>
    </row>
    <row r="366" spans="1:16" x14ac:dyDescent="0.35">
      <c r="A366" s="2" t="s">
        <v>282</v>
      </c>
      <c r="B366" s="27">
        <v>2</v>
      </c>
      <c r="C366" s="2" t="s">
        <v>276</v>
      </c>
      <c r="D366" s="11" t="s">
        <v>332</v>
      </c>
      <c r="E366" s="11"/>
      <c r="F366" s="11" t="s">
        <v>254</v>
      </c>
      <c r="G366" s="11" t="s">
        <v>659</v>
      </c>
      <c r="H366" s="11" t="s">
        <v>7279</v>
      </c>
      <c r="I366" s="68"/>
      <c r="J366" s="68"/>
      <c r="K366" s="68"/>
      <c r="L366" s="68"/>
      <c r="M366" s="68" t="s">
        <v>2040</v>
      </c>
      <c r="N366" s="68"/>
      <c r="O366" s="31" t="s">
        <v>2364</v>
      </c>
      <c r="P366" s="31">
        <v>3.0000000000000001E-3</v>
      </c>
    </row>
    <row r="367" spans="1:16" x14ac:dyDescent="0.35">
      <c r="A367" s="2" t="s">
        <v>282</v>
      </c>
      <c r="B367" s="27">
        <v>2</v>
      </c>
      <c r="C367" s="2" t="s">
        <v>276</v>
      </c>
      <c r="D367" s="11" t="s">
        <v>332</v>
      </c>
      <c r="E367" s="11"/>
      <c r="F367" s="11" t="s">
        <v>254</v>
      </c>
      <c r="G367" s="11" t="s">
        <v>659</v>
      </c>
      <c r="H367" s="11" t="s">
        <v>7288</v>
      </c>
      <c r="I367" s="68"/>
      <c r="J367" s="68"/>
      <c r="K367" s="68"/>
      <c r="L367" s="68"/>
      <c r="M367" s="68"/>
      <c r="N367" s="68" t="s">
        <v>2040</v>
      </c>
      <c r="O367" s="31" t="s">
        <v>2365</v>
      </c>
      <c r="P367" s="31">
        <v>3.0000000000000001E-3</v>
      </c>
    </row>
    <row r="368" spans="1:16" x14ac:dyDescent="0.35">
      <c r="A368" s="2" t="s">
        <v>282</v>
      </c>
      <c r="B368" s="27">
        <v>2</v>
      </c>
      <c r="C368" s="2" t="s">
        <v>276</v>
      </c>
      <c r="D368" s="11" t="s">
        <v>332</v>
      </c>
      <c r="E368" s="11"/>
      <c r="F368" s="11" t="s">
        <v>254</v>
      </c>
      <c r="G368" s="11" t="s">
        <v>659</v>
      </c>
      <c r="H368" s="11" t="s">
        <v>7276</v>
      </c>
      <c r="I368" s="68"/>
      <c r="J368" s="68"/>
      <c r="K368" s="68"/>
      <c r="L368" s="68"/>
      <c r="M368" s="68" t="s">
        <v>2040</v>
      </c>
      <c r="N368" s="68" t="s">
        <v>2040</v>
      </c>
      <c r="O368" s="31" t="s">
        <v>2366</v>
      </c>
      <c r="P368" s="31">
        <v>2E-3</v>
      </c>
    </row>
    <row r="369" spans="1:16" x14ac:dyDescent="0.35">
      <c r="A369" s="2" t="s">
        <v>282</v>
      </c>
      <c r="B369" s="27">
        <v>2</v>
      </c>
      <c r="C369" s="2" t="s">
        <v>276</v>
      </c>
      <c r="D369" s="11" t="s">
        <v>332</v>
      </c>
      <c r="E369" s="11"/>
      <c r="F369" s="11" t="s">
        <v>255</v>
      </c>
      <c r="G369" s="11" t="s">
        <v>99</v>
      </c>
      <c r="H369" s="11" t="s">
        <v>7269</v>
      </c>
      <c r="I369" s="68"/>
      <c r="J369" s="68"/>
      <c r="K369" s="68"/>
      <c r="L369" s="68"/>
      <c r="M369" s="68"/>
      <c r="N369" s="68"/>
      <c r="O369" s="31" t="s">
        <v>836</v>
      </c>
      <c r="P369" s="31">
        <v>8.0000000000000002E-3</v>
      </c>
    </row>
    <row r="370" spans="1:16" x14ac:dyDescent="0.35">
      <c r="A370" s="2" t="s">
        <v>282</v>
      </c>
      <c r="B370" s="27">
        <v>2</v>
      </c>
      <c r="C370" s="2" t="s">
        <v>276</v>
      </c>
      <c r="D370" s="11" t="s">
        <v>332</v>
      </c>
      <c r="E370" s="11"/>
      <c r="F370" s="11" t="s">
        <v>255</v>
      </c>
      <c r="G370" s="11" t="s">
        <v>99</v>
      </c>
      <c r="H370" s="11" t="s">
        <v>7279</v>
      </c>
      <c r="I370" s="68"/>
      <c r="J370" s="68"/>
      <c r="K370" s="68"/>
      <c r="L370" s="68"/>
      <c r="M370" s="68" t="s">
        <v>2040</v>
      </c>
      <c r="N370" s="68"/>
      <c r="O370" s="31" t="s">
        <v>2367</v>
      </c>
      <c r="P370" s="31">
        <v>6.0000000000000001E-3</v>
      </c>
    </row>
    <row r="371" spans="1:16" x14ac:dyDescent="0.35">
      <c r="A371" s="2" t="s">
        <v>282</v>
      </c>
      <c r="B371" s="27">
        <v>2</v>
      </c>
      <c r="C371" s="2" t="s">
        <v>276</v>
      </c>
      <c r="D371" s="11" t="s">
        <v>332</v>
      </c>
      <c r="E371" s="11"/>
      <c r="F371" s="11" t="s">
        <v>255</v>
      </c>
      <c r="G371" s="11" t="s">
        <v>99</v>
      </c>
      <c r="H371" s="11" t="s">
        <v>7288</v>
      </c>
      <c r="I371" s="68"/>
      <c r="J371" s="68"/>
      <c r="K371" s="68"/>
      <c r="L371" s="68"/>
      <c r="M371" s="68"/>
      <c r="N371" s="68" t="s">
        <v>2040</v>
      </c>
      <c r="O371" s="31" t="s">
        <v>2368</v>
      </c>
      <c r="P371" s="31">
        <v>6.0000000000000001E-3</v>
      </c>
    </row>
    <row r="372" spans="1:16" x14ac:dyDescent="0.35">
      <c r="A372" s="2" t="s">
        <v>282</v>
      </c>
      <c r="B372" s="27">
        <v>2</v>
      </c>
      <c r="C372" s="2" t="s">
        <v>276</v>
      </c>
      <c r="D372" s="11" t="s">
        <v>332</v>
      </c>
      <c r="E372" s="11"/>
      <c r="F372" s="11" t="s">
        <v>255</v>
      </c>
      <c r="G372" s="11" t="s">
        <v>99</v>
      </c>
      <c r="H372" s="11" t="s">
        <v>7276</v>
      </c>
      <c r="I372" s="68"/>
      <c r="J372" s="68"/>
      <c r="K372" s="68"/>
      <c r="L372" s="68"/>
      <c r="M372" s="68" t="s">
        <v>2040</v>
      </c>
      <c r="N372" s="68" t="s">
        <v>2040</v>
      </c>
      <c r="O372" s="31" t="s">
        <v>2369</v>
      </c>
      <c r="P372" s="31">
        <v>5.0000000000000001E-3</v>
      </c>
    </row>
    <row r="373" spans="1:16" x14ac:dyDescent="0.35">
      <c r="A373" s="2" t="s">
        <v>282</v>
      </c>
      <c r="B373" s="27">
        <v>2</v>
      </c>
      <c r="C373" s="2" t="s">
        <v>276</v>
      </c>
      <c r="D373" s="11" t="s">
        <v>332</v>
      </c>
      <c r="E373" s="11"/>
      <c r="F373" s="11" t="s">
        <v>255</v>
      </c>
      <c r="G373" s="11" t="s">
        <v>659</v>
      </c>
      <c r="H373" s="11" t="s">
        <v>7269</v>
      </c>
      <c r="I373" s="68"/>
      <c r="J373" s="68"/>
      <c r="K373" s="68"/>
      <c r="L373" s="68"/>
      <c r="M373" s="68"/>
      <c r="N373" s="68"/>
      <c r="O373" s="31" t="s">
        <v>837</v>
      </c>
      <c r="P373" s="31">
        <v>1.4999999999999999E-2</v>
      </c>
    </row>
    <row r="374" spans="1:16" x14ac:dyDescent="0.35">
      <c r="A374" s="2" t="s">
        <v>282</v>
      </c>
      <c r="B374" s="27">
        <v>2</v>
      </c>
      <c r="C374" s="2" t="s">
        <v>276</v>
      </c>
      <c r="D374" s="11" t="s">
        <v>332</v>
      </c>
      <c r="E374" s="11"/>
      <c r="F374" s="11" t="s">
        <v>255</v>
      </c>
      <c r="G374" s="11" t="s">
        <v>659</v>
      </c>
      <c r="H374" s="11" t="s">
        <v>7279</v>
      </c>
      <c r="I374" s="68"/>
      <c r="J374" s="68"/>
      <c r="K374" s="68"/>
      <c r="L374" s="68"/>
      <c r="M374" s="68" t="s">
        <v>2040</v>
      </c>
      <c r="N374" s="68"/>
      <c r="O374" s="31" t="s">
        <v>2370</v>
      </c>
      <c r="P374" s="31">
        <v>1.2E-2</v>
      </c>
    </row>
    <row r="375" spans="1:16" x14ac:dyDescent="0.35">
      <c r="A375" s="2" t="s">
        <v>282</v>
      </c>
      <c r="B375" s="27">
        <v>2</v>
      </c>
      <c r="C375" s="2" t="s">
        <v>276</v>
      </c>
      <c r="D375" s="11" t="s">
        <v>332</v>
      </c>
      <c r="E375" s="11"/>
      <c r="F375" s="11" t="s">
        <v>255</v>
      </c>
      <c r="G375" s="11" t="s">
        <v>659</v>
      </c>
      <c r="H375" s="11" t="s">
        <v>7288</v>
      </c>
      <c r="I375" s="68"/>
      <c r="J375" s="68"/>
      <c r="K375" s="68"/>
      <c r="L375" s="68"/>
      <c r="M375" s="68"/>
      <c r="N375" s="68" t="s">
        <v>2040</v>
      </c>
      <c r="O375" s="31" t="s">
        <v>2371</v>
      </c>
      <c r="P375" s="31">
        <v>1.2E-2</v>
      </c>
    </row>
    <row r="376" spans="1:16" x14ac:dyDescent="0.35">
      <c r="A376" s="2" t="s">
        <v>282</v>
      </c>
      <c r="B376" s="27">
        <v>2</v>
      </c>
      <c r="C376" s="2" t="s">
        <v>276</v>
      </c>
      <c r="D376" s="11" t="s">
        <v>332</v>
      </c>
      <c r="E376" s="11"/>
      <c r="F376" s="11" t="s">
        <v>255</v>
      </c>
      <c r="G376" s="11" t="s">
        <v>659</v>
      </c>
      <c r="H376" s="11" t="s">
        <v>7276</v>
      </c>
      <c r="I376" s="68"/>
      <c r="J376" s="68"/>
      <c r="K376" s="68"/>
      <c r="L376" s="68"/>
      <c r="M376" s="68" t="s">
        <v>2040</v>
      </c>
      <c r="N376" s="68" t="s">
        <v>2040</v>
      </c>
      <c r="O376" s="31" t="s">
        <v>2372</v>
      </c>
      <c r="P376" s="31">
        <v>8.9999999999999993E-3</v>
      </c>
    </row>
    <row r="377" spans="1:16" x14ac:dyDescent="0.35">
      <c r="A377" s="2" t="s">
        <v>282</v>
      </c>
      <c r="B377" s="27">
        <v>2</v>
      </c>
      <c r="C377" s="2" t="s">
        <v>276</v>
      </c>
      <c r="D377" s="11" t="s">
        <v>332</v>
      </c>
      <c r="E377" s="11"/>
      <c r="F377" s="11" t="s">
        <v>241</v>
      </c>
      <c r="G377" s="11" t="s">
        <v>99</v>
      </c>
      <c r="H377" s="11" t="s">
        <v>7269</v>
      </c>
      <c r="I377" s="68"/>
      <c r="J377" s="68"/>
      <c r="K377" s="68"/>
      <c r="L377" s="68"/>
      <c r="M377" s="68"/>
      <c r="N377" s="68"/>
      <c r="O377" s="31" t="s">
        <v>838</v>
      </c>
      <c r="P377" s="31">
        <v>1.7000000000000001E-2</v>
      </c>
    </row>
    <row r="378" spans="1:16" x14ac:dyDescent="0.35">
      <c r="A378" s="2" t="s">
        <v>282</v>
      </c>
      <c r="B378" s="27">
        <v>2</v>
      </c>
      <c r="C378" s="2" t="s">
        <v>276</v>
      </c>
      <c r="D378" s="11" t="s">
        <v>332</v>
      </c>
      <c r="E378" s="11"/>
      <c r="F378" s="11" t="s">
        <v>241</v>
      </c>
      <c r="G378" s="11" t="s">
        <v>99</v>
      </c>
      <c r="H378" s="11" t="s">
        <v>7279</v>
      </c>
      <c r="I378" s="68"/>
      <c r="J378" s="68"/>
      <c r="K378" s="68"/>
      <c r="L378" s="68"/>
      <c r="M378" s="68" t="s">
        <v>2040</v>
      </c>
      <c r="N378" s="68"/>
      <c r="O378" s="31" t="s">
        <v>2373</v>
      </c>
      <c r="P378" s="31">
        <v>1.4E-2</v>
      </c>
    </row>
    <row r="379" spans="1:16" x14ac:dyDescent="0.35">
      <c r="A379" s="2" t="s">
        <v>282</v>
      </c>
      <c r="B379" s="27">
        <v>2</v>
      </c>
      <c r="C379" s="2" t="s">
        <v>276</v>
      </c>
      <c r="D379" s="11" t="s">
        <v>332</v>
      </c>
      <c r="E379" s="11"/>
      <c r="F379" s="11" t="s">
        <v>241</v>
      </c>
      <c r="G379" s="11" t="s">
        <v>99</v>
      </c>
      <c r="H379" s="11" t="s">
        <v>7288</v>
      </c>
      <c r="I379" s="68"/>
      <c r="J379" s="68"/>
      <c r="K379" s="68"/>
      <c r="L379" s="68"/>
      <c r="M379" s="68"/>
      <c r="N379" s="68" t="s">
        <v>2040</v>
      </c>
      <c r="O379" s="31" t="s">
        <v>2374</v>
      </c>
      <c r="P379" s="31">
        <v>1.4E-2</v>
      </c>
    </row>
    <row r="380" spans="1:16" x14ac:dyDescent="0.35">
      <c r="A380" s="2" t="s">
        <v>282</v>
      </c>
      <c r="B380" s="27">
        <v>2</v>
      </c>
      <c r="C380" s="2" t="s">
        <v>276</v>
      </c>
      <c r="D380" s="11" t="s">
        <v>332</v>
      </c>
      <c r="E380" s="11"/>
      <c r="F380" s="11" t="s">
        <v>241</v>
      </c>
      <c r="G380" s="11" t="s">
        <v>99</v>
      </c>
      <c r="H380" s="11" t="s">
        <v>7276</v>
      </c>
      <c r="I380" s="68"/>
      <c r="J380" s="68"/>
      <c r="K380" s="68"/>
      <c r="L380" s="68"/>
      <c r="M380" s="68" t="s">
        <v>2040</v>
      </c>
      <c r="N380" s="68" t="s">
        <v>2040</v>
      </c>
      <c r="O380" s="31" t="s">
        <v>2375</v>
      </c>
      <c r="P380" s="31">
        <v>0.01</v>
      </c>
    </row>
    <row r="381" spans="1:16" x14ac:dyDescent="0.35">
      <c r="A381" s="2" t="s">
        <v>282</v>
      </c>
      <c r="B381" s="27">
        <v>2</v>
      </c>
      <c r="C381" s="2" t="s">
        <v>276</v>
      </c>
      <c r="D381" s="11" t="s">
        <v>332</v>
      </c>
      <c r="E381" s="11"/>
      <c r="F381" s="11" t="s">
        <v>241</v>
      </c>
      <c r="G381" s="11" t="s">
        <v>659</v>
      </c>
      <c r="H381" s="11" t="s">
        <v>7269</v>
      </c>
      <c r="I381" s="68"/>
      <c r="J381" s="68"/>
      <c r="K381" s="68"/>
      <c r="L381" s="68"/>
      <c r="M381" s="68"/>
      <c r="N381" s="68"/>
      <c r="O381" s="31" t="s">
        <v>839</v>
      </c>
      <c r="P381" s="31">
        <v>2.9000000000000001E-2</v>
      </c>
    </row>
    <row r="382" spans="1:16" x14ac:dyDescent="0.35">
      <c r="A382" s="2" t="s">
        <v>282</v>
      </c>
      <c r="B382" s="27">
        <v>2</v>
      </c>
      <c r="C382" s="2" t="s">
        <v>276</v>
      </c>
      <c r="D382" s="11" t="s">
        <v>332</v>
      </c>
      <c r="E382" s="11"/>
      <c r="F382" s="11" t="s">
        <v>241</v>
      </c>
      <c r="G382" s="11" t="s">
        <v>659</v>
      </c>
      <c r="H382" s="11" t="s">
        <v>7279</v>
      </c>
      <c r="I382" s="68"/>
      <c r="J382" s="68"/>
      <c r="K382" s="68"/>
      <c r="L382" s="68"/>
      <c r="M382" s="68" t="s">
        <v>2040</v>
      </c>
      <c r="N382" s="68"/>
      <c r="O382" s="31" t="s">
        <v>2376</v>
      </c>
      <c r="P382" s="31">
        <v>2.3E-2</v>
      </c>
    </row>
    <row r="383" spans="1:16" x14ac:dyDescent="0.35">
      <c r="A383" s="2" t="s">
        <v>282</v>
      </c>
      <c r="B383" s="27">
        <v>2</v>
      </c>
      <c r="C383" s="2" t="s">
        <v>276</v>
      </c>
      <c r="D383" s="11" t="s">
        <v>332</v>
      </c>
      <c r="E383" s="11"/>
      <c r="F383" s="11" t="s">
        <v>241</v>
      </c>
      <c r="G383" s="11" t="s">
        <v>659</v>
      </c>
      <c r="H383" s="11" t="s">
        <v>7288</v>
      </c>
      <c r="I383" s="68"/>
      <c r="J383" s="68"/>
      <c r="K383" s="68"/>
      <c r="L383" s="68"/>
      <c r="M383" s="68"/>
      <c r="N383" s="68" t="s">
        <v>2040</v>
      </c>
      <c r="O383" s="31" t="s">
        <v>2377</v>
      </c>
      <c r="P383" s="31">
        <v>2.3E-2</v>
      </c>
    </row>
    <row r="384" spans="1:16" x14ac:dyDescent="0.35">
      <c r="A384" s="2" t="s">
        <v>282</v>
      </c>
      <c r="B384" s="27">
        <v>2</v>
      </c>
      <c r="C384" s="2" t="s">
        <v>276</v>
      </c>
      <c r="D384" s="11" t="s">
        <v>332</v>
      </c>
      <c r="E384" s="11"/>
      <c r="F384" s="11" t="s">
        <v>241</v>
      </c>
      <c r="G384" s="11" t="s">
        <v>659</v>
      </c>
      <c r="H384" s="11" t="s">
        <v>7276</v>
      </c>
      <c r="I384" s="68"/>
      <c r="J384" s="68"/>
      <c r="K384" s="68"/>
      <c r="L384" s="68"/>
      <c r="M384" s="68" t="s">
        <v>2040</v>
      </c>
      <c r="N384" s="68" t="s">
        <v>2040</v>
      </c>
      <c r="O384" s="31" t="s">
        <v>2378</v>
      </c>
      <c r="P384" s="31">
        <v>1.7000000000000001E-2</v>
      </c>
    </row>
    <row r="385" spans="1:16" x14ac:dyDescent="0.35">
      <c r="A385" s="2" t="s">
        <v>282</v>
      </c>
      <c r="B385" s="27">
        <v>2</v>
      </c>
      <c r="C385" s="2" t="s">
        <v>276</v>
      </c>
      <c r="D385" s="11" t="s">
        <v>332</v>
      </c>
      <c r="E385" s="11"/>
      <c r="F385" s="11" t="s">
        <v>103</v>
      </c>
      <c r="G385" s="11" t="s">
        <v>99</v>
      </c>
      <c r="H385" s="11" t="s">
        <v>7269</v>
      </c>
      <c r="I385" s="68"/>
      <c r="J385" s="68"/>
      <c r="K385" s="68"/>
      <c r="L385" s="68"/>
      <c r="M385" s="68"/>
      <c r="N385" s="68"/>
      <c r="O385" s="31" t="s">
        <v>840</v>
      </c>
      <c r="P385" s="31">
        <v>2.9000000000000001E-2</v>
      </c>
    </row>
    <row r="386" spans="1:16" x14ac:dyDescent="0.35">
      <c r="A386" s="2" t="s">
        <v>282</v>
      </c>
      <c r="B386" s="27">
        <v>2</v>
      </c>
      <c r="C386" s="2" t="s">
        <v>276</v>
      </c>
      <c r="D386" s="11" t="s">
        <v>332</v>
      </c>
      <c r="E386" s="11"/>
      <c r="F386" s="11" t="s">
        <v>103</v>
      </c>
      <c r="G386" s="11" t="s">
        <v>99</v>
      </c>
      <c r="H386" s="11" t="s">
        <v>7279</v>
      </c>
      <c r="I386" s="68"/>
      <c r="J386" s="68"/>
      <c r="K386" s="68"/>
      <c r="L386" s="68"/>
      <c r="M386" s="68" t="s">
        <v>2040</v>
      </c>
      <c r="N386" s="68"/>
      <c r="O386" s="31" t="s">
        <v>2379</v>
      </c>
      <c r="P386" s="31">
        <v>2.3E-2</v>
      </c>
    </row>
    <row r="387" spans="1:16" x14ac:dyDescent="0.35">
      <c r="A387" s="2" t="s">
        <v>282</v>
      </c>
      <c r="B387" s="27">
        <v>2</v>
      </c>
      <c r="C387" s="2" t="s">
        <v>276</v>
      </c>
      <c r="D387" s="11" t="s">
        <v>332</v>
      </c>
      <c r="E387" s="11"/>
      <c r="F387" s="11" t="s">
        <v>103</v>
      </c>
      <c r="G387" s="11" t="s">
        <v>99</v>
      </c>
      <c r="H387" s="11" t="s">
        <v>7288</v>
      </c>
      <c r="I387" s="68"/>
      <c r="J387" s="68"/>
      <c r="K387" s="68"/>
      <c r="L387" s="68"/>
      <c r="M387" s="68"/>
      <c r="N387" s="68" t="s">
        <v>2040</v>
      </c>
      <c r="O387" s="31" t="s">
        <v>2380</v>
      </c>
      <c r="P387" s="31">
        <v>2.3E-2</v>
      </c>
    </row>
    <row r="388" spans="1:16" x14ac:dyDescent="0.35">
      <c r="A388" s="2" t="s">
        <v>282</v>
      </c>
      <c r="B388" s="27">
        <v>2</v>
      </c>
      <c r="C388" s="2" t="s">
        <v>276</v>
      </c>
      <c r="D388" s="11" t="s">
        <v>332</v>
      </c>
      <c r="E388" s="11"/>
      <c r="F388" s="11" t="s">
        <v>103</v>
      </c>
      <c r="G388" s="11" t="s">
        <v>99</v>
      </c>
      <c r="H388" s="11" t="s">
        <v>7276</v>
      </c>
      <c r="I388" s="68"/>
      <c r="J388" s="68"/>
      <c r="K388" s="68"/>
      <c r="L388" s="68"/>
      <c r="M388" s="68" t="s">
        <v>2040</v>
      </c>
      <c r="N388" s="68" t="s">
        <v>2040</v>
      </c>
      <c r="O388" s="31" t="s">
        <v>2381</v>
      </c>
      <c r="P388" s="31">
        <v>1.7000000000000001E-2</v>
      </c>
    </row>
    <row r="389" spans="1:16" x14ac:dyDescent="0.35">
      <c r="A389" s="2" t="s">
        <v>282</v>
      </c>
      <c r="B389" s="27">
        <v>2</v>
      </c>
      <c r="C389" s="2" t="s">
        <v>276</v>
      </c>
      <c r="D389" s="11" t="s">
        <v>332</v>
      </c>
      <c r="E389" s="11"/>
      <c r="F389" s="11" t="s">
        <v>103</v>
      </c>
      <c r="G389" s="11" t="s">
        <v>659</v>
      </c>
      <c r="H389" s="11" t="s">
        <v>7269</v>
      </c>
      <c r="I389" s="68"/>
      <c r="J389" s="68"/>
      <c r="K389" s="68"/>
      <c r="L389" s="68"/>
      <c r="M389" s="68"/>
      <c r="N389" s="68"/>
      <c r="O389" s="31" t="s">
        <v>841</v>
      </c>
      <c r="P389" s="31">
        <v>4.3999999999999997E-2</v>
      </c>
    </row>
    <row r="390" spans="1:16" x14ac:dyDescent="0.35">
      <c r="A390" s="2" t="s">
        <v>282</v>
      </c>
      <c r="B390" s="27">
        <v>2</v>
      </c>
      <c r="C390" s="2" t="s">
        <v>276</v>
      </c>
      <c r="D390" s="11" t="s">
        <v>332</v>
      </c>
      <c r="E390" s="11"/>
      <c r="F390" s="11" t="s">
        <v>103</v>
      </c>
      <c r="G390" s="11" t="s">
        <v>659</v>
      </c>
      <c r="H390" s="11" t="s">
        <v>7279</v>
      </c>
      <c r="I390" s="68"/>
      <c r="J390" s="68"/>
      <c r="K390" s="68"/>
      <c r="L390" s="68"/>
      <c r="M390" s="68" t="s">
        <v>2040</v>
      </c>
      <c r="N390" s="68"/>
      <c r="O390" s="31" t="s">
        <v>2382</v>
      </c>
      <c r="P390" s="31">
        <v>3.5000000000000003E-2</v>
      </c>
    </row>
    <row r="391" spans="1:16" x14ac:dyDescent="0.35">
      <c r="A391" s="2" t="s">
        <v>282</v>
      </c>
      <c r="B391" s="27">
        <v>2</v>
      </c>
      <c r="C391" s="2" t="s">
        <v>276</v>
      </c>
      <c r="D391" s="11" t="s">
        <v>332</v>
      </c>
      <c r="E391" s="11"/>
      <c r="F391" s="11" t="s">
        <v>103</v>
      </c>
      <c r="G391" s="11" t="s">
        <v>659</v>
      </c>
      <c r="H391" s="11" t="s">
        <v>7288</v>
      </c>
      <c r="I391" s="68"/>
      <c r="J391" s="68"/>
      <c r="K391" s="68"/>
      <c r="L391" s="68"/>
      <c r="M391" s="68"/>
      <c r="N391" s="68" t="s">
        <v>2040</v>
      </c>
      <c r="O391" s="31" t="s">
        <v>2383</v>
      </c>
      <c r="P391" s="31">
        <v>3.5000000000000003E-2</v>
      </c>
    </row>
    <row r="392" spans="1:16" x14ac:dyDescent="0.35">
      <c r="A392" s="2" t="s">
        <v>282</v>
      </c>
      <c r="B392" s="27">
        <v>2</v>
      </c>
      <c r="C392" s="2" t="s">
        <v>276</v>
      </c>
      <c r="D392" s="11" t="s">
        <v>332</v>
      </c>
      <c r="E392" s="11"/>
      <c r="F392" s="11" t="s">
        <v>103</v>
      </c>
      <c r="G392" s="11" t="s">
        <v>659</v>
      </c>
      <c r="H392" s="11" t="s">
        <v>7276</v>
      </c>
      <c r="I392" s="68"/>
      <c r="J392" s="68"/>
      <c r="K392" s="68"/>
      <c r="L392" s="68"/>
      <c r="M392" s="68" t="s">
        <v>2040</v>
      </c>
      <c r="N392" s="68" t="s">
        <v>2040</v>
      </c>
      <c r="O392" s="31" t="s">
        <v>2384</v>
      </c>
      <c r="P392" s="31">
        <v>2.5999999999999999E-2</v>
      </c>
    </row>
    <row r="393" spans="1:16" x14ac:dyDescent="0.35">
      <c r="A393" s="2" t="s">
        <v>282</v>
      </c>
      <c r="B393" s="27">
        <v>2</v>
      </c>
      <c r="C393" s="2" t="s">
        <v>276</v>
      </c>
      <c r="D393" s="11" t="s">
        <v>332</v>
      </c>
      <c r="E393" s="11"/>
      <c r="F393" s="11" t="s">
        <v>98</v>
      </c>
      <c r="G393" s="11" t="s">
        <v>99</v>
      </c>
      <c r="H393" s="11" t="s">
        <v>7269</v>
      </c>
      <c r="I393" s="68"/>
      <c r="J393" s="68"/>
      <c r="K393" s="68"/>
      <c r="L393" s="68"/>
      <c r="M393" s="68"/>
      <c r="N393" s="68"/>
      <c r="O393" s="31" t="s">
        <v>842</v>
      </c>
      <c r="P393" s="31">
        <v>8.2000000000000003E-2</v>
      </c>
    </row>
    <row r="394" spans="1:16" x14ac:dyDescent="0.35">
      <c r="A394" s="2" t="s">
        <v>282</v>
      </c>
      <c r="B394" s="27">
        <v>2</v>
      </c>
      <c r="C394" s="2" t="s">
        <v>276</v>
      </c>
      <c r="D394" s="11" t="s">
        <v>332</v>
      </c>
      <c r="E394" s="11"/>
      <c r="F394" s="11" t="s">
        <v>98</v>
      </c>
      <c r="G394" s="11" t="s">
        <v>99</v>
      </c>
      <c r="H394" s="11" t="s">
        <v>7279</v>
      </c>
      <c r="I394" s="68"/>
      <c r="J394" s="68"/>
      <c r="K394" s="68"/>
      <c r="L394" s="68"/>
      <c r="M394" s="68" t="s">
        <v>2040</v>
      </c>
      <c r="N394" s="68"/>
      <c r="O394" s="31" t="s">
        <v>2385</v>
      </c>
      <c r="P394" s="31">
        <v>6.6000000000000003E-2</v>
      </c>
    </row>
    <row r="395" spans="1:16" x14ac:dyDescent="0.35">
      <c r="A395" s="2" t="s">
        <v>282</v>
      </c>
      <c r="B395" s="27">
        <v>2</v>
      </c>
      <c r="C395" s="2" t="s">
        <v>276</v>
      </c>
      <c r="D395" s="11" t="s">
        <v>332</v>
      </c>
      <c r="E395" s="11"/>
      <c r="F395" s="11" t="s">
        <v>98</v>
      </c>
      <c r="G395" s="11" t="s">
        <v>99</v>
      </c>
      <c r="H395" s="11" t="s">
        <v>7288</v>
      </c>
      <c r="I395" s="68"/>
      <c r="J395" s="68"/>
      <c r="K395" s="68"/>
      <c r="L395" s="68"/>
      <c r="M395" s="68"/>
      <c r="N395" s="68" t="s">
        <v>2040</v>
      </c>
      <c r="O395" s="31" t="s">
        <v>2386</v>
      </c>
      <c r="P395" s="31">
        <v>6.6000000000000003E-2</v>
      </c>
    </row>
    <row r="396" spans="1:16" x14ac:dyDescent="0.35">
      <c r="A396" s="2" t="s">
        <v>282</v>
      </c>
      <c r="B396" s="27">
        <v>2</v>
      </c>
      <c r="C396" s="2" t="s">
        <v>276</v>
      </c>
      <c r="D396" s="11" t="s">
        <v>332</v>
      </c>
      <c r="E396" s="11"/>
      <c r="F396" s="11" t="s">
        <v>98</v>
      </c>
      <c r="G396" s="11" t="s">
        <v>99</v>
      </c>
      <c r="H396" s="11" t="s">
        <v>7276</v>
      </c>
      <c r="I396" s="68"/>
      <c r="J396" s="68"/>
      <c r="K396" s="68"/>
      <c r="L396" s="68"/>
      <c r="M396" s="68" t="s">
        <v>2040</v>
      </c>
      <c r="N396" s="68" t="s">
        <v>2040</v>
      </c>
      <c r="O396" s="31" t="s">
        <v>2387</v>
      </c>
      <c r="P396" s="31">
        <v>4.9000000000000002E-2</v>
      </c>
    </row>
    <row r="397" spans="1:16" x14ac:dyDescent="0.35">
      <c r="A397" s="2" t="s">
        <v>282</v>
      </c>
      <c r="B397" s="27">
        <v>2</v>
      </c>
      <c r="C397" s="2" t="s">
        <v>276</v>
      </c>
      <c r="D397" s="11" t="s">
        <v>332</v>
      </c>
      <c r="E397" s="11"/>
      <c r="F397" s="11" t="s">
        <v>98</v>
      </c>
      <c r="G397" s="11" t="s">
        <v>659</v>
      </c>
      <c r="H397" s="11" t="s">
        <v>7269</v>
      </c>
      <c r="I397" s="68"/>
      <c r="J397" s="68"/>
      <c r="K397" s="68"/>
      <c r="L397" s="68"/>
      <c r="M397" s="68"/>
      <c r="N397" s="68"/>
      <c r="O397" s="31" t="s">
        <v>843</v>
      </c>
      <c r="P397" s="31">
        <v>0.10199999999999999</v>
      </c>
    </row>
    <row r="398" spans="1:16" x14ac:dyDescent="0.35">
      <c r="A398" s="2" t="s">
        <v>282</v>
      </c>
      <c r="B398" s="27">
        <v>2</v>
      </c>
      <c r="C398" s="2" t="s">
        <v>276</v>
      </c>
      <c r="D398" s="11" t="s">
        <v>332</v>
      </c>
      <c r="E398" s="11"/>
      <c r="F398" s="11" t="s">
        <v>98</v>
      </c>
      <c r="G398" s="11" t="s">
        <v>659</v>
      </c>
      <c r="H398" s="11" t="s">
        <v>7279</v>
      </c>
      <c r="I398" s="68"/>
      <c r="J398" s="68"/>
      <c r="K398" s="68"/>
      <c r="L398" s="68"/>
      <c r="M398" s="68" t="s">
        <v>2040</v>
      </c>
      <c r="N398" s="68"/>
      <c r="O398" s="31" t="s">
        <v>2388</v>
      </c>
      <c r="P398" s="31">
        <v>8.2000000000000003E-2</v>
      </c>
    </row>
    <row r="399" spans="1:16" x14ac:dyDescent="0.35">
      <c r="A399" s="2" t="s">
        <v>282</v>
      </c>
      <c r="B399" s="27">
        <v>2</v>
      </c>
      <c r="C399" s="2" t="s">
        <v>276</v>
      </c>
      <c r="D399" s="11" t="s">
        <v>332</v>
      </c>
      <c r="E399" s="11"/>
      <c r="F399" s="11" t="s">
        <v>98</v>
      </c>
      <c r="G399" s="11" t="s">
        <v>659</v>
      </c>
      <c r="H399" s="11" t="s">
        <v>7288</v>
      </c>
      <c r="I399" s="68"/>
      <c r="J399" s="68"/>
      <c r="K399" s="68"/>
      <c r="L399" s="68"/>
      <c r="M399" s="68"/>
      <c r="N399" s="68" t="s">
        <v>2040</v>
      </c>
      <c r="O399" s="31" t="s">
        <v>2389</v>
      </c>
      <c r="P399" s="31">
        <v>8.2000000000000003E-2</v>
      </c>
    </row>
    <row r="400" spans="1:16" x14ac:dyDescent="0.35">
      <c r="A400" s="2" t="s">
        <v>282</v>
      </c>
      <c r="B400" s="27">
        <v>2</v>
      </c>
      <c r="C400" s="2" t="s">
        <v>276</v>
      </c>
      <c r="D400" s="11" t="s">
        <v>332</v>
      </c>
      <c r="E400" s="11"/>
      <c r="F400" s="11" t="s">
        <v>98</v>
      </c>
      <c r="G400" s="11" t="s">
        <v>659</v>
      </c>
      <c r="H400" s="11" t="s">
        <v>7276</v>
      </c>
      <c r="I400" s="68"/>
      <c r="J400" s="68"/>
      <c r="K400" s="68"/>
      <c r="L400" s="68"/>
      <c r="M400" s="68" t="s">
        <v>2040</v>
      </c>
      <c r="N400" s="68" t="s">
        <v>2040</v>
      </c>
      <c r="O400" s="31" t="s">
        <v>2390</v>
      </c>
      <c r="P400" s="31">
        <v>6.0999999999999999E-2</v>
      </c>
    </row>
    <row r="401" spans="1:16" x14ac:dyDescent="0.35">
      <c r="A401" s="2" t="s">
        <v>282</v>
      </c>
      <c r="B401" s="27">
        <v>2</v>
      </c>
      <c r="C401" s="2" t="s">
        <v>276</v>
      </c>
      <c r="D401" s="11" t="s">
        <v>332</v>
      </c>
      <c r="E401" s="11"/>
      <c r="F401" s="11" t="s">
        <v>104</v>
      </c>
      <c r="G401" s="11" t="s">
        <v>99</v>
      </c>
      <c r="H401" s="11" t="s">
        <v>7269</v>
      </c>
      <c r="I401" s="68"/>
      <c r="J401" s="68"/>
      <c r="K401" s="68"/>
      <c r="L401" s="68"/>
      <c r="M401" s="68"/>
      <c r="N401" s="68"/>
      <c r="O401" s="31" t="s">
        <v>844</v>
      </c>
      <c r="P401" s="31">
        <v>0.15</v>
      </c>
    </row>
    <row r="402" spans="1:16" x14ac:dyDescent="0.35">
      <c r="A402" s="2" t="s">
        <v>282</v>
      </c>
      <c r="B402" s="27">
        <v>2</v>
      </c>
      <c r="C402" s="2" t="s">
        <v>276</v>
      </c>
      <c r="D402" s="11" t="s">
        <v>332</v>
      </c>
      <c r="E402" s="11"/>
      <c r="F402" s="11" t="s">
        <v>104</v>
      </c>
      <c r="G402" s="11" t="s">
        <v>99</v>
      </c>
      <c r="H402" s="11" t="s">
        <v>7279</v>
      </c>
      <c r="I402" s="68"/>
      <c r="J402" s="68"/>
      <c r="K402" s="68"/>
      <c r="L402" s="68"/>
      <c r="M402" s="68" t="s">
        <v>2040</v>
      </c>
      <c r="N402" s="68"/>
      <c r="O402" s="31" t="s">
        <v>2391</v>
      </c>
      <c r="P402" s="31">
        <v>0.12</v>
      </c>
    </row>
    <row r="403" spans="1:16" x14ac:dyDescent="0.35">
      <c r="A403" s="2" t="s">
        <v>282</v>
      </c>
      <c r="B403" s="27">
        <v>2</v>
      </c>
      <c r="C403" s="2" t="s">
        <v>276</v>
      </c>
      <c r="D403" s="11" t="s">
        <v>332</v>
      </c>
      <c r="E403" s="11"/>
      <c r="F403" s="11" t="s">
        <v>104</v>
      </c>
      <c r="G403" s="11" t="s">
        <v>99</v>
      </c>
      <c r="H403" s="11" t="s">
        <v>7288</v>
      </c>
      <c r="I403" s="68"/>
      <c r="J403" s="68"/>
      <c r="K403" s="68"/>
      <c r="L403" s="68"/>
      <c r="M403" s="68"/>
      <c r="N403" s="68" t="s">
        <v>2040</v>
      </c>
      <c r="O403" s="31" t="s">
        <v>2392</v>
      </c>
      <c r="P403" s="31">
        <v>0.12</v>
      </c>
    </row>
    <row r="404" spans="1:16" x14ac:dyDescent="0.35">
      <c r="A404" s="2" t="s">
        <v>282</v>
      </c>
      <c r="B404" s="27">
        <v>2</v>
      </c>
      <c r="C404" s="2" t="s">
        <v>276</v>
      </c>
      <c r="D404" s="11" t="s">
        <v>332</v>
      </c>
      <c r="E404" s="11"/>
      <c r="F404" s="11" t="s">
        <v>104</v>
      </c>
      <c r="G404" s="11" t="s">
        <v>99</v>
      </c>
      <c r="H404" s="11" t="s">
        <v>7276</v>
      </c>
      <c r="I404" s="68"/>
      <c r="J404" s="68"/>
      <c r="K404" s="68"/>
      <c r="L404" s="68"/>
      <c r="M404" s="68" t="s">
        <v>2040</v>
      </c>
      <c r="N404" s="68" t="s">
        <v>2040</v>
      </c>
      <c r="O404" s="31" t="s">
        <v>2393</v>
      </c>
      <c r="P404" s="31">
        <v>0.09</v>
      </c>
    </row>
    <row r="405" spans="1:16" x14ac:dyDescent="0.35">
      <c r="A405" s="2" t="s">
        <v>282</v>
      </c>
      <c r="B405" s="27">
        <v>2</v>
      </c>
      <c r="C405" s="2" t="s">
        <v>276</v>
      </c>
      <c r="D405" s="11" t="s">
        <v>332</v>
      </c>
      <c r="E405" s="11"/>
      <c r="F405" s="11" t="s">
        <v>104</v>
      </c>
      <c r="G405" s="11" t="s">
        <v>659</v>
      </c>
      <c r="H405" s="11" t="s">
        <v>7269</v>
      </c>
      <c r="I405" s="68"/>
      <c r="J405" s="68"/>
      <c r="K405" s="68"/>
      <c r="L405" s="68"/>
      <c r="M405" s="68"/>
      <c r="N405" s="68"/>
      <c r="O405" s="31" t="s">
        <v>845</v>
      </c>
      <c r="P405" s="31">
        <v>0.218</v>
      </c>
    </row>
    <row r="406" spans="1:16" x14ac:dyDescent="0.35">
      <c r="A406" s="2" t="s">
        <v>282</v>
      </c>
      <c r="B406" s="27">
        <v>2</v>
      </c>
      <c r="C406" s="2" t="s">
        <v>276</v>
      </c>
      <c r="D406" s="11" t="s">
        <v>332</v>
      </c>
      <c r="E406" s="11"/>
      <c r="F406" s="11" t="s">
        <v>104</v>
      </c>
      <c r="G406" s="11" t="s">
        <v>659</v>
      </c>
      <c r="H406" s="11" t="s">
        <v>7279</v>
      </c>
      <c r="I406" s="68"/>
      <c r="J406" s="68"/>
      <c r="K406" s="68"/>
      <c r="L406" s="68"/>
      <c r="M406" s="68" t="s">
        <v>2040</v>
      </c>
      <c r="N406" s="68"/>
      <c r="O406" s="31" t="s">
        <v>2394</v>
      </c>
      <c r="P406" s="31">
        <v>0.17399999999999999</v>
      </c>
    </row>
    <row r="407" spans="1:16" x14ac:dyDescent="0.35">
      <c r="A407" s="2" t="s">
        <v>282</v>
      </c>
      <c r="B407" s="27">
        <v>2</v>
      </c>
      <c r="C407" s="2" t="s">
        <v>276</v>
      </c>
      <c r="D407" s="11" t="s">
        <v>332</v>
      </c>
      <c r="E407" s="11"/>
      <c r="F407" s="11" t="s">
        <v>104</v>
      </c>
      <c r="G407" s="11" t="s">
        <v>659</v>
      </c>
      <c r="H407" s="11" t="s">
        <v>7288</v>
      </c>
      <c r="I407" s="68"/>
      <c r="J407" s="68"/>
      <c r="K407" s="68"/>
      <c r="L407" s="68"/>
      <c r="M407" s="68"/>
      <c r="N407" s="68" t="s">
        <v>2040</v>
      </c>
      <c r="O407" s="31" t="s">
        <v>2395</v>
      </c>
      <c r="P407" s="31">
        <v>0.17399999999999999</v>
      </c>
    </row>
    <row r="408" spans="1:16" x14ac:dyDescent="0.35">
      <c r="A408" s="2" t="s">
        <v>282</v>
      </c>
      <c r="B408" s="27">
        <v>2</v>
      </c>
      <c r="C408" s="2" t="s">
        <v>276</v>
      </c>
      <c r="D408" s="11" t="s">
        <v>332</v>
      </c>
      <c r="E408" s="11"/>
      <c r="F408" s="11" t="s">
        <v>104</v>
      </c>
      <c r="G408" s="11" t="s">
        <v>659</v>
      </c>
      <c r="H408" s="11" t="s">
        <v>7276</v>
      </c>
      <c r="I408" s="68"/>
      <c r="J408" s="68"/>
      <c r="K408" s="68"/>
      <c r="L408" s="68"/>
      <c r="M408" s="68" t="s">
        <v>2040</v>
      </c>
      <c r="N408" s="68" t="s">
        <v>2040</v>
      </c>
      <c r="O408" s="31" t="s">
        <v>2396</v>
      </c>
      <c r="P408" s="31">
        <v>0.13100000000000001</v>
      </c>
    </row>
    <row r="409" spans="1:16" x14ac:dyDescent="0.35">
      <c r="A409" s="2" t="s">
        <v>282</v>
      </c>
      <c r="B409" s="27">
        <v>2</v>
      </c>
      <c r="C409" s="2" t="s">
        <v>276</v>
      </c>
      <c r="D409" s="11" t="s">
        <v>332</v>
      </c>
      <c r="E409" s="11"/>
      <c r="F409" s="11" t="s">
        <v>105</v>
      </c>
      <c r="G409" s="11" t="s">
        <v>99</v>
      </c>
      <c r="H409" s="11" t="s">
        <v>7269</v>
      </c>
      <c r="I409" s="68"/>
      <c r="J409" s="68"/>
      <c r="K409" s="68"/>
      <c r="L409" s="68"/>
      <c r="M409" s="68"/>
      <c r="N409" s="68"/>
      <c r="O409" s="31" t="s">
        <v>846</v>
      </c>
      <c r="P409" s="31">
        <v>0.31900000000000001</v>
      </c>
    </row>
    <row r="410" spans="1:16" x14ac:dyDescent="0.35">
      <c r="A410" s="2" t="s">
        <v>282</v>
      </c>
      <c r="B410" s="27">
        <v>2</v>
      </c>
      <c r="C410" s="2" t="s">
        <v>276</v>
      </c>
      <c r="D410" s="11" t="s">
        <v>332</v>
      </c>
      <c r="E410" s="11"/>
      <c r="F410" s="11" t="s">
        <v>105</v>
      </c>
      <c r="G410" s="11" t="s">
        <v>99</v>
      </c>
      <c r="H410" s="11" t="s">
        <v>7279</v>
      </c>
      <c r="I410" s="68"/>
      <c r="J410" s="68"/>
      <c r="K410" s="68"/>
      <c r="L410" s="68"/>
      <c r="M410" s="68" t="s">
        <v>2040</v>
      </c>
      <c r="N410" s="68"/>
      <c r="O410" s="31" t="s">
        <v>2397</v>
      </c>
      <c r="P410" s="31">
        <v>0.255</v>
      </c>
    </row>
    <row r="411" spans="1:16" x14ac:dyDescent="0.35">
      <c r="A411" s="2" t="s">
        <v>282</v>
      </c>
      <c r="B411" s="27">
        <v>2</v>
      </c>
      <c r="C411" s="2" t="s">
        <v>276</v>
      </c>
      <c r="D411" s="11" t="s">
        <v>332</v>
      </c>
      <c r="E411" s="11"/>
      <c r="F411" s="11" t="s">
        <v>105</v>
      </c>
      <c r="G411" s="11" t="s">
        <v>99</v>
      </c>
      <c r="H411" s="11" t="s">
        <v>7288</v>
      </c>
      <c r="I411" s="68"/>
      <c r="J411" s="68"/>
      <c r="K411" s="68"/>
      <c r="L411" s="68"/>
      <c r="M411" s="68"/>
      <c r="N411" s="68" t="s">
        <v>2040</v>
      </c>
      <c r="O411" s="31" t="s">
        <v>2398</v>
      </c>
      <c r="P411" s="31">
        <v>0.255</v>
      </c>
    </row>
    <row r="412" spans="1:16" x14ac:dyDescent="0.35">
      <c r="A412" s="2" t="s">
        <v>282</v>
      </c>
      <c r="B412" s="27">
        <v>2</v>
      </c>
      <c r="C412" s="2" t="s">
        <v>276</v>
      </c>
      <c r="D412" s="11" t="s">
        <v>332</v>
      </c>
      <c r="E412" s="11"/>
      <c r="F412" s="11" t="s">
        <v>105</v>
      </c>
      <c r="G412" s="11" t="s">
        <v>99</v>
      </c>
      <c r="H412" s="11" t="s">
        <v>7276</v>
      </c>
      <c r="I412" s="68"/>
      <c r="J412" s="68"/>
      <c r="K412" s="68"/>
      <c r="L412" s="68"/>
      <c r="M412" s="68" t="s">
        <v>2040</v>
      </c>
      <c r="N412" s="68" t="s">
        <v>2040</v>
      </c>
      <c r="O412" s="31" t="s">
        <v>2399</v>
      </c>
      <c r="P412" s="31">
        <v>0.191</v>
      </c>
    </row>
    <row r="413" spans="1:16" x14ac:dyDescent="0.35">
      <c r="A413" s="2" t="s">
        <v>282</v>
      </c>
      <c r="B413" s="27">
        <v>2</v>
      </c>
      <c r="C413" s="2" t="s">
        <v>276</v>
      </c>
      <c r="D413" s="11" t="s">
        <v>332</v>
      </c>
      <c r="E413" s="11"/>
      <c r="F413" s="11" t="s">
        <v>105</v>
      </c>
      <c r="G413" s="11" t="s">
        <v>659</v>
      </c>
      <c r="H413" s="11" t="s">
        <v>7269</v>
      </c>
      <c r="I413" s="68"/>
      <c r="J413" s="68"/>
      <c r="K413" s="68"/>
      <c r="L413" s="68"/>
      <c r="M413" s="68"/>
      <c r="N413" s="68"/>
      <c r="O413" s="31" t="s">
        <v>847</v>
      </c>
      <c r="P413" s="31">
        <v>0.36299999999999999</v>
      </c>
    </row>
    <row r="414" spans="1:16" x14ac:dyDescent="0.35">
      <c r="A414" s="2" t="s">
        <v>282</v>
      </c>
      <c r="B414" s="27">
        <v>2</v>
      </c>
      <c r="C414" s="2" t="s">
        <v>276</v>
      </c>
      <c r="D414" s="11" t="s">
        <v>332</v>
      </c>
      <c r="E414" s="11"/>
      <c r="F414" s="11" t="s">
        <v>105</v>
      </c>
      <c r="G414" s="11" t="s">
        <v>659</v>
      </c>
      <c r="H414" s="11" t="s">
        <v>7279</v>
      </c>
      <c r="I414" s="68"/>
      <c r="J414" s="68"/>
      <c r="K414" s="68"/>
      <c r="L414" s="68"/>
      <c r="M414" s="68" t="s">
        <v>2040</v>
      </c>
      <c r="N414" s="68"/>
      <c r="O414" s="31" t="s">
        <v>2400</v>
      </c>
      <c r="P414" s="31">
        <v>0.28999999999999998</v>
      </c>
    </row>
    <row r="415" spans="1:16" x14ac:dyDescent="0.35">
      <c r="A415" s="2" t="s">
        <v>282</v>
      </c>
      <c r="B415" s="27">
        <v>2</v>
      </c>
      <c r="C415" s="2" t="s">
        <v>276</v>
      </c>
      <c r="D415" s="11" t="s">
        <v>332</v>
      </c>
      <c r="E415" s="11"/>
      <c r="F415" s="11" t="s">
        <v>105</v>
      </c>
      <c r="G415" s="11" t="s">
        <v>659</v>
      </c>
      <c r="H415" s="11" t="s">
        <v>7288</v>
      </c>
      <c r="I415" s="68"/>
      <c r="J415" s="68"/>
      <c r="K415" s="68"/>
      <c r="L415" s="68"/>
      <c r="M415" s="68"/>
      <c r="N415" s="68" t="s">
        <v>2040</v>
      </c>
      <c r="O415" s="31" t="s">
        <v>2401</v>
      </c>
      <c r="P415" s="31">
        <v>0.28999999999999998</v>
      </c>
    </row>
    <row r="416" spans="1:16" x14ac:dyDescent="0.35">
      <c r="A416" s="2" t="s">
        <v>282</v>
      </c>
      <c r="B416" s="27">
        <v>2</v>
      </c>
      <c r="C416" s="2" t="s">
        <v>276</v>
      </c>
      <c r="D416" s="11" t="s">
        <v>332</v>
      </c>
      <c r="E416" s="11"/>
      <c r="F416" s="11" t="s">
        <v>105</v>
      </c>
      <c r="G416" s="11" t="s">
        <v>659</v>
      </c>
      <c r="H416" s="11" t="s">
        <v>7276</v>
      </c>
      <c r="I416" s="68"/>
      <c r="J416" s="68"/>
      <c r="K416" s="68"/>
      <c r="L416" s="68"/>
      <c r="M416" s="68" t="s">
        <v>2040</v>
      </c>
      <c r="N416" s="68" t="s">
        <v>2040</v>
      </c>
      <c r="O416" s="31" t="s">
        <v>2402</v>
      </c>
      <c r="P416" s="31">
        <v>0.218</v>
      </c>
    </row>
    <row r="417" spans="1:16" x14ac:dyDescent="0.35">
      <c r="A417" s="2" t="s">
        <v>282</v>
      </c>
      <c r="B417" s="27">
        <v>2</v>
      </c>
      <c r="C417" s="2" t="s">
        <v>276</v>
      </c>
      <c r="D417" s="11" t="s">
        <v>332</v>
      </c>
      <c r="E417" s="11"/>
      <c r="F417" s="11" t="s">
        <v>107</v>
      </c>
      <c r="G417" s="11" t="s">
        <v>99</v>
      </c>
      <c r="H417" s="11" t="s">
        <v>7269</v>
      </c>
      <c r="I417" s="68"/>
      <c r="J417" s="68"/>
      <c r="K417" s="68"/>
      <c r="L417" s="68"/>
      <c r="M417" s="68"/>
      <c r="N417" s="68"/>
      <c r="O417" s="31" t="s">
        <v>848</v>
      </c>
      <c r="P417" s="31">
        <v>0.45</v>
      </c>
    </row>
    <row r="418" spans="1:16" x14ac:dyDescent="0.35">
      <c r="A418" s="2" t="s">
        <v>282</v>
      </c>
      <c r="B418" s="27">
        <v>2</v>
      </c>
      <c r="C418" s="2" t="s">
        <v>276</v>
      </c>
      <c r="D418" s="11" t="s">
        <v>332</v>
      </c>
      <c r="E418" s="11"/>
      <c r="F418" s="11" t="s">
        <v>107</v>
      </c>
      <c r="G418" s="11" t="s">
        <v>99</v>
      </c>
      <c r="H418" s="11" t="s">
        <v>7279</v>
      </c>
      <c r="I418" s="68"/>
      <c r="J418" s="68"/>
      <c r="K418" s="68"/>
      <c r="L418" s="68"/>
      <c r="M418" s="68" t="s">
        <v>2040</v>
      </c>
      <c r="N418" s="68"/>
      <c r="O418" s="31" t="s">
        <v>2403</v>
      </c>
      <c r="P418" s="31">
        <v>0.36</v>
      </c>
    </row>
    <row r="419" spans="1:16" x14ac:dyDescent="0.35">
      <c r="A419" s="2" t="s">
        <v>282</v>
      </c>
      <c r="B419" s="27">
        <v>2</v>
      </c>
      <c r="C419" s="2" t="s">
        <v>276</v>
      </c>
      <c r="D419" s="11" t="s">
        <v>332</v>
      </c>
      <c r="E419" s="11"/>
      <c r="F419" s="11" t="s">
        <v>107</v>
      </c>
      <c r="G419" s="11" t="s">
        <v>99</v>
      </c>
      <c r="H419" s="11" t="s">
        <v>7288</v>
      </c>
      <c r="I419" s="68"/>
      <c r="J419" s="68"/>
      <c r="K419" s="68"/>
      <c r="L419" s="68"/>
      <c r="M419" s="68"/>
      <c r="N419" s="68" t="s">
        <v>2040</v>
      </c>
      <c r="O419" s="31" t="s">
        <v>2404</v>
      </c>
      <c r="P419" s="31">
        <v>0.36</v>
      </c>
    </row>
    <row r="420" spans="1:16" x14ac:dyDescent="0.35">
      <c r="A420" s="2" t="s">
        <v>282</v>
      </c>
      <c r="B420" s="27">
        <v>2</v>
      </c>
      <c r="C420" s="2" t="s">
        <v>276</v>
      </c>
      <c r="D420" s="11" t="s">
        <v>332</v>
      </c>
      <c r="E420" s="11"/>
      <c r="F420" s="11" t="s">
        <v>107</v>
      </c>
      <c r="G420" s="11" t="s">
        <v>99</v>
      </c>
      <c r="H420" s="11" t="s">
        <v>7276</v>
      </c>
      <c r="I420" s="68"/>
      <c r="J420" s="68"/>
      <c r="K420" s="68"/>
      <c r="L420" s="68"/>
      <c r="M420" s="68" t="s">
        <v>2040</v>
      </c>
      <c r="N420" s="68" t="s">
        <v>2040</v>
      </c>
      <c r="O420" s="31" t="s">
        <v>2405</v>
      </c>
      <c r="P420" s="31">
        <v>0.27</v>
      </c>
    </row>
    <row r="421" spans="1:16" x14ac:dyDescent="0.35">
      <c r="A421" s="2" t="s">
        <v>282</v>
      </c>
      <c r="B421" s="27">
        <v>2</v>
      </c>
      <c r="C421" s="2" t="s">
        <v>276</v>
      </c>
      <c r="D421" s="11" t="s">
        <v>332</v>
      </c>
      <c r="E421" s="11"/>
      <c r="F421" s="11" t="s">
        <v>107</v>
      </c>
      <c r="G421" s="11" t="s">
        <v>659</v>
      </c>
      <c r="H421" s="11" t="s">
        <v>7269</v>
      </c>
      <c r="I421" s="68"/>
      <c r="J421" s="68"/>
      <c r="K421" s="68"/>
      <c r="L421" s="68"/>
      <c r="M421" s="68"/>
      <c r="N421" s="68"/>
      <c r="O421" s="31" t="s">
        <v>849</v>
      </c>
      <c r="P421" s="31">
        <v>0.63800000000000001</v>
      </c>
    </row>
    <row r="422" spans="1:16" x14ac:dyDescent="0.35">
      <c r="A422" s="2" t="s">
        <v>282</v>
      </c>
      <c r="B422" s="27">
        <v>2</v>
      </c>
      <c r="C422" s="2" t="s">
        <v>276</v>
      </c>
      <c r="D422" s="11" t="s">
        <v>332</v>
      </c>
      <c r="E422" s="11"/>
      <c r="F422" s="11" t="s">
        <v>107</v>
      </c>
      <c r="G422" s="11" t="s">
        <v>659</v>
      </c>
      <c r="H422" s="11" t="s">
        <v>7279</v>
      </c>
      <c r="I422" s="68"/>
      <c r="J422" s="68"/>
      <c r="K422" s="68"/>
      <c r="L422" s="68"/>
      <c r="M422" s="68" t="s">
        <v>2040</v>
      </c>
      <c r="N422" s="68"/>
      <c r="O422" s="31" t="s">
        <v>2406</v>
      </c>
      <c r="P422" s="31">
        <v>0.51</v>
      </c>
    </row>
    <row r="423" spans="1:16" x14ac:dyDescent="0.35">
      <c r="A423" s="2" t="s">
        <v>282</v>
      </c>
      <c r="B423" s="27">
        <v>2</v>
      </c>
      <c r="C423" s="2" t="s">
        <v>276</v>
      </c>
      <c r="D423" s="11" t="s">
        <v>332</v>
      </c>
      <c r="E423" s="11"/>
      <c r="F423" s="11" t="s">
        <v>107</v>
      </c>
      <c r="G423" s="11" t="s">
        <v>659</v>
      </c>
      <c r="H423" s="11" t="s">
        <v>7288</v>
      </c>
      <c r="I423" s="68"/>
      <c r="J423" s="68"/>
      <c r="K423" s="68"/>
      <c r="L423" s="68"/>
      <c r="M423" s="68"/>
      <c r="N423" s="68" t="s">
        <v>2040</v>
      </c>
      <c r="O423" s="31" t="s">
        <v>2407</v>
      </c>
      <c r="P423" s="31">
        <v>0.51</v>
      </c>
    </row>
    <row r="424" spans="1:16" x14ac:dyDescent="0.35">
      <c r="A424" s="2" t="s">
        <v>282</v>
      </c>
      <c r="B424" s="27">
        <v>2</v>
      </c>
      <c r="C424" s="2" t="s">
        <v>276</v>
      </c>
      <c r="D424" s="11" t="s">
        <v>332</v>
      </c>
      <c r="E424" s="11"/>
      <c r="F424" s="11" t="s">
        <v>107</v>
      </c>
      <c r="G424" s="11" t="s">
        <v>659</v>
      </c>
      <c r="H424" s="11" t="s">
        <v>7276</v>
      </c>
      <c r="I424" s="68"/>
      <c r="J424" s="68"/>
      <c r="K424" s="68"/>
      <c r="L424" s="68"/>
      <c r="M424" s="68" t="s">
        <v>2040</v>
      </c>
      <c r="N424" s="68" t="s">
        <v>2040</v>
      </c>
      <c r="O424" s="31" t="s">
        <v>2408</v>
      </c>
      <c r="P424" s="31">
        <v>0.38300000000000001</v>
      </c>
    </row>
    <row r="425" spans="1:16" x14ac:dyDescent="0.35">
      <c r="A425" s="2" t="s">
        <v>282</v>
      </c>
      <c r="B425" s="27">
        <v>2</v>
      </c>
      <c r="C425" s="2" t="s">
        <v>276</v>
      </c>
      <c r="D425" s="11" t="s">
        <v>332</v>
      </c>
      <c r="E425" s="11"/>
      <c r="F425" s="11" t="s">
        <v>109</v>
      </c>
      <c r="G425" s="11" t="s">
        <v>99</v>
      </c>
      <c r="H425" s="11" t="s">
        <v>7269</v>
      </c>
      <c r="I425" s="68"/>
      <c r="J425" s="68"/>
      <c r="K425" s="68"/>
      <c r="L425" s="68"/>
      <c r="M425" s="68"/>
      <c r="N425" s="68"/>
      <c r="O425" s="31" t="s">
        <v>850</v>
      </c>
      <c r="P425" s="31">
        <v>0.6</v>
      </c>
    </row>
    <row r="426" spans="1:16" x14ac:dyDescent="0.35">
      <c r="A426" s="2" t="s">
        <v>282</v>
      </c>
      <c r="B426" s="27">
        <v>2</v>
      </c>
      <c r="C426" s="2" t="s">
        <v>276</v>
      </c>
      <c r="D426" s="11" t="s">
        <v>332</v>
      </c>
      <c r="E426" s="11"/>
      <c r="F426" s="11" t="s">
        <v>109</v>
      </c>
      <c r="G426" s="11" t="s">
        <v>99</v>
      </c>
      <c r="H426" s="11" t="s">
        <v>7279</v>
      </c>
      <c r="I426" s="68"/>
      <c r="J426" s="68"/>
      <c r="K426" s="68"/>
      <c r="L426" s="68"/>
      <c r="M426" s="68" t="s">
        <v>2040</v>
      </c>
      <c r="N426" s="68"/>
      <c r="O426" s="31" t="s">
        <v>2409</v>
      </c>
      <c r="P426" s="31">
        <v>0.48</v>
      </c>
    </row>
    <row r="427" spans="1:16" x14ac:dyDescent="0.35">
      <c r="A427" s="2" t="s">
        <v>282</v>
      </c>
      <c r="B427" s="27">
        <v>2</v>
      </c>
      <c r="C427" s="2" t="s">
        <v>276</v>
      </c>
      <c r="D427" s="11" t="s">
        <v>332</v>
      </c>
      <c r="E427" s="11"/>
      <c r="F427" s="11" t="s">
        <v>109</v>
      </c>
      <c r="G427" s="11" t="s">
        <v>99</v>
      </c>
      <c r="H427" s="11" t="s">
        <v>7288</v>
      </c>
      <c r="I427" s="68"/>
      <c r="J427" s="68"/>
      <c r="K427" s="68"/>
      <c r="L427" s="68"/>
      <c r="M427" s="68"/>
      <c r="N427" s="68" t="s">
        <v>2040</v>
      </c>
      <c r="O427" s="31" t="s">
        <v>2410</v>
      </c>
      <c r="P427" s="31">
        <v>0.48</v>
      </c>
    </row>
    <row r="428" spans="1:16" x14ac:dyDescent="0.35">
      <c r="A428" s="2" t="s">
        <v>282</v>
      </c>
      <c r="B428" s="27">
        <v>2</v>
      </c>
      <c r="C428" s="2" t="s">
        <v>276</v>
      </c>
      <c r="D428" s="11" t="s">
        <v>332</v>
      </c>
      <c r="E428" s="11"/>
      <c r="F428" s="11" t="s">
        <v>109</v>
      </c>
      <c r="G428" s="11" t="s">
        <v>99</v>
      </c>
      <c r="H428" s="11" t="s">
        <v>7276</v>
      </c>
      <c r="I428" s="68"/>
      <c r="J428" s="68"/>
      <c r="K428" s="68"/>
      <c r="L428" s="68"/>
      <c r="M428" s="68" t="s">
        <v>2040</v>
      </c>
      <c r="N428" s="68" t="s">
        <v>2040</v>
      </c>
      <c r="O428" s="31" t="s">
        <v>2411</v>
      </c>
      <c r="P428" s="31">
        <v>0.36</v>
      </c>
    </row>
    <row r="429" spans="1:16" x14ac:dyDescent="0.35">
      <c r="A429" s="2" t="s">
        <v>282</v>
      </c>
      <c r="B429" s="27">
        <v>2</v>
      </c>
      <c r="C429" s="2" t="s">
        <v>276</v>
      </c>
      <c r="D429" s="11" t="s">
        <v>332</v>
      </c>
      <c r="E429" s="11"/>
      <c r="F429" s="11" t="s">
        <v>109</v>
      </c>
      <c r="G429" s="11" t="s">
        <v>659</v>
      </c>
      <c r="H429" s="11" t="s">
        <v>7269</v>
      </c>
      <c r="I429" s="68"/>
      <c r="J429" s="68"/>
      <c r="K429" s="68"/>
      <c r="L429" s="68"/>
      <c r="M429" s="68"/>
      <c r="N429" s="68"/>
      <c r="O429" s="31" t="s">
        <v>851</v>
      </c>
      <c r="P429" s="31">
        <v>1.0589999999999999</v>
      </c>
    </row>
    <row r="430" spans="1:16" x14ac:dyDescent="0.35">
      <c r="A430" s="2" t="s">
        <v>282</v>
      </c>
      <c r="B430" s="27">
        <v>2</v>
      </c>
      <c r="C430" s="2" t="s">
        <v>276</v>
      </c>
      <c r="D430" s="11" t="s">
        <v>332</v>
      </c>
      <c r="E430" s="11"/>
      <c r="F430" s="11" t="s">
        <v>109</v>
      </c>
      <c r="G430" s="11" t="s">
        <v>659</v>
      </c>
      <c r="H430" s="11" t="s">
        <v>7279</v>
      </c>
      <c r="I430" s="68"/>
      <c r="J430" s="68"/>
      <c r="K430" s="68"/>
      <c r="L430" s="68"/>
      <c r="M430" s="68" t="s">
        <v>2040</v>
      </c>
      <c r="N430" s="68"/>
      <c r="O430" s="31" t="s">
        <v>2412</v>
      </c>
      <c r="P430" s="31">
        <v>0.84699999999999998</v>
      </c>
    </row>
    <row r="431" spans="1:16" x14ac:dyDescent="0.35">
      <c r="A431" s="2" t="s">
        <v>282</v>
      </c>
      <c r="B431" s="27">
        <v>2</v>
      </c>
      <c r="C431" s="2" t="s">
        <v>276</v>
      </c>
      <c r="D431" s="11" t="s">
        <v>332</v>
      </c>
      <c r="E431" s="11"/>
      <c r="F431" s="11" t="s">
        <v>109</v>
      </c>
      <c r="G431" s="11" t="s">
        <v>659</v>
      </c>
      <c r="H431" s="11" t="s">
        <v>7288</v>
      </c>
      <c r="I431" s="68"/>
      <c r="J431" s="68"/>
      <c r="K431" s="68"/>
      <c r="L431" s="68"/>
      <c r="M431" s="68"/>
      <c r="N431" s="68" t="s">
        <v>2040</v>
      </c>
      <c r="O431" s="31" t="s">
        <v>2413</v>
      </c>
      <c r="P431" s="31">
        <v>0.84699999999999998</v>
      </c>
    </row>
    <row r="432" spans="1:16" x14ac:dyDescent="0.35">
      <c r="A432" s="2" t="s">
        <v>282</v>
      </c>
      <c r="B432" s="27">
        <v>2</v>
      </c>
      <c r="C432" s="2" t="s">
        <v>276</v>
      </c>
      <c r="D432" s="11" t="s">
        <v>332</v>
      </c>
      <c r="E432" s="11"/>
      <c r="F432" s="11" t="s">
        <v>109</v>
      </c>
      <c r="G432" s="11" t="s">
        <v>659</v>
      </c>
      <c r="H432" s="11" t="s">
        <v>7276</v>
      </c>
      <c r="I432" s="68"/>
      <c r="J432" s="68"/>
      <c r="K432" s="68"/>
      <c r="L432" s="68"/>
      <c r="M432" s="68" t="s">
        <v>2040</v>
      </c>
      <c r="N432" s="68" t="s">
        <v>2040</v>
      </c>
      <c r="O432" s="31" t="s">
        <v>2414</v>
      </c>
      <c r="P432" s="31">
        <v>0.63500000000000001</v>
      </c>
    </row>
    <row r="433" spans="1:16" x14ac:dyDescent="0.35">
      <c r="A433" s="2" t="s">
        <v>282</v>
      </c>
      <c r="B433" s="27">
        <v>2</v>
      </c>
      <c r="C433" s="2" t="s">
        <v>276</v>
      </c>
      <c r="D433" s="11" t="s">
        <v>332</v>
      </c>
      <c r="E433" s="11"/>
      <c r="F433" s="11" t="s">
        <v>110</v>
      </c>
      <c r="G433" s="11" t="s">
        <v>99</v>
      </c>
      <c r="H433" s="11" t="s">
        <v>7269</v>
      </c>
      <c r="I433" s="68"/>
      <c r="J433" s="68"/>
      <c r="K433" s="68"/>
      <c r="L433" s="68"/>
      <c r="M433" s="68"/>
      <c r="N433" s="68"/>
      <c r="O433" s="31" t="s">
        <v>852</v>
      </c>
      <c r="P433" s="31">
        <v>0.95699999999999996</v>
      </c>
    </row>
    <row r="434" spans="1:16" x14ac:dyDescent="0.35">
      <c r="A434" s="2" t="s">
        <v>282</v>
      </c>
      <c r="B434" s="27">
        <v>2</v>
      </c>
      <c r="C434" s="2" t="s">
        <v>276</v>
      </c>
      <c r="D434" s="11" t="s">
        <v>332</v>
      </c>
      <c r="E434" s="11"/>
      <c r="F434" s="11" t="s">
        <v>110</v>
      </c>
      <c r="G434" s="11" t="s">
        <v>99</v>
      </c>
      <c r="H434" s="11" t="s">
        <v>7279</v>
      </c>
      <c r="I434" s="68"/>
      <c r="J434" s="68"/>
      <c r="K434" s="68"/>
      <c r="L434" s="68"/>
      <c r="M434" s="68" t="s">
        <v>2040</v>
      </c>
      <c r="N434" s="68"/>
      <c r="O434" s="31" t="s">
        <v>2415</v>
      </c>
      <c r="P434" s="31">
        <v>0.76600000000000001</v>
      </c>
    </row>
    <row r="435" spans="1:16" x14ac:dyDescent="0.35">
      <c r="A435" s="2" t="s">
        <v>282</v>
      </c>
      <c r="B435" s="27">
        <v>2</v>
      </c>
      <c r="C435" s="2" t="s">
        <v>276</v>
      </c>
      <c r="D435" s="11" t="s">
        <v>332</v>
      </c>
      <c r="E435" s="11"/>
      <c r="F435" s="11" t="s">
        <v>110</v>
      </c>
      <c r="G435" s="11" t="s">
        <v>99</v>
      </c>
      <c r="H435" s="11" t="s">
        <v>7288</v>
      </c>
      <c r="I435" s="68"/>
      <c r="J435" s="68"/>
      <c r="K435" s="68"/>
      <c r="L435" s="68"/>
      <c r="M435" s="68"/>
      <c r="N435" s="68" t="s">
        <v>2040</v>
      </c>
      <c r="O435" s="31" t="s">
        <v>2416</v>
      </c>
      <c r="P435" s="31">
        <v>0.76600000000000001</v>
      </c>
    </row>
    <row r="436" spans="1:16" x14ac:dyDescent="0.35">
      <c r="A436" s="2" t="s">
        <v>282</v>
      </c>
      <c r="B436" s="27">
        <v>2</v>
      </c>
      <c r="C436" s="2" t="s">
        <v>276</v>
      </c>
      <c r="D436" s="11" t="s">
        <v>332</v>
      </c>
      <c r="E436" s="11"/>
      <c r="F436" s="11" t="s">
        <v>110</v>
      </c>
      <c r="G436" s="11" t="s">
        <v>99</v>
      </c>
      <c r="H436" s="11" t="s">
        <v>7276</v>
      </c>
      <c r="I436" s="68"/>
      <c r="J436" s="68"/>
      <c r="K436" s="68"/>
      <c r="L436" s="68"/>
      <c r="M436" s="68" t="s">
        <v>2040</v>
      </c>
      <c r="N436" s="68" t="s">
        <v>2040</v>
      </c>
      <c r="O436" s="31" t="s">
        <v>2417</v>
      </c>
      <c r="P436" s="31">
        <v>0.57399999999999995</v>
      </c>
    </row>
    <row r="437" spans="1:16" x14ac:dyDescent="0.35">
      <c r="A437" s="2" t="s">
        <v>282</v>
      </c>
      <c r="B437" s="27">
        <v>2</v>
      </c>
      <c r="C437" s="2" t="s">
        <v>276</v>
      </c>
      <c r="D437" s="11" t="s">
        <v>332</v>
      </c>
      <c r="E437" s="11"/>
      <c r="F437" s="11" t="s">
        <v>110</v>
      </c>
      <c r="G437" s="11" t="s">
        <v>659</v>
      </c>
      <c r="H437" s="11" t="s">
        <v>7269</v>
      </c>
      <c r="I437" s="68"/>
      <c r="J437" s="68"/>
      <c r="K437" s="68"/>
      <c r="L437" s="68"/>
      <c r="M437" s="68"/>
      <c r="N437" s="68"/>
      <c r="O437" s="31" t="s">
        <v>853</v>
      </c>
      <c r="P437" s="31">
        <v>1.4790000000000001</v>
      </c>
    </row>
    <row r="438" spans="1:16" x14ac:dyDescent="0.35">
      <c r="A438" s="2" t="s">
        <v>282</v>
      </c>
      <c r="B438" s="27">
        <v>2</v>
      </c>
      <c r="C438" s="2" t="s">
        <v>276</v>
      </c>
      <c r="D438" s="11" t="s">
        <v>332</v>
      </c>
      <c r="E438" s="11"/>
      <c r="F438" s="11" t="s">
        <v>110</v>
      </c>
      <c r="G438" s="11" t="s">
        <v>659</v>
      </c>
      <c r="H438" s="11" t="s">
        <v>7279</v>
      </c>
      <c r="I438" s="68"/>
      <c r="J438" s="68"/>
      <c r="K438" s="68"/>
      <c r="L438" s="68"/>
      <c r="M438" s="68" t="s">
        <v>2040</v>
      </c>
      <c r="N438" s="68"/>
      <c r="O438" s="31" t="s">
        <v>2418</v>
      </c>
      <c r="P438" s="31">
        <v>1.1830000000000001</v>
      </c>
    </row>
    <row r="439" spans="1:16" x14ac:dyDescent="0.35">
      <c r="A439" s="2" t="s">
        <v>282</v>
      </c>
      <c r="B439" s="27">
        <v>2</v>
      </c>
      <c r="C439" s="2" t="s">
        <v>276</v>
      </c>
      <c r="D439" s="11" t="s">
        <v>332</v>
      </c>
      <c r="E439" s="11"/>
      <c r="F439" s="11" t="s">
        <v>110</v>
      </c>
      <c r="G439" s="11" t="s">
        <v>659</v>
      </c>
      <c r="H439" s="11" t="s">
        <v>7288</v>
      </c>
      <c r="I439" s="68"/>
      <c r="J439" s="68"/>
      <c r="K439" s="68"/>
      <c r="L439" s="68"/>
      <c r="M439" s="68"/>
      <c r="N439" s="68" t="s">
        <v>2040</v>
      </c>
      <c r="O439" s="31" t="s">
        <v>2419</v>
      </c>
      <c r="P439" s="31">
        <v>1.1830000000000001</v>
      </c>
    </row>
    <row r="440" spans="1:16" x14ac:dyDescent="0.35">
      <c r="A440" s="2" t="s">
        <v>282</v>
      </c>
      <c r="B440" s="27">
        <v>2</v>
      </c>
      <c r="C440" s="2" t="s">
        <v>276</v>
      </c>
      <c r="D440" s="11" t="s">
        <v>332</v>
      </c>
      <c r="E440" s="11"/>
      <c r="F440" s="11" t="s">
        <v>110</v>
      </c>
      <c r="G440" s="11" t="s">
        <v>659</v>
      </c>
      <c r="H440" s="11" t="s">
        <v>7276</v>
      </c>
      <c r="I440" s="68"/>
      <c r="J440" s="68"/>
      <c r="K440" s="68"/>
      <c r="L440" s="68"/>
      <c r="M440" s="68" t="s">
        <v>2040</v>
      </c>
      <c r="N440" s="68" t="s">
        <v>2040</v>
      </c>
      <c r="O440" s="31" t="s">
        <v>2420</v>
      </c>
      <c r="P440" s="31">
        <v>0.88700000000000001</v>
      </c>
    </row>
    <row r="441" spans="1:16" x14ac:dyDescent="0.35">
      <c r="A441" s="2" t="s">
        <v>282</v>
      </c>
      <c r="B441" s="27">
        <v>2</v>
      </c>
      <c r="C441" s="2" t="s">
        <v>276</v>
      </c>
      <c r="D441" s="11" t="s">
        <v>332</v>
      </c>
      <c r="E441" s="11"/>
      <c r="F441" s="11" t="s">
        <v>111</v>
      </c>
      <c r="G441" s="11" t="s">
        <v>99</v>
      </c>
      <c r="H441" s="11" t="s">
        <v>7269</v>
      </c>
      <c r="I441" s="68"/>
      <c r="J441" s="68"/>
      <c r="K441" s="68"/>
      <c r="L441" s="68"/>
      <c r="M441" s="68"/>
      <c r="N441" s="68"/>
      <c r="O441" s="31" t="s">
        <v>854</v>
      </c>
      <c r="P441" s="31">
        <v>1.05</v>
      </c>
    </row>
    <row r="442" spans="1:16" x14ac:dyDescent="0.35">
      <c r="A442" s="2" t="s">
        <v>282</v>
      </c>
      <c r="B442" s="27">
        <v>2</v>
      </c>
      <c r="C442" s="2" t="s">
        <v>276</v>
      </c>
      <c r="D442" s="11" t="s">
        <v>332</v>
      </c>
      <c r="E442" s="11"/>
      <c r="F442" s="11" t="s">
        <v>111</v>
      </c>
      <c r="G442" s="11" t="s">
        <v>99</v>
      </c>
      <c r="H442" s="11" t="s">
        <v>7279</v>
      </c>
      <c r="I442" s="68"/>
      <c r="J442" s="68"/>
      <c r="K442" s="68"/>
      <c r="L442" s="68"/>
      <c r="M442" s="68" t="s">
        <v>2040</v>
      </c>
      <c r="N442" s="68"/>
      <c r="O442" s="31" t="s">
        <v>2421</v>
      </c>
      <c r="P442" s="31">
        <v>0.84</v>
      </c>
    </row>
    <row r="443" spans="1:16" x14ac:dyDescent="0.35">
      <c r="A443" s="2" t="s">
        <v>282</v>
      </c>
      <c r="B443" s="27">
        <v>2</v>
      </c>
      <c r="C443" s="2" t="s">
        <v>276</v>
      </c>
      <c r="D443" s="11" t="s">
        <v>332</v>
      </c>
      <c r="E443" s="11"/>
      <c r="F443" s="11" t="s">
        <v>111</v>
      </c>
      <c r="G443" s="11" t="s">
        <v>99</v>
      </c>
      <c r="H443" s="11" t="s">
        <v>7288</v>
      </c>
      <c r="I443" s="68"/>
      <c r="J443" s="68"/>
      <c r="K443" s="68"/>
      <c r="L443" s="68"/>
      <c r="M443" s="68"/>
      <c r="N443" s="68" t="s">
        <v>2040</v>
      </c>
      <c r="O443" s="31" t="s">
        <v>2422</v>
      </c>
      <c r="P443" s="31">
        <v>0.84</v>
      </c>
    </row>
    <row r="444" spans="1:16" x14ac:dyDescent="0.35">
      <c r="A444" s="2" t="s">
        <v>282</v>
      </c>
      <c r="B444" s="27">
        <v>2</v>
      </c>
      <c r="C444" s="2" t="s">
        <v>276</v>
      </c>
      <c r="D444" s="11" t="s">
        <v>332</v>
      </c>
      <c r="E444" s="11"/>
      <c r="F444" s="11" t="s">
        <v>111</v>
      </c>
      <c r="G444" s="11" t="s">
        <v>99</v>
      </c>
      <c r="H444" s="11" t="s">
        <v>7276</v>
      </c>
      <c r="I444" s="68"/>
      <c r="J444" s="68"/>
      <c r="K444" s="68"/>
      <c r="L444" s="68"/>
      <c r="M444" s="68" t="s">
        <v>2040</v>
      </c>
      <c r="N444" s="68" t="s">
        <v>2040</v>
      </c>
      <c r="O444" s="31" t="s">
        <v>2423</v>
      </c>
      <c r="P444" s="31">
        <v>0.63</v>
      </c>
    </row>
    <row r="445" spans="1:16" x14ac:dyDescent="0.35">
      <c r="A445" s="2" t="s">
        <v>282</v>
      </c>
      <c r="B445" s="27">
        <v>2</v>
      </c>
      <c r="C445" s="2" t="s">
        <v>276</v>
      </c>
      <c r="D445" s="11" t="s">
        <v>332</v>
      </c>
      <c r="E445" s="11"/>
      <c r="F445" s="11" t="s">
        <v>111</v>
      </c>
      <c r="G445" s="11" t="s">
        <v>659</v>
      </c>
      <c r="H445" s="11" t="s">
        <v>7269</v>
      </c>
      <c r="I445" s="68"/>
      <c r="J445" s="68"/>
      <c r="K445" s="68"/>
      <c r="L445" s="68"/>
      <c r="M445" s="68"/>
      <c r="N445" s="68"/>
      <c r="O445" s="31" t="s">
        <v>855</v>
      </c>
      <c r="P445" s="31">
        <v>1.9139999999999999</v>
      </c>
    </row>
    <row r="446" spans="1:16" x14ac:dyDescent="0.35">
      <c r="A446" s="2" t="s">
        <v>282</v>
      </c>
      <c r="B446" s="27">
        <v>2</v>
      </c>
      <c r="C446" s="2" t="s">
        <v>276</v>
      </c>
      <c r="D446" s="11" t="s">
        <v>332</v>
      </c>
      <c r="E446" s="11"/>
      <c r="F446" s="11" t="s">
        <v>111</v>
      </c>
      <c r="G446" s="11" t="s">
        <v>659</v>
      </c>
      <c r="H446" s="11" t="s">
        <v>7279</v>
      </c>
      <c r="I446" s="68"/>
      <c r="J446" s="68"/>
      <c r="K446" s="68"/>
      <c r="L446" s="68"/>
      <c r="M446" s="68" t="s">
        <v>2040</v>
      </c>
      <c r="N446" s="68"/>
      <c r="O446" s="31" t="s">
        <v>2424</v>
      </c>
      <c r="P446" s="31">
        <v>1.5309999999999999</v>
      </c>
    </row>
    <row r="447" spans="1:16" x14ac:dyDescent="0.35">
      <c r="A447" s="2" t="s">
        <v>282</v>
      </c>
      <c r="B447" s="27">
        <v>2</v>
      </c>
      <c r="C447" s="2" t="s">
        <v>276</v>
      </c>
      <c r="D447" s="11" t="s">
        <v>332</v>
      </c>
      <c r="E447" s="11"/>
      <c r="F447" s="11" t="s">
        <v>111</v>
      </c>
      <c r="G447" s="11" t="s">
        <v>659</v>
      </c>
      <c r="H447" s="11" t="s">
        <v>7288</v>
      </c>
      <c r="I447" s="68"/>
      <c r="J447" s="68"/>
      <c r="K447" s="68"/>
      <c r="L447" s="68"/>
      <c r="M447" s="68"/>
      <c r="N447" s="68" t="s">
        <v>2040</v>
      </c>
      <c r="O447" s="31" t="s">
        <v>2425</v>
      </c>
      <c r="P447" s="31">
        <v>1.5309999999999999</v>
      </c>
    </row>
    <row r="448" spans="1:16" x14ac:dyDescent="0.35">
      <c r="A448" s="2" t="s">
        <v>282</v>
      </c>
      <c r="B448" s="27">
        <v>2</v>
      </c>
      <c r="C448" s="2" t="s">
        <v>276</v>
      </c>
      <c r="D448" s="11" t="s">
        <v>332</v>
      </c>
      <c r="E448" s="11"/>
      <c r="F448" s="11" t="s">
        <v>111</v>
      </c>
      <c r="G448" s="11" t="s">
        <v>659</v>
      </c>
      <c r="H448" s="11" t="s">
        <v>7276</v>
      </c>
      <c r="I448" s="68"/>
      <c r="J448" s="68"/>
      <c r="K448" s="68"/>
      <c r="L448" s="68"/>
      <c r="M448" s="68" t="s">
        <v>2040</v>
      </c>
      <c r="N448" s="68" t="s">
        <v>2040</v>
      </c>
      <c r="O448" s="31" t="s">
        <v>2426</v>
      </c>
      <c r="P448" s="31">
        <v>1.1479999999999999</v>
      </c>
    </row>
    <row r="449" spans="1:16" x14ac:dyDescent="0.35">
      <c r="A449" s="2" t="s">
        <v>282</v>
      </c>
      <c r="B449" s="27">
        <v>2</v>
      </c>
      <c r="C449" s="2" t="s">
        <v>276</v>
      </c>
      <c r="D449" s="11" t="s">
        <v>332</v>
      </c>
      <c r="E449" s="11"/>
      <c r="F449" s="11" t="s">
        <v>112</v>
      </c>
      <c r="G449" s="11" t="s">
        <v>99</v>
      </c>
      <c r="H449" s="11" t="s">
        <v>7269</v>
      </c>
      <c r="I449" s="68"/>
      <c r="J449" s="68"/>
      <c r="K449" s="68"/>
      <c r="L449" s="68"/>
      <c r="M449" s="68"/>
      <c r="N449" s="68"/>
      <c r="O449" s="31" t="s">
        <v>856</v>
      </c>
      <c r="P449" s="31">
        <v>1.05</v>
      </c>
    </row>
    <row r="450" spans="1:16" x14ac:dyDescent="0.35">
      <c r="A450" s="2" t="s">
        <v>282</v>
      </c>
      <c r="B450" s="27">
        <v>2</v>
      </c>
      <c r="C450" s="2" t="s">
        <v>276</v>
      </c>
      <c r="D450" s="11" t="s">
        <v>332</v>
      </c>
      <c r="E450" s="11"/>
      <c r="F450" s="11" t="s">
        <v>112</v>
      </c>
      <c r="G450" s="11" t="s">
        <v>99</v>
      </c>
      <c r="H450" s="11" t="s">
        <v>7279</v>
      </c>
      <c r="I450" s="68"/>
      <c r="J450" s="68"/>
      <c r="K450" s="68"/>
      <c r="L450" s="68"/>
      <c r="M450" s="68" t="s">
        <v>2040</v>
      </c>
      <c r="N450" s="68"/>
      <c r="O450" s="31" t="s">
        <v>2427</v>
      </c>
      <c r="P450" s="31">
        <v>0.84</v>
      </c>
    </row>
    <row r="451" spans="1:16" x14ac:dyDescent="0.35">
      <c r="A451" s="2" t="s">
        <v>282</v>
      </c>
      <c r="B451" s="27">
        <v>2</v>
      </c>
      <c r="C451" s="2" t="s">
        <v>276</v>
      </c>
      <c r="D451" s="11" t="s">
        <v>332</v>
      </c>
      <c r="E451" s="11"/>
      <c r="F451" s="11" t="s">
        <v>112</v>
      </c>
      <c r="G451" s="11" t="s">
        <v>99</v>
      </c>
      <c r="H451" s="11" t="s">
        <v>7288</v>
      </c>
      <c r="I451" s="68"/>
      <c r="J451" s="68"/>
      <c r="K451" s="68"/>
      <c r="L451" s="68"/>
      <c r="M451" s="68"/>
      <c r="N451" s="68" t="s">
        <v>2040</v>
      </c>
      <c r="O451" s="31" t="s">
        <v>2428</v>
      </c>
      <c r="P451" s="31">
        <v>0.84</v>
      </c>
    </row>
    <row r="452" spans="1:16" x14ac:dyDescent="0.35">
      <c r="A452" s="2" t="s">
        <v>282</v>
      </c>
      <c r="B452" s="27">
        <v>2</v>
      </c>
      <c r="C452" s="2" t="s">
        <v>276</v>
      </c>
      <c r="D452" s="11" t="s">
        <v>332</v>
      </c>
      <c r="E452" s="11"/>
      <c r="F452" s="11" t="s">
        <v>112</v>
      </c>
      <c r="G452" s="11" t="s">
        <v>99</v>
      </c>
      <c r="H452" s="11" t="s">
        <v>7276</v>
      </c>
      <c r="I452" s="68"/>
      <c r="J452" s="68"/>
      <c r="K452" s="68"/>
      <c r="L452" s="68"/>
      <c r="M452" s="68" t="s">
        <v>2040</v>
      </c>
      <c r="N452" s="68" t="s">
        <v>2040</v>
      </c>
      <c r="O452" s="31" t="s">
        <v>2429</v>
      </c>
      <c r="P452" s="31">
        <v>0.63</v>
      </c>
    </row>
    <row r="453" spans="1:16" x14ac:dyDescent="0.35">
      <c r="A453" s="2" t="s">
        <v>282</v>
      </c>
      <c r="B453" s="27">
        <v>2</v>
      </c>
      <c r="C453" s="2" t="s">
        <v>276</v>
      </c>
      <c r="D453" s="11" t="s">
        <v>332</v>
      </c>
      <c r="E453" s="11"/>
      <c r="F453" s="11" t="s">
        <v>112</v>
      </c>
      <c r="G453" s="11" t="s">
        <v>659</v>
      </c>
      <c r="H453" s="11" t="s">
        <v>7269</v>
      </c>
      <c r="I453" s="68"/>
      <c r="J453" s="68"/>
      <c r="K453" s="68"/>
      <c r="L453" s="68"/>
      <c r="M453" s="68"/>
      <c r="N453" s="68"/>
      <c r="O453" s="31" t="s">
        <v>857</v>
      </c>
      <c r="P453" s="31">
        <v>2.117</v>
      </c>
    </row>
    <row r="454" spans="1:16" x14ac:dyDescent="0.35">
      <c r="A454" s="2" t="s">
        <v>282</v>
      </c>
      <c r="B454" s="27">
        <v>2</v>
      </c>
      <c r="C454" s="2" t="s">
        <v>276</v>
      </c>
      <c r="D454" s="11" t="s">
        <v>332</v>
      </c>
      <c r="E454" s="11"/>
      <c r="F454" s="11" t="s">
        <v>112</v>
      </c>
      <c r="G454" s="11" t="s">
        <v>659</v>
      </c>
      <c r="H454" s="11" t="s">
        <v>7279</v>
      </c>
      <c r="I454" s="68"/>
      <c r="J454" s="68"/>
      <c r="K454" s="68"/>
      <c r="L454" s="68"/>
      <c r="M454" s="68" t="s">
        <v>2040</v>
      </c>
      <c r="N454" s="68"/>
      <c r="O454" s="31" t="s">
        <v>2430</v>
      </c>
      <c r="P454" s="31">
        <v>1.694</v>
      </c>
    </row>
    <row r="455" spans="1:16" x14ac:dyDescent="0.35">
      <c r="A455" s="2" t="s">
        <v>282</v>
      </c>
      <c r="B455" s="27">
        <v>2</v>
      </c>
      <c r="C455" s="2" t="s">
        <v>276</v>
      </c>
      <c r="D455" s="11" t="s">
        <v>332</v>
      </c>
      <c r="E455" s="11"/>
      <c r="F455" s="11" t="s">
        <v>112</v>
      </c>
      <c r="G455" s="11" t="s">
        <v>659</v>
      </c>
      <c r="H455" s="11" t="s">
        <v>7288</v>
      </c>
      <c r="I455" s="68"/>
      <c r="J455" s="68"/>
      <c r="K455" s="68"/>
      <c r="L455" s="68"/>
      <c r="M455" s="68"/>
      <c r="N455" s="68" t="s">
        <v>2040</v>
      </c>
      <c r="O455" s="31" t="s">
        <v>2431</v>
      </c>
      <c r="P455" s="31">
        <v>1.694</v>
      </c>
    </row>
    <row r="456" spans="1:16" x14ac:dyDescent="0.35">
      <c r="A456" s="2" t="s">
        <v>282</v>
      </c>
      <c r="B456" s="27">
        <v>2</v>
      </c>
      <c r="C456" s="2" t="s">
        <v>276</v>
      </c>
      <c r="D456" s="11" t="s">
        <v>332</v>
      </c>
      <c r="E456" s="11"/>
      <c r="F456" s="11" t="s">
        <v>112</v>
      </c>
      <c r="G456" s="11" t="s">
        <v>659</v>
      </c>
      <c r="H456" s="11" t="s">
        <v>7276</v>
      </c>
      <c r="I456" s="68"/>
      <c r="J456" s="68"/>
      <c r="K456" s="68"/>
      <c r="L456" s="68"/>
      <c r="M456" s="68" t="s">
        <v>2040</v>
      </c>
      <c r="N456" s="68" t="s">
        <v>2040</v>
      </c>
      <c r="O456" s="31" t="s">
        <v>2432</v>
      </c>
      <c r="P456" s="31">
        <v>1.27</v>
      </c>
    </row>
    <row r="457" spans="1:16" x14ac:dyDescent="0.35">
      <c r="A457" s="2" t="s">
        <v>282</v>
      </c>
      <c r="B457" s="27">
        <v>2</v>
      </c>
      <c r="C457" s="2" t="s">
        <v>276</v>
      </c>
      <c r="D457" s="11" t="s">
        <v>332</v>
      </c>
      <c r="E457" s="11"/>
      <c r="F457" s="11" t="s">
        <v>113</v>
      </c>
      <c r="G457" s="11" t="s">
        <v>99</v>
      </c>
      <c r="H457" s="11" t="s">
        <v>7269</v>
      </c>
      <c r="I457" s="68"/>
      <c r="J457" s="68"/>
      <c r="K457" s="68"/>
      <c r="L457" s="68"/>
      <c r="M457" s="68"/>
      <c r="N457" s="68"/>
      <c r="O457" s="31" t="s">
        <v>858</v>
      </c>
      <c r="P457" s="31">
        <v>1.9139999999999999</v>
      </c>
    </row>
    <row r="458" spans="1:16" x14ac:dyDescent="0.35">
      <c r="A458" s="2" t="s">
        <v>282</v>
      </c>
      <c r="B458" s="27">
        <v>2</v>
      </c>
      <c r="C458" s="2" t="s">
        <v>276</v>
      </c>
      <c r="D458" s="11" t="s">
        <v>332</v>
      </c>
      <c r="E458" s="11"/>
      <c r="F458" s="11" t="s">
        <v>113</v>
      </c>
      <c r="G458" s="11" t="s">
        <v>99</v>
      </c>
      <c r="H458" s="11" t="s">
        <v>7279</v>
      </c>
      <c r="I458" s="68"/>
      <c r="J458" s="68"/>
      <c r="K458" s="68"/>
      <c r="L458" s="68"/>
      <c r="M458" s="68" t="s">
        <v>2040</v>
      </c>
      <c r="N458" s="68"/>
      <c r="O458" s="31" t="s">
        <v>2433</v>
      </c>
      <c r="P458" s="31">
        <v>1.5309999999999999</v>
      </c>
    </row>
    <row r="459" spans="1:16" x14ac:dyDescent="0.35">
      <c r="A459" s="2" t="s">
        <v>282</v>
      </c>
      <c r="B459" s="27">
        <v>2</v>
      </c>
      <c r="C459" s="2" t="s">
        <v>276</v>
      </c>
      <c r="D459" s="11" t="s">
        <v>332</v>
      </c>
      <c r="E459" s="11"/>
      <c r="F459" s="11" t="s">
        <v>113</v>
      </c>
      <c r="G459" s="11" t="s">
        <v>99</v>
      </c>
      <c r="H459" s="11" t="s">
        <v>7288</v>
      </c>
      <c r="I459" s="68"/>
      <c r="J459" s="68"/>
      <c r="K459" s="68"/>
      <c r="L459" s="68"/>
      <c r="M459" s="68"/>
      <c r="N459" s="68" t="s">
        <v>2040</v>
      </c>
      <c r="O459" s="31" t="s">
        <v>2434</v>
      </c>
      <c r="P459" s="31">
        <v>1.5309999999999999</v>
      </c>
    </row>
    <row r="460" spans="1:16" x14ac:dyDescent="0.35">
      <c r="A460" s="2" t="s">
        <v>282</v>
      </c>
      <c r="B460" s="27">
        <v>2</v>
      </c>
      <c r="C460" s="2" t="s">
        <v>276</v>
      </c>
      <c r="D460" s="11" t="s">
        <v>332</v>
      </c>
      <c r="E460" s="11"/>
      <c r="F460" s="11" t="s">
        <v>113</v>
      </c>
      <c r="G460" s="11" t="s">
        <v>99</v>
      </c>
      <c r="H460" s="11" t="s">
        <v>7276</v>
      </c>
      <c r="I460" s="68"/>
      <c r="J460" s="68"/>
      <c r="K460" s="68"/>
      <c r="L460" s="68"/>
      <c r="M460" s="68" t="s">
        <v>2040</v>
      </c>
      <c r="N460" s="68" t="s">
        <v>2040</v>
      </c>
      <c r="O460" s="31" t="s">
        <v>2435</v>
      </c>
      <c r="P460" s="31">
        <v>1.1479999999999999</v>
      </c>
    </row>
    <row r="461" spans="1:16" x14ac:dyDescent="0.35">
      <c r="A461" s="2" t="s">
        <v>282</v>
      </c>
      <c r="B461" s="27">
        <v>2</v>
      </c>
      <c r="C461" s="2" t="s">
        <v>276</v>
      </c>
      <c r="D461" s="11" t="s">
        <v>332</v>
      </c>
      <c r="E461" s="11"/>
      <c r="F461" s="11" t="s">
        <v>113</v>
      </c>
      <c r="G461" s="11" t="s">
        <v>659</v>
      </c>
      <c r="H461" s="11" t="s">
        <v>7269</v>
      </c>
      <c r="I461" s="68"/>
      <c r="J461" s="68"/>
      <c r="K461" s="68"/>
      <c r="L461" s="68"/>
      <c r="M461" s="68"/>
      <c r="N461" s="68"/>
      <c r="O461" s="31" t="s">
        <v>859</v>
      </c>
      <c r="P461" s="31">
        <v>2.5379999999999998</v>
      </c>
    </row>
    <row r="462" spans="1:16" x14ac:dyDescent="0.35">
      <c r="A462" s="2" t="s">
        <v>282</v>
      </c>
      <c r="B462" s="27">
        <v>2</v>
      </c>
      <c r="C462" s="2" t="s">
        <v>276</v>
      </c>
      <c r="D462" s="11" t="s">
        <v>332</v>
      </c>
      <c r="E462" s="11"/>
      <c r="F462" s="11" t="s">
        <v>113</v>
      </c>
      <c r="G462" s="11" t="s">
        <v>659</v>
      </c>
      <c r="H462" s="11" t="s">
        <v>7279</v>
      </c>
      <c r="I462" s="68"/>
      <c r="J462" s="68"/>
      <c r="K462" s="68"/>
      <c r="L462" s="68"/>
      <c r="M462" s="68" t="s">
        <v>2040</v>
      </c>
      <c r="N462" s="68"/>
      <c r="O462" s="31" t="s">
        <v>2436</v>
      </c>
      <c r="P462" s="31">
        <v>2.0299999999999998</v>
      </c>
    </row>
    <row r="463" spans="1:16" x14ac:dyDescent="0.35">
      <c r="A463" s="2" t="s">
        <v>282</v>
      </c>
      <c r="B463" s="27">
        <v>2</v>
      </c>
      <c r="C463" s="2" t="s">
        <v>276</v>
      </c>
      <c r="D463" s="11" t="s">
        <v>332</v>
      </c>
      <c r="E463" s="11"/>
      <c r="F463" s="11" t="s">
        <v>113</v>
      </c>
      <c r="G463" s="11" t="s">
        <v>659</v>
      </c>
      <c r="H463" s="11" t="s">
        <v>7288</v>
      </c>
      <c r="I463" s="68"/>
      <c r="J463" s="68"/>
      <c r="K463" s="68"/>
      <c r="L463" s="68"/>
      <c r="M463" s="68"/>
      <c r="N463" s="68" t="s">
        <v>2040</v>
      </c>
      <c r="O463" s="31" t="s">
        <v>2437</v>
      </c>
      <c r="P463" s="31">
        <v>2.0299999999999998</v>
      </c>
    </row>
    <row r="464" spans="1:16" x14ac:dyDescent="0.35">
      <c r="A464" s="2" t="s">
        <v>282</v>
      </c>
      <c r="B464" s="27">
        <v>2</v>
      </c>
      <c r="C464" s="2" t="s">
        <v>276</v>
      </c>
      <c r="D464" s="11" t="s">
        <v>332</v>
      </c>
      <c r="E464" s="11"/>
      <c r="F464" s="11" t="s">
        <v>113</v>
      </c>
      <c r="G464" s="11" t="s">
        <v>659</v>
      </c>
      <c r="H464" s="11" t="s">
        <v>7276</v>
      </c>
      <c r="I464" s="68"/>
      <c r="J464" s="68"/>
      <c r="K464" s="68"/>
      <c r="L464" s="68"/>
      <c r="M464" s="68" t="s">
        <v>2040</v>
      </c>
      <c r="N464" s="68" t="s">
        <v>2040</v>
      </c>
      <c r="O464" s="31" t="s">
        <v>2438</v>
      </c>
      <c r="P464" s="31">
        <v>1.5229999999999999</v>
      </c>
    </row>
    <row r="465" spans="1:16" x14ac:dyDescent="0.35">
      <c r="A465" s="2" t="s">
        <v>282</v>
      </c>
      <c r="B465" s="27">
        <v>2</v>
      </c>
      <c r="C465" s="2" t="s">
        <v>276</v>
      </c>
      <c r="D465" s="11" t="s">
        <v>332</v>
      </c>
      <c r="E465" s="11"/>
      <c r="F465" s="11" t="s">
        <v>114</v>
      </c>
      <c r="G465" s="11" t="s">
        <v>99</v>
      </c>
      <c r="H465" s="11" t="s">
        <v>7269</v>
      </c>
      <c r="I465" s="68"/>
      <c r="J465" s="68"/>
      <c r="K465" s="68"/>
      <c r="L465" s="68"/>
      <c r="M465" s="68"/>
      <c r="N465" s="68"/>
      <c r="O465" s="31" t="s">
        <v>860</v>
      </c>
      <c r="P465" s="31">
        <v>1.9139999999999999</v>
      </c>
    </row>
    <row r="466" spans="1:16" x14ac:dyDescent="0.35">
      <c r="A466" s="2" t="s">
        <v>282</v>
      </c>
      <c r="B466" s="27">
        <v>2</v>
      </c>
      <c r="C466" s="2" t="s">
        <v>276</v>
      </c>
      <c r="D466" s="11" t="s">
        <v>332</v>
      </c>
      <c r="E466" s="11"/>
      <c r="F466" s="11" t="s">
        <v>114</v>
      </c>
      <c r="G466" s="11" t="s">
        <v>99</v>
      </c>
      <c r="H466" s="11" t="s">
        <v>7279</v>
      </c>
      <c r="I466" s="68"/>
      <c r="J466" s="68"/>
      <c r="K466" s="68"/>
      <c r="L466" s="68"/>
      <c r="M466" s="68" t="s">
        <v>2040</v>
      </c>
      <c r="N466" s="68"/>
      <c r="O466" s="31" t="s">
        <v>2439</v>
      </c>
      <c r="P466" s="31">
        <v>1.5309999999999999</v>
      </c>
    </row>
    <row r="467" spans="1:16" x14ac:dyDescent="0.35">
      <c r="A467" s="2" t="s">
        <v>282</v>
      </c>
      <c r="B467" s="27">
        <v>2</v>
      </c>
      <c r="C467" s="2" t="s">
        <v>276</v>
      </c>
      <c r="D467" s="11" t="s">
        <v>332</v>
      </c>
      <c r="E467" s="11"/>
      <c r="F467" s="11" t="s">
        <v>114</v>
      </c>
      <c r="G467" s="11" t="s">
        <v>99</v>
      </c>
      <c r="H467" s="11" t="s">
        <v>7288</v>
      </c>
      <c r="I467" s="68"/>
      <c r="J467" s="68"/>
      <c r="K467" s="68"/>
      <c r="L467" s="68"/>
      <c r="M467" s="68"/>
      <c r="N467" s="68" t="s">
        <v>2040</v>
      </c>
      <c r="O467" s="31" t="s">
        <v>2440</v>
      </c>
      <c r="P467" s="31">
        <v>1.5309999999999999</v>
      </c>
    </row>
    <row r="468" spans="1:16" x14ac:dyDescent="0.35">
      <c r="A468" s="2" t="s">
        <v>282</v>
      </c>
      <c r="B468" s="27">
        <v>2</v>
      </c>
      <c r="C468" s="2" t="s">
        <v>276</v>
      </c>
      <c r="D468" s="11" t="s">
        <v>332</v>
      </c>
      <c r="E468" s="11"/>
      <c r="F468" s="11" t="s">
        <v>114</v>
      </c>
      <c r="G468" s="11" t="s">
        <v>99</v>
      </c>
      <c r="H468" s="11" t="s">
        <v>7276</v>
      </c>
      <c r="I468" s="68"/>
      <c r="J468" s="68"/>
      <c r="K468" s="68"/>
      <c r="L468" s="68"/>
      <c r="M468" s="68" t="s">
        <v>2040</v>
      </c>
      <c r="N468" s="68" t="s">
        <v>2040</v>
      </c>
      <c r="O468" s="31" t="s">
        <v>2441</v>
      </c>
      <c r="P468" s="31">
        <v>1.1479999999999999</v>
      </c>
    </row>
    <row r="469" spans="1:16" x14ac:dyDescent="0.35">
      <c r="A469" s="2" t="s">
        <v>282</v>
      </c>
      <c r="B469" s="27">
        <v>2</v>
      </c>
      <c r="C469" s="2" t="s">
        <v>276</v>
      </c>
      <c r="D469" s="11" t="s">
        <v>332</v>
      </c>
      <c r="E469" s="11"/>
      <c r="F469" s="11" t="s">
        <v>114</v>
      </c>
      <c r="G469" s="11" t="s">
        <v>659</v>
      </c>
      <c r="H469" s="11" t="s">
        <v>7269</v>
      </c>
      <c r="I469" s="68"/>
      <c r="J469" s="68"/>
      <c r="K469" s="68"/>
      <c r="L469" s="68"/>
      <c r="M469" s="68"/>
      <c r="N469" s="68"/>
      <c r="O469" s="31" t="s">
        <v>861</v>
      </c>
      <c r="P469" s="31">
        <v>2.9729999999999999</v>
      </c>
    </row>
    <row r="470" spans="1:16" x14ac:dyDescent="0.35">
      <c r="A470" s="2" t="s">
        <v>282</v>
      </c>
      <c r="B470" s="27">
        <v>2</v>
      </c>
      <c r="C470" s="2" t="s">
        <v>276</v>
      </c>
      <c r="D470" s="11" t="s">
        <v>332</v>
      </c>
      <c r="E470" s="11"/>
      <c r="F470" s="11" t="s">
        <v>114</v>
      </c>
      <c r="G470" s="11" t="s">
        <v>659</v>
      </c>
      <c r="H470" s="11" t="s">
        <v>7279</v>
      </c>
      <c r="I470" s="68"/>
      <c r="J470" s="68"/>
      <c r="K470" s="68"/>
      <c r="L470" s="68"/>
      <c r="M470" s="68" t="s">
        <v>2040</v>
      </c>
      <c r="N470" s="68"/>
      <c r="O470" s="31" t="s">
        <v>2442</v>
      </c>
      <c r="P470" s="31">
        <v>2.3780000000000001</v>
      </c>
    </row>
    <row r="471" spans="1:16" x14ac:dyDescent="0.35">
      <c r="A471" s="2" t="s">
        <v>282</v>
      </c>
      <c r="B471" s="27">
        <v>2</v>
      </c>
      <c r="C471" s="2" t="s">
        <v>276</v>
      </c>
      <c r="D471" s="11" t="s">
        <v>332</v>
      </c>
      <c r="E471" s="11"/>
      <c r="F471" s="11" t="s">
        <v>114</v>
      </c>
      <c r="G471" s="11" t="s">
        <v>659</v>
      </c>
      <c r="H471" s="11" t="s">
        <v>7288</v>
      </c>
      <c r="I471" s="68"/>
      <c r="J471" s="68"/>
      <c r="K471" s="68"/>
      <c r="L471" s="68"/>
      <c r="M471" s="68"/>
      <c r="N471" s="68" t="s">
        <v>2040</v>
      </c>
      <c r="O471" s="31" t="s">
        <v>2443</v>
      </c>
      <c r="P471" s="31">
        <v>2.3780000000000001</v>
      </c>
    </row>
    <row r="472" spans="1:16" x14ac:dyDescent="0.35">
      <c r="A472" s="2" t="s">
        <v>282</v>
      </c>
      <c r="B472" s="27">
        <v>2</v>
      </c>
      <c r="C472" s="2" t="s">
        <v>276</v>
      </c>
      <c r="D472" s="11" t="s">
        <v>332</v>
      </c>
      <c r="E472" s="11"/>
      <c r="F472" s="11" t="s">
        <v>114</v>
      </c>
      <c r="G472" s="11" t="s">
        <v>659</v>
      </c>
      <c r="H472" s="11" t="s">
        <v>7276</v>
      </c>
      <c r="I472" s="68"/>
      <c r="J472" s="68"/>
      <c r="K472" s="68"/>
      <c r="L472" s="68"/>
      <c r="M472" s="68" t="s">
        <v>2040</v>
      </c>
      <c r="N472" s="68" t="s">
        <v>2040</v>
      </c>
      <c r="O472" s="31" t="s">
        <v>2444</v>
      </c>
      <c r="P472" s="31">
        <v>1.784</v>
      </c>
    </row>
    <row r="473" spans="1:16" x14ac:dyDescent="0.35">
      <c r="A473" s="2" t="s">
        <v>282</v>
      </c>
      <c r="B473" s="27">
        <v>2</v>
      </c>
      <c r="C473" s="2" t="s">
        <v>276</v>
      </c>
      <c r="D473" s="11" t="s">
        <v>332</v>
      </c>
      <c r="E473" s="11"/>
      <c r="F473" s="11" t="s">
        <v>102</v>
      </c>
      <c r="G473" s="11" t="s">
        <v>99</v>
      </c>
      <c r="H473" s="11" t="s">
        <v>7269</v>
      </c>
      <c r="I473" s="68"/>
      <c r="J473" s="68"/>
      <c r="K473" s="68"/>
      <c r="L473" s="68"/>
      <c r="M473" s="68"/>
      <c r="N473" s="68"/>
      <c r="O473" s="31" t="s">
        <v>862</v>
      </c>
      <c r="P473" s="31">
        <v>2.5489999999999999</v>
      </c>
    </row>
    <row r="474" spans="1:16" x14ac:dyDescent="0.35">
      <c r="A474" s="2" t="s">
        <v>282</v>
      </c>
      <c r="B474" s="27">
        <v>2</v>
      </c>
      <c r="C474" s="2" t="s">
        <v>276</v>
      </c>
      <c r="D474" s="11" t="s">
        <v>332</v>
      </c>
      <c r="E474" s="11"/>
      <c r="F474" s="11" t="s">
        <v>102</v>
      </c>
      <c r="G474" s="11" t="s">
        <v>99</v>
      </c>
      <c r="H474" s="11" t="s">
        <v>7279</v>
      </c>
      <c r="I474" s="68"/>
      <c r="J474" s="68"/>
      <c r="K474" s="68"/>
      <c r="L474" s="68"/>
      <c r="M474" s="68" t="s">
        <v>2040</v>
      </c>
      <c r="N474" s="68"/>
      <c r="O474" s="31" t="s">
        <v>2445</v>
      </c>
      <c r="P474" s="31">
        <v>2.0390000000000001</v>
      </c>
    </row>
    <row r="475" spans="1:16" x14ac:dyDescent="0.35">
      <c r="A475" s="2" t="s">
        <v>282</v>
      </c>
      <c r="B475" s="27">
        <v>2</v>
      </c>
      <c r="C475" s="2" t="s">
        <v>276</v>
      </c>
      <c r="D475" s="11" t="s">
        <v>332</v>
      </c>
      <c r="E475" s="11"/>
      <c r="F475" s="11" t="s">
        <v>102</v>
      </c>
      <c r="G475" s="11" t="s">
        <v>99</v>
      </c>
      <c r="H475" s="11" t="s">
        <v>7288</v>
      </c>
      <c r="I475" s="68"/>
      <c r="J475" s="68"/>
      <c r="K475" s="68"/>
      <c r="L475" s="68"/>
      <c r="M475" s="68"/>
      <c r="N475" s="68" t="s">
        <v>2040</v>
      </c>
      <c r="O475" s="31" t="s">
        <v>2446</v>
      </c>
      <c r="P475" s="31">
        <v>2.0390000000000001</v>
      </c>
    </row>
    <row r="476" spans="1:16" x14ac:dyDescent="0.35">
      <c r="A476" s="2" t="s">
        <v>282</v>
      </c>
      <c r="B476" s="27">
        <v>2</v>
      </c>
      <c r="C476" s="2" t="s">
        <v>276</v>
      </c>
      <c r="D476" s="11" t="s">
        <v>332</v>
      </c>
      <c r="E476" s="11"/>
      <c r="F476" s="11" t="s">
        <v>102</v>
      </c>
      <c r="G476" s="11" t="s">
        <v>99</v>
      </c>
      <c r="H476" s="11" t="s">
        <v>7276</v>
      </c>
      <c r="I476" s="68"/>
      <c r="J476" s="68"/>
      <c r="K476" s="68"/>
      <c r="L476" s="68"/>
      <c r="M476" s="68" t="s">
        <v>2040</v>
      </c>
      <c r="N476" s="68" t="s">
        <v>2040</v>
      </c>
      <c r="O476" s="31" t="s">
        <v>2447</v>
      </c>
      <c r="P476" s="31">
        <v>1.5289999999999999</v>
      </c>
    </row>
    <row r="477" spans="1:16" x14ac:dyDescent="0.35">
      <c r="A477" s="2" t="s">
        <v>282</v>
      </c>
      <c r="B477" s="27">
        <v>2</v>
      </c>
      <c r="C477" s="2" t="s">
        <v>276</v>
      </c>
      <c r="D477" s="11" t="s">
        <v>332</v>
      </c>
      <c r="E477" s="11"/>
      <c r="F477" s="11" t="s">
        <v>102</v>
      </c>
      <c r="G477" s="11" t="s">
        <v>659</v>
      </c>
      <c r="H477" s="11" t="s">
        <v>7269</v>
      </c>
      <c r="I477" s="68"/>
      <c r="J477" s="68"/>
      <c r="K477" s="68"/>
      <c r="L477" s="68"/>
      <c r="M477" s="68"/>
      <c r="N477" s="68"/>
      <c r="O477" s="31" t="s">
        <v>863</v>
      </c>
      <c r="P477" s="31">
        <v>4.234</v>
      </c>
    </row>
    <row r="478" spans="1:16" x14ac:dyDescent="0.35">
      <c r="A478" s="2" t="s">
        <v>282</v>
      </c>
      <c r="B478" s="27">
        <v>2</v>
      </c>
      <c r="C478" s="2" t="s">
        <v>276</v>
      </c>
      <c r="D478" s="11" t="s">
        <v>332</v>
      </c>
      <c r="E478" s="11"/>
      <c r="F478" s="11" t="s">
        <v>102</v>
      </c>
      <c r="G478" s="11" t="s">
        <v>659</v>
      </c>
      <c r="H478" s="11" t="s">
        <v>7279</v>
      </c>
      <c r="I478" s="68"/>
      <c r="J478" s="68"/>
      <c r="K478" s="68"/>
      <c r="L478" s="68"/>
      <c r="M478" s="68" t="s">
        <v>2040</v>
      </c>
      <c r="N478" s="68"/>
      <c r="O478" s="31" t="s">
        <v>2448</v>
      </c>
      <c r="P478" s="31">
        <v>3.387</v>
      </c>
    </row>
    <row r="479" spans="1:16" x14ac:dyDescent="0.35">
      <c r="A479" s="2" t="s">
        <v>282</v>
      </c>
      <c r="B479" s="27">
        <v>2</v>
      </c>
      <c r="C479" s="2" t="s">
        <v>276</v>
      </c>
      <c r="D479" s="11" t="s">
        <v>332</v>
      </c>
      <c r="E479" s="11"/>
      <c r="F479" s="11" t="s">
        <v>102</v>
      </c>
      <c r="G479" s="11" t="s">
        <v>659</v>
      </c>
      <c r="H479" s="11" t="s">
        <v>7288</v>
      </c>
      <c r="I479" s="68"/>
      <c r="J479" s="68"/>
      <c r="K479" s="68"/>
      <c r="L479" s="68"/>
      <c r="M479" s="68"/>
      <c r="N479" s="68" t="s">
        <v>2040</v>
      </c>
      <c r="O479" s="31" t="s">
        <v>2449</v>
      </c>
      <c r="P479" s="31">
        <v>3.387</v>
      </c>
    </row>
    <row r="480" spans="1:16" x14ac:dyDescent="0.35">
      <c r="A480" s="2" t="s">
        <v>282</v>
      </c>
      <c r="B480" s="27">
        <v>2</v>
      </c>
      <c r="C480" s="2" t="s">
        <v>276</v>
      </c>
      <c r="D480" s="11" t="s">
        <v>332</v>
      </c>
      <c r="E480" s="11"/>
      <c r="F480" s="11" t="s">
        <v>102</v>
      </c>
      <c r="G480" s="11" t="s">
        <v>659</v>
      </c>
      <c r="H480" s="11" t="s">
        <v>7276</v>
      </c>
      <c r="I480" s="68"/>
      <c r="J480" s="68"/>
      <c r="K480" s="68"/>
      <c r="L480" s="68"/>
      <c r="M480" s="68" t="s">
        <v>2040</v>
      </c>
      <c r="N480" s="68" t="s">
        <v>2040</v>
      </c>
      <c r="O480" s="31" t="s">
        <v>2450</v>
      </c>
      <c r="P480" s="31">
        <v>2.54</v>
      </c>
    </row>
    <row r="481" spans="1:16" x14ac:dyDescent="0.35">
      <c r="A481" s="2" t="s">
        <v>350</v>
      </c>
      <c r="B481" s="27">
        <v>2</v>
      </c>
      <c r="C481" s="2" t="s">
        <v>356</v>
      </c>
      <c r="D481" s="11" t="s">
        <v>147</v>
      </c>
      <c r="E481" s="11"/>
      <c r="F481" s="33" t="s">
        <v>608</v>
      </c>
      <c r="G481" s="11" t="s">
        <v>608</v>
      </c>
      <c r="H481" s="11" t="s">
        <v>7269</v>
      </c>
      <c r="I481" s="68"/>
      <c r="J481" s="68"/>
      <c r="K481" s="68"/>
      <c r="L481" s="68"/>
      <c r="M481" s="68"/>
      <c r="N481" s="68"/>
      <c r="O481" s="31" t="s">
        <v>864</v>
      </c>
      <c r="P481" s="31">
        <v>0.189</v>
      </c>
    </row>
    <row r="482" spans="1:16" x14ac:dyDescent="0.35">
      <c r="A482" s="2" t="s">
        <v>350</v>
      </c>
      <c r="B482" s="27">
        <v>2</v>
      </c>
      <c r="C482" s="2" t="s">
        <v>356</v>
      </c>
      <c r="D482" s="11" t="s">
        <v>147</v>
      </c>
      <c r="E482" s="11"/>
      <c r="F482" s="33" t="s">
        <v>608</v>
      </c>
      <c r="G482" s="11" t="s">
        <v>608</v>
      </c>
      <c r="H482" s="11" t="s">
        <v>7279</v>
      </c>
      <c r="I482" s="68"/>
      <c r="J482" s="68"/>
      <c r="K482" s="68"/>
      <c r="L482" s="68"/>
      <c r="M482" s="68" t="s">
        <v>2040</v>
      </c>
      <c r="N482" s="68"/>
      <c r="O482" s="31" t="s">
        <v>2451</v>
      </c>
      <c r="P482" s="31">
        <v>0.151</v>
      </c>
    </row>
    <row r="483" spans="1:16" x14ac:dyDescent="0.35">
      <c r="A483" s="2" t="s">
        <v>350</v>
      </c>
      <c r="B483" s="27">
        <v>2</v>
      </c>
      <c r="C483" s="2" t="s">
        <v>352</v>
      </c>
      <c r="D483" s="11" t="s">
        <v>153</v>
      </c>
      <c r="E483" s="11"/>
      <c r="F483" s="11" t="s">
        <v>252</v>
      </c>
      <c r="G483" s="11" t="s">
        <v>608</v>
      </c>
      <c r="H483" s="11" t="s">
        <v>7269</v>
      </c>
      <c r="I483" s="68"/>
      <c r="J483" s="68"/>
      <c r="K483" s="68"/>
      <c r="L483" s="68"/>
      <c r="M483" s="68"/>
      <c r="N483" s="68"/>
      <c r="O483" s="31" t="s">
        <v>865</v>
      </c>
      <c r="P483" s="31">
        <v>1E-3</v>
      </c>
    </row>
    <row r="484" spans="1:16" x14ac:dyDescent="0.35">
      <c r="A484" s="2" t="s">
        <v>350</v>
      </c>
      <c r="B484" s="27">
        <v>2</v>
      </c>
      <c r="C484" s="2" t="s">
        <v>352</v>
      </c>
      <c r="D484" s="11" t="s">
        <v>153</v>
      </c>
      <c r="E484" s="11"/>
      <c r="F484" s="11" t="s">
        <v>252</v>
      </c>
      <c r="G484" s="11" t="s">
        <v>608</v>
      </c>
      <c r="H484" s="11" t="s">
        <v>7279</v>
      </c>
      <c r="I484" s="68"/>
      <c r="J484" s="68"/>
      <c r="K484" s="68"/>
      <c r="L484" s="68"/>
      <c r="M484" s="68" t="s">
        <v>2040</v>
      </c>
      <c r="N484" s="68"/>
      <c r="O484" s="31" t="s">
        <v>2452</v>
      </c>
      <c r="P484" s="31">
        <v>1E-3</v>
      </c>
    </row>
    <row r="485" spans="1:16" x14ac:dyDescent="0.35">
      <c r="A485" s="2" t="s">
        <v>350</v>
      </c>
      <c r="B485" s="27">
        <v>2</v>
      </c>
      <c r="C485" s="2" t="s">
        <v>352</v>
      </c>
      <c r="D485" s="11" t="s">
        <v>153</v>
      </c>
      <c r="E485" s="11"/>
      <c r="F485" s="11" t="s">
        <v>252</v>
      </c>
      <c r="G485" s="11" t="s">
        <v>608</v>
      </c>
      <c r="H485" s="11" t="s">
        <v>7285</v>
      </c>
      <c r="I485" s="68" t="s">
        <v>2040</v>
      </c>
      <c r="J485" s="68"/>
      <c r="K485" s="68"/>
      <c r="L485" s="68"/>
      <c r="M485" s="68"/>
      <c r="N485" s="68"/>
      <c r="O485" s="31" t="s">
        <v>2453</v>
      </c>
      <c r="P485" s="31">
        <v>1E-3</v>
      </c>
    </row>
    <row r="486" spans="1:16" x14ac:dyDescent="0.35">
      <c r="A486" s="2" t="s">
        <v>350</v>
      </c>
      <c r="B486" s="27">
        <v>2</v>
      </c>
      <c r="C486" s="2" t="s">
        <v>352</v>
      </c>
      <c r="D486" s="11" t="s">
        <v>153</v>
      </c>
      <c r="E486" s="11"/>
      <c r="F486" s="11" t="s">
        <v>252</v>
      </c>
      <c r="G486" s="11" t="s">
        <v>608</v>
      </c>
      <c r="H486" s="11" t="s">
        <v>7273</v>
      </c>
      <c r="I486" s="68" t="s">
        <v>2040</v>
      </c>
      <c r="J486" s="68"/>
      <c r="K486" s="68"/>
      <c r="L486" s="68"/>
      <c r="M486" s="68" t="s">
        <v>2040</v>
      </c>
      <c r="N486" s="68"/>
      <c r="O486" s="31" t="s">
        <v>2454</v>
      </c>
      <c r="P486" s="31">
        <v>1E-3</v>
      </c>
    </row>
    <row r="487" spans="1:16" x14ac:dyDescent="0.35">
      <c r="A487" s="2" t="s">
        <v>350</v>
      </c>
      <c r="B487" s="27">
        <v>2</v>
      </c>
      <c r="C487" s="2" t="s">
        <v>352</v>
      </c>
      <c r="D487" s="11" t="s">
        <v>153</v>
      </c>
      <c r="E487" s="11"/>
      <c r="F487" s="11" t="s">
        <v>253</v>
      </c>
      <c r="G487" s="11" t="s">
        <v>608</v>
      </c>
      <c r="H487" s="11" t="s">
        <v>7269</v>
      </c>
      <c r="I487" s="68"/>
      <c r="J487" s="68"/>
      <c r="K487" s="68"/>
      <c r="L487" s="68"/>
      <c r="M487" s="68"/>
      <c r="N487" s="68"/>
      <c r="O487" s="31" t="s">
        <v>866</v>
      </c>
      <c r="P487" s="31">
        <v>3.0000000000000001E-3</v>
      </c>
    </row>
    <row r="488" spans="1:16" x14ac:dyDescent="0.35">
      <c r="A488" s="2" t="s">
        <v>350</v>
      </c>
      <c r="B488" s="27">
        <v>2</v>
      </c>
      <c r="C488" s="2" t="s">
        <v>352</v>
      </c>
      <c r="D488" s="11" t="s">
        <v>153</v>
      </c>
      <c r="E488" s="11"/>
      <c r="F488" s="11" t="s">
        <v>253</v>
      </c>
      <c r="G488" s="11" t="s">
        <v>608</v>
      </c>
      <c r="H488" s="11" t="s">
        <v>7279</v>
      </c>
      <c r="I488" s="68"/>
      <c r="J488" s="68"/>
      <c r="K488" s="68"/>
      <c r="L488" s="68"/>
      <c r="M488" s="68" t="s">
        <v>2040</v>
      </c>
      <c r="N488" s="68"/>
      <c r="O488" s="31" t="s">
        <v>2455</v>
      </c>
      <c r="P488" s="31">
        <v>2E-3</v>
      </c>
    </row>
    <row r="489" spans="1:16" x14ac:dyDescent="0.35">
      <c r="A489" s="2" t="s">
        <v>350</v>
      </c>
      <c r="B489" s="27">
        <v>2</v>
      </c>
      <c r="C489" s="2" t="s">
        <v>352</v>
      </c>
      <c r="D489" s="11" t="s">
        <v>153</v>
      </c>
      <c r="E489" s="11"/>
      <c r="F489" s="11" t="s">
        <v>253</v>
      </c>
      <c r="G489" s="11" t="s">
        <v>608</v>
      </c>
      <c r="H489" s="11" t="s">
        <v>7285</v>
      </c>
      <c r="I489" s="68" t="s">
        <v>2040</v>
      </c>
      <c r="J489" s="68"/>
      <c r="K489" s="68"/>
      <c r="L489" s="68"/>
      <c r="M489" s="68"/>
      <c r="N489" s="68"/>
      <c r="O489" s="31" t="s">
        <v>2456</v>
      </c>
      <c r="P489" s="31">
        <v>3.0000000000000001E-3</v>
      </c>
    </row>
    <row r="490" spans="1:16" x14ac:dyDescent="0.35">
      <c r="A490" s="2" t="s">
        <v>350</v>
      </c>
      <c r="B490" s="27">
        <v>2</v>
      </c>
      <c r="C490" s="2" t="s">
        <v>352</v>
      </c>
      <c r="D490" s="11" t="s">
        <v>153</v>
      </c>
      <c r="E490" s="11"/>
      <c r="F490" s="11" t="s">
        <v>253</v>
      </c>
      <c r="G490" s="11" t="s">
        <v>608</v>
      </c>
      <c r="H490" s="11" t="s">
        <v>7273</v>
      </c>
      <c r="I490" s="68" t="s">
        <v>2040</v>
      </c>
      <c r="J490" s="68"/>
      <c r="K490" s="68"/>
      <c r="L490" s="68"/>
      <c r="M490" s="68" t="s">
        <v>2040</v>
      </c>
      <c r="N490" s="68"/>
      <c r="O490" s="31" t="s">
        <v>2457</v>
      </c>
      <c r="P490" s="31">
        <v>3.0000000000000001E-3</v>
      </c>
    </row>
    <row r="491" spans="1:16" x14ac:dyDescent="0.35">
      <c r="A491" s="2" t="s">
        <v>350</v>
      </c>
      <c r="B491" s="27">
        <v>2</v>
      </c>
      <c r="C491" s="2" t="s">
        <v>352</v>
      </c>
      <c r="D491" s="11" t="s">
        <v>153</v>
      </c>
      <c r="E491" s="11"/>
      <c r="F491" s="11" t="s">
        <v>254</v>
      </c>
      <c r="G491" s="11" t="s">
        <v>608</v>
      </c>
      <c r="H491" s="11" t="s">
        <v>7269</v>
      </c>
      <c r="I491" s="68"/>
      <c r="J491" s="68"/>
      <c r="K491" s="68"/>
      <c r="L491" s="68"/>
      <c r="M491" s="68"/>
      <c r="N491" s="68"/>
      <c r="O491" s="31" t="s">
        <v>867</v>
      </c>
      <c r="P491" s="31">
        <v>4.0000000000000001E-3</v>
      </c>
    </row>
    <row r="492" spans="1:16" x14ac:dyDescent="0.35">
      <c r="A492" s="2" t="s">
        <v>350</v>
      </c>
      <c r="B492" s="27">
        <v>2</v>
      </c>
      <c r="C492" s="2" t="s">
        <v>352</v>
      </c>
      <c r="D492" s="11" t="s">
        <v>153</v>
      </c>
      <c r="E492" s="11"/>
      <c r="F492" s="11" t="s">
        <v>254</v>
      </c>
      <c r="G492" s="11" t="s">
        <v>608</v>
      </c>
      <c r="H492" s="11" t="s">
        <v>7279</v>
      </c>
      <c r="I492" s="68"/>
      <c r="J492" s="68"/>
      <c r="K492" s="68"/>
      <c r="L492" s="68"/>
      <c r="M492" s="68" t="s">
        <v>2040</v>
      </c>
      <c r="N492" s="68"/>
      <c r="O492" s="31" t="s">
        <v>2458</v>
      </c>
      <c r="P492" s="31">
        <v>3.0000000000000001E-3</v>
      </c>
    </row>
    <row r="493" spans="1:16" x14ac:dyDescent="0.35">
      <c r="A493" s="2" t="s">
        <v>350</v>
      </c>
      <c r="B493" s="27">
        <v>2</v>
      </c>
      <c r="C493" s="2" t="s">
        <v>352</v>
      </c>
      <c r="D493" s="11" t="s">
        <v>153</v>
      </c>
      <c r="E493" s="11"/>
      <c r="F493" s="11" t="s">
        <v>254</v>
      </c>
      <c r="G493" s="11" t="s">
        <v>608</v>
      </c>
      <c r="H493" s="11" t="s">
        <v>7285</v>
      </c>
      <c r="I493" s="68" t="s">
        <v>2040</v>
      </c>
      <c r="J493" s="68"/>
      <c r="K493" s="68"/>
      <c r="L493" s="68"/>
      <c r="M493" s="68"/>
      <c r="N493" s="68"/>
      <c r="O493" s="31" t="s">
        <v>2459</v>
      </c>
      <c r="P493" s="31">
        <v>5.0000000000000001E-3</v>
      </c>
    </row>
    <row r="494" spans="1:16" x14ac:dyDescent="0.35">
      <c r="A494" s="2" t="s">
        <v>350</v>
      </c>
      <c r="B494" s="27">
        <v>2</v>
      </c>
      <c r="C494" s="2" t="s">
        <v>352</v>
      </c>
      <c r="D494" s="11" t="s">
        <v>153</v>
      </c>
      <c r="E494" s="11"/>
      <c r="F494" s="11" t="s">
        <v>254</v>
      </c>
      <c r="G494" s="11" t="s">
        <v>608</v>
      </c>
      <c r="H494" s="11" t="s">
        <v>7273</v>
      </c>
      <c r="I494" s="68" t="s">
        <v>2040</v>
      </c>
      <c r="J494" s="68"/>
      <c r="K494" s="68"/>
      <c r="L494" s="68"/>
      <c r="M494" s="68" t="s">
        <v>2040</v>
      </c>
      <c r="N494" s="68"/>
      <c r="O494" s="31" t="s">
        <v>2460</v>
      </c>
      <c r="P494" s="31">
        <v>5.0000000000000001E-3</v>
      </c>
    </row>
    <row r="495" spans="1:16" x14ac:dyDescent="0.35">
      <c r="A495" s="2" t="s">
        <v>350</v>
      </c>
      <c r="B495" s="27">
        <v>2</v>
      </c>
      <c r="C495" s="2" t="s">
        <v>352</v>
      </c>
      <c r="D495" s="11" t="s">
        <v>153</v>
      </c>
      <c r="E495" s="11"/>
      <c r="F495" s="11" t="s">
        <v>255</v>
      </c>
      <c r="G495" s="11" t="s">
        <v>608</v>
      </c>
      <c r="H495" s="11" t="s">
        <v>7269</v>
      </c>
      <c r="I495" s="68"/>
      <c r="J495" s="68"/>
      <c r="K495" s="68"/>
      <c r="L495" s="68"/>
      <c r="M495" s="68"/>
      <c r="N495" s="68"/>
      <c r="O495" s="31" t="s">
        <v>868</v>
      </c>
      <c r="P495" s="31">
        <v>1.4999999999999999E-2</v>
      </c>
    </row>
    <row r="496" spans="1:16" x14ac:dyDescent="0.35">
      <c r="A496" s="2" t="s">
        <v>350</v>
      </c>
      <c r="B496" s="27">
        <v>2</v>
      </c>
      <c r="C496" s="2" t="s">
        <v>352</v>
      </c>
      <c r="D496" s="11" t="s">
        <v>153</v>
      </c>
      <c r="E496" s="11"/>
      <c r="F496" s="11" t="s">
        <v>255</v>
      </c>
      <c r="G496" s="11" t="s">
        <v>608</v>
      </c>
      <c r="H496" s="11" t="s">
        <v>7279</v>
      </c>
      <c r="I496" s="68"/>
      <c r="J496" s="68"/>
      <c r="K496" s="68"/>
      <c r="L496" s="68"/>
      <c r="M496" s="68" t="s">
        <v>2040</v>
      </c>
      <c r="N496" s="68"/>
      <c r="O496" s="31" t="s">
        <v>2461</v>
      </c>
      <c r="P496" s="31">
        <v>1.2E-2</v>
      </c>
    </row>
    <row r="497" spans="1:16" x14ac:dyDescent="0.35">
      <c r="A497" s="2" t="s">
        <v>350</v>
      </c>
      <c r="B497" s="27">
        <v>2</v>
      </c>
      <c r="C497" s="2" t="s">
        <v>352</v>
      </c>
      <c r="D497" s="11" t="s">
        <v>153</v>
      </c>
      <c r="E497" s="11"/>
      <c r="F497" s="11" t="s">
        <v>255</v>
      </c>
      <c r="G497" s="11" t="s">
        <v>608</v>
      </c>
      <c r="H497" s="11" t="s">
        <v>7285</v>
      </c>
      <c r="I497" s="68" t="s">
        <v>2040</v>
      </c>
      <c r="J497" s="68"/>
      <c r="K497" s="68"/>
      <c r="L497" s="68"/>
      <c r="M497" s="68"/>
      <c r="N497" s="68"/>
      <c r="O497" s="31" t="s">
        <v>2462</v>
      </c>
      <c r="P497" s="31">
        <v>1.7000000000000001E-2</v>
      </c>
    </row>
    <row r="498" spans="1:16" x14ac:dyDescent="0.35">
      <c r="A498" s="2" t="s">
        <v>350</v>
      </c>
      <c r="B498" s="27">
        <v>2</v>
      </c>
      <c r="C498" s="2" t="s">
        <v>352</v>
      </c>
      <c r="D498" s="11" t="s">
        <v>153</v>
      </c>
      <c r="E498" s="11"/>
      <c r="F498" s="11" t="s">
        <v>255</v>
      </c>
      <c r="G498" s="11" t="s">
        <v>608</v>
      </c>
      <c r="H498" s="11" t="s">
        <v>7273</v>
      </c>
      <c r="I498" s="68" t="s">
        <v>2040</v>
      </c>
      <c r="J498" s="68"/>
      <c r="K498" s="68"/>
      <c r="L498" s="68"/>
      <c r="M498" s="68" t="s">
        <v>2040</v>
      </c>
      <c r="N498" s="68"/>
      <c r="O498" s="31" t="s">
        <v>2463</v>
      </c>
      <c r="P498" s="31">
        <v>1.7000000000000001E-2</v>
      </c>
    </row>
    <row r="499" spans="1:16" x14ac:dyDescent="0.35">
      <c r="A499" s="2" t="s">
        <v>350</v>
      </c>
      <c r="B499" s="27">
        <v>2</v>
      </c>
      <c r="C499" s="2" t="s">
        <v>352</v>
      </c>
      <c r="D499" s="11" t="s">
        <v>153</v>
      </c>
      <c r="E499" s="11"/>
      <c r="F499" s="11" t="s">
        <v>241</v>
      </c>
      <c r="G499" s="11" t="s">
        <v>608</v>
      </c>
      <c r="H499" s="11" t="s">
        <v>7269</v>
      </c>
      <c r="I499" s="68"/>
      <c r="J499" s="68"/>
      <c r="K499" s="68"/>
      <c r="L499" s="68"/>
      <c r="M499" s="68"/>
      <c r="N499" s="68"/>
      <c r="O499" s="31" t="s">
        <v>869</v>
      </c>
      <c r="P499" s="31">
        <v>2.9000000000000001E-2</v>
      </c>
    </row>
    <row r="500" spans="1:16" x14ac:dyDescent="0.35">
      <c r="A500" s="2" t="s">
        <v>350</v>
      </c>
      <c r="B500" s="27">
        <v>2</v>
      </c>
      <c r="C500" s="2" t="s">
        <v>352</v>
      </c>
      <c r="D500" s="11" t="s">
        <v>153</v>
      </c>
      <c r="E500" s="11"/>
      <c r="F500" s="11" t="s">
        <v>241</v>
      </c>
      <c r="G500" s="11" t="s">
        <v>608</v>
      </c>
      <c r="H500" s="11" t="s">
        <v>7279</v>
      </c>
      <c r="I500" s="68"/>
      <c r="J500" s="68"/>
      <c r="K500" s="68"/>
      <c r="L500" s="68"/>
      <c r="M500" s="68" t="s">
        <v>2040</v>
      </c>
      <c r="N500" s="68"/>
      <c r="O500" s="31" t="s">
        <v>2464</v>
      </c>
      <c r="P500" s="31">
        <v>2.3E-2</v>
      </c>
    </row>
    <row r="501" spans="1:16" x14ac:dyDescent="0.35">
      <c r="A501" s="2" t="s">
        <v>350</v>
      </c>
      <c r="B501" s="27">
        <v>2</v>
      </c>
      <c r="C501" s="2" t="s">
        <v>352</v>
      </c>
      <c r="D501" s="11" t="s">
        <v>153</v>
      </c>
      <c r="E501" s="11"/>
      <c r="F501" s="11" t="s">
        <v>241</v>
      </c>
      <c r="G501" s="11" t="s">
        <v>608</v>
      </c>
      <c r="H501" s="11" t="s">
        <v>7285</v>
      </c>
      <c r="I501" s="68" t="s">
        <v>2040</v>
      </c>
      <c r="J501" s="68"/>
      <c r="K501" s="68"/>
      <c r="L501" s="68"/>
      <c r="M501" s="68"/>
      <c r="N501" s="68"/>
      <c r="O501" s="31" t="s">
        <v>2465</v>
      </c>
      <c r="P501" s="31">
        <v>3.3000000000000002E-2</v>
      </c>
    </row>
    <row r="502" spans="1:16" x14ac:dyDescent="0.35">
      <c r="A502" s="2" t="s">
        <v>350</v>
      </c>
      <c r="B502" s="27">
        <v>2</v>
      </c>
      <c r="C502" s="2" t="s">
        <v>352</v>
      </c>
      <c r="D502" s="11" t="s">
        <v>153</v>
      </c>
      <c r="E502" s="11"/>
      <c r="F502" s="11" t="s">
        <v>241</v>
      </c>
      <c r="G502" s="11" t="s">
        <v>608</v>
      </c>
      <c r="H502" s="11" t="s">
        <v>7273</v>
      </c>
      <c r="I502" s="68" t="s">
        <v>2040</v>
      </c>
      <c r="J502" s="68"/>
      <c r="K502" s="68"/>
      <c r="L502" s="68"/>
      <c r="M502" s="68" t="s">
        <v>2040</v>
      </c>
      <c r="N502" s="68"/>
      <c r="O502" s="31" t="s">
        <v>2466</v>
      </c>
      <c r="P502" s="31">
        <v>3.3000000000000002E-2</v>
      </c>
    </row>
    <row r="503" spans="1:16" x14ac:dyDescent="0.35">
      <c r="A503" s="2" t="s">
        <v>350</v>
      </c>
      <c r="B503" s="27">
        <v>2</v>
      </c>
      <c r="C503" s="2" t="s">
        <v>352</v>
      </c>
      <c r="D503" s="11" t="s">
        <v>153</v>
      </c>
      <c r="E503" s="11"/>
      <c r="F503" s="11" t="s">
        <v>103</v>
      </c>
      <c r="G503" s="11" t="s">
        <v>608</v>
      </c>
      <c r="H503" s="11" t="s">
        <v>7269</v>
      </c>
      <c r="I503" s="68"/>
      <c r="J503" s="68"/>
      <c r="K503" s="68"/>
      <c r="L503" s="68"/>
      <c r="M503" s="68"/>
      <c r="N503" s="68"/>
      <c r="O503" s="31" t="s">
        <v>870</v>
      </c>
      <c r="P503" s="31">
        <v>4.3999999999999997E-2</v>
      </c>
    </row>
    <row r="504" spans="1:16" x14ac:dyDescent="0.35">
      <c r="A504" s="2" t="s">
        <v>350</v>
      </c>
      <c r="B504" s="27">
        <v>2</v>
      </c>
      <c r="C504" s="2" t="s">
        <v>352</v>
      </c>
      <c r="D504" s="11" t="s">
        <v>153</v>
      </c>
      <c r="E504" s="11"/>
      <c r="F504" s="11" t="s">
        <v>103</v>
      </c>
      <c r="G504" s="11" t="s">
        <v>608</v>
      </c>
      <c r="H504" s="11" t="s">
        <v>7279</v>
      </c>
      <c r="I504" s="68"/>
      <c r="J504" s="68"/>
      <c r="K504" s="68"/>
      <c r="L504" s="68"/>
      <c r="M504" s="68" t="s">
        <v>2040</v>
      </c>
      <c r="N504" s="68"/>
      <c r="O504" s="31" t="s">
        <v>2467</v>
      </c>
      <c r="P504" s="31">
        <v>3.5000000000000003E-2</v>
      </c>
    </row>
    <row r="505" spans="1:16" x14ac:dyDescent="0.35">
      <c r="A505" s="2" t="s">
        <v>350</v>
      </c>
      <c r="B505" s="27">
        <v>2</v>
      </c>
      <c r="C505" s="2" t="s">
        <v>352</v>
      </c>
      <c r="D505" s="11" t="s">
        <v>153</v>
      </c>
      <c r="E505" s="11"/>
      <c r="F505" s="11" t="s">
        <v>103</v>
      </c>
      <c r="G505" s="11" t="s">
        <v>608</v>
      </c>
      <c r="H505" s="11" t="s">
        <v>7285</v>
      </c>
      <c r="I505" s="68" t="s">
        <v>2040</v>
      </c>
      <c r="J505" s="68"/>
      <c r="K505" s="68"/>
      <c r="L505" s="68"/>
      <c r="M505" s="68"/>
      <c r="N505" s="68"/>
      <c r="O505" s="31" t="s">
        <v>2468</v>
      </c>
      <c r="P505" s="31">
        <v>5.0999999999999997E-2</v>
      </c>
    </row>
    <row r="506" spans="1:16" x14ac:dyDescent="0.35">
      <c r="A506" s="2" t="s">
        <v>350</v>
      </c>
      <c r="B506" s="27">
        <v>2</v>
      </c>
      <c r="C506" s="2" t="s">
        <v>352</v>
      </c>
      <c r="D506" s="11" t="s">
        <v>153</v>
      </c>
      <c r="E506" s="11"/>
      <c r="F506" s="11" t="s">
        <v>103</v>
      </c>
      <c r="G506" s="11" t="s">
        <v>608</v>
      </c>
      <c r="H506" s="11" t="s">
        <v>7273</v>
      </c>
      <c r="I506" s="68" t="s">
        <v>2040</v>
      </c>
      <c r="J506" s="68"/>
      <c r="K506" s="68"/>
      <c r="L506" s="68"/>
      <c r="M506" s="68" t="s">
        <v>2040</v>
      </c>
      <c r="N506" s="68"/>
      <c r="O506" s="31" t="s">
        <v>2469</v>
      </c>
      <c r="P506" s="31">
        <v>5.0999999999999997E-2</v>
      </c>
    </row>
    <row r="507" spans="1:16" x14ac:dyDescent="0.35">
      <c r="A507" s="2" t="s">
        <v>350</v>
      </c>
      <c r="B507" s="27">
        <v>2</v>
      </c>
      <c r="C507" s="2" t="s">
        <v>352</v>
      </c>
      <c r="D507" s="11" t="s">
        <v>153</v>
      </c>
      <c r="E507" s="11"/>
      <c r="F507" s="11" t="s">
        <v>98</v>
      </c>
      <c r="G507" s="11" t="s">
        <v>608</v>
      </c>
      <c r="H507" s="11" t="s">
        <v>7269</v>
      </c>
      <c r="I507" s="68"/>
      <c r="J507" s="68"/>
      <c r="K507" s="68"/>
      <c r="L507" s="68"/>
      <c r="M507" s="68"/>
      <c r="N507" s="68"/>
      <c r="O507" s="31" t="s">
        <v>871</v>
      </c>
      <c r="P507" s="31">
        <v>0.10199999999999999</v>
      </c>
    </row>
    <row r="508" spans="1:16" x14ac:dyDescent="0.35">
      <c r="A508" s="2" t="s">
        <v>350</v>
      </c>
      <c r="B508" s="27">
        <v>2</v>
      </c>
      <c r="C508" s="2" t="s">
        <v>352</v>
      </c>
      <c r="D508" s="11" t="s">
        <v>153</v>
      </c>
      <c r="E508" s="11"/>
      <c r="F508" s="11" t="s">
        <v>98</v>
      </c>
      <c r="G508" s="11" t="s">
        <v>608</v>
      </c>
      <c r="H508" s="11" t="s">
        <v>7279</v>
      </c>
      <c r="I508" s="68"/>
      <c r="J508" s="68"/>
      <c r="K508" s="68"/>
      <c r="L508" s="68"/>
      <c r="M508" s="68" t="s">
        <v>2040</v>
      </c>
      <c r="N508" s="68"/>
      <c r="O508" s="31" t="s">
        <v>2470</v>
      </c>
      <c r="P508" s="31">
        <v>8.2000000000000003E-2</v>
      </c>
    </row>
    <row r="509" spans="1:16" x14ac:dyDescent="0.35">
      <c r="A509" s="2" t="s">
        <v>350</v>
      </c>
      <c r="B509" s="27">
        <v>2</v>
      </c>
      <c r="C509" s="2" t="s">
        <v>352</v>
      </c>
      <c r="D509" s="11" t="s">
        <v>153</v>
      </c>
      <c r="E509" s="11"/>
      <c r="F509" s="11" t="s">
        <v>98</v>
      </c>
      <c r="G509" s="11" t="s">
        <v>608</v>
      </c>
      <c r="H509" s="11" t="s">
        <v>7285</v>
      </c>
      <c r="I509" s="68" t="s">
        <v>2040</v>
      </c>
      <c r="J509" s="68"/>
      <c r="K509" s="68"/>
      <c r="L509" s="68"/>
      <c r="M509" s="68"/>
      <c r="N509" s="68"/>
      <c r="O509" s="31" t="s">
        <v>2471</v>
      </c>
      <c r="P509" s="31">
        <v>0.11700000000000001</v>
      </c>
    </row>
    <row r="510" spans="1:16" x14ac:dyDescent="0.35">
      <c r="A510" s="2" t="s">
        <v>350</v>
      </c>
      <c r="B510" s="27">
        <v>2</v>
      </c>
      <c r="C510" s="2" t="s">
        <v>352</v>
      </c>
      <c r="D510" s="11" t="s">
        <v>153</v>
      </c>
      <c r="E510" s="11"/>
      <c r="F510" s="11" t="s">
        <v>98</v>
      </c>
      <c r="G510" s="11" t="s">
        <v>608</v>
      </c>
      <c r="H510" s="11" t="s">
        <v>7273</v>
      </c>
      <c r="I510" s="68" t="s">
        <v>2040</v>
      </c>
      <c r="J510" s="68"/>
      <c r="K510" s="68"/>
      <c r="L510" s="68"/>
      <c r="M510" s="68" t="s">
        <v>2040</v>
      </c>
      <c r="N510" s="68"/>
      <c r="O510" s="31" t="s">
        <v>2472</v>
      </c>
      <c r="P510" s="31">
        <v>0.11700000000000001</v>
      </c>
    </row>
    <row r="511" spans="1:16" x14ac:dyDescent="0.35">
      <c r="A511" s="2" t="s">
        <v>350</v>
      </c>
      <c r="B511" s="27">
        <v>2</v>
      </c>
      <c r="C511" s="2" t="s">
        <v>352</v>
      </c>
      <c r="D511" s="11" t="s">
        <v>153</v>
      </c>
      <c r="E511" s="11"/>
      <c r="F511" s="11" t="s">
        <v>104</v>
      </c>
      <c r="G511" s="11" t="s">
        <v>608</v>
      </c>
      <c r="H511" s="11" t="s">
        <v>7269</v>
      </c>
      <c r="I511" s="68"/>
      <c r="J511" s="68"/>
      <c r="K511" s="68"/>
      <c r="L511" s="68"/>
      <c r="M511" s="68"/>
      <c r="N511" s="68"/>
      <c r="O511" s="31" t="s">
        <v>872</v>
      </c>
      <c r="P511" s="31">
        <v>0.218</v>
      </c>
    </row>
    <row r="512" spans="1:16" x14ac:dyDescent="0.35">
      <c r="A512" s="2" t="s">
        <v>350</v>
      </c>
      <c r="B512" s="27">
        <v>2</v>
      </c>
      <c r="C512" s="2" t="s">
        <v>352</v>
      </c>
      <c r="D512" s="11" t="s">
        <v>153</v>
      </c>
      <c r="E512" s="11"/>
      <c r="F512" s="11" t="s">
        <v>104</v>
      </c>
      <c r="G512" s="11" t="s">
        <v>608</v>
      </c>
      <c r="H512" s="11" t="s">
        <v>7279</v>
      </c>
      <c r="I512" s="68"/>
      <c r="J512" s="68"/>
      <c r="K512" s="68"/>
      <c r="L512" s="68"/>
      <c r="M512" s="68" t="s">
        <v>2040</v>
      </c>
      <c r="N512" s="68"/>
      <c r="O512" s="31" t="s">
        <v>2473</v>
      </c>
      <c r="P512" s="31">
        <v>0.17399999999999999</v>
      </c>
    </row>
    <row r="513" spans="1:16" x14ac:dyDescent="0.35">
      <c r="A513" s="2" t="s">
        <v>350</v>
      </c>
      <c r="B513" s="27">
        <v>2</v>
      </c>
      <c r="C513" s="2" t="s">
        <v>352</v>
      </c>
      <c r="D513" s="11" t="s">
        <v>153</v>
      </c>
      <c r="E513" s="11"/>
      <c r="F513" s="11" t="s">
        <v>104</v>
      </c>
      <c r="G513" s="11" t="s">
        <v>608</v>
      </c>
      <c r="H513" s="11" t="s">
        <v>7285</v>
      </c>
      <c r="I513" s="68" t="s">
        <v>2040</v>
      </c>
      <c r="J513" s="68"/>
      <c r="K513" s="68"/>
      <c r="L513" s="68"/>
      <c r="M513" s="68"/>
      <c r="N513" s="68"/>
      <c r="O513" s="31" t="s">
        <v>2474</v>
      </c>
      <c r="P513" s="31">
        <v>0.251</v>
      </c>
    </row>
    <row r="514" spans="1:16" x14ac:dyDescent="0.35">
      <c r="A514" s="2" t="s">
        <v>350</v>
      </c>
      <c r="B514" s="27">
        <v>2</v>
      </c>
      <c r="C514" s="2" t="s">
        <v>352</v>
      </c>
      <c r="D514" s="11" t="s">
        <v>153</v>
      </c>
      <c r="E514" s="11"/>
      <c r="F514" s="11" t="s">
        <v>104</v>
      </c>
      <c r="G514" s="11" t="s">
        <v>608</v>
      </c>
      <c r="H514" s="11" t="s">
        <v>7273</v>
      </c>
      <c r="I514" s="68" t="s">
        <v>2040</v>
      </c>
      <c r="J514" s="68"/>
      <c r="K514" s="68"/>
      <c r="L514" s="68"/>
      <c r="M514" s="68" t="s">
        <v>2040</v>
      </c>
      <c r="N514" s="68"/>
      <c r="O514" s="31" t="s">
        <v>2475</v>
      </c>
      <c r="P514" s="31">
        <v>0.251</v>
      </c>
    </row>
    <row r="515" spans="1:16" x14ac:dyDescent="0.35">
      <c r="A515" s="2" t="s">
        <v>350</v>
      </c>
      <c r="B515" s="27">
        <v>2</v>
      </c>
      <c r="C515" s="2" t="s">
        <v>352</v>
      </c>
      <c r="D515" s="11" t="s">
        <v>153</v>
      </c>
      <c r="E515" s="11"/>
      <c r="F515" s="11" t="s">
        <v>105</v>
      </c>
      <c r="G515" s="11" t="s">
        <v>608</v>
      </c>
      <c r="H515" s="11" t="s">
        <v>7269</v>
      </c>
      <c r="I515" s="68"/>
      <c r="J515" s="68"/>
      <c r="K515" s="68"/>
      <c r="L515" s="68"/>
      <c r="M515" s="68"/>
      <c r="N515" s="68"/>
      <c r="O515" s="31" t="s">
        <v>873</v>
      </c>
      <c r="P515" s="31">
        <v>0.36299999999999999</v>
      </c>
    </row>
    <row r="516" spans="1:16" x14ac:dyDescent="0.35">
      <c r="A516" s="2" t="s">
        <v>350</v>
      </c>
      <c r="B516" s="27">
        <v>2</v>
      </c>
      <c r="C516" s="2" t="s">
        <v>352</v>
      </c>
      <c r="D516" s="11" t="s">
        <v>153</v>
      </c>
      <c r="E516" s="11"/>
      <c r="F516" s="11" t="s">
        <v>105</v>
      </c>
      <c r="G516" s="11" t="s">
        <v>608</v>
      </c>
      <c r="H516" s="11" t="s">
        <v>7279</v>
      </c>
      <c r="I516" s="68"/>
      <c r="J516" s="68"/>
      <c r="K516" s="68"/>
      <c r="L516" s="68"/>
      <c r="M516" s="68" t="s">
        <v>2040</v>
      </c>
      <c r="N516" s="68"/>
      <c r="O516" s="31" t="s">
        <v>2476</v>
      </c>
      <c r="P516" s="31">
        <v>0.28999999999999998</v>
      </c>
    </row>
    <row r="517" spans="1:16" x14ac:dyDescent="0.35">
      <c r="A517" s="2" t="s">
        <v>350</v>
      </c>
      <c r="B517" s="27">
        <v>2</v>
      </c>
      <c r="C517" s="2" t="s">
        <v>352</v>
      </c>
      <c r="D517" s="11" t="s">
        <v>153</v>
      </c>
      <c r="E517" s="11"/>
      <c r="F517" s="11" t="s">
        <v>105</v>
      </c>
      <c r="G517" s="11" t="s">
        <v>608</v>
      </c>
      <c r="H517" s="11" t="s">
        <v>7285</v>
      </c>
      <c r="I517" s="68" t="s">
        <v>2040</v>
      </c>
      <c r="J517" s="68"/>
      <c r="K517" s="68"/>
      <c r="L517" s="68"/>
      <c r="M517" s="68"/>
      <c r="N517" s="68"/>
      <c r="O517" s="31" t="s">
        <v>2477</v>
      </c>
      <c r="P517" s="31">
        <v>0.41699999999999998</v>
      </c>
    </row>
    <row r="518" spans="1:16" x14ac:dyDescent="0.35">
      <c r="A518" s="2" t="s">
        <v>350</v>
      </c>
      <c r="B518" s="27">
        <v>2</v>
      </c>
      <c r="C518" s="2" t="s">
        <v>352</v>
      </c>
      <c r="D518" s="11" t="s">
        <v>153</v>
      </c>
      <c r="E518" s="11"/>
      <c r="F518" s="11" t="s">
        <v>105</v>
      </c>
      <c r="G518" s="11" t="s">
        <v>608</v>
      </c>
      <c r="H518" s="11" t="s">
        <v>7273</v>
      </c>
      <c r="I518" s="68" t="s">
        <v>2040</v>
      </c>
      <c r="J518" s="68"/>
      <c r="K518" s="68"/>
      <c r="L518" s="68"/>
      <c r="M518" s="68" t="s">
        <v>2040</v>
      </c>
      <c r="N518" s="68"/>
      <c r="O518" s="31" t="s">
        <v>2478</v>
      </c>
      <c r="P518" s="31">
        <v>0.41699999999999998</v>
      </c>
    </row>
    <row r="519" spans="1:16" x14ac:dyDescent="0.35">
      <c r="A519" s="2" t="s">
        <v>350</v>
      </c>
      <c r="B519" s="27">
        <v>2</v>
      </c>
      <c r="C519" s="2" t="s">
        <v>352</v>
      </c>
      <c r="D519" s="11" t="s">
        <v>153</v>
      </c>
      <c r="E519" s="11"/>
      <c r="F519" s="11" t="s">
        <v>107</v>
      </c>
      <c r="G519" s="11" t="s">
        <v>608</v>
      </c>
      <c r="H519" s="11" t="s">
        <v>7269</v>
      </c>
      <c r="I519" s="68"/>
      <c r="J519" s="68"/>
      <c r="K519" s="68"/>
      <c r="L519" s="68"/>
      <c r="M519" s="68"/>
      <c r="N519" s="68"/>
      <c r="O519" s="31" t="s">
        <v>874</v>
      </c>
      <c r="P519" s="31">
        <v>0.63800000000000001</v>
      </c>
    </row>
    <row r="520" spans="1:16" x14ac:dyDescent="0.35">
      <c r="A520" s="2" t="s">
        <v>350</v>
      </c>
      <c r="B520" s="27">
        <v>2</v>
      </c>
      <c r="C520" s="2" t="s">
        <v>352</v>
      </c>
      <c r="D520" s="11" t="s">
        <v>153</v>
      </c>
      <c r="E520" s="11"/>
      <c r="F520" s="11" t="s">
        <v>107</v>
      </c>
      <c r="G520" s="11" t="s">
        <v>608</v>
      </c>
      <c r="H520" s="11" t="s">
        <v>7279</v>
      </c>
      <c r="I520" s="68"/>
      <c r="J520" s="68"/>
      <c r="K520" s="68"/>
      <c r="L520" s="68"/>
      <c r="M520" s="68" t="s">
        <v>2040</v>
      </c>
      <c r="N520" s="68"/>
      <c r="O520" s="31" t="s">
        <v>2479</v>
      </c>
      <c r="P520" s="31">
        <v>0.51</v>
      </c>
    </row>
    <row r="521" spans="1:16" x14ac:dyDescent="0.35">
      <c r="A521" s="2" t="s">
        <v>350</v>
      </c>
      <c r="B521" s="27">
        <v>2</v>
      </c>
      <c r="C521" s="2" t="s">
        <v>352</v>
      </c>
      <c r="D521" s="11" t="s">
        <v>153</v>
      </c>
      <c r="E521" s="11"/>
      <c r="F521" s="11" t="s">
        <v>107</v>
      </c>
      <c r="G521" s="11" t="s">
        <v>608</v>
      </c>
      <c r="H521" s="11" t="s">
        <v>7285</v>
      </c>
      <c r="I521" s="68" t="s">
        <v>2040</v>
      </c>
      <c r="J521" s="68"/>
      <c r="K521" s="68"/>
      <c r="L521" s="68"/>
      <c r="M521" s="68"/>
      <c r="N521" s="68"/>
      <c r="O521" s="31" t="s">
        <v>2480</v>
      </c>
      <c r="P521" s="31">
        <v>0.73399999999999999</v>
      </c>
    </row>
    <row r="522" spans="1:16" x14ac:dyDescent="0.35">
      <c r="A522" s="2" t="s">
        <v>350</v>
      </c>
      <c r="B522" s="27">
        <v>2</v>
      </c>
      <c r="C522" s="2" t="s">
        <v>352</v>
      </c>
      <c r="D522" s="11" t="s">
        <v>153</v>
      </c>
      <c r="E522" s="11"/>
      <c r="F522" s="11" t="s">
        <v>107</v>
      </c>
      <c r="G522" s="11" t="s">
        <v>608</v>
      </c>
      <c r="H522" s="11" t="s">
        <v>7273</v>
      </c>
      <c r="I522" s="68" t="s">
        <v>2040</v>
      </c>
      <c r="J522" s="68"/>
      <c r="K522" s="68"/>
      <c r="L522" s="68"/>
      <c r="M522" s="68" t="s">
        <v>2040</v>
      </c>
      <c r="N522" s="68"/>
      <c r="O522" s="31" t="s">
        <v>2481</v>
      </c>
      <c r="P522" s="31">
        <v>0.73399999999999999</v>
      </c>
    </row>
    <row r="523" spans="1:16" x14ac:dyDescent="0.35">
      <c r="A523" s="2" t="s">
        <v>350</v>
      </c>
      <c r="B523" s="27">
        <v>2</v>
      </c>
      <c r="C523" s="2" t="s">
        <v>352</v>
      </c>
      <c r="D523" s="11" t="s">
        <v>153</v>
      </c>
      <c r="E523" s="11"/>
      <c r="F523" s="11" t="s">
        <v>109</v>
      </c>
      <c r="G523" s="11" t="s">
        <v>608</v>
      </c>
      <c r="H523" s="11" t="s">
        <v>7269</v>
      </c>
      <c r="I523" s="68"/>
      <c r="J523" s="68"/>
      <c r="K523" s="68"/>
      <c r="L523" s="68"/>
      <c r="M523" s="68"/>
      <c r="N523" s="68"/>
      <c r="O523" s="31" t="s">
        <v>875</v>
      </c>
      <c r="P523" s="31">
        <v>1.0589999999999999</v>
      </c>
    </row>
    <row r="524" spans="1:16" x14ac:dyDescent="0.35">
      <c r="A524" s="2" t="s">
        <v>350</v>
      </c>
      <c r="B524" s="27">
        <v>2</v>
      </c>
      <c r="C524" s="2" t="s">
        <v>352</v>
      </c>
      <c r="D524" s="11" t="s">
        <v>153</v>
      </c>
      <c r="E524" s="11"/>
      <c r="F524" s="11" t="s">
        <v>109</v>
      </c>
      <c r="G524" s="11" t="s">
        <v>608</v>
      </c>
      <c r="H524" s="11" t="s">
        <v>7279</v>
      </c>
      <c r="I524" s="68"/>
      <c r="J524" s="68"/>
      <c r="K524" s="68"/>
      <c r="L524" s="68"/>
      <c r="M524" s="68" t="s">
        <v>2040</v>
      </c>
      <c r="N524" s="68"/>
      <c r="O524" s="31" t="s">
        <v>2482</v>
      </c>
      <c r="P524" s="31">
        <v>0.84699999999999998</v>
      </c>
    </row>
    <row r="525" spans="1:16" x14ac:dyDescent="0.35">
      <c r="A525" s="2" t="s">
        <v>350</v>
      </c>
      <c r="B525" s="27">
        <v>2</v>
      </c>
      <c r="C525" s="2" t="s">
        <v>352</v>
      </c>
      <c r="D525" s="11" t="s">
        <v>153</v>
      </c>
      <c r="E525" s="11"/>
      <c r="F525" s="11" t="s">
        <v>109</v>
      </c>
      <c r="G525" s="11" t="s">
        <v>608</v>
      </c>
      <c r="H525" s="11" t="s">
        <v>7285</v>
      </c>
      <c r="I525" s="68" t="s">
        <v>2040</v>
      </c>
      <c r="J525" s="68"/>
      <c r="K525" s="68"/>
      <c r="L525" s="68"/>
      <c r="M525" s="68"/>
      <c r="N525" s="68"/>
      <c r="O525" s="31" t="s">
        <v>2483</v>
      </c>
      <c r="P525" s="31">
        <v>1.218</v>
      </c>
    </row>
    <row r="526" spans="1:16" x14ac:dyDescent="0.35">
      <c r="A526" s="2" t="s">
        <v>350</v>
      </c>
      <c r="B526" s="27">
        <v>2</v>
      </c>
      <c r="C526" s="2" t="s">
        <v>352</v>
      </c>
      <c r="D526" s="11" t="s">
        <v>153</v>
      </c>
      <c r="E526" s="11"/>
      <c r="F526" s="11" t="s">
        <v>109</v>
      </c>
      <c r="G526" s="11" t="s">
        <v>608</v>
      </c>
      <c r="H526" s="11" t="s">
        <v>7273</v>
      </c>
      <c r="I526" s="68" t="s">
        <v>2040</v>
      </c>
      <c r="J526" s="68"/>
      <c r="K526" s="68"/>
      <c r="L526" s="68"/>
      <c r="M526" s="68" t="s">
        <v>2040</v>
      </c>
      <c r="N526" s="68"/>
      <c r="O526" s="31" t="s">
        <v>2484</v>
      </c>
      <c r="P526" s="31">
        <v>1.218</v>
      </c>
    </row>
    <row r="527" spans="1:16" x14ac:dyDescent="0.35">
      <c r="A527" s="2" t="s">
        <v>350</v>
      </c>
      <c r="B527" s="27">
        <v>2</v>
      </c>
      <c r="C527" s="2" t="s">
        <v>352</v>
      </c>
      <c r="D527" s="11" t="s">
        <v>153</v>
      </c>
      <c r="E527" s="11"/>
      <c r="F527" s="11" t="s">
        <v>110</v>
      </c>
      <c r="G527" s="11" t="s">
        <v>608</v>
      </c>
      <c r="H527" s="11" t="s">
        <v>7269</v>
      </c>
      <c r="I527" s="68"/>
      <c r="J527" s="68"/>
      <c r="K527" s="68"/>
      <c r="L527" s="68"/>
      <c r="M527" s="68"/>
      <c r="N527" s="68"/>
      <c r="O527" s="31" t="s">
        <v>876</v>
      </c>
      <c r="P527" s="31">
        <v>1.4790000000000001</v>
      </c>
    </row>
    <row r="528" spans="1:16" x14ac:dyDescent="0.35">
      <c r="A528" s="2" t="s">
        <v>350</v>
      </c>
      <c r="B528" s="27">
        <v>2</v>
      </c>
      <c r="C528" s="2" t="s">
        <v>352</v>
      </c>
      <c r="D528" s="11" t="s">
        <v>153</v>
      </c>
      <c r="E528" s="11"/>
      <c r="F528" s="11" t="s">
        <v>110</v>
      </c>
      <c r="G528" s="11" t="s">
        <v>608</v>
      </c>
      <c r="H528" s="11" t="s">
        <v>7279</v>
      </c>
      <c r="I528" s="68"/>
      <c r="J528" s="68"/>
      <c r="K528" s="68"/>
      <c r="L528" s="68"/>
      <c r="M528" s="68" t="s">
        <v>2040</v>
      </c>
      <c r="N528" s="68"/>
      <c r="O528" s="31" t="s">
        <v>2485</v>
      </c>
      <c r="P528" s="31">
        <v>1.1830000000000001</v>
      </c>
    </row>
    <row r="529" spans="1:16" x14ac:dyDescent="0.35">
      <c r="A529" s="2" t="s">
        <v>350</v>
      </c>
      <c r="B529" s="27">
        <v>2</v>
      </c>
      <c r="C529" s="2" t="s">
        <v>352</v>
      </c>
      <c r="D529" s="11" t="s">
        <v>153</v>
      </c>
      <c r="E529" s="11"/>
      <c r="F529" s="11" t="s">
        <v>110</v>
      </c>
      <c r="G529" s="11" t="s">
        <v>608</v>
      </c>
      <c r="H529" s="11" t="s">
        <v>7285</v>
      </c>
      <c r="I529" s="68" t="s">
        <v>2040</v>
      </c>
      <c r="J529" s="68"/>
      <c r="K529" s="68"/>
      <c r="L529" s="68"/>
      <c r="M529" s="68"/>
      <c r="N529" s="68"/>
      <c r="O529" s="31" t="s">
        <v>2486</v>
      </c>
      <c r="P529" s="31">
        <v>1.7010000000000001</v>
      </c>
    </row>
    <row r="530" spans="1:16" x14ac:dyDescent="0.35">
      <c r="A530" s="2" t="s">
        <v>350</v>
      </c>
      <c r="B530" s="27">
        <v>2</v>
      </c>
      <c r="C530" s="2" t="s">
        <v>352</v>
      </c>
      <c r="D530" s="11" t="s">
        <v>153</v>
      </c>
      <c r="E530" s="11"/>
      <c r="F530" s="11" t="s">
        <v>110</v>
      </c>
      <c r="G530" s="11" t="s">
        <v>608</v>
      </c>
      <c r="H530" s="11" t="s">
        <v>7273</v>
      </c>
      <c r="I530" s="68" t="s">
        <v>2040</v>
      </c>
      <c r="J530" s="68"/>
      <c r="K530" s="68"/>
      <c r="L530" s="68"/>
      <c r="M530" s="68" t="s">
        <v>2040</v>
      </c>
      <c r="N530" s="68"/>
      <c r="O530" s="31" t="s">
        <v>2487</v>
      </c>
      <c r="P530" s="31">
        <v>1.7010000000000001</v>
      </c>
    </row>
    <row r="531" spans="1:16" x14ac:dyDescent="0.35">
      <c r="A531" s="2" t="s">
        <v>350</v>
      </c>
      <c r="B531" s="27">
        <v>2</v>
      </c>
      <c r="C531" s="2" t="s">
        <v>352</v>
      </c>
      <c r="D531" s="11" t="s">
        <v>153</v>
      </c>
      <c r="E531" s="11"/>
      <c r="F531" s="11" t="s">
        <v>111</v>
      </c>
      <c r="G531" s="11" t="s">
        <v>608</v>
      </c>
      <c r="H531" s="11" t="s">
        <v>7269</v>
      </c>
      <c r="I531" s="68"/>
      <c r="J531" s="68"/>
      <c r="K531" s="68"/>
      <c r="L531" s="68"/>
      <c r="M531" s="68"/>
      <c r="N531" s="68"/>
      <c r="O531" s="31" t="s">
        <v>877</v>
      </c>
      <c r="P531" s="31">
        <v>1.9139999999999999</v>
      </c>
    </row>
    <row r="532" spans="1:16" x14ac:dyDescent="0.35">
      <c r="A532" s="2" t="s">
        <v>350</v>
      </c>
      <c r="B532" s="27">
        <v>2</v>
      </c>
      <c r="C532" s="2" t="s">
        <v>352</v>
      </c>
      <c r="D532" s="11" t="s">
        <v>153</v>
      </c>
      <c r="E532" s="11"/>
      <c r="F532" s="11" t="s">
        <v>111</v>
      </c>
      <c r="G532" s="11" t="s">
        <v>608</v>
      </c>
      <c r="H532" s="11" t="s">
        <v>7279</v>
      </c>
      <c r="I532" s="68"/>
      <c r="J532" s="68"/>
      <c r="K532" s="68"/>
      <c r="L532" s="68"/>
      <c r="M532" s="68" t="s">
        <v>2040</v>
      </c>
      <c r="N532" s="68"/>
      <c r="O532" s="31" t="s">
        <v>2488</v>
      </c>
      <c r="P532" s="31">
        <v>1.5309999999999999</v>
      </c>
    </row>
    <row r="533" spans="1:16" x14ac:dyDescent="0.35">
      <c r="A533" s="2" t="s">
        <v>350</v>
      </c>
      <c r="B533" s="27">
        <v>2</v>
      </c>
      <c r="C533" s="2" t="s">
        <v>352</v>
      </c>
      <c r="D533" s="11" t="s">
        <v>153</v>
      </c>
      <c r="E533" s="11"/>
      <c r="F533" s="11" t="s">
        <v>111</v>
      </c>
      <c r="G533" s="11" t="s">
        <v>608</v>
      </c>
      <c r="H533" s="11" t="s">
        <v>7285</v>
      </c>
      <c r="I533" s="68" t="s">
        <v>2040</v>
      </c>
      <c r="J533" s="68"/>
      <c r="K533" s="68"/>
      <c r="L533" s="68"/>
      <c r="M533" s="68"/>
      <c r="N533" s="68"/>
      <c r="O533" s="31" t="s">
        <v>2489</v>
      </c>
      <c r="P533" s="31">
        <v>2.2010000000000001</v>
      </c>
    </row>
    <row r="534" spans="1:16" x14ac:dyDescent="0.35">
      <c r="A534" s="2" t="s">
        <v>350</v>
      </c>
      <c r="B534" s="27">
        <v>2</v>
      </c>
      <c r="C534" s="2" t="s">
        <v>352</v>
      </c>
      <c r="D534" s="11" t="s">
        <v>153</v>
      </c>
      <c r="E534" s="11"/>
      <c r="F534" s="11" t="s">
        <v>111</v>
      </c>
      <c r="G534" s="11" t="s">
        <v>608</v>
      </c>
      <c r="H534" s="11" t="s">
        <v>7273</v>
      </c>
      <c r="I534" s="68" t="s">
        <v>2040</v>
      </c>
      <c r="J534" s="68"/>
      <c r="K534" s="68"/>
      <c r="L534" s="68"/>
      <c r="M534" s="68" t="s">
        <v>2040</v>
      </c>
      <c r="N534" s="68"/>
      <c r="O534" s="31" t="s">
        <v>2490</v>
      </c>
      <c r="P534" s="31">
        <v>2.2010000000000001</v>
      </c>
    </row>
    <row r="535" spans="1:16" x14ac:dyDescent="0.35">
      <c r="A535" s="2" t="s">
        <v>350</v>
      </c>
      <c r="B535" s="27">
        <v>2</v>
      </c>
      <c r="C535" s="2" t="s">
        <v>352</v>
      </c>
      <c r="D535" s="11" t="s">
        <v>153</v>
      </c>
      <c r="E535" s="11"/>
      <c r="F535" s="11" t="s">
        <v>112</v>
      </c>
      <c r="G535" s="11" t="s">
        <v>608</v>
      </c>
      <c r="H535" s="11" t="s">
        <v>7269</v>
      </c>
      <c r="I535" s="68"/>
      <c r="J535" s="68"/>
      <c r="K535" s="68"/>
      <c r="L535" s="68"/>
      <c r="M535" s="68"/>
      <c r="N535" s="68"/>
      <c r="O535" s="31" t="s">
        <v>878</v>
      </c>
      <c r="P535" s="31">
        <v>2.117</v>
      </c>
    </row>
    <row r="536" spans="1:16" x14ac:dyDescent="0.35">
      <c r="A536" s="2" t="s">
        <v>350</v>
      </c>
      <c r="B536" s="27">
        <v>2</v>
      </c>
      <c r="C536" s="2" t="s">
        <v>352</v>
      </c>
      <c r="D536" s="11" t="s">
        <v>153</v>
      </c>
      <c r="E536" s="11"/>
      <c r="F536" s="11" t="s">
        <v>112</v>
      </c>
      <c r="G536" s="11" t="s">
        <v>608</v>
      </c>
      <c r="H536" s="11" t="s">
        <v>7279</v>
      </c>
      <c r="I536" s="68"/>
      <c r="J536" s="68"/>
      <c r="K536" s="68"/>
      <c r="L536" s="68"/>
      <c r="M536" s="68" t="s">
        <v>2040</v>
      </c>
      <c r="N536" s="68"/>
      <c r="O536" s="31" t="s">
        <v>2491</v>
      </c>
      <c r="P536" s="31">
        <v>1.694</v>
      </c>
    </row>
    <row r="537" spans="1:16" x14ac:dyDescent="0.35">
      <c r="A537" s="2" t="s">
        <v>350</v>
      </c>
      <c r="B537" s="27">
        <v>2</v>
      </c>
      <c r="C537" s="2" t="s">
        <v>352</v>
      </c>
      <c r="D537" s="11" t="s">
        <v>153</v>
      </c>
      <c r="E537" s="11"/>
      <c r="F537" s="11" t="s">
        <v>112</v>
      </c>
      <c r="G537" s="11" t="s">
        <v>608</v>
      </c>
      <c r="H537" s="11" t="s">
        <v>7285</v>
      </c>
      <c r="I537" s="68" t="s">
        <v>2040</v>
      </c>
      <c r="J537" s="68"/>
      <c r="K537" s="68"/>
      <c r="L537" s="68"/>
      <c r="M537" s="68"/>
      <c r="N537" s="68"/>
      <c r="O537" s="31" t="s">
        <v>2492</v>
      </c>
      <c r="P537" s="31">
        <v>2.4350000000000001</v>
      </c>
    </row>
    <row r="538" spans="1:16" x14ac:dyDescent="0.35">
      <c r="A538" s="2" t="s">
        <v>350</v>
      </c>
      <c r="B538" s="27">
        <v>2</v>
      </c>
      <c r="C538" s="2" t="s">
        <v>352</v>
      </c>
      <c r="D538" s="11" t="s">
        <v>153</v>
      </c>
      <c r="E538" s="11"/>
      <c r="F538" s="11" t="s">
        <v>112</v>
      </c>
      <c r="G538" s="11" t="s">
        <v>608</v>
      </c>
      <c r="H538" s="11" t="s">
        <v>7273</v>
      </c>
      <c r="I538" s="68" t="s">
        <v>2040</v>
      </c>
      <c r="J538" s="68"/>
      <c r="K538" s="68"/>
      <c r="L538" s="68"/>
      <c r="M538" s="68" t="s">
        <v>2040</v>
      </c>
      <c r="N538" s="68"/>
      <c r="O538" s="31" t="s">
        <v>2493</v>
      </c>
      <c r="P538" s="31">
        <v>2.4350000000000001</v>
      </c>
    </row>
    <row r="539" spans="1:16" x14ac:dyDescent="0.35">
      <c r="A539" s="2" t="s">
        <v>350</v>
      </c>
      <c r="B539" s="27">
        <v>2</v>
      </c>
      <c r="C539" s="2" t="s">
        <v>352</v>
      </c>
      <c r="D539" s="11" t="s">
        <v>153</v>
      </c>
      <c r="E539" s="11"/>
      <c r="F539" s="11" t="s">
        <v>113</v>
      </c>
      <c r="G539" s="11" t="s">
        <v>608</v>
      </c>
      <c r="H539" s="11" t="s">
        <v>7269</v>
      </c>
      <c r="I539" s="68"/>
      <c r="J539" s="68"/>
      <c r="K539" s="68"/>
      <c r="L539" s="68"/>
      <c r="M539" s="68"/>
      <c r="N539" s="68"/>
      <c r="O539" s="31" t="s">
        <v>879</v>
      </c>
      <c r="P539" s="31">
        <v>2.5379999999999998</v>
      </c>
    </row>
    <row r="540" spans="1:16" x14ac:dyDescent="0.35">
      <c r="A540" s="2" t="s">
        <v>350</v>
      </c>
      <c r="B540" s="27">
        <v>2</v>
      </c>
      <c r="C540" s="2" t="s">
        <v>352</v>
      </c>
      <c r="D540" s="11" t="s">
        <v>153</v>
      </c>
      <c r="E540" s="11"/>
      <c r="F540" s="11" t="s">
        <v>113</v>
      </c>
      <c r="G540" s="11" t="s">
        <v>608</v>
      </c>
      <c r="H540" s="11" t="s">
        <v>7279</v>
      </c>
      <c r="I540" s="68"/>
      <c r="J540" s="68"/>
      <c r="K540" s="68"/>
      <c r="L540" s="68"/>
      <c r="M540" s="68" t="s">
        <v>2040</v>
      </c>
      <c r="N540" s="68"/>
      <c r="O540" s="31" t="s">
        <v>2494</v>
      </c>
      <c r="P540" s="31">
        <v>2.0299999999999998</v>
      </c>
    </row>
    <row r="541" spans="1:16" x14ac:dyDescent="0.35">
      <c r="A541" s="2" t="s">
        <v>350</v>
      </c>
      <c r="B541" s="27">
        <v>2</v>
      </c>
      <c r="C541" s="2" t="s">
        <v>352</v>
      </c>
      <c r="D541" s="11" t="s">
        <v>153</v>
      </c>
      <c r="E541" s="11"/>
      <c r="F541" s="11" t="s">
        <v>113</v>
      </c>
      <c r="G541" s="11" t="s">
        <v>608</v>
      </c>
      <c r="H541" s="11" t="s">
        <v>7285</v>
      </c>
      <c r="I541" s="68" t="s">
        <v>2040</v>
      </c>
      <c r="J541" s="68"/>
      <c r="K541" s="68"/>
      <c r="L541" s="68"/>
      <c r="M541" s="68"/>
      <c r="N541" s="68"/>
      <c r="O541" s="31" t="s">
        <v>2495</v>
      </c>
      <c r="P541" s="31">
        <v>2.919</v>
      </c>
    </row>
    <row r="542" spans="1:16" x14ac:dyDescent="0.35">
      <c r="A542" s="2" t="s">
        <v>350</v>
      </c>
      <c r="B542" s="27">
        <v>2</v>
      </c>
      <c r="C542" s="2" t="s">
        <v>352</v>
      </c>
      <c r="D542" s="11" t="s">
        <v>153</v>
      </c>
      <c r="E542" s="11"/>
      <c r="F542" s="11" t="s">
        <v>113</v>
      </c>
      <c r="G542" s="11" t="s">
        <v>608</v>
      </c>
      <c r="H542" s="11" t="s">
        <v>7273</v>
      </c>
      <c r="I542" s="68" t="s">
        <v>2040</v>
      </c>
      <c r="J542" s="68"/>
      <c r="K542" s="68"/>
      <c r="L542" s="68"/>
      <c r="M542" s="68" t="s">
        <v>2040</v>
      </c>
      <c r="N542" s="68"/>
      <c r="O542" s="31" t="s">
        <v>2496</v>
      </c>
      <c r="P542" s="31">
        <v>2.919</v>
      </c>
    </row>
    <row r="543" spans="1:16" x14ac:dyDescent="0.35">
      <c r="A543" s="2" t="s">
        <v>350</v>
      </c>
      <c r="B543" s="27">
        <v>2</v>
      </c>
      <c r="C543" s="2" t="s">
        <v>352</v>
      </c>
      <c r="D543" s="11" t="s">
        <v>153</v>
      </c>
      <c r="E543" s="11"/>
      <c r="F543" s="11" t="s">
        <v>114</v>
      </c>
      <c r="G543" s="11" t="s">
        <v>608</v>
      </c>
      <c r="H543" s="11" t="s">
        <v>7269</v>
      </c>
      <c r="I543" s="68"/>
      <c r="J543" s="68"/>
      <c r="K543" s="68"/>
      <c r="L543" s="68"/>
      <c r="M543" s="68"/>
      <c r="N543" s="68"/>
      <c r="O543" s="31" t="s">
        <v>880</v>
      </c>
      <c r="P543" s="31">
        <v>2.9729999999999999</v>
      </c>
    </row>
    <row r="544" spans="1:16" x14ac:dyDescent="0.35">
      <c r="A544" s="2" t="s">
        <v>350</v>
      </c>
      <c r="B544" s="27">
        <v>2</v>
      </c>
      <c r="C544" s="2" t="s">
        <v>352</v>
      </c>
      <c r="D544" s="11" t="s">
        <v>153</v>
      </c>
      <c r="E544" s="11"/>
      <c r="F544" s="11" t="s">
        <v>114</v>
      </c>
      <c r="G544" s="11" t="s">
        <v>608</v>
      </c>
      <c r="H544" s="11" t="s">
        <v>7279</v>
      </c>
      <c r="I544" s="68"/>
      <c r="J544" s="68"/>
      <c r="K544" s="68"/>
      <c r="L544" s="68"/>
      <c r="M544" s="68" t="s">
        <v>2040</v>
      </c>
      <c r="N544" s="68"/>
      <c r="O544" s="31" t="s">
        <v>2497</v>
      </c>
      <c r="P544" s="31">
        <v>2.3780000000000001</v>
      </c>
    </row>
    <row r="545" spans="1:16" x14ac:dyDescent="0.35">
      <c r="A545" s="2" t="s">
        <v>350</v>
      </c>
      <c r="B545" s="27">
        <v>2</v>
      </c>
      <c r="C545" s="2" t="s">
        <v>352</v>
      </c>
      <c r="D545" s="11" t="s">
        <v>153</v>
      </c>
      <c r="E545" s="11"/>
      <c r="F545" s="11" t="s">
        <v>114</v>
      </c>
      <c r="G545" s="11" t="s">
        <v>608</v>
      </c>
      <c r="H545" s="11" t="s">
        <v>7285</v>
      </c>
      <c r="I545" s="68" t="s">
        <v>2040</v>
      </c>
      <c r="J545" s="68"/>
      <c r="K545" s="68"/>
      <c r="L545" s="68"/>
      <c r="M545" s="68"/>
      <c r="N545" s="68"/>
      <c r="O545" s="31" t="s">
        <v>2498</v>
      </c>
      <c r="P545" s="31">
        <v>3.419</v>
      </c>
    </row>
    <row r="546" spans="1:16" x14ac:dyDescent="0.35">
      <c r="A546" s="2" t="s">
        <v>350</v>
      </c>
      <c r="B546" s="27">
        <v>2</v>
      </c>
      <c r="C546" s="2" t="s">
        <v>352</v>
      </c>
      <c r="D546" s="11" t="s">
        <v>153</v>
      </c>
      <c r="E546" s="11"/>
      <c r="F546" s="11" t="s">
        <v>114</v>
      </c>
      <c r="G546" s="11" t="s">
        <v>608</v>
      </c>
      <c r="H546" s="11" t="s">
        <v>7273</v>
      </c>
      <c r="I546" s="68" t="s">
        <v>2040</v>
      </c>
      <c r="J546" s="68"/>
      <c r="K546" s="68"/>
      <c r="L546" s="68"/>
      <c r="M546" s="68" t="s">
        <v>2040</v>
      </c>
      <c r="N546" s="68"/>
      <c r="O546" s="31" t="s">
        <v>2499</v>
      </c>
      <c r="P546" s="31">
        <v>3.419</v>
      </c>
    </row>
    <row r="547" spans="1:16" x14ac:dyDescent="0.35">
      <c r="A547" s="2" t="s">
        <v>350</v>
      </c>
      <c r="B547" s="27">
        <v>2</v>
      </c>
      <c r="C547" s="2" t="s">
        <v>352</v>
      </c>
      <c r="D547" s="11" t="s">
        <v>153</v>
      </c>
      <c r="E547" s="11"/>
      <c r="F547" s="11" t="s">
        <v>102</v>
      </c>
      <c r="G547" s="11" t="s">
        <v>608</v>
      </c>
      <c r="H547" s="11" t="s">
        <v>7269</v>
      </c>
      <c r="I547" s="68"/>
      <c r="J547" s="68"/>
      <c r="K547" s="68"/>
      <c r="L547" s="68"/>
      <c r="M547" s="68"/>
      <c r="N547" s="68"/>
      <c r="O547" s="31" t="s">
        <v>881</v>
      </c>
      <c r="P547" s="31">
        <v>4.234</v>
      </c>
    </row>
    <row r="548" spans="1:16" x14ac:dyDescent="0.35">
      <c r="A548" s="2" t="s">
        <v>350</v>
      </c>
      <c r="B548" s="27">
        <v>2</v>
      </c>
      <c r="C548" s="2" t="s">
        <v>352</v>
      </c>
      <c r="D548" s="11" t="s">
        <v>153</v>
      </c>
      <c r="E548" s="11"/>
      <c r="F548" s="11" t="s">
        <v>102</v>
      </c>
      <c r="G548" s="11" t="s">
        <v>608</v>
      </c>
      <c r="H548" s="11" t="s">
        <v>7279</v>
      </c>
      <c r="I548" s="68"/>
      <c r="J548" s="68"/>
      <c r="K548" s="68"/>
      <c r="L548" s="68"/>
      <c r="M548" s="68" t="s">
        <v>2040</v>
      </c>
      <c r="N548" s="68"/>
      <c r="O548" s="31" t="s">
        <v>2500</v>
      </c>
      <c r="P548" s="31">
        <v>3.387</v>
      </c>
    </row>
    <row r="549" spans="1:16" x14ac:dyDescent="0.35">
      <c r="A549" s="2" t="s">
        <v>350</v>
      </c>
      <c r="B549" s="27">
        <v>2</v>
      </c>
      <c r="C549" s="2" t="s">
        <v>352</v>
      </c>
      <c r="D549" s="11" t="s">
        <v>153</v>
      </c>
      <c r="E549" s="11"/>
      <c r="F549" s="11" t="s">
        <v>102</v>
      </c>
      <c r="G549" s="11" t="s">
        <v>608</v>
      </c>
      <c r="H549" s="11" t="s">
        <v>7285</v>
      </c>
      <c r="I549" s="68" t="s">
        <v>2040</v>
      </c>
      <c r="J549" s="68"/>
      <c r="K549" s="68"/>
      <c r="L549" s="68"/>
      <c r="M549" s="68"/>
      <c r="N549" s="68"/>
      <c r="O549" s="31" t="s">
        <v>2501</v>
      </c>
      <c r="P549" s="31">
        <v>4.8689999999999998</v>
      </c>
    </row>
    <row r="550" spans="1:16" x14ac:dyDescent="0.35">
      <c r="A550" s="2" t="s">
        <v>350</v>
      </c>
      <c r="B550" s="27">
        <v>2</v>
      </c>
      <c r="C550" s="2" t="s">
        <v>352</v>
      </c>
      <c r="D550" s="11" t="s">
        <v>153</v>
      </c>
      <c r="E550" s="11"/>
      <c r="F550" s="11" t="s">
        <v>102</v>
      </c>
      <c r="G550" s="11" t="s">
        <v>608</v>
      </c>
      <c r="H550" s="11" t="s">
        <v>7273</v>
      </c>
      <c r="I550" s="68" t="s">
        <v>2040</v>
      </c>
      <c r="J550" s="68"/>
      <c r="K550" s="68"/>
      <c r="L550" s="68"/>
      <c r="M550" s="68" t="s">
        <v>2040</v>
      </c>
      <c r="N550" s="68"/>
      <c r="O550" s="31" t="s">
        <v>2502</v>
      </c>
      <c r="P550" s="31">
        <v>4.8689999999999998</v>
      </c>
    </row>
    <row r="551" spans="1:16" x14ac:dyDescent="0.35">
      <c r="A551" s="2" t="s">
        <v>350</v>
      </c>
      <c r="B551" s="27">
        <v>2</v>
      </c>
      <c r="C551" s="2" t="s">
        <v>353</v>
      </c>
      <c r="D551" s="11" t="s">
        <v>154</v>
      </c>
      <c r="E551" s="11"/>
      <c r="F551" s="33" t="s">
        <v>608</v>
      </c>
      <c r="G551" s="11" t="s">
        <v>608</v>
      </c>
      <c r="H551" s="11" t="s">
        <v>7269</v>
      </c>
      <c r="I551" s="68"/>
      <c r="J551" s="68"/>
      <c r="K551" s="68"/>
      <c r="L551" s="68"/>
      <c r="M551" s="68"/>
      <c r="N551" s="68"/>
      <c r="O551" s="31" t="s">
        <v>882</v>
      </c>
      <c r="P551" s="31">
        <v>2.9000000000000001E-2</v>
      </c>
    </row>
    <row r="552" spans="1:16" x14ac:dyDescent="0.35">
      <c r="A552" s="2" t="s">
        <v>350</v>
      </c>
      <c r="B552" s="27">
        <v>2</v>
      </c>
      <c r="C552" s="2" t="s">
        <v>353</v>
      </c>
      <c r="D552" s="11" t="s">
        <v>154</v>
      </c>
      <c r="E552" s="11"/>
      <c r="F552" s="33" t="s">
        <v>608</v>
      </c>
      <c r="G552" s="11" t="s">
        <v>608</v>
      </c>
      <c r="H552" s="11" t="s">
        <v>7279</v>
      </c>
      <c r="I552" s="68"/>
      <c r="J552" s="68"/>
      <c r="K552" s="68"/>
      <c r="L552" s="68"/>
      <c r="M552" s="68" t="s">
        <v>2040</v>
      </c>
      <c r="N552" s="68"/>
      <c r="O552" s="31" t="s">
        <v>2503</v>
      </c>
      <c r="P552" s="31">
        <v>2.3E-2</v>
      </c>
    </row>
    <row r="553" spans="1:16" x14ac:dyDescent="0.35">
      <c r="A553" s="2" t="s">
        <v>350</v>
      </c>
      <c r="B553" s="27">
        <v>2</v>
      </c>
      <c r="C553" s="2" t="s">
        <v>353</v>
      </c>
      <c r="D553" s="11" t="s">
        <v>155</v>
      </c>
      <c r="E553" s="11" t="s">
        <v>97</v>
      </c>
      <c r="F553" s="33" t="s">
        <v>608</v>
      </c>
      <c r="G553" s="11" t="s">
        <v>608</v>
      </c>
      <c r="H553" s="11" t="s">
        <v>7269</v>
      </c>
      <c r="I553" s="68"/>
      <c r="J553" s="68"/>
      <c r="K553" s="68"/>
      <c r="L553" s="68"/>
      <c r="M553" s="68"/>
      <c r="N553" s="68"/>
      <c r="O553" s="31" t="s">
        <v>883</v>
      </c>
      <c r="P553" s="31">
        <v>4.3999999999999997E-2</v>
      </c>
    </row>
    <row r="554" spans="1:16" ht="29" x14ac:dyDescent="0.35">
      <c r="A554" s="2" t="s">
        <v>350</v>
      </c>
      <c r="B554" s="27">
        <v>2</v>
      </c>
      <c r="C554" s="2" t="s">
        <v>353</v>
      </c>
      <c r="D554" s="11" t="s">
        <v>314</v>
      </c>
      <c r="E554" s="11"/>
      <c r="F554" s="11" t="s">
        <v>252</v>
      </c>
      <c r="G554" s="11" t="s">
        <v>608</v>
      </c>
      <c r="H554" s="11" t="s">
        <v>7269</v>
      </c>
      <c r="I554" s="68"/>
      <c r="J554" s="68"/>
      <c r="K554" s="68"/>
      <c r="L554" s="68"/>
      <c r="M554" s="68"/>
      <c r="N554" s="68"/>
      <c r="O554" s="31" t="s">
        <v>884</v>
      </c>
      <c r="P554" s="31">
        <v>1E-3</v>
      </c>
    </row>
    <row r="555" spans="1:16" ht="29" x14ac:dyDescent="0.35">
      <c r="A555" s="2" t="s">
        <v>350</v>
      </c>
      <c r="B555" s="27">
        <v>2</v>
      </c>
      <c r="C555" s="2" t="s">
        <v>353</v>
      </c>
      <c r="D555" s="11" t="s">
        <v>314</v>
      </c>
      <c r="E555" s="11"/>
      <c r="F555" s="11" t="s">
        <v>252</v>
      </c>
      <c r="G555" s="11" t="s">
        <v>608</v>
      </c>
      <c r="H555" s="11" t="s">
        <v>7279</v>
      </c>
      <c r="I555" s="68"/>
      <c r="J555" s="68"/>
      <c r="K555" s="68"/>
      <c r="L555" s="68"/>
      <c r="M555" s="68" t="s">
        <v>2040</v>
      </c>
      <c r="N555" s="68"/>
      <c r="O555" s="31" t="s">
        <v>2504</v>
      </c>
      <c r="P555" s="31">
        <v>1E-3</v>
      </c>
    </row>
    <row r="556" spans="1:16" ht="29" x14ac:dyDescent="0.35">
      <c r="A556" s="2" t="s">
        <v>350</v>
      </c>
      <c r="B556" s="27">
        <v>2</v>
      </c>
      <c r="C556" s="2" t="s">
        <v>353</v>
      </c>
      <c r="D556" s="11" t="s">
        <v>314</v>
      </c>
      <c r="E556" s="11"/>
      <c r="F556" s="11" t="s">
        <v>253</v>
      </c>
      <c r="G556" s="11" t="s">
        <v>608</v>
      </c>
      <c r="H556" s="11" t="s">
        <v>7269</v>
      </c>
      <c r="I556" s="68"/>
      <c r="J556" s="68"/>
      <c r="K556" s="68"/>
      <c r="L556" s="68"/>
      <c r="M556" s="68"/>
      <c r="N556" s="68"/>
      <c r="O556" s="31" t="s">
        <v>885</v>
      </c>
      <c r="P556" s="31">
        <v>3.0000000000000001E-3</v>
      </c>
    </row>
    <row r="557" spans="1:16" ht="29" x14ac:dyDescent="0.35">
      <c r="A557" s="2" t="s">
        <v>350</v>
      </c>
      <c r="B557" s="27">
        <v>2</v>
      </c>
      <c r="C557" s="2" t="s">
        <v>353</v>
      </c>
      <c r="D557" s="11" t="s">
        <v>314</v>
      </c>
      <c r="E557" s="11"/>
      <c r="F557" s="11" t="s">
        <v>253</v>
      </c>
      <c r="G557" s="11" t="s">
        <v>608</v>
      </c>
      <c r="H557" s="11" t="s">
        <v>7279</v>
      </c>
      <c r="I557" s="68"/>
      <c r="J557" s="68"/>
      <c r="K557" s="68"/>
      <c r="L557" s="68"/>
      <c r="M557" s="68" t="s">
        <v>2040</v>
      </c>
      <c r="N557" s="68"/>
      <c r="O557" s="31" t="s">
        <v>2505</v>
      </c>
      <c r="P557" s="31">
        <v>2E-3</v>
      </c>
    </row>
    <row r="558" spans="1:16" ht="29" x14ac:dyDescent="0.35">
      <c r="A558" s="2" t="s">
        <v>350</v>
      </c>
      <c r="B558" s="27">
        <v>2</v>
      </c>
      <c r="C558" s="2" t="s">
        <v>353</v>
      </c>
      <c r="D558" s="11" t="s">
        <v>314</v>
      </c>
      <c r="E558" s="11"/>
      <c r="F558" s="11" t="s">
        <v>254</v>
      </c>
      <c r="G558" s="11" t="s">
        <v>608</v>
      </c>
      <c r="H558" s="11" t="s">
        <v>7269</v>
      </c>
      <c r="I558" s="68"/>
      <c r="J558" s="68"/>
      <c r="K558" s="68"/>
      <c r="L558" s="68"/>
      <c r="M558" s="68"/>
      <c r="N558" s="68"/>
      <c r="O558" s="31" t="s">
        <v>886</v>
      </c>
      <c r="P558" s="31">
        <v>4.0000000000000001E-3</v>
      </c>
    </row>
    <row r="559" spans="1:16" ht="29" x14ac:dyDescent="0.35">
      <c r="A559" s="2" t="s">
        <v>350</v>
      </c>
      <c r="B559" s="27">
        <v>2</v>
      </c>
      <c r="C559" s="2" t="s">
        <v>353</v>
      </c>
      <c r="D559" s="11" t="s">
        <v>314</v>
      </c>
      <c r="E559" s="11"/>
      <c r="F559" s="11" t="s">
        <v>254</v>
      </c>
      <c r="G559" s="11" t="s">
        <v>608</v>
      </c>
      <c r="H559" s="11" t="s">
        <v>7279</v>
      </c>
      <c r="I559" s="68"/>
      <c r="J559" s="68"/>
      <c r="K559" s="68"/>
      <c r="L559" s="68"/>
      <c r="M559" s="68" t="s">
        <v>2040</v>
      </c>
      <c r="N559" s="68"/>
      <c r="O559" s="31" t="s">
        <v>2506</v>
      </c>
      <c r="P559" s="31">
        <v>3.0000000000000001E-3</v>
      </c>
    </row>
    <row r="560" spans="1:16" ht="29" x14ac:dyDescent="0.35">
      <c r="A560" s="2" t="s">
        <v>350</v>
      </c>
      <c r="B560" s="27">
        <v>2</v>
      </c>
      <c r="C560" s="2" t="s">
        <v>353</v>
      </c>
      <c r="D560" s="11" t="s">
        <v>314</v>
      </c>
      <c r="E560" s="11"/>
      <c r="F560" s="11" t="s">
        <v>255</v>
      </c>
      <c r="G560" s="11" t="s">
        <v>608</v>
      </c>
      <c r="H560" s="11" t="s">
        <v>7269</v>
      </c>
      <c r="I560" s="68"/>
      <c r="J560" s="68"/>
      <c r="K560" s="68"/>
      <c r="L560" s="68"/>
      <c r="M560" s="68"/>
      <c r="N560" s="68"/>
      <c r="O560" s="31" t="s">
        <v>887</v>
      </c>
      <c r="P560" s="31">
        <v>1.4999999999999999E-2</v>
      </c>
    </row>
    <row r="561" spans="1:16" ht="29" x14ac:dyDescent="0.35">
      <c r="A561" s="2" t="s">
        <v>350</v>
      </c>
      <c r="B561" s="27">
        <v>2</v>
      </c>
      <c r="C561" s="2" t="s">
        <v>353</v>
      </c>
      <c r="D561" s="11" t="s">
        <v>314</v>
      </c>
      <c r="E561" s="11"/>
      <c r="F561" s="11" t="s">
        <v>255</v>
      </c>
      <c r="G561" s="11" t="s">
        <v>608</v>
      </c>
      <c r="H561" s="11" t="s">
        <v>7279</v>
      </c>
      <c r="I561" s="68"/>
      <c r="J561" s="68"/>
      <c r="K561" s="68"/>
      <c r="L561" s="68"/>
      <c r="M561" s="68" t="s">
        <v>2040</v>
      </c>
      <c r="N561" s="68"/>
      <c r="O561" s="31" t="s">
        <v>2507</v>
      </c>
      <c r="P561" s="31">
        <v>1.2E-2</v>
      </c>
    </row>
    <row r="562" spans="1:16" ht="29" x14ac:dyDescent="0.35">
      <c r="A562" s="2" t="s">
        <v>350</v>
      </c>
      <c r="B562" s="27">
        <v>2</v>
      </c>
      <c r="C562" s="2" t="s">
        <v>353</v>
      </c>
      <c r="D562" s="11" t="s">
        <v>314</v>
      </c>
      <c r="E562" s="11"/>
      <c r="F562" s="11" t="s">
        <v>241</v>
      </c>
      <c r="G562" s="11" t="s">
        <v>608</v>
      </c>
      <c r="H562" s="11" t="s">
        <v>7269</v>
      </c>
      <c r="I562" s="68"/>
      <c r="J562" s="68"/>
      <c r="K562" s="68"/>
      <c r="L562" s="68"/>
      <c r="M562" s="68"/>
      <c r="N562" s="68"/>
      <c r="O562" s="31" t="s">
        <v>888</v>
      </c>
      <c r="P562" s="31">
        <v>2.9000000000000001E-2</v>
      </c>
    </row>
    <row r="563" spans="1:16" ht="29" x14ac:dyDescent="0.35">
      <c r="A563" s="2" t="s">
        <v>350</v>
      </c>
      <c r="B563" s="27">
        <v>2</v>
      </c>
      <c r="C563" s="2" t="s">
        <v>353</v>
      </c>
      <c r="D563" s="11" t="s">
        <v>314</v>
      </c>
      <c r="E563" s="11"/>
      <c r="F563" s="11" t="s">
        <v>241</v>
      </c>
      <c r="G563" s="11" t="s">
        <v>608</v>
      </c>
      <c r="H563" s="11" t="s">
        <v>7279</v>
      </c>
      <c r="I563" s="68"/>
      <c r="J563" s="68"/>
      <c r="K563" s="68"/>
      <c r="L563" s="68"/>
      <c r="M563" s="68" t="s">
        <v>2040</v>
      </c>
      <c r="N563" s="68"/>
      <c r="O563" s="31" t="s">
        <v>2508</v>
      </c>
      <c r="P563" s="31">
        <v>2.3E-2</v>
      </c>
    </row>
    <row r="564" spans="1:16" ht="29" x14ac:dyDescent="0.35">
      <c r="A564" s="2" t="s">
        <v>350</v>
      </c>
      <c r="B564" s="27">
        <v>2</v>
      </c>
      <c r="C564" s="2" t="s">
        <v>353</v>
      </c>
      <c r="D564" s="11" t="s">
        <v>314</v>
      </c>
      <c r="E564" s="11"/>
      <c r="F564" s="11" t="s">
        <v>103</v>
      </c>
      <c r="G564" s="11" t="s">
        <v>608</v>
      </c>
      <c r="H564" s="11" t="s">
        <v>7269</v>
      </c>
      <c r="I564" s="68"/>
      <c r="J564" s="68"/>
      <c r="K564" s="68"/>
      <c r="L564" s="68"/>
      <c r="M564" s="68"/>
      <c r="N564" s="68"/>
      <c r="O564" s="31" t="s">
        <v>889</v>
      </c>
      <c r="P564" s="31">
        <v>4.3999999999999997E-2</v>
      </c>
    </row>
    <row r="565" spans="1:16" ht="29" x14ac:dyDescent="0.35">
      <c r="A565" s="2" t="s">
        <v>350</v>
      </c>
      <c r="B565" s="27">
        <v>2</v>
      </c>
      <c r="C565" s="2" t="s">
        <v>353</v>
      </c>
      <c r="D565" s="11" t="s">
        <v>314</v>
      </c>
      <c r="E565" s="11"/>
      <c r="F565" s="11" t="s">
        <v>103</v>
      </c>
      <c r="G565" s="11" t="s">
        <v>608</v>
      </c>
      <c r="H565" s="11" t="s">
        <v>7279</v>
      </c>
      <c r="I565" s="68"/>
      <c r="J565" s="68"/>
      <c r="K565" s="68"/>
      <c r="L565" s="68"/>
      <c r="M565" s="68" t="s">
        <v>2040</v>
      </c>
      <c r="N565" s="68"/>
      <c r="O565" s="31" t="s">
        <v>2509</v>
      </c>
      <c r="P565" s="31">
        <v>3.5000000000000003E-2</v>
      </c>
    </row>
    <row r="566" spans="1:16" ht="29" x14ac:dyDescent="0.35">
      <c r="A566" s="2" t="s">
        <v>350</v>
      </c>
      <c r="B566" s="27">
        <v>2</v>
      </c>
      <c r="C566" s="2" t="s">
        <v>353</v>
      </c>
      <c r="D566" s="11" t="s">
        <v>314</v>
      </c>
      <c r="E566" s="11"/>
      <c r="F566" s="11" t="s">
        <v>98</v>
      </c>
      <c r="G566" s="11" t="s">
        <v>608</v>
      </c>
      <c r="H566" s="11" t="s">
        <v>7269</v>
      </c>
      <c r="I566" s="68"/>
      <c r="J566" s="68"/>
      <c r="K566" s="68"/>
      <c r="L566" s="68"/>
      <c r="M566" s="68"/>
      <c r="N566" s="68"/>
      <c r="O566" s="31" t="s">
        <v>890</v>
      </c>
      <c r="P566" s="31">
        <v>8.6999999999999994E-2</v>
      </c>
    </row>
    <row r="567" spans="1:16" ht="29" x14ac:dyDescent="0.35">
      <c r="A567" s="2" t="s">
        <v>350</v>
      </c>
      <c r="B567" s="27">
        <v>2</v>
      </c>
      <c r="C567" s="2" t="s">
        <v>353</v>
      </c>
      <c r="D567" s="11" t="s">
        <v>314</v>
      </c>
      <c r="E567" s="11"/>
      <c r="F567" s="11" t="s">
        <v>98</v>
      </c>
      <c r="G567" s="11" t="s">
        <v>608</v>
      </c>
      <c r="H567" s="11" t="s">
        <v>7279</v>
      </c>
      <c r="I567" s="68"/>
      <c r="J567" s="68"/>
      <c r="K567" s="68"/>
      <c r="L567" s="68"/>
      <c r="M567" s="68" t="s">
        <v>2040</v>
      </c>
      <c r="N567" s="68"/>
      <c r="O567" s="31" t="s">
        <v>2510</v>
      </c>
      <c r="P567" s="31">
        <v>7.0000000000000007E-2</v>
      </c>
    </row>
    <row r="568" spans="1:16" ht="29" x14ac:dyDescent="0.35">
      <c r="A568" s="2" t="s">
        <v>350</v>
      </c>
      <c r="B568" s="27">
        <v>2</v>
      </c>
      <c r="C568" s="2" t="s">
        <v>353</v>
      </c>
      <c r="D568" s="11" t="s">
        <v>314</v>
      </c>
      <c r="E568" s="11"/>
      <c r="F568" s="11" t="s">
        <v>104</v>
      </c>
      <c r="G568" s="11" t="s">
        <v>608</v>
      </c>
      <c r="H568" s="11" t="s">
        <v>7269</v>
      </c>
      <c r="I568" s="68"/>
      <c r="J568" s="68"/>
      <c r="K568" s="68"/>
      <c r="L568" s="68"/>
      <c r="M568" s="68"/>
      <c r="N568" s="68"/>
      <c r="O568" s="31" t="s">
        <v>891</v>
      </c>
      <c r="P568" s="31">
        <v>0.189</v>
      </c>
    </row>
    <row r="569" spans="1:16" ht="29" x14ac:dyDescent="0.35">
      <c r="A569" s="2" t="s">
        <v>350</v>
      </c>
      <c r="B569" s="27">
        <v>2</v>
      </c>
      <c r="C569" s="2" t="s">
        <v>353</v>
      </c>
      <c r="D569" s="11" t="s">
        <v>314</v>
      </c>
      <c r="E569" s="11"/>
      <c r="F569" s="11" t="s">
        <v>104</v>
      </c>
      <c r="G569" s="11" t="s">
        <v>608</v>
      </c>
      <c r="H569" s="11" t="s">
        <v>7279</v>
      </c>
      <c r="I569" s="68"/>
      <c r="J569" s="68"/>
      <c r="K569" s="68"/>
      <c r="L569" s="68"/>
      <c r="M569" s="68" t="s">
        <v>2040</v>
      </c>
      <c r="N569" s="68"/>
      <c r="O569" s="31" t="s">
        <v>2511</v>
      </c>
      <c r="P569" s="31">
        <v>0.151</v>
      </c>
    </row>
    <row r="570" spans="1:16" ht="29" x14ac:dyDescent="0.35">
      <c r="A570" s="2" t="s">
        <v>350</v>
      </c>
      <c r="B570" s="27">
        <v>2</v>
      </c>
      <c r="C570" s="2" t="s">
        <v>353</v>
      </c>
      <c r="D570" s="11" t="s">
        <v>314</v>
      </c>
      <c r="E570" s="11"/>
      <c r="F570" s="11" t="s">
        <v>105</v>
      </c>
      <c r="G570" s="11" t="s">
        <v>608</v>
      </c>
      <c r="H570" s="11" t="s">
        <v>7269</v>
      </c>
      <c r="I570" s="68"/>
      <c r="J570" s="68"/>
      <c r="K570" s="68"/>
      <c r="L570" s="68"/>
      <c r="M570" s="68"/>
      <c r="N570" s="68"/>
      <c r="O570" s="31" t="s">
        <v>892</v>
      </c>
      <c r="P570" s="31">
        <v>0.34799999999999998</v>
      </c>
    </row>
    <row r="571" spans="1:16" ht="29" x14ac:dyDescent="0.35">
      <c r="A571" s="2" t="s">
        <v>350</v>
      </c>
      <c r="B571" s="27">
        <v>2</v>
      </c>
      <c r="C571" s="2" t="s">
        <v>353</v>
      </c>
      <c r="D571" s="11" t="s">
        <v>314</v>
      </c>
      <c r="E571" s="11"/>
      <c r="F571" s="11" t="s">
        <v>105</v>
      </c>
      <c r="G571" s="11" t="s">
        <v>608</v>
      </c>
      <c r="H571" s="11" t="s">
        <v>7279</v>
      </c>
      <c r="I571" s="68"/>
      <c r="J571" s="68"/>
      <c r="K571" s="68"/>
      <c r="L571" s="68"/>
      <c r="M571" s="68" t="s">
        <v>2040</v>
      </c>
      <c r="N571" s="68"/>
      <c r="O571" s="31" t="s">
        <v>2512</v>
      </c>
      <c r="P571" s="31">
        <v>0.27800000000000002</v>
      </c>
    </row>
    <row r="572" spans="1:16" ht="29" x14ac:dyDescent="0.35">
      <c r="A572" s="2" t="s">
        <v>350</v>
      </c>
      <c r="B572" s="27">
        <v>2</v>
      </c>
      <c r="C572" s="2" t="s">
        <v>353</v>
      </c>
      <c r="D572" s="11" t="s">
        <v>314</v>
      </c>
      <c r="E572" s="11"/>
      <c r="F572" s="11" t="s">
        <v>107</v>
      </c>
      <c r="G572" s="11" t="s">
        <v>608</v>
      </c>
      <c r="H572" s="11" t="s">
        <v>7269</v>
      </c>
      <c r="I572" s="68"/>
      <c r="J572" s="68"/>
      <c r="K572" s="68"/>
      <c r="L572" s="68"/>
      <c r="M572" s="68"/>
      <c r="N572" s="68"/>
      <c r="O572" s="31" t="s">
        <v>893</v>
      </c>
      <c r="P572" s="31">
        <v>0.92800000000000005</v>
      </c>
    </row>
    <row r="573" spans="1:16" ht="29" x14ac:dyDescent="0.35">
      <c r="A573" s="2" t="s">
        <v>350</v>
      </c>
      <c r="B573" s="27">
        <v>2</v>
      </c>
      <c r="C573" s="2" t="s">
        <v>353</v>
      </c>
      <c r="D573" s="11" t="s">
        <v>314</v>
      </c>
      <c r="E573" s="11"/>
      <c r="F573" s="11" t="s">
        <v>107</v>
      </c>
      <c r="G573" s="11" t="s">
        <v>608</v>
      </c>
      <c r="H573" s="11" t="s">
        <v>7279</v>
      </c>
      <c r="I573" s="68"/>
      <c r="J573" s="68"/>
      <c r="K573" s="68"/>
      <c r="L573" s="68"/>
      <c r="M573" s="68" t="s">
        <v>2040</v>
      </c>
      <c r="N573" s="68"/>
      <c r="O573" s="31" t="s">
        <v>2513</v>
      </c>
      <c r="P573" s="31">
        <v>0.74199999999999999</v>
      </c>
    </row>
    <row r="574" spans="1:16" ht="29" x14ac:dyDescent="0.35">
      <c r="A574" s="2" t="s">
        <v>350</v>
      </c>
      <c r="B574" s="27">
        <v>2</v>
      </c>
      <c r="C574" s="2" t="s">
        <v>353</v>
      </c>
      <c r="D574" s="11" t="s">
        <v>314</v>
      </c>
      <c r="E574" s="11"/>
      <c r="F574" s="11" t="s">
        <v>109</v>
      </c>
      <c r="G574" s="11" t="s">
        <v>608</v>
      </c>
      <c r="H574" s="11" t="s">
        <v>7269</v>
      </c>
      <c r="I574" s="68"/>
      <c r="J574" s="68"/>
      <c r="K574" s="68"/>
      <c r="L574" s="68"/>
      <c r="M574" s="68"/>
      <c r="N574" s="68"/>
      <c r="O574" s="31" t="s">
        <v>894</v>
      </c>
      <c r="P574" s="31">
        <v>0.92800000000000005</v>
      </c>
    </row>
    <row r="575" spans="1:16" ht="29" x14ac:dyDescent="0.35">
      <c r="A575" s="2" t="s">
        <v>350</v>
      </c>
      <c r="B575" s="27">
        <v>2</v>
      </c>
      <c r="C575" s="2" t="s">
        <v>353</v>
      </c>
      <c r="D575" s="11" t="s">
        <v>314</v>
      </c>
      <c r="E575" s="11"/>
      <c r="F575" s="11" t="s">
        <v>109</v>
      </c>
      <c r="G575" s="11" t="s">
        <v>608</v>
      </c>
      <c r="H575" s="11" t="s">
        <v>7279</v>
      </c>
      <c r="I575" s="68"/>
      <c r="J575" s="68"/>
      <c r="K575" s="68"/>
      <c r="L575" s="68"/>
      <c r="M575" s="68" t="s">
        <v>2040</v>
      </c>
      <c r="N575" s="68"/>
      <c r="O575" s="31" t="s">
        <v>2514</v>
      </c>
      <c r="P575" s="31">
        <v>0.74199999999999999</v>
      </c>
    </row>
    <row r="576" spans="1:16" ht="29" x14ac:dyDescent="0.35">
      <c r="A576" s="2" t="s">
        <v>350</v>
      </c>
      <c r="B576" s="27">
        <v>2</v>
      </c>
      <c r="C576" s="2" t="s">
        <v>353</v>
      </c>
      <c r="D576" s="11" t="s">
        <v>314</v>
      </c>
      <c r="E576" s="11"/>
      <c r="F576" s="11" t="s">
        <v>110</v>
      </c>
      <c r="G576" s="11" t="s">
        <v>608</v>
      </c>
      <c r="H576" s="11" t="s">
        <v>7269</v>
      </c>
      <c r="I576" s="68"/>
      <c r="J576" s="68"/>
      <c r="K576" s="68"/>
      <c r="L576" s="68"/>
      <c r="M576" s="68"/>
      <c r="N576" s="68"/>
      <c r="O576" s="31" t="s">
        <v>895</v>
      </c>
      <c r="P576" s="31">
        <v>1.61</v>
      </c>
    </row>
    <row r="577" spans="1:16" ht="29" x14ac:dyDescent="0.35">
      <c r="A577" s="2" t="s">
        <v>350</v>
      </c>
      <c r="B577" s="27">
        <v>2</v>
      </c>
      <c r="C577" s="2" t="s">
        <v>353</v>
      </c>
      <c r="D577" s="11" t="s">
        <v>314</v>
      </c>
      <c r="E577" s="11"/>
      <c r="F577" s="11" t="s">
        <v>110</v>
      </c>
      <c r="G577" s="11" t="s">
        <v>608</v>
      </c>
      <c r="H577" s="11" t="s">
        <v>7279</v>
      </c>
      <c r="I577" s="68"/>
      <c r="J577" s="68"/>
      <c r="K577" s="68"/>
      <c r="L577" s="68"/>
      <c r="M577" s="68" t="s">
        <v>2040</v>
      </c>
      <c r="N577" s="68"/>
      <c r="O577" s="31" t="s">
        <v>2515</v>
      </c>
      <c r="P577" s="31">
        <v>1.288</v>
      </c>
    </row>
    <row r="578" spans="1:16" ht="29" x14ac:dyDescent="0.35">
      <c r="A578" s="2" t="s">
        <v>350</v>
      </c>
      <c r="B578" s="27">
        <v>2</v>
      </c>
      <c r="C578" s="2" t="s">
        <v>353</v>
      </c>
      <c r="D578" s="11" t="s">
        <v>314</v>
      </c>
      <c r="E578" s="11"/>
      <c r="F578" s="11" t="s">
        <v>111</v>
      </c>
      <c r="G578" s="11" t="s">
        <v>608</v>
      </c>
      <c r="H578" s="11" t="s">
        <v>7269</v>
      </c>
      <c r="I578" s="68"/>
      <c r="J578" s="68"/>
      <c r="K578" s="68"/>
      <c r="L578" s="68"/>
      <c r="M578" s="68"/>
      <c r="N578" s="68"/>
      <c r="O578" s="31" t="s">
        <v>896</v>
      </c>
      <c r="P578" s="31">
        <v>1.61</v>
      </c>
    </row>
    <row r="579" spans="1:16" ht="29" x14ac:dyDescent="0.35">
      <c r="A579" s="2" t="s">
        <v>350</v>
      </c>
      <c r="B579" s="27">
        <v>2</v>
      </c>
      <c r="C579" s="2" t="s">
        <v>353</v>
      </c>
      <c r="D579" s="11" t="s">
        <v>314</v>
      </c>
      <c r="E579" s="11"/>
      <c r="F579" s="11" t="s">
        <v>111</v>
      </c>
      <c r="G579" s="11" t="s">
        <v>608</v>
      </c>
      <c r="H579" s="11" t="s">
        <v>7279</v>
      </c>
      <c r="I579" s="68"/>
      <c r="J579" s="68"/>
      <c r="K579" s="68"/>
      <c r="L579" s="68"/>
      <c r="M579" s="68" t="s">
        <v>2040</v>
      </c>
      <c r="N579" s="68"/>
      <c r="O579" s="31" t="s">
        <v>2516</v>
      </c>
      <c r="P579" s="31">
        <v>1.288</v>
      </c>
    </row>
    <row r="580" spans="1:16" ht="29" x14ac:dyDescent="0.35">
      <c r="A580" s="2" t="s">
        <v>350</v>
      </c>
      <c r="B580" s="27">
        <v>2</v>
      </c>
      <c r="C580" s="2" t="s">
        <v>353</v>
      </c>
      <c r="D580" s="11" t="s">
        <v>314</v>
      </c>
      <c r="E580" s="11"/>
      <c r="F580" s="11" t="s">
        <v>112</v>
      </c>
      <c r="G580" s="11" t="s">
        <v>608</v>
      </c>
      <c r="H580" s="11" t="s">
        <v>7269</v>
      </c>
      <c r="I580" s="68"/>
      <c r="J580" s="68"/>
      <c r="K580" s="68"/>
      <c r="L580" s="68"/>
      <c r="M580" s="68"/>
      <c r="N580" s="68"/>
      <c r="O580" s="31" t="s">
        <v>897</v>
      </c>
      <c r="P580" s="31">
        <v>1.61</v>
      </c>
    </row>
    <row r="581" spans="1:16" ht="29" x14ac:dyDescent="0.35">
      <c r="A581" s="2" t="s">
        <v>350</v>
      </c>
      <c r="B581" s="27">
        <v>2</v>
      </c>
      <c r="C581" s="2" t="s">
        <v>353</v>
      </c>
      <c r="D581" s="11" t="s">
        <v>314</v>
      </c>
      <c r="E581" s="11"/>
      <c r="F581" s="11" t="s">
        <v>112</v>
      </c>
      <c r="G581" s="11" t="s">
        <v>608</v>
      </c>
      <c r="H581" s="11" t="s">
        <v>7279</v>
      </c>
      <c r="I581" s="68"/>
      <c r="J581" s="68"/>
      <c r="K581" s="68"/>
      <c r="L581" s="68"/>
      <c r="M581" s="68" t="s">
        <v>2040</v>
      </c>
      <c r="N581" s="68"/>
      <c r="O581" s="31" t="s">
        <v>2517</v>
      </c>
      <c r="P581" s="31">
        <v>1.288</v>
      </c>
    </row>
    <row r="582" spans="1:16" ht="29" x14ac:dyDescent="0.35">
      <c r="A582" s="2" t="s">
        <v>350</v>
      </c>
      <c r="B582" s="27">
        <v>2</v>
      </c>
      <c r="C582" s="2" t="s">
        <v>353</v>
      </c>
      <c r="D582" s="11" t="s">
        <v>314</v>
      </c>
      <c r="E582" s="11"/>
      <c r="F582" s="11" t="s">
        <v>113</v>
      </c>
      <c r="G582" s="11" t="s">
        <v>608</v>
      </c>
      <c r="H582" s="11" t="s">
        <v>7269</v>
      </c>
      <c r="I582" s="68"/>
      <c r="J582" s="68"/>
      <c r="K582" s="68"/>
      <c r="L582" s="68"/>
      <c r="M582" s="68"/>
      <c r="N582" s="68"/>
      <c r="O582" s="31" t="s">
        <v>898</v>
      </c>
      <c r="P582" s="31">
        <v>3.6829999999999998</v>
      </c>
    </row>
    <row r="583" spans="1:16" ht="29" x14ac:dyDescent="0.35">
      <c r="A583" s="2" t="s">
        <v>350</v>
      </c>
      <c r="B583" s="27">
        <v>2</v>
      </c>
      <c r="C583" s="2" t="s">
        <v>353</v>
      </c>
      <c r="D583" s="11" t="s">
        <v>314</v>
      </c>
      <c r="E583" s="11"/>
      <c r="F583" s="11" t="s">
        <v>113</v>
      </c>
      <c r="G583" s="11" t="s">
        <v>608</v>
      </c>
      <c r="H583" s="11" t="s">
        <v>7279</v>
      </c>
      <c r="I583" s="68"/>
      <c r="J583" s="68"/>
      <c r="K583" s="68"/>
      <c r="L583" s="68"/>
      <c r="M583" s="68" t="s">
        <v>2040</v>
      </c>
      <c r="N583" s="68"/>
      <c r="O583" s="31" t="s">
        <v>2518</v>
      </c>
      <c r="P583" s="31">
        <v>2.9460000000000002</v>
      </c>
    </row>
    <row r="584" spans="1:16" ht="29" x14ac:dyDescent="0.35">
      <c r="A584" s="2" t="s">
        <v>350</v>
      </c>
      <c r="B584" s="27">
        <v>2</v>
      </c>
      <c r="C584" s="2" t="s">
        <v>353</v>
      </c>
      <c r="D584" s="11" t="s">
        <v>314</v>
      </c>
      <c r="E584" s="11"/>
      <c r="F584" s="11" t="s">
        <v>114</v>
      </c>
      <c r="G584" s="11" t="s">
        <v>608</v>
      </c>
      <c r="H584" s="11" t="s">
        <v>7269</v>
      </c>
      <c r="I584" s="68"/>
      <c r="J584" s="68"/>
      <c r="K584" s="68"/>
      <c r="L584" s="68"/>
      <c r="M584" s="68"/>
      <c r="N584" s="68"/>
      <c r="O584" s="31" t="s">
        <v>899</v>
      </c>
      <c r="P584" s="31">
        <v>3.6829999999999998</v>
      </c>
    </row>
    <row r="585" spans="1:16" ht="29" x14ac:dyDescent="0.35">
      <c r="A585" s="2" t="s">
        <v>350</v>
      </c>
      <c r="B585" s="27">
        <v>2</v>
      </c>
      <c r="C585" s="2" t="s">
        <v>353</v>
      </c>
      <c r="D585" s="11" t="s">
        <v>314</v>
      </c>
      <c r="E585" s="11"/>
      <c r="F585" s="11" t="s">
        <v>114</v>
      </c>
      <c r="G585" s="11" t="s">
        <v>608</v>
      </c>
      <c r="H585" s="11" t="s">
        <v>7279</v>
      </c>
      <c r="I585" s="68"/>
      <c r="J585" s="68"/>
      <c r="K585" s="68"/>
      <c r="L585" s="68"/>
      <c r="M585" s="68" t="s">
        <v>2040</v>
      </c>
      <c r="N585" s="68"/>
      <c r="O585" s="31" t="s">
        <v>2519</v>
      </c>
      <c r="P585" s="31">
        <v>2.9460000000000002</v>
      </c>
    </row>
    <row r="586" spans="1:16" ht="29" x14ac:dyDescent="0.35">
      <c r="A586" s="2" t="s">
        <v>350</v>
      </c>
      <c r="B586" s="27">
        <v>2</v>
      </c>
      <c r="C586" s="2" t="s">
        <v>353</v>
      </c>
      <c r="D586" s="11" t="s">
        <v>314</v>
      </c>
      <c r="E586" s="11"/>
      <c r="F586" s="11" t="s">
        <v>102</v>
      </c>
      <c r="G586" s="11" t="s">
        <v>608</v>
      </c>
      <c r="H586" s="11" t="s">
        <v>7269</v>
      </c>
      <c r="I586" s="68"/>
      <c r="J586" s="68"/>
      <c r="K586" s="68"/>
      <c r="L586" s="68"/>
      <c r="M586" s="68"/>
      <c r="N586" s="68"/>
      <c r="O586" s="31" t="s">
        <v>900</v>
      </c>
      <c r="P586" s="31">
        <v>3.6829999999999998</v>
      </c>
    </row>
    <row r="587" spans="1:16" ht="29" x14ac:dyDescent="0.35">
      <c r="A587" s="2" t="s">
        <v>350</v>
      </c>
      <c r="B587" s="27">
        <v>2</v>
      </c>
      <c r="C587" s="2" t="s">
        <v>353</v>
      </c>
      <c r="D587" s="11" t="s">
        <v>314</v>
      </c>
      <c r="E587" s="11"/>
      <c r="F587" s="11" t="s">
        <v>102</v>
      </c>
      <c r="G587" s="11" t="s">
        <v>608</v>
      </c>
      <c r="H587" s="11" t="s">
        <v>7279</v>
      </c>
      <c r="I587" s="68"/>
      <c r="J587" s="68"/>
      <c r="K587" s="68"/>
      <c r="L587" s="68"/>
      <c r="M587" s="68" t="s">
        <v>2040</v>
      </c>
      <c r="N587" s="68"/>
      <c r="O587" s="31" t="s">
        <v>2520</v>
      </c>
      <c r="P587" s="31">
        <v>2.9460000000000002</v>
      </c>
    </row>
    <row r="588" spans="1:16" x14ac:dyDescent="0.35">
      <c r="A588" s="2" t="s">
        <v>350</v>
      </c>
      <c r="B588" s="27">
        <v>2</v>
      </c>
      <c r="C588" s="2" t="s">
        <v>351</v>
      </c>
      <c r="D588" s="11" t="s">
        <v>128</v>
      </c>
      <c r="E588" s="11" t="s">
        <v>97</v>
      </c>
      <c r="F588" s="11" t="s">
        <v>106</v>
      </c>
      <c r="G588" s="11" t="s">
        <v>608</v>
      </c>
      <c r="H588" s="11" t="s">
        <v>7269</v>
      </c>
      <c r="I588" s="68"/>
      <c r="J588" s="68"/>
      <c r="K588" s="68"/>
      <c r="L588" s="68"/>
      <c r="M588" s="68"/>
      <c r="N588" s="68"/>
      <c r="O588" s="31" t="s">
        <v>901</v>
      </c>
      <c r="P588" s="31">
        <v>4.3999999999999997E-2</v>
      </c>
    </row>
    <row r="589" spans="1:16" x14ac:dyDescent="0.35">
      <c r="A589" s="2" t="s">
        <v>350</v>
      </c>
      <c r="B589" s="27">
        <v>2</v>
      </c>
      <c r="C589" s="2" t="s">
        <v>351</v>
      </c>
      <c r="D589" s="11" t="s">
        <v>128</v>
      </c>
      <c r="E589" s="11" t="s">
        <v>97</v>
      </c>
      <c r="F589" s="11" t="s">
        <v>98</v>
      </c>
      <c r="G589" s="11" t="s">
        <v>608</v>
      </c>
      <c r="H589" s="11" t="s">
        <v>7269</v>
      </c>
      <c r="I589" s="68"/>
      <c r="J589" s="68"/>
      <c r="K589" s="68"/>
      <c r="L589" s="68"/>
      <c r="M589" s="68"/>
      <c r="N589" s="68"/>
      <c r="O589" s="31" t="s">
        <v>902</v>
      </c>
      <c r="P589" s="31">
        <v>0.10199999999999999</v>
      </c>
    </row>
    <row r="590" spans="1:16" x14ac:dyDescent="0.35">
      <c r="A590" s="2" t="s">
        <v>350</v>
      </c>
      <c r="B590" s="27">
        <v>2</v>
      </c>
      <c r="C590" s="2" t="s">
        <v>351</v>
      </c>
      <c r="D590" s="11" t="s">
        <v>128</v>
      </c>
      <c r="E590" s="11" t="s">
        <v>97</v>
      </c>
      <c r="F590" s="11" t="s">
        <v>129</v>
      </c>
      <c r="G590" s="11" t="s">
        <v>608</v>
      </c>
      <c r="H590" s="11" t="s">
        <v>7269</v>
      </c>
      <c r="I590" s="68"/>
      <c r="J590" s="68"/>
      <c r="K590" s="68"/>
      <c r="L590" s="68"/>
      <c r="M590" s="68"/>
      <c r="N590" s="68"/>
      <c r="O590" s="31" t="s">
        <v>903</v>
      </c>
      <c r="P590" s="31">
        <v>0.218</v>
      </c>
    </row>
    <row r="591" spans="1:16" x14ac:dyDescent="0.35">
      <c r="A591" s="2" t="s">
        <v>350</v>
      </c>
      <c r="B591" s="27">
        <v>2</v>
      </c>
      <c r="C591" s="2" t="s">
        <v>351</v>
      </c>
      <c r="D591" s="11" t="s">
        <v>130</v>
      </c>
      <c r="E591" s="11" t="s">
        <v>97</v>
      </c>
      <c r="F591" s="33" t="s">
        <v>608</v>
      </c>
      <c r="G591" s="11" t="s">
        <v>608</v>
      </c>
      <c r="H591" s="11" t="s">
        <v>7269</v>
      </c>
      <c r="I591" s="68"/>
      <c r="J591" s="68"/>
      <c r="K591" s="68"/>
      <c r="L591" s="68"/>
      <c r="M591" s="68"/>
      <c r="N591" s="68"/>
      <c r="O591" s="31" t="s">
        <v>904</v>
      </c>
      <c r="P591" s="31">
        <v>1.4999999999999999E-2</v>
      </c>
    </row>
    <row r="592" spans="1:16" x14ac:dyDescent="0.35">
      <c r="A592" s="2" t="s">
        <v>350</v>
      </c>
      <c r="B592" s="27">
        <v>2</v>
      </c>
      <c r="C592" s="2" t="s">
        <v>351</v>
      </c>
      <c r="D592" s="11" t="s">
        <v>130</v>
      </c>
      <c r="E592" s="11" t="s">
        <v>97</v>
      </c>
      <c r="F592" s="33" t="s">
        <v>608</v>
      </c>
      <c r="G592" s="11" t="s">
        <v>608</v>
      </c>
      <c r="H592" s="11" t="s">
        <v>7279</v>
      </c>
      <c r="I592" s="68"/>
      <c r="J592" s="68"/>
      <c r="K592" s="68"/>
      <c r="L592" s="68"/>
      <c r="M592" s="68" t="s">
        <v>2040</v>
      </c>
      <c r="N592" s="68"/>
      <c r="O592" s="31" t="s">
        <v>2521</v>
      </c>
      <c r="P592" s="31">
        <v>1.2E-2</v>
      </c>
    </row>
    <row r="593" spans="1:16" x14ac:dyDescent="0.35">
      <c r="A593" s="2" t="s">
        <v>350</v>
      </c>
      <c r="B593" s="27">
        <v>2</v>
      </c>
      <c r="C593" s="2" t="s">
        <v>351</v>
      </c>
      <c r="D593" s="11" t="s">
        <v>131</v>
      </c>
      <c r="E593" s="11" t="s">
        <v>97</v>
      </c>
      <c r="F593" s="33" t="s">
        <v>608</v>
      </c>
      <c r="G593" s="11" t="s">
        <v>608</v>
      </c>
      <c r="H593" s="11" t="s">
        <v>7269</v>
      </c>
      <c r="I593" s="68"/>
      <c r="J593" s="68"/>
      <c r="K593" s="68"/>
      <c r="L593" s="68"/>
      <c r="M593" s="68"/>
      <c r="N593" s="68"/>
      <c r="O593" s="31" t="s">
        <v>905</v>
      </c>
      <c r="P593" s="31">
        <v>1.4999999999999999E-2</v>
      </c>
    </row>
    <row r="594" spans="1:16" x14ac:dyDescent="0.35">
      <c r="A594" s="2" t="s">
        <v>350</v>
      </c>
      <c r="B594" s="27">
        <v>2</v>
      </c>
      <c r="C594" s="2" t="s">
        <v>351</v>
      </c>
      <c r="D594" s="11" t="s">
        <v>132</v>
      </c>
      <c r="E594" s="11" t="s">
        <v>97</v>
      </c>
      <c r="F594" s="33" t="s">
        <v>608</v>
      </c>
      <c r="G594" s="11" t="s">
        <v>608</v>
      </c>
      <c r="H594" s="11" t="s">
        <v>7269</v>
      </c>
      <c r="I594" s="68"/>
      <c r="J594" s="68"/>
      <c r="K594" s="68"/>
      <c r="L594" s="68"/>
      <c r="M594" s="68"/>
      <c r="N594" s="68"/>
      <c r="O594" s="31" t="s">
        <v>906</v>
      </c>
      <c r="P594" s="31">
        <v>3.0000000000000001E-3</v>
      </c>
    </row>
    <row r="595" spans="1:16" x14ac:dyDescent="0.35">
      <c r="A595" s="2" t="s">
        <v>350</v>
      </c>
      <c r="B595" s="27">
        <v>2</v>
      </c>
      <c r="C595" s="2" t="s">
        <v>351</v>
      </c>
      <c r="D595" s="11" t="s">
        <v>133</v>
      </c>
      <c r="E595" s="11" t="s">
        <v>97</v>
      </c>
      <c r="F595" s="33" t="s">
        <v>608</v>
      </c>
      <c r="G595" s="11" t="s">
        <v>608</v>
      </c>
      <c r="H595" s="11" t="s">
        <v>7269</v>
      </c>
      <c r="I595" s="68"/>
      <c r="J595" s="68"/>
      <c r="K595" s="68"/>
      <c r="L595" s="68"/>
      <c r="M595" s="68"/>
      <c r="N595" s="68"/>
      <c r="O595" s="31" t="s">
        <v>907</v>
      </c>
      <c r="P595" s="31">
        <v>1.4999999999999999E-2</v>
      </c>
    </row>
    <row r="596" spans="1:16" x14ac:dyDescent="0.35">
      <c r="A596" s="2" t="s">
        <v>350</v>
      </c>
      <c r="B596" s="27">
        <v>2</v>
      </c>
      <c r="C596" s="2" t="s">
        <v>351</v>
      </c>
      <c r="D596" s="11" t="s">
        <v>134</v>
      </c>
      <c r="E596" s="11" t="s">
        <v>97</v>
      </c>
      <c r="F596" s="32" t="s">
        <v>608</v>
      </c>
      <c r="G596" s="11" t="s">
        <v>608</v>
      </c>
      <c r="H596" s="11" t="s">
        <v>7269</v>
      </c>
      <c r="I596" s="68"/>
      <c r="J596" s="68"/>
      <c r="K596" s="68"/>
      <c r="L596" s="68"/>
      <c r="M596" s="68"/>
      <c r="N596" s="68"/>
      <c r="O596" s="31" t="s">
        <v>908</v>
      </c>
      <c r="P596" s="31">
        <v>3.0000000000000001E-3</v>
      </c>
    </row>
    <row r="597" spans="1:16" x14ac:dyDescent="0.35">
      <c r="A597" s="2" t="s">
        <v>350</v>
      </c>
      <c r="B597" s="27">
        <v>2</v>
      </c>
      <c r="C597" s="2" t="s">
        <v>351</v>
      </c>
      <c r="D597" s="11" t="s">
        <v>288</v>
      </c>
      <c r="E597" s="11"/>
      <c r="F597" s="11" t="s">
        <v>106</v>
      </c>
      <c r="G597" s="11" t="s">
        <v>99</v>
      </c>
      <c r="H597" s="11" t="s">
        <v>7269</v>
      </c>
      <c r="I597" s="68"/>
      <c r="J597" s="68"/>
      <c r="K597" s="68"/>
      <c r="L597" s="68"/>
      <c r="M597" s="68"/>
      <c r="N597" s="68"/>
      <c r="O597" s="31" t="s">
        <v>909</v>
      </c>
      <c r="P597" s="31">
        <v>2.9000000000000001E-2</v>
      </c>
    </row>
    <row r="598" spans="1:16" x14ac:dyDescent="0.35">
      <c r="A598" s="2" t="s">
        <v>350</v>
      </c>
      <c r="B598" s="27">
        <v>2</v>
      </c>
      <c r="C598" s="2" t="s">
        <v>351</v>
      </c>
      <c r="D598" s="11" t="s">
        <v>288</v>
      </c>
      <c r="E598" s="11"/>
      <c r="F598" s="11" t="s">
        <v>106</v>
      </c>
      <c r="G598" s="11" t="s">
        <v>99</v>
      </c>
      <c r="H598" s="11" t="s">
        <v>7279</v>
      </c>
      <c r="I598" s="68"/>
      <c r="J598" s="68"/>
      <c r="K598" s="68"/>
      <c r="L598" s="68"/>
      <c r="M598" s="68" t="s">
        <v>2040</v>
      </c>
      <c r="N598" s="68"/>
      <c r="O598" s="31" t="s">
        <v>2522</v>
      </c>
      <c r="P598" s="31">
        <v>2.3E-2</v>
      </c>
    </row>
    <row r="599" spans="1:16" x14ac:dyDescent="0.35">
      <c r="A599" s="2" t="s">
        <v>350</v>
      </c>
      <c r="B599" s="27">
        <v>2</v>
      </c>
      <c r="C599" s="2" t="s">
        <v>351</v>
      </c>
      <c r="D599" s="11" t="s">
        <v>288</v>
      </c>
      <c r="E599" s="11"/>
      <c r="F599" s="11" t="s">
        <v>106</v>
      </c>
      <c r="G599" s="11" t="s">
        <v>99</v>
      </c>
      <c r="H599" s="11" t="s">
        <v>7285</v>
      </c>
      <c r="I599" s="68" t="s">
        <v>2040</v>
      </c>
      <c r="J599" s="68"/>
      <c r="K599" s="68"/>
      <c r="L599" s="68"/>
      <c r="M599" s="68"/>
      <c r="N599" s="68"/>
      <c r="O599" s="31" t="s">
        <v>2523</v>
      </c>
      <c r="P599" s="31">
        <v>3.3000000000000002E-2</v>
      </c>
    </row>
    <row r="600" spans="1:16" x14ac:dyDescent="0.35">
      <c r="A600" s="2" t="s">
        <v>350</v>
      </c>
      <c r="B600" s="27">
        <v>2</v>
      </c>
      <c r="C600" s="2" t="s">
        <v>351</v>
      </c>
      <c r="D600" s="11" t="s">
        <v>288</v>
      </c>
      <c r="E600" s="11"/>
      <c r="F600" s="11" t="s">
        <v>106</v>
      </c>
      <c r="G600" s="11" t="s">
        <v>99</v>
      </c>
      <c r="H600" s="11" t="s">
        <v>7273</v>
      </c>
      <c r="I600" s="68" t="s">
        <v>2040</v>
      </c>
      <c r="J600" s="68"/>
      <c r="K600" s="68"/>
      <c r="L600" s="68"/>
      <c r="M600" s="68" t="s">
        <v>2040</v>
      </c>
      <c r="N600" s="68"/>
      <c r="O600" s="31" t="s">
        <v>2524</v>
      </c>
      <c r="P600" s="31">
        <v>3.3000000000000002E-2</v>
      </c>
    </row>
    <row r="601" spans="1:16" x14ac:dyDescent="0.35">
      <c r="A601" s="2" t="s">
        <v>350</v>
      </c>
      <c r="B601" s="27">
        <v>2</v>
      </c>
      <c r="C601" s="2" t="s">
        <v>351</v>
      </c>
      <c r="D601" s="11" t="s">
        <v>288</v>
      </c>
      <c r="E601" s="11"/>
      <c r="F601" s="11" t="s">
        <v>106</v>
      </c>
      <c r="G601" s="11" t="s">
        <v>99</v>
      </c>
      <c r="H601" s="11" t="s">
        <v>7288</v>
      </c>
      <c r="I601" s="68"/>
      <c r="J601" s="68"/>
      <c r="K601" s="68"/>
      <c r="L601" s="68"/>
      <c r="M601" s="68"/>
      <c r="N601" s="68" t="s">
        <v>2040</v>
      </c>
      <c r="O601" s="31" t="s">
        <v>2525</v>
      </c>
      <c r="P601" s="31">
        <v>2.3E-2</v>
      </c>
    </row>
    <row r="602" spans="1:16" x14ac:dyDescent="0.35">
      <c r="A602" s="2" t="s">
        <v>350</v>
      </c>
      <c r="B602" s="27">
        <v>2</v>
      </c>
      <c r="C602" s="2" t="s">
        <v>351</v>
      </c>
      <c r="D602" s="11" t="s">
        <v>288</v>
      </c>
      <c r="E602" s="11"/>
      <c r="F602" s="11" t="s">
        <v>106</v>
      </c>
      <c r="G602" s="11" t="s">
        <v>99</v>
      </c>
      <c r="H602" s="11" t="s">
        <v>7276</v>
      </c>
      <c r="I602" s="68"/>
      <c r="J602" s="68"/>
      <c r="K602" s="68"/>
      <c r="L602" s="68"/>
      <c r="M602" s="68" t="s">
        <v>2040</v>
      </c>
      <c r="N602" s="68" t="s">
        <v>2040</v>
      </c>
      <c r="O602" s="31" t="s">
        <v>2526</v>
      </c>
      <c r="P602" s="31">
        <v>1.7000000000000001E-2</v>
      </c>
    </row>
    <row r="603" spans="1:16" x14ac:dyDescent="0.35">
      <c r="A603" s="2" t="s">
        <v>350</v>
      </c>
      <c r="B603" s="27">
        <v>2</v>
      </c>
      <c r="C603" s="2" t="s">
        <v>351</v>
      </c>
      <c r="D603" s="11" t="s">
        <v>288</v>
      </c>
      <c r="E603" s="11"/>
      <c r="F603" s="11" t="s">
        <v>106</v>
      </c>
      <c r="G603" s="11" t="s">
        <v>99</v>
      </c>
      <c r="H603" s="11" t="s">
        <v>7282</v>
      </c>
      <c r="I603" s="68" t="s">
        <v>2040</v>
      </c>
      <c r="J603" s="68"/>
      <c r="K603" s="68"/>
      <c r="L603" s="68"/>
      <c r="M603" s="68"/>
      <c r="N603" s="68" t="s">
        <v>2040</v>
      </c>
      <c r="O603" s="31" t="s">
        <v>2527</v>
      </c>
      <c r="P603" s="31">
        <v>2.8000000000000001E-2</v>
      </c>
    </row>
    <row r="604" spans="1:16" x14ac:dyDescent="0.35">
      <c r="A604" s="2" t="s">
        <v>350</v>
      </c>
      <c r="B604" s="27">
        <v>2</v>
      </c>
      <c r="C604" s="2" t="s">
        <v>351</v>
      </c>
      <c r="D604" s="11" t="s">
        <v>288</v>
      </c>
      <c r="E604" s="11"/>
      <c r="F604" s="11" t="s">
        <v>106</v>
      </c>
      <c r="G604" s="11" t="s">
        <v>99</v>
      </c>
      <c r="H604" s="11" t="s">
        <v>7272</v>
      </c>
      <c r="I604" s="68" t="s">
        <v>2040</v>
      </c>
      <c r="J604" s="68"/>
      <c r="K604" s="68"/>
      <c r="L604" s="68"/>
      <c r="M604" s="68" t="s">
        <v>2040</v>
      </c>
      <c r="N604" s="68" t="s">
        <v>2040</v>
      </c>
      <c r="O604" s="31" t="s">
        <v>2528</v>
      </c>
      <c r="P604" s="31">
        <v>2.8000000000000001E-2</v>
      </c>
    </row>
    <row r="605" spans="1:16" x14ac:dyDescent="0.35">
      <c r="A605" s="2" t="s">
        <v>350</v>
      </c>
      <c r="B605" s="27">
        <v>2</v>
      </c>
      <c r="C605" s="2" t="s">
        <v>351</v>
      </c>
      <c r="D605" s="11" t="s">
        <v>288</v>
      </c>
      <c r="E605" s="11"/>
      <c r="F605" s="11" t="s">
        <v>106</v>
      </c>
      <c r="G605" s="11" t="s">
        <v>659</v>
      </c>
      <c r="H605" s="11" t="s">
        <v>7269</v>
      </c>
      <c r="I605" s="68"/>
      <c r="J605" s="68"/>
      <c r="K605" s="68"/>
      <c r="L605" s="68"/>
      <c r="M605" s="68"/>
      <c r="N605" s="68"/>
      <c r="O605" s="31" t="s">
        <v>910</v>
      </c>
      <c r="P605" s="31">
        <v>4.3999999999999997E-2</v>
      </c>
    </row>
    <row r="606" spans="1:16" x14ac:dyDescent="0.35">
      <c r="A606" s="2" t="s">
        <v>350</v>
      </c>
      <c r="B606" s="27">
        <v>2</v>
      </c>
      <c r="C606" s="2" t="s">
        <v>351</v>
      </c>
      <c r="D606" s="11" t="s">
        <v>288</v>
      </c>
      <c r="E606" s="11"/>
      <c r="F606" s="11" t="s">
        <v>106</v>
      </c>
      <c r="G606" s="11" t="s">
        <v>659</v>
      </c>
      <c r="H606" s="11" t="s">
        <v>7279</v>
      </c>
      <c r="I606" s="68"/>
      <c r="J606" s="68"/>
      <c r="K606" s="68"/>
      <c r="L606" s="68"/>
      <c r="M606" s="68" t="s">
        <v>2040</v>
      </c>
      <c r="N606" s="68"/>
      <c r="O606" s="31" t="s">
        <v>2529</v>
      </c>
      <c r="P606" s="31">
        <v>3.5000000000000003E-2</v>
      </c>
    </row>
    <row r="607" spans="1:16" x14ac:dyDescent="0.35">
      <c r="A607" s="2" t="s">
        <v>350</v>
      </c>
      <c r="B607" s="27">
        <v>2</v>
      </c>
      <c r="C607" s="2" t="s">
        <v>351</v>
      </c>
      <c r="D607" s="11" t="s">
        <v>288</v>
      </c>
      <c r="E607" s="11"/>
      <c r="F607" s="11" t="s">
        <v>106</v>
      </c>
      <c r="G607" s="11" t="s">
        <v>659</v>
      </c>
      <c r="H607" s="11" t="s">
        <v>7285</v>
      </c>
      <c r="I607" s="68" t="s">
        <v>2040</v>
      </c>
      <c r="J607" s="68"/>
      <c r="K607" s="68"/>
      <c r="L607" s="68"/>
      <c r="M607" s="68"/>
      <c r="N607" s="68"/>
      <c r="O607" s="31" t="s">
        <v>2530</v>
      </c>
      <c r="P607" s="31">
        <v>5.0999999999999997E-2</v>
      </c>
    </row>
    <row r="608" spans="1:16" x14ac:dyDescent="0.35">
      <c r="A608" s="2" t="s">
        <v>350</v>
      </c>
      <c r="B608" s="27">
        <v>2</v>
      </c>
      <c r="C608" s="2" t="s">
        <v>351</v>
      </c>
      <c r="D608" s="11" t="s">
        <v>288</v>
      </c>
      <c r="E608" s="11"/>
      <c r="F608" s="11" t="s">
        <v>106</v>
      </c>
      <c r="G608" s="11" t="s">
        <v>659</v>
      </c>
      <c r="H608" s="11" t="s">
        <v>7273</v>
      </c>
      <c r="I608" s="68" t="s">
        <v>2040</v>
      </c>
      <c r="J608" s="68"/>
      <c r="K608" s="68"/>
      <c r="L608" s="68"/>
      <c r="M608" s="68" t="s">
        <v>2040</v>
      </c>
      <c r="N608" s="68"/>
      <c r="O608" s="31" t="s">
        <v>2531</v>
      </c>
      <c r="P608" s="31">
        <v>5.0999999999999997E-2</v>
      </c>
    </row>
    <row r="609" spans="1:16" x14ac:dyDescent="0.35">
      <c r="A609" s="2" t="s">
        <v>350</v>
      </c>
      <c r="B609" s="27">
        <v>2</v>
      </c>
      <c r="C609" s="2" t="s">
        <v>351</v>
      </c>
      <c r="D609" s="11" t="s">
        <v>288</v>
      </c>
      <c r="E609" s="11"/>
      <c r="F609" s="11" t="s">
        <v>106</v>
      </c>
      <c r="G609" s="11" t="s">
        <v>659</v>
      </c>
      <c r="H609" s="11" t="s">
        <v>7288</v>
      </c>
      <c r="I609" s="68"/>
      <c r="J609" s="68"/>
      <c r="K609" s="68"/>
      <c r="L609" s="68"/>
      <c r="M609" s="68"/>
      <c r="N609" s="68" t="s">
        <v>2040</v>
      </c>
      <c r="O609" s="31" t="s">
        <v>2532</v>
      </c>
      <c r="P609" s="31">
        <v>3.5000000000000003E-2</v>
      </c>
    </row>
    <row r="610" spans="1:16" x14ac:dyDescent="0.35">
      <c r="A610" s="2" t="s">
        <v>350</v>
      </c>
      <c r="B610" s="27">
        <v>2</v>
      </c>
      <c r="C610" s="2" t="s">
        <v>351</v>
      </c>
      <c r="D610" s="11" t="s">
        <v>288</v>
      </c>
      <c r="E610" s="11"/>
      <c r="F610" s="11" t="s">
        <v>106</v>
      </c>
      <c r="G610" s="11" t="s">
        <v>659</v>
      </c>
      <c r="H610" s="11" t="s">
        <v>7276</v>
      </c>
      <c r="I610" s="68"/>
      <c r="J610" s="68"/>
      <c r="K610" s="68"/>
      <c r="L610" s="68"/>
      <c r="M610" s="68" t="s">
        <v>2040</v>
      </c>
      <c r="N610" s="68" t="s">
        <v>2040</v>
      </c>
      <c r="O610" s="31" t="s">
        <v>2533</v>
      </c>
      <c r="P610" s="31">
        <v>2.5999999999999999E-2</v>
      </c>
    </row>
    <row r="611" spans="1:16" x14ac:dyDescent="0.35">
      <c r="A611" s="2" t="s">
        <v>350</v>
      </c>
      <c r="B611" s="27">
        <v>2</v>
      </c>
      <c r="C611" s="2" t="s">
        <v>351</v>
      </c>
      <c r="D611" s="11" t="s">
        <v>288</v>
      </c>
      <c r="E611" s="11"/>
      <c r="F611" s="11" t="s">
        <v>106</v>
      </c>
      <c r="G611" s="11" t="s">
        <v>659</v>
      </c>
      <c r="H611" s="11" t="s">
        <v>7282</v>
      </c>
      <c r="I611" s="68" t="s">
        <v>2040</v>
      </c>
      <c r="J611" s="68"/>
      <c r="K611" s="68"/>
      <c r="L611" s="68"/>
      <c r="M611" s="68"/>
      <c r="N611" s="68" t="s">
        <v>2040</v>
      </c>
      <c r="O611" s="31" t="s">
        <v>2534</v>
      </c>
      <c r="P611" s="31">
        <v>4.2000000000000003E-2</v>
      </c>
    </row>
    <row r="612" spans="1:16" x14ac:dyDescent="0.35">
      <c r="A612" s="2" t="s">
        <v>350</v>
      </c>
      <c r="B612" s="27">
        <v>2</v>
      </c>
      <c r="C612" s="2" t="s">
        <v>351</v>
      </c>
      <c r="D612" s="11" t="s">
        <v>288</v>
      </c>
      <c r="E612" s="11"/>
      <c r="F612" s="11" t="s">
        <v>106</v>
      </c>
      <c r="G612" s="11" t="s">
        <v>659</v>
      </c>
      <c r="H612" s="11" t="s">
        <v>7272</v>
      </c>
      <c r="I612" s="68" t="s">
        <v>2040</v>
      </c>
      <c r="J612" s="68"/>
      <c r="K612" s="68"/>
      <c r="L612" s="68"/>
      <c r="M612" s="68" t="s">
        <v>2040</v>
      </c>
      <c r="N612" s="68" t="s">
        <v>2040</v>
      </c>
      <c r="O612" s="31" t="s">
        <v>2535</v>
      </c>
      <c r="P612" s="31">
        <v>4.2000000000000003E-2</v>
      </c>
    </row>
    <row r="613" spans="1:16" x14ac:dyDescent="0.35">
      <c r="A613" s="2" t="s">
        <v>350</v>
      </c>
      <c r="B613" s="27">
        <v>2</v>
      </c>
      <c r="C613" s="2" t="s">
        <v>351</v>
      </c>
      <c r="D613" s="11" t="s">
        <v>288</v>
      </c>
      <c r="E613" s="11"/>
      <c r="F613" s="11" t="s">
        <v>98</v>
      </c>
      <c r="G613" s="11" t="s">
        <v>99</v>
      </c>
      <c r="H613" s="11" t="s">
        <v>7269</v>
      </c>
      <c r="I613" s="68"/>
      <c r="J613" s="68"/>
      <c r="K613" s="68"/>
      <c r="L613" s="68"/>
      <c r="M613" s="68"/>
      <c r="N613" s="68"/>
      <c r="O613" s="31" t="s">
        <v>911</v>
      </c>
      <c r="P613" s="31">
        <v>8.6999999999999994E-2</v>
      </c>
    </row>
    <row r="614" spans="1:16" x14ac:dyDescent="0.35">
      <c r="A614" s="2" t="s">
        <v>350</v>
      </c>
      <c r="B614" s="27">
        <v>2</v>
      </c>
      <c r="C614" s="2" t="s">
        <v>351</v>
      </c>
      <c r="D614" s="11" t="s">
        <v>288</v>
      </c>
      <c r="E614" s="11"/>
      <c r="F614" s="11" t="s">
        <v>98</v>
      </c>
      <c r="G614" s="11" t="s">
        <v>99</v>
      </c>
      <c r="H614" s="11" t="s">
        <v>7279</v>
      </c>
      <c r="I614" s="68"/>
      <c r="J614" s="68"/>
      <c r="K614" s="68"/>
      <c r="L614" s="68"/>
      <c r="M614" s="68" t="s">
        <v>2040</v>
      </c>
      <c r="N614" s="68"/>
      <c r="O614" s="31" t="s">
        <v>2536</v>
      </c>
      <c r="P614" s="31">
        <v>7.0000000000000007E-2</v>
      </c>
    </row>
    <row r="615" spans="1:16" x14ac:dyDescent="0.35">
      <c r="A615" s="2" t="s">
        <v>350</v>
      </c>
      <c r="B615" s="27">
        <v>2</v>
      </c>
      <c r="C615" s="2" t="s">
        <v>351</v>
      </c>
      <c r="D615" s="11" t="s">
        <v>288</v>
      </c>
      <c r="E615" s="11"/>
      <c r="F615" s="11" t="s">
        <v>98</v>
      </c>
      <c r="G615" s="11" t="s">
        <v>99</v>
      </c>
      <c r="H615" s="11" t="s">
        <v>7285</v>
      </c>
      <c r="I615" s="68" t="s">
        <v>2040</v>
      </c>
      <c r="J615" s="68"/>
      <c r="K615" s="68"/>
      <c r="L615" s="68"/>
      <c r="M615" s="68"/>
      <c r="N615" s="68"/>
      <c r="O615" s="31" t="s">
        <v>2537</v>
      </c>
      <c r="P615" s="31">
        <v>0.1</v>
      </c>
    </row>
    <row r="616" spans="1:16" x14ac:dyDescent="0.35">
      <c r="A616" s="2" t="s">
        <v>350</v>
      </c>
      <c r="B616" s="27">
        <v>2</v>
      </c>
      <c r="C616" s="2" t="s">
        <v>351</v>
      </c>
      <c r="D616" s="11" t="s">
        <v>288</v>
      </c>
      <c r="E616" s="11"/>
      <c r="F616" s="11" t="s">
        <v>98</v>
      </c>
      <c r="G616" s="11" t="s">
        <v>99</v>
      </c>
      <c r="H616" s="11" t="s">
        <v>7273</v>
      </c>
      <c r="I616" s="68" t="s">
        <v>2040</v>
      </c>
      <c r="J616" s="68"/>
      <c r="K616" s="68"/>
      <c r="L616" s="68"/>
      <c r="M616" s="68" t="s">
        <v>2040</v>
      </c>
      <c r="N616" s="68"/>
      <c r="O616" s="31" t="s">
        <v>2538</v>
      </c>
      <c r="P616" s="31">
        <v>0.1</v>
      </c>
    </row>
    <row r="617" spans="1:16" x14ac:dyDescent="0.35">
      <c r="A617" s="2" t="s">
        <v>350</v>
      </c>
      <c r="B617" s="27">
        <v>2</v>
      </c>
      <c r="C617" s="2" t="s">
        <v>351</v>
      </c>
      <c r="D617" s="11" t="s">
        <v>288</v>
      </c>
      <c r="E617" s="11"/>
      <c r="F617" s="11" t="s">
        <v>98</v>
      </c>
      <c r="G617" s="11" t="s">
        <v>99</v>
      </c>
      <c r="H617" s="11" t="s">
        <v>7288</v>
      </c>
      <c r="I617" s="68"/>
      <c r="J617" s="68"/>
      <c r="K617" s="68"/>
      <c r="L617" s="68"/>
      <c r="M617" s="68"/>
      <c r="N617" s="68" t="s">
        <v>2040</v>
      </c>
      <c r="O617" s="31" t="s">
        <v>2539</v>
      </c>
      <c r="P617" s="31">
        <v>7.0000000000000007E-2</v>
      </c>
    </row>
    <row r="618" spans="1:16" x14ac:dyDescent="0.35">
      <c r="A618" s="2" t="s">
        <v>350</v>
      </c>
      <c r="B618" s="27">
        <v>2</v>
      </c>
      <c r="C618" s="2" t="s">
        <v>351</v>
      </c>
      <c r="D618" s="11" t="s">
        <v>288</v>
      </c>
      <c r="E618" s="11"/>
      <c r="F618" s="11" t="s">
        <v>98</v>
      </c>
      <c r="G618" s="11" t="s">
        <v>99</v>
      </c>
      <c r="H618" s="11" t="s">
        <v>7276</v>
      </c>
      <c r="I618" s="68"/>
      <c r="J618" s="68"/>
      <c r="K618" s="68"/>
      <c r="L618" s="68"/>
      <c r="M618" s="68" t="s">
        <v>2040</v>
      </c>
      <c r="N618" s="68" t="s">
        <v>2040</v>
      </c>
      <c r="O618" s="31" t="s">
        <v>2540</v>
      </c>
      <c r="P618" s="31">
        <v>5.1999999999999998E-2</v>
      </c>
    </row>
    <row r="619" spans="1:16" x14ac:dyDescent="0.35">
      <c r="A619" s="2" t="s">
        <v>350</v>
      </c>
      <c r="B619" s="27">
        <v>2</v>
      </c>
      <c r="C619" s="2" t="s">
        <v>351</v>
      </c>
      <c r="D619" s="11" t="s">
        <v>288</v>
      </c>
      <c r="E619" s="11"/>
      <c r="F619" s="11" t="s">
        <v>98</v>
      </c>
      <c r="G619" s="11" t="s">
        <v>99</v>
      </c>
      <c r="H619" s="11" t="s">
        <v>7282</v>
      </c>
      <c r="I619" s="68" t="s">
        <v>2040</v>
      </c>
      <c r="J619" s="68"/>
      <c r="K619" s="68"/>
      <c r="L619" s="68"/>
      <c r="M619" s="68"/>
      <c r="N619" s="68" t="s">
        <v>2040</v>
      </c>
      <c r="O619" s="31" t="s">
        <v>2541</v>
      </c>
      <c r="P619" s="31">
        <v>8.3000000000000004E-2</v>
      </c>
    </row>
    <row r="620" spans="1:16" x14ac:dyDescent="0.35">
      <c r="A620" s="2" t="s">
        <v>350</v>
      </c>
      <c r="B620" s="27">
        <v>2</v>
      </c>
      <c r="C620" s="2" t="s">
        <v>351</v>
      </c>
      <c r="D620" s="11" t="s">
        <v>288</v>
      </c>
      <c r="E620" s="11"/>
      <c r="F620" s="11" t="s">
        <v>98</v>
      </c>
      <c r="G620" s="11" t="s">
        <v>99</v>
      </c>
      <c r="H620" s="11" t="s">
        <v>7272</v>
      </c>
      <c r="I620" s="68" t="s">
        <v>2040</v>
      </c>
      <c r="J620" s="68"/>
      <c r="K620" s="68"/>
      <c r="L620" s="68"/>
      <c r="M620" s="68" t="s">
        <v>2040</v>
      </c>
      <c r="N620" s="68" t="s">
        <v>2040</v>
      </c>
      <c r="O620" s="31" t="s">
        <v>2542</v>
      </c>
      <c r="P620" s="31">
        <v>8.3000000000000004E-2</v>
      </c>
    </row>
    <row r="621" spans="1:16" x14ac:dyDescent="0.35">
      <c r="A621" s="2" t="s">
        <v>350</v>
      </c>
      <c r="B621" s="27">
        <v>2</v>
      </c>
      <c r="C621" s="2" t="s">
        <v>351</v>
      </c>
      <c r="D621" s="11" t="s">
        <v>288</v>
      </c>
      <c r="E621" s="11"/>
      <c r="F621" s="11" t="s">
        <v>98</v>
      </c>
      <c r="G621" s="11" t="s">
        <v>659</v>
      </c>
      <c r="H621" s="11" t="s">
        <v>7269</v>
      </c>
      <c r="I621" s="68"/>
      <c r="J621" s="68"/>
      <c r="K621" s="68"/>
      <c r="L621" s="68"/>
      <c r="M621" s="68"/>
      <c r="N621" s="68"/>
      <c r="O621" s="31" t="s">
        <v>912</v>
      </c>
      <c r="P621" s="31">
        <v>0.10199999999999999</v>
      </c>
    </row>
    <row r="622" spans="1:16" x14ac:dyDescent="0.35">
      <c r="A622" s="2" t="s">
        <v>350</v>
      </c>
      <c r="B622" s="27">
        <v>2</v>
      </c>
      <c r="C622" s="2" t="s">
        <v>351</v>
      </c>
      <c r="D622" s="11" t="s">
        <v>288</v>
      </c>
      <c r="E622" s="11"/>
      <c r="F622" s="11" t="s">
        <v>98</v>
      </c>
      <c r="G622" s="11" t="s">
        <v>659</v>
      </c>
      <c r="H622" s="11" t="s">
        <v>7279</v>
      </c>
      <c r="I622" s="68"/>
      <c r="J622" s="68"/>
      <c r="K622" s="68"/>
      <c r="L622" s="68"/>
      <c r="M622" s="68" t="s">
        <v>2040</v>
      </c>
      <c r="N622" s="68"/>
      <c r="O622" s="31" t="s">
        <v>2543</v>
      </c>
      <c r="P622" s="31">
        <v>8.2000000000000003E-2</v>
      </c>
    </row>
    <row r="623" spans="1:16" x14ac:dyDescent="0.35">
      <c r="A623" s="2" t="s">
        <v>350</v>
      </c>
      <c r="B623" s="27">
        <v>2</v>
      </c>
      <c r="C623" s="2" t="s">
        <v>351</v>
      </c>
      <c r="D623" s="11" t="s">
        <v>288</v>
      </c>
      <c r="E623" s="11"/>
      <c r="F623" s="11" t="s">
        <v>98</v>
      </c>
      <c r="G623" s="11" t="s">
        <v>659</v>
      </c>
      <c r="H623" s="11" t="s">
        <v>7285</v>
      </c>
      <c r="I623" s="68" t="s">
        <v>2040</v>
      </c>
      <c r="J623" s="68"/>
      <c r="K623" s="68"/>
      <c r="L623" s="68"/>
      <c r="M623" s="68"/>
      <c r="N623" s="68"/>
      <c r="O623" s="31" t="s">
        <v>2544</v>
      </c>
      <c r="P623" s="31">
        <v>0.11700000000000001</v>
      </c>
    </row>
    <row r="624" spans="1:16" x14ac:dyDescent="0.35">
      <c r="A624" s="2" t="s">
        <v>350</v>
      </c>
      <c r="B624" s="27">
        <v>2</v>
      </c>
      <c r="C624" s="2" t="s">
        <v>351</v>
      </c>
      <c r="D624" s="11" t="s">
        <v>288</v>
      </c>
      <c r="E624" s="11"/>
      <c r="F624" s="11" t="s">
        <v>98</v>
      </c>
      <c r="G624" s="11" t="s">
        <v>659</v>
      </c>
      <c r="H624" s="11" t="s">
        <v>7273</v>
      </c>
      <c r="I624" s="68" t="s">
        <v>2040</v>
      </c>
      <c r="J624" s="68"/>
      <c r="K624" s="68"/>
      <c r="L624" s="68"/>
      <c r="M624" s="68" t="s">
        <v>2040</v>
      </c>
      <c r="N624" s="68"/>
      <c r="O624" s="31" t="s">
        <v>2545</v>
      </c>
      <c r="P624" s="31">
        <v>0.11700000000000001</v>
      </c>
    </row>
    <row r="625" spans="1:16" x14ac:dyDescent="0.35">
      <c r="A625" s="2" t="s">
        <v>350</v>
      </c>
      <c r="B625" s="27">
        <v>2</v>
      </c>
      <c r="C625" s="2" t="s">
        <v>351</v>
      </c>
      <c r="D625" s="11" t="s">
        <v>288</v>
      </c>
      <c r="E625" s="11"/>
      <c r="F625" s="11" t="s">
        <v>98</v>
      </c>
      <c r="G625" s="11" t="s">
        <v>659</v>
      </c>
      <c r="H625" s="11" t="s">
        <v>7288</v>
      </c>
      <c r="I625" s="68"/>
      <c r="J625" s="68"/>
      <c r="K625" s="68"/>
      <c r="L625" s="68"/>
      <c r="M625" s="68"/>
      <c r="N625" s="68" t="s">
        <v>2040</v>
      </c>
      <c r="O625" s="31" t="s">
        <v>2546</v>
      </c>
      <c r="P625" s="31">
        <v>8.2000000000000003E-2</v>
      </c>
    </row>
    <row r="626" spans="1:16" x14ac:dyDescent="0.35">
      <c r="A626" s="2" t="s">
        <v>350</v>
      </c>
      <c r="B626" s="27">
        <v>2</v>
      </c>
      <c r="C626" s="2" t="s">
        <v>351</v>
      </c>
      <c r="D626" s="11" t="s">
        <v>288</v>
      </c>
      <c r="E626" s="11"/>
      <c r="F626" s="11" t="s">
        <v>98</v>
      </c>
      <c r="G626" s="11" t="s">
        <v>659</v>
      </c>
      <c r="H626" s="11" t="s">
        <v>7276</v>
      </c>
      <c r="I626" s="68"/>
      <c r="J626" s="68"/>
      <c r="K626" s="68"/>
      <c r="L626" s="68"/>
      <c r="M626" s="68" t="s">
        <v>2040</v>
      </c>
      <c r="N626" s="68" t="s">
        <v>2040</v>
      </c>
      <c r="O626" s="31" t="s">
        <v>2547</v>
      </c>
      <c r="P626" s="31">
        <v>6.0999999999999999E-2</v>
      </c>
    </row>
    <row r="627" spans="1:16" x14ac:dyDescent="0.35">
      <c r="A627" s="2" t="s">
        <v>350</v>
      </c>
      <c r="B627" s="27">
        <v>2</v>
      </c>
      <c r="C627" s="2" t="s">
        <v>351</v>
      </c>
      <c r="D627" s="11" t="s">
        <v>288</v>
      </c>
      <c r="E627" s="11"/>
      <c r="F627" s="11" t="s">
        <v>98</v>
      </c>
      <c r="G627" s="11" t="s">
        <v>659</v>
      </c>
      <c r="H627" s="11" t="s">
        <v>7282</v>
      </c>
      <c r="I627" s="68" t="s">
        <v>2040</v>
      </c>
      <c r="J627" s="68"/>
      <c r="K627" s="68"/>
      <c r="L627" s="68"/>
      <c r="M627" s="68"/>
      <c r="N627" s="68" t="s">
        <v>2040</v>
      </c>
      <c r="O627" s="31" t="s">
        <v>2548</v>
      </c>
      <c r="P627" s="31">
        <v>9.7000000000000003E-2</v>
      </c>
    </row>
    <row r="628" spans="1:16" x14ac:dyDescent="0.35">
      <c r="A628" s="2" t="s">
        <v>350</v>
      </c>
      <c r="B628" s="27">
        <v>2</v>
      </c>
      <c r="C628" s="2" t="s">
        <v>351</v>
      </c>
      <c r="D628" s="11" t="s">
        <v>288</v>
      </c>
      <c r="E628" s="11"/>
      <c r="F628" s="11" t="s">
        <v>98</v>
      </c>
      <c r="G628" s="11" t="s">
        <v>659</v>
      </c>
      <c r="H628" s="11" t="s">
        <v>7272</v>
      </c>
      <c r="I628" s="68" t="s">
        <v>2040</v>
      </c>
      <c r="J628" s="68"/>
      <c r="K628" s="68"/>
      <c r="L628" s="68"/>
      <c r="M628" s="68" t="s">
        <v>2040</v>
      </c>
      <c r="N628" s="68" t="s">
        <v>2040</v>
      </c>
      <c r="O628" s="31" t="s">
        <v>2549</v>
      </c>
      <c r="P628" s="31">
        <v>9.7000000000000003E-2</v>
      </c>
    </row>
    <row r="629" spans="1:16" x14ac:dyDescent="0.35">
      <c r="A629" s="2" t="s">
        <v>350</v>
      </c>
      <c r="B629" s="27">
        <v>2</v>
      </c>
      <c r="C629" s="2" t="s">
        <v>351</v>
      </c>
      <c r="D629" s="11" t="s">
        <v>288</v>
      </c>
      <c r="E629" s="11"/>
      <c r="F629" s="11" t="s">
        <v>129</v>
      </c>
      <c r="G629" s="11" t="s">
        <v>99</v>
      </c>
      <c r="H629" s="11" t="s">
        <v>7269</v>
      </c>
      <c r="I629" s="68"/>
      <c r="J629" s="68"/>
      <c r="K629" s="68"/>
      <c r="L629" s="68"/>
      <c r="M629" s="68"/>
      <c r="N629" s="68"/>
      <c r="O629" s="31" t="s">
        <v>913</v>
      </c>
      <c r="P629" s="31">
        <v>0.16</v>
      </c>
    </row>
    <row r="630" spans="1:16" x14ac:dyDescent="0.35">
      <c r="A630" s="2" t="s">
        <v>350</v>
      </c>
      <c r="B630" s="27">
        <v>2</v>
      </c>
      <c r="C630" s="2" t="s">
        <v>351</v>
      </c>
      <c r="D630" s="11" t="s">
        <v>288</v>
      </c>
      <c r="E630" s="11"/>
      <c r="F630" s="11" t="s">
        <v>129</v>
      </c>
      <c r="G630" s="11" t="s">
        <v>99</v>
      </c>
      <c r="H630" s="11" t="s">
        <v>7279</v>
      </c>
      <c r="I630" s="68"/>
      <c r="J630" s="68"/>
      <c r="K630" s="68"/>
      <c r="L630" s="68"/>
      <c r="M630" s="68" t="s">
        <v>2040</v>
      </c>
      <c r="N630" s="68"/>
      <c r="O630" s="31" t="s">
        <v>2550</v>
      </c>
      <c r="P630" s="31">
        <v>0.128</v>
      </c>
    </row>
    <row r="631" spans="1:16" x14ac:dyDescent="0.35">
      <c r="A631" s="2" t="s">
        <v>350</v>
      </c>
      <c r="B631" s="27">
        <v>2</v>
      </c>
      <c r="C631" s="2" t="s">
        <v>351</v>
      </c>
      <c r="D631" s="11" t="s">
        <v>288</v>
      </c>
      <c r="E631" s="11"/>
      <c r="F631" s="11" t="s">
        <v>129</v>
      </c>
      <c r="G631" s="11" t="s">
        <v>99</v>
      </c>
      <c r="H631" s="11" t="s">
        <v>7285</v>
      </c>
      <c r="I631" s="68" t="s">
        <v>2040</v>
      </c>
      <c r="J631" s="68"/>
      <c r="K631" s="68"/>
      <c r="L631" s="68"/>
      <c r="M631" s="68"/>
      <c r="N631" s="68"/>
      <c r="O631" s="31" t="s">
        <v>2551</v>
      </c>
      <c r="P631" s="31">
        <v>0.184</v>
      </c>
    </row>
    <row r="632" spans="1:16" x14ac:dyDescent="0.35">
      <c r="A632" s="2" t="s">
        <v>350</v>
      </c>
      <c r="B632" s="27">
        <v>2</v>
      </c>
      <c r="C632" s="2" t="s">
        <v>351</v>
      </c>
      <c r="D632" s="11" t="s">
        <v>288</v>
      </c>
      <c r="E632" s="11"/>
      <c r="F632" s="11" t="s">
        <v>129</v>
      </c>
      <c r="G632" s="11" t="s">
        <v>99</v>
      </c>
      <c r="H632" s="11" t="s">
        <v>7273</v>
      </c>
      <c r="I632" s="68" t="s">
        <v>2040</v>
      </c>
      <c r="J632" s="68"/>
      <c r="K632" s="68"/>
      <c r="L632" s="68"/>
      <c r="M632" s="68" t="s">
        <v>2040</v>
      </c>
      <c r="N632" s="68"/>
      <c r="O632" s="31" t="s">
        <v>2552</v>
      </c>
      <c r="P632" s="31">
        <v>0.184</v>
      </c>
    </row>
    <row r="633" spans="1:16" x14ac:dyDescent="0.35">
      <c r="A633" s="2" t="s">
        <v>350</v>
      </c>
      <c r="B633" s="27">
        <v>2</v>
      </c>
      <c r="C633" s="2" t="s">
        <v>351</v>
      </c>
      <c r="D633" s="11" t="s">
        <v>288</v>
      </c>
      <c r="E633" s="11"/>
      <c r="F633" s="11" t="s">
        <v>129</v>
      </c>
      <c r="G633" s="11" t="s">
        <v>99</v>
      </c>
      <c r="H633" s="11" t="s">
        <v>7288</v>
      </c>
      <c r="I633" s="68"/>
      <c r="J633" s="68"/>
      <c r="K633" s="68"/>
      <c r="L633" s="68"/>
      <c r="M633" s="68"/>
      <c r="N633" s="68" t="s">
        <v>2040</v>
      </c>
      <c r="O633" s="31" t="s">
        <v>2553</v>
      </c>
      <c r="P633" s="31">
        <v>0.128</v>
      </c>
    </row>
    <row r="634" spans="1:16" x14ac:dyDescent="0.35">
      <c r="A634" s="2" t="s">
        <v>350</v>
      </c>
      <c r="B634" s="27">
        <v>2</v>
      </c>
      <c r="C634" s="2" t="s">
        <v>351</v>
      </c>
      <c r="D634" s="11" t="s">
        <v>288</v>
      </c>
      <c r="E634" s="11"/>
      <c r="F634" s="11" t="s">
        <v>129</v>
      </c>
      <c r="G634" s="11" t="s">
        <v>99</v>
      </c>
      <c r="H634" s="11" t="s">
        <v>7276</v>
      </c>
      <c r="I634" s="68"/>
      <c r="J634" s="68"/>
      <c r="K634" s="68"/>
      <c r="L634" s="68"/>
      <c r="M634" s="68" t="s">
        <v>2040</v>
      </c>
      <c r="N634" s="68" t="s">
        <v>2040</v>
      </c>
      <c r="O634" s="31" t="s">
        <v>2554</v>
      </c>
      <c r="P634" s="31">
        <v>9.6000000000000002E-2</v>
      </c>
    </row>
    <row r="635" spans="1:16" x14ac:dyDescent="0.35">
      <c r="A635" s="2" t="s">
        <v>350</v>
      </c>
      <c r="B635" s="27">
        <v>2</v>
      </c>
      <c r="C635" s="2" t="s">
        <v>351</v>
      </c>
      <c r="D635" s="11" t="s">
        <v>288</v>
      </c>
      <c r="E635" s="11"/>
      <c r="F635" s="11" t="s">
        <v>129</v>
      </c>
      <c r="G635" s="11" t="s">
        <v>99</v>
      </c>
      <c r="H635" s="11" t="s">
        <v>7282</v>
      </c>
      <c r="I635" s="68" t="s">
        <v>2040</v>
      </c>
      <c r="J635" s="68"/>
      <c r="K635" s="68"/>
      <c r="L635" s="68"/>
      <c r="M635" s="68"/>
      <c r="N635" s="68" t="s">
        <v>2040</v>
      </c>
      <c r="O635" s="31" t="s">
        <v>2555</v>
      </c>
      <c r="P635" s="31">
        <v>0.152</v>
      </c>
    </row>
    <row r="636" spans="1:16" x14ac:dyDescent="0.35">
      <c r="A636" s="2" t="s">
        <v>350</v>
      </c>
      <c r="B636" s="27">
        <v>2</v>
      </c>
      <c r="C636" s="2" t="s">
        <v>351</v>
      </c>
      <c r="D636" s="11" t="s">
        <v>288</v>
      </c>
      <c r="E636" s="11"/>
      <c r="F636" s="11" t="s">
        <v>129</v>
      </c>
      <c r="G636" s="11" t="s">
        <v>99</v>
      </c>
      <c r="H636" s="11" t="s">
        <v>7272</v>
      </c>
      <c r="I636" s="68" t="s">
        <v>2040</v>
      </c>
      <c r="J636" s="68"/>
      <c r="K636" s="68"/>
      <c r="L636" s="68"/>
      <c r="M636" s="68" t="s">
        <v>2040</v>
      </c>
      <c r="N636" s="68" t="s">
        <v>2040</v>
      </c>
      <c r="O636" s="31" t="s">
        <v>2556</v>
      </c>
      <c r="P636" s="31">
        <v>0.152</v>
      </c>
    </row>
    <row r="637" spans="1:16" x14ac:dyDescent="0.35">
      <c r="A637" s="2" t="s">
        <v>350</v>
      </c>
      <c r="B637" s="27">
        <v>2</v>
      </c>
      <c r="C637" s="2" t="s">
        <v>351</v>
      </c>
      <c r="D637" s="11" t="s">
        <v>288</v>
      </c>
      <c r="E637" s="11"/>
      <c r="F637" s="11" t="s">
        <v>129</v>
      </c>
      <c r="G637" s="11" t="s">
        <v>659</v>
      </c>
      <c r="H637" s="11" t="s">
        <v>7269</v>
      </c>
      <c r="I637" s="68"/>
      <c r="J637" s="68"/>
      <c r="K637" s="68"/>
      <c r="L637" s="68"/>
      <c r="M637" s="68"/>
      <c r="N637" s="68"/>
      <c r="O637" s="31" t="s">
        <v>914</v>
      </c>
      <c r="P637" s="31">
        <v>0.218</v>
      </c>
    </row>
    <row r="638" spans="1:16" x14ac:dyDescent="0.35">
      <c r="A638" s="2" t="s">
        <v>350</v>
      </c>
      <c r="B638" s="27">
        <v>2</v>
      </c>
      <c r="C638" s="2" t="s">
        <v>351</v>
      </c>
      <c r="D638" s="11" t="s">
        <v>288</v>
      </c>
      <c r="E638" s="11"/>
      <c r="F638" s="11" t="s">
        <v>129</v>
      </c>
      <c r="G638" s="11" t="s">
        <v>659</v>
      </c>
      <c r="H638" s="11" t="s">
        <v>7279</v>
      </c>
      <c r="I638" s="68"/>
      <c r="J638" s="68"/>
      <c r="K638" s="68"/>
      <c r="L638" s="68"/>
      <c r="M638" s="68" t="s">
        <v>2040</v>
      </c>
      <c r="N638" s="68"/>
      <c r="O638" s="31" t="s">
        <v>2557</v>
      </c>
      <c r="P638" s="31">
        <v>0.17399999999999999</v>
      </c>
    </row>
    <row r="639" spans="1:16" x14ac:dyDescent="0.35">
      <c r="A639" s="2" t="s">
        <v>350</v>
      </c>
      <c r="B639" s="27">
        <v>2</v>
      </c>
      <c r="C639" s="2" t="s">
        <v>351</v>
      </c>
      <c r="D639" s="11" t="s">
        <v>288</v>
      </c>
      <c r="E639" s="11"/>
      <c r="F639" s="11" t="s">
        <v>129</v>
      </c>
      <c r="G639" s="11" t="s">
        <v>659</v>
      </c>
      <c r="H639" s="11" t="s">
        <v>7285</v>
      </c>
      <c r="I639" s="68" t="s">
        <v>2040</v>
      </c>
      <c r="J639" s="68"/>
      <c r="K639" s="68"/>
      <c r="L639" s="68"/>
      <c r="M639" s="68"/>
      <c r="N639" s="68"/>
      <c r="O639" s="31" t="s">
        <v>2558</v>
      </c>
      <c r="P639" s="31">
        <v>0.251</v>
      </c>
    </row>
    <row r="640" spans="1:16" x14ac:dyDescent="0.35">
      <c r="A640" s="2" t="s">
        <v>350</v>
      </c>
      <c r="B640" s="27">
        <v>2</v>
      </c>
      <c r="C640" s="2" t="s">
        <v>351</v>
      </c>
      <c r="D640" s="11" t="s">
        <v>288</v>
      </c>
      <c r="E640" s="11"/>
      <c r="F640" s="11" t="s">
        <v>129</v>
      </c>
      <c r="G640" s="11" t="s">
        <v>659</v>
      </c>
      <c r="H640" s="11" t="s">
        <v>7273</v>
      </c>
      <c r="I640" s="68" t="s">
        <v>2040</v>
      </c>
      <c r="J640" s="68"/>
      <c r="K640" s="68"/>
      <c r="L640" s="68"/>
      <c r="M640" s="68" t="s">
        <v>2040</v>
      </c>
      <c r="N640" s="68"/>
      <c r="O640" s="31" t="s">
        <v>2559</v>
      </c>
      <c r="P640" s="31">
        <v>0.251</v>
      </c>
    </row>
    <row r="641" spans="1:16" x14ac:dyDescent="0.35">
      <c r="A641" s="2" t="s">
        <v>350</v>
      </c>
      <c r="B641" s="27">
        <v>2</v>
      </c>
      <c r="C641" s="2" t="s">
        <v>351</v>
      </c>
      <c r="D641" s="11" t="s">
        <v>288</v>
      </c>
      <c r="E641" s="11"/>
      <c r="F641" s="11" t="s">
        <v>129</v>
      </c>
      <c r="G641" s="11" t="s">
        <v>659</v>
      </c>
      <c r="H641" s="11" t="s">
        <v>7288</v>
      </c>
      <c r="I641" s="68"/>
      <c r="J641" s="68"/>
      <c r="K641" s="68"/>
      <c r="L641" s="68"/>
      <c r="M641" s="68"/>
      <c r="N641" s="68" t="s">
        <v>2040</v>
      </c>
      <c r="O641" s="31" t="s">
        <v>2560</v>
      </c>
      <c r="P641" s="31">
        <v>0.17399999999999999</v>
      </c>
    </row>
    <row r="642" spans="1:16" x14ac:dyDescent="0.35">
      <c r="A642" s="2" t="s">
        <v>350</v>
      </c>
      <c r="B642" s="27">
        <v>2</v>
      </c>
      <c r="C642" s="2" t="s">
        <v>351</v>
      </c>
      <c r="D642" s="11" t="s">
        <v>288</v>
      </c>
      <c r="E642" s="11"/>
      <c r="F642" s="11" t="s">
        <v>129</v>
      </c>
      <c r="G642" s="11" t="s">
        <v>659</v>
      </c>
      <c r="H642" s="11" t="s">
        <v>7276</v>
      </c>
      <c r="I642" s="68"/>
      <c r="J642" s="68"/>
      <c r="K642" s="68"/>
      <c r="L642" s="68"/>
      <c r="M642" s="68" t="s">
        <v>2040</v>
      </c>
      <c r="N642" s="68" t="s">
        <v>2040</v>
      </c>
      <c r="O642" s="31" t="s">
        <v>2561</v>
      </c>
      <c r="P642" s="31">
        <v>0.13100000000000001</v>
      </c>
    </row>
    <row r="643" spans="1:16" x14ac:dyDescent="0.35">
      <c r="A643" s="2" t="s">
        <v>350</v>
      </c>
      <c r="B643" s="27">
        <v>2</v>
      </c>
      <c r="C643" s="2" t="s">
        <v>351</v>
      </c>
      <c r="D643" s="11" t="s">
        <v>288</v>
      </c>
      <c r="E643" s="11"/>
      <c r="F643" s="11" t="s">
        <v>129</v>
      </c>
      <c r="G643" s="11" t="s">
        <v>659</v>
      </c>
      <c r="H643" s="11" t="s">
        <v>7282</v>
      </c>
      <c r="I643" s="68" t="s">
        <v>2040</v>
      </c>
      <c r="J643" s="68"/>
      <c r="K643" s="68"/>
      <c r="L643" s="68"/>
      <c r="M643" s="68"/>
      <c r="N643" s="68" t="s">
        <v>2040</v>
      </c>
      <c r="O643" s="31" t="s">
        <v>2562</v>
      </c>
      <c r="P643" s="31">
        <v>0.20699999999999999</v>
      </c>
    </row>
    <row r="644" spans="1:16" x14ac:dyDescent="0.35">
      <c r="A644" s="2" t="s">
        <v>350</v>
      </c>
      <c r="B644" s="27">
        <v>2</v>
      </c>
      <c r="C644" s="2" t="s">
        <v>351</v>
      </c>
      <c r="D644" s="11" t="s">
        <v>288</v>
      </c>
      <c r="E644" s="11"/>
      <c r="F644" s="11" t="s">
        <v>129</v>
      </c>
      <c r="G644" s="11" t="s">
        <v>659</v>
      </c>
      <c r="H644" s="11" t="s">
        <v>7272</v>
      </c>
      <c r="I644" s="68" t="s">
        <v>2040</v>
      </c>
      <c r="J644" s="68"/>
      <c r="K644" s="68"/>
      <c r="L644" s="68"/>
      <c r="M644" s="68" t="s">
        <v>2040</v>
      </c>
      <c r="N644" s="68" t="s">
        <v>2040</v>
      </c>
      <c r="O644" s="31" t="s">
        <v>2563</v>
      </c>
      <c r="P644" s="31">
        <v>0.20699999999999999</v>
      </c>
    </row>
    <row r="645" spans="1:16" x14ac:dyDescent="0.35">
      <c r="A645" s="2" t="s">
        <v>350</v>
      </c>
      <c r="B645" s="27">
        <v>2</v>
      </c>
      <c r="C645" s="2" t="s">
        <v>351</v>
      </c>
      <c r="D645" s="11" t="s">
        <v>289</v>
      </c>
      <c r="E645" s="11"/>
      <c r="F645" s="11" t="s">
        <v>106</v>
      </c>
      <c r="G645" s="11" t="s">
        <v>99</v>
      </c>
      <c r="H645" s="11" t="s">
        <v>7269</v>
      </c>
      <c r="I645" s="68"/>
      <c r="J645" s="68"/>
      <c r="K645" s="68"/>
      <c r="L645" s="68"/>
      <c r="M645" s="68"/>
      <c r="N645" s="68"/>
      <c r="O645" s="31" t="s">
        <v>915</v>
      </c>
      <c r="P645" s="31">
        <v>2.9000000000000001E-2</v>
      </c>
    </row>
    <row r="646" spans="1:16" x14ac:dyDescent="0.35">
      <c r="A646" s="2" t="s">
        <v>350</v>
      </c>
      <c r="B646" s="27">
        <v>2</v>
      </c>
      <c r="C646" s="2" t="s">
        <v>351</v>
      </c>
      <c r="D646" s="11" t="s">
        <v>289</v>
      </c>
      <c r="E646" s="11"/>
      <c r="F646" s="11" t="s">
        <v>106</v>
      </c>
      <c r="G646" s="11" t="s">
        <v>99</v>
      </c>
      <c r="H646" s="11" t="s">
        <v>7279</v>
      </c>
      <c r="I646" s="68"/>
      <c r="J646" s="68"/>
      <c r="K646" s="68"/>
      <c r="L646" s="68"/>
      <c r="M646" s="68" t="s">
        <v>2040</v>
      </c>
      <c r="N646" s="68"/>
      <c r="O646" s="31" t="s">
        <v>2564</v>
      </c>
      <c r="P646" s="31">
        <v>2.3E-2</v>
      </c>
    </row>
    <row r="647" spans="1:16" x14ac:dyDescent="0.35">
      <c r="A647" s="2" t="s">
        <v>350</v>
      </c>
      <c r="B647" s="27">
        <v>2</v>
      </c>
      <c r="C647" s="2" t="s">
        <v>351</v>
      </c>
      <c r="D647" s="11" t="s">
        <v>289</v>
      </c>
      <c r="E647" s="11"/>
      <c r="F647" s="11" t="s">
        <v>106</v>
      </c>
      <c r="G647" s="11" t="s">
        <v>99</v>
      </c>
      <c r="H647" s="11" t="s">
        <v>7285</v>
      </c>
      <c r="I647" s="68" t="s">
        <v>2040</v>
      </c>
      <c r="J647" s="68"/>
      <c r="K647" s="68"/>
      <c r="L647" s="68"/>
      <c r="M647" s="68"/>
      <c r="N647" s="68"/>
      <c r="O647" s="31" t="s">
        <v>2565</v>
      </c>
      <c r="P647" s="31">
        <v>3.3000000000000002E-2</v>
      </c>
    </row>
    <row r="648" spans="1:16" x14ac:dyDescent="0.35">
      <c r="A648" s="2" t="s">
        <v>350</v>
      </c>
      <c r="B648" s="27">
        <v>2</v>
      </c>
      <c r="C648" s="2" t="s">
        <v>351</v>
      </c>
      <c r="D648" s="11" t="s">
        <v>289</v>
      </c>
      <c r="E648" s="11"/>
      <c r="F648" s="11" t="s">
        <v>106</v>
      </c>
      <c r="G648" s="11" t="s">
        <v>99</v>
      </c>
      <c r="H648" s="11" t="s">
        <v>7273</v>
      </c>
      <c r="I648" s="68" t="s">
        <v>2040</v>
      </c>
      <c r="J648" s="68"/>
      <c r="K648" s="68"/>
      <c r="L648" s="68"/>
      <c r="M648" s="68" t="s">
        <v>2040</v>
      </c>
      <c r="N648" s="68"/>
      <c r="O648" s="31" t="s">
        <v>2566</v>
      </c>
      <c r="P648" s="31">
        <v>3.3000000000000002E-2</v>
      </c>
    </row>
    <row r="649" spans="1:16" x14ac:dyDescent="0.35">
      <c r="A649" s="2" t="s">
        <v>350</v>
      </c>
      <c r="B649" s="27">
        <v>2</v>
      </c>
      <c r="C649" s="2" t="s">
        <v>351</v>
      </c>
      <c r="D649" s="11" t="s">
        <v>289</v>
      </c>
      <c r="E649" s="11"/>
      <c r="F649" s="11" t="s">
        <v>106</v>
      </c>
      <c r="G649" s="11" t="s">
        <v>99</v>
      </c>
      <c r="H649" s="11" t="s">
        <v>7288</v>
      </c>
      <c r="I649" s="68"/>
      <c r="J649" s="68"/>
      <c r="K649" s="68"/>
      <c r="L649" s="68"/>
      <c r="M649" s="68"/>
      <c r="N649" s="68" t="s">
        <v>2040</v>
      </c>
      <c r="O649" s="31" t="s">
        <v>2567</v>
      </c>
      <c r="P649" s="31">
        <v>2.3E-2</v>
      </c>
    </row>
    <row r="650" spans="1:16" x14ac:dyDescent="0.35">
      <c r="A650" s="2" t="s">
        <v>350</v>
      </c>
      <c r="B650" s="27">
        <v>2</v>
      </c>
      <c r="C650" s="2" t="s">
        <v>351</v>
      </c>
      <c r="D650" s="11" t="s">
        <v>289</v>
      </c>
      <c r="E650" s="11"/>
      <c r="F650" s="11" t="s">
        <v>106</v>
      </c>
      <c r="G650" s="11" t="s">
        <v>99</v>
      </c>
      <c r="H650" s="11" t="s">
        <v>7276</v>
      </c>
      <c r="I650" s="68"/>
      <c r="J650" s="68"/>
      <c r="K650" s="68"/>
      <c r="L650" s="68"/>
      <c r="M650" s="68" t="s">
        <v>2040</v>
      </c>
      <c r="N650" s="68" t="s">
        <v>2040</v>
      </c>
      <c r="O650" s="31" t="s">
        <v>2568</v>
      </c>
      <c r="P650" s="31">
        <v>1.7000000000000001E-2</v>
      </c>
    </row>
    <row r="651" spans="1:16" x14ac:dyDescent="0.35">
      <c r="A651" s="2" t="s">
        <v>350</v>
      </c>
      <c r="B651" s="27">
        <v>2</v>
      </c>
      <c r="C651" s="2" t="s">
        <v>351</v>
      </c>
      <c r="D651" s="11" t="s">
        <v>289</v>
      </c>
      <c r="E651" s="11"/>
      <c r="F651" s="11" t="s">
        <v>106</v>
      </c>
      <c r="G651" s="11" t="s">
        <v>99</v>
      </c>
      <c r="H651" s="11" t="s">
        <v>7282</v>
      </c>
      <c r="I651" s="68" t="s">
        <v>2040</v>
      </c>
      <c r="J651" s="68"/>
      <c r="K651" s="68"/>
      <c r="L651" s="68"/>
      <c r="M651" s="68"/>
      <c r="N651" s="68" t="s">
        <v>2040</v>
      </c>
      <c r="O651" s="31" t="s">
        <v>2569</v>
      </c>
      <c r="P651" s="31">
        <v>2.8000000000000001E-2</v>
      </c>
    </row>
    <row r="652" spans="1:16" x14ac:dyDescent="0.35">
      <c r="A652" s="2" t="s">
        <v>350</v>
      </c>
      <c r="B652" s="27">
        <v>2</v>
      </c>
      <c r="C652" s="2" t="s">
        <v>351</v>
      </c>
      <c r="D652" s="11" t="s">
        <v>289</v>
      </c>
      <c r="E652" s="11"/>
      <c r="F652" s="11" t="s">
        <v>106</v>
      </c>
      <c r="G652" s="11" t="s">
        <v>99</v>
      </c>
      <c r="H652" s="11" t="s">
        <v>7272</v>
      </c>
      <c r="I652" s="68" t="s">
        <v>2040</v>
      </c>
      <c r="J652" s="68"/>
      <c r="K652" s="68"/>
      <c r="L652" s="68"/>
      <c r="M652" s="68" t="s">
        <v>2040</v>
      </c>
      <c r="N652" s="68" t="s">
        <v>2040</v>
      </c>
      <c r="O652" s="31" t="s">
        <v>2570</v>
      </c>
      <c r="P652" s="31">
        <v>2.8000000000000001E-2</v>
      </c>
    </row>
    <row r="653" spans="1:16" x14ac:dyDescent="0.35">
      <c r="A653" s="2" t="s">
        <v>350</v>
      </c>
      <c r="B653" s="27">
        <v>2</v>
      </c>
      <c r="C653" s="2" t="s">
        <v>351</v>
      </c>
      <c r="D653" s="11" t="s">
        <v>289</v>
      </c>
      <c r="E653" s="11"/>
      <c r="F653" s="11" t="s">
        <v>106</v>
      </c>
      <c r="G653" s="11" t="s">
        <v>659</v>
      </c>
      <c r="H653" s="11" t="s">
        <v>7269</v>
      </c>
      <c r="I653" s="68"/>
      <c r="J653" s="68"/>
      <c r="K653" s="68"/>
      <c r="L653" s="68"/>
      <c r="M653" s="68"/>
      <c r="N653" s="68"/>
      <c r="O653" s="31" t="s">
        <v>916</v>
      </c>
      <c r="P653" s="31">
        <v>4.3999999999999997E-2</v>
      </c>
    </row>
    <row r="654" spans="1:16" x14ac:dyDescent="0.35">
      <c r="A654" s="2" t="s">
        <v>350</v>
      </c>
      <c r="B654" s="27">
        <v>2</v>
      </c>
      <c r="C654" s="2" t="s">
        <v>351</v>
      </c>
      <c r="D654" s="11" t="s">
        <v>289</v>
      </c>
      <c r="E654" s="11"/>
      <c r="F654" s="11" t="s">
        <v>106</v>
      </c>
      <c r="G654" s="11" t="s">
        <v>659</v>
      </c>
      <c r="H654" s="11" t="s">
        <v>7279</v>
      </c>
      <c r="I654" s="68"/>
      <c r="J654" s="68"/>
      <c r="K654" s="68"/>
      <c r="L654" s="68"/>
      <c r="M654" s="68" t="s">
        <v>2040</v>
      </c>
      <c r="N654" s="68"/>
      <c r="O654" s="31" t="s">
        <v>2571</v>
      </c>
      <c r="P654" s="31">
        <v>3.5000000000000003E-2</v>
      </c>
    </row>
    <row r="655" spans="1:16" x14ac:dyDescent="0.35">
      <c r="A655" s="2" t="s">
        <v>350</v>
      </c>
      <c r="B655" s="27">
        <v>2</v>
      </c>
      <c r="C655" s="2" t="s">
        <v>351</v>
      </c>
      <c r="D655" s="11" t="s">
        <v>289</v>
      </c>
      <c r="E655" s="11"/>
      <c r="F655" s="11" t="s">
        <v>106</v>
      </c>
      <c r="G655" s="11" t="s">
        <v>659</v>
      </c>
      <c r="H655" s="11" t="s">
        <v>7285</v>
      </c>
      <c r="I655" s="68" t="s">
        <v>2040</v>
      </c>
      <c r="J655" s="68"/>
      <c r="K655" s="68"/>
      <c r="L655" s="68"/>
      <c r="M655" s="68"/>
      <c r="N655" s="68"/>
      <c r="O655" s="31" t="s">
        <v>2572</v>
      </c>
      <c r="P655" s="31">
        <v>5.0999999999999997E-2</v>
      </c>
    </row>
    <row r="656" spans="1:16" x14ac:dyDescent="0.35">
      <c r="A656" s="2" t="s">
        <v>350</v>
      </c>
      <c r="B656" s="27">
        <v>2</v>
      </c>
      <c r="C656" s="2" t="s">
        <v>351</v>
      </c>
      <c r="D656" s="11" t="s">
        <v>289</v>
      </c>
      <c r="E656" s="11"/>
      <c r="F656" s="11" t="s">
        <v>106</v>
      </c>
      <c r="G656" s="11" t="s">
        <v>659</v>
      </c>
      <c r="H656" s="11" t="s">
        <v>7273</v>
      </c>
      <c r="I656" s="68" t="s">
        <v>2040</v>
      </c>
      <c r="J656" s="68"/>
      <c r="K656" s="68"/>
      <c r="L656" s="68"/>
      <c r="M656" s="68" t="s">
        <v>2040</v>
      </c>
      <c r="N656" s="68"/>
      <c r="O656" s="31" t="s">
        <v>2573</v>
      </c>
      <c r="P656" s="31">
        <v>5.0999999999999997E-2</v>
      </c>
    </row>
    <row r="657" spans="1:16" x14ac:dyDescent="0.35">
      <c r="A657" s="2" t="s">
        <v>350</v>
      </c>
      <c r="B657" s="27">
        <v>2</v>
      </c>
      <c r="C657" s="2" t="s">
        <v>351</v>
      </c>
      <c r="D657" s="11" t="s">
        <v>289</v>
      </c>
      <c r="E657" s="11"/>
      <c r="F657" s="11" t="s">
        <v>106</v>
      </c>
      <c r="G657" s="11" t="s">
        <v>659</v>
      </c>
      <c r="H657" s="11" t="s">
        <v>7288</v>
      </c>
      <c r="I657" s="68"/>
      <c r="J657" s="68"/>
      <c r="K657" s="68"/>
      <c r="L657" s="68"/>
      <c r="M657" s="68"/>
      <c r="N657" s="68" t="s">
        <v>2040</v>
      </c>
      <c r="O657" s="31" t="s">
        <v>2574</v>
      </c>
      <c r="P657" s="31">
        <v>3.5000000000000003E-2</v>
      </c>
    </row>
    <row r="658" spans="1:16" x14ac:dyDescent="0.35">
      <c r="A658" s="2" t="s">
        <v>350</v>
      </c>
      <c r="B658" s="27">
        <v>2</v>
      </c>
      <c r="C658" s="2" t="s">
        <v>351</v>
      </c>
      <c r="D658" s="11" t="s">
        <v>289</v>
      </c>
      <c r="E658" s="11"/>
      <c r="F658" s="11" t="s">
        <v>106</v>
      </c>
      <c r="G658" s="11" t="s">
        <v>659</v>
      </c>
      <c r="H658" s="11" t="s">
        <v>7276</v>
      </c>
      <c r="I658" s="68"/>
      <c r="J658" s="68"/>
      <c r="K658" s="68"/>
      <c r="L658" s="68"/>
      <c r="M658" s="68" t="s">
        <v>2040</v>
      </c>
      <c r="N658" s="68" t="s">
        <v>2040</v>
      </c>
      <c r="O658" s="31" t="s">
        <v>2575</v>
      </c>
      <c r="P658" s="31">
        <v>2.5999999999999999E-2</v>
      </c>
    </row>
    <row r="659" spans="1:16" x14ac:dyDescent="0.35">
      <c r="A659" s="2" t="s">
        <v>350</v>
      </c>
      <c r="B659" s="27">
        <v>2</v>
      </c>
      <c r="C659" s="2" t="s">
        <v>351</v>
      </c>
      <c r="D659" s="11" t="s">
        <v>289</v>
      </c>
      <c r="E659" s="11"/>
      <c r="F659" s="11" t="s">
        <v>106</v>
      </c>
      <c r="G659" s="11" t="s">
        <v>659</v>
      </c>
      <c r="H659" s="11" t="s">
        <v>7282</v>
      </c>
      <c r="I659" s="68" t="s">
        <v>2040</v>
      </c>
      <c r="J659" s="68"/>
      <c r="K659" s="68"/>
      <c r="L659" s="68"/>
      <c r="M659" s="68"/>
      <c r="N659" s="68" t="s">
        <v>2040</v>
      </c>
      <c r="O659" s="31" t="s">
        <v>2576</v>
      </c>
      <c r="P659" s="31">
        <v>4.2000000000000003E-2</v>
      </c>
    </row>
    <row r="660" spans="1:16" x14ac:dyDescent="0.35">
      <c r="A660" s="2" t="s">
        <v>350</v>
      </c>
      <c r="B660" s="27">
        <v>2</v>
      </c>
      <c r="C660" s="2" t="s">
        <v>351</v>
      </c>
      <c r="D660" s="11" t="s">
        <v>289</v>
      </c>
      <c r="E660" s="11"/>
      <c r="F660" s="11" t="s">
        <v>106</v>
      </c>
      <c r="G660" s="11" t="s">
        <v>659</v>
      </c>
      <c r="H660" s="11" t="s">
        <v>7272</v>
      </c>
      <c r="I660" s="68" t="s">
        <v>2040</v>
      </c>
      <c r="J660" s="68"/>
      <c r="K660" s="68"/>
      <c r="L660" s="68"/>
      <c r="M660" s="68" t="s">
        <v>2040</v>
      </c>
      <c r="N660" s="68" t="s">
        <v>2040</v>
      </c>
      <c r="O660" s="31" t="s">
        <v>2577</v>
      </c>
      <c r="P660" s="31">
        <v>4.2000000000000003E-2</v>
      </c>
    </row>
    <row r="661" spans="1:16" x14ac:dyDescent="0.35">
      <c r="A661" s="2" t="s">
        <v>350</v>
      </c>
      <c r="B661" s="27">
        <v>2</v>
      </c>
      <c r="C661" s="2" t="s">
        <v>351</v>
      </c>
      <c r="D661" s="11" t="s">
        <v>289</v>
      </c>
      <c r="E661" s="11"/>
      <c r="F661" s="11" t="s">
        <v>98</v>
      </c>
      <c r="G661" s="11" t="s">
        <v>99</v>
      </c>
      <c r="H661" s="11" t="s">
        <v>7269</v>
      </c>
      <c r="I661" s="68"/>
      <c r="J661" s="68"/>
      <c r="K661" s="68"/>
      <c r="L661" s="68"/>
      <c r="M661" s="68"/>
      <c r="N661" s="68"/>
      <c r="O661" s="31" t="s">
        <v>917</v>
      </c>
      <c r="P661" s="31">
        <v>8.6999999999999994E-2</v>
      </c>
    </row>
    <row r="662" spans="1:16" x14ac:dyDescent="0.35">
      <c r="A662" s="2" t="s">
        <v>350</v>
      </c>
      <c r="B662" s="27">
        <v>2</v>
      </c>
      <c r="C662" s="2" t="s">
        <v>351</v>
      </c>
      <c r="D662" s="11" t="s">
        <v>289</v>
      </c>
      <c r="E662" s="11"/>
      <c r="F662" s="11" t="s">
        <v>98</v>
      </c>
      <c r="G662" s="11" t="s">
        <v>99</v>
      </c>
      <c r="H662" s="11" t="s">
        <v>7279</v>
      </c>
      <c r="I662" s="68"/>
      <c r="J662" s="68"/>
      <c r="K662" s="68"/>
      <c r="L662" s="68"/>
      <c r="M662" s="68" t="s">
        <v>2040</v>
      </c>
      <c r="N662" s="68"/>
      <c r="O662" s="31" t="s">
        <v>2578</v>
      </c>
      <c r="P662" s="31">
        <v>7.0000000000000007E-2</v>
      </c>
    </row>
    <row r="663" spans="1:16" x14ac:dyDescent="0.35">
      <c r="A663" s="2" t="s">
        <v>350</v>
      </c>
      <c r="B663" s="27">
        <v>2</v>
      </c>
      <c r="C663" s="2" t="s">
        <v>351</v>
      </c>
      <c r="D663" s="11" t="s">
        <v>289</v>
      </c>
      <c r="E663" s="11"/>
      <c r="F663" s="11" t="s">
        <v>98</v>
      </c>
      <c r="G663" s="11" t="s">
        <v>99</v>
      </c>
      <c r="H663" s="11" t="s">
        <v>7285</v>
      </c>
      <c r="I663" s="68" t="s">
        <v>2040</v>
      </c>
      <c r="J663" s="68"/>
      <c r="K663" s="68"/>
      <c r="L663" s="68"/>
      <c r="M663" s="68"/>
      <c r="N663" s="68"/>
      <c r="O663" s="31" t="s">
        <v>2579</v>
      </c>
      <c r="P663" s="31">
        <v>0.1</v>
      </c>
    </row>
    <row r="664" spans="1:16" x14ac:dyDescent="0.35">
      <c r="A664" s="2" t="s">
        <v>350</v>
      </c>
      <c r="B664" s="27">
        <v>2</v>
      </c>
      <c r="C664" s="2" t="s">
        <v>351</v>
      </c>
      <c r="D664" s="11" t="s">
        <v>289</v>
      </c>
      <c r="E664" s="11"/>
      <c r="F664" s="11" t="s">
        <v>98</v>
      </c>
      <c r="G664" s="11" t="s">
        <v>99</v>
      </c>
      <c r="H664" s="11" t="s">
        <v>7273</v>
      </c>
      <c r="I664" s="68" t="s">
        <v>2040</v>
      </c>
      <c r="J664" s="68"/>
      <c r="K664" s="68"/>
      <c r="L664" s="68"/>
      <c r="M664" s="68" t="s">
        <v>2040</v>
      </c>
      <c r="N664" s="68"/>
      <c r="O664" s="31" t="s">
        <v>2580</v>
      </c>
      <c r="P664" s="31">
        <v>0.1</v>
      </c>
    </row>
    <row r="665" spans="1:16" x14ac:dyDescent="0.35">
      <c r="A665" s="2" t="s">
        <v>350</v>
      </c>
      <c r="B665" s="27">
        <v>2</v>
      </c>
      <c r="C665" s="2" t="s">
        <v>351</v>
      </c>
      <c r="D665" s="11" t="s">
        <v>289</v>
      </c>
      <c r="E665" s="11"/>
      <c r="F665" s="11" t="s">
        <v>98</v>
      </c>
      <c r="G665" s="11" t="s">
        <v>99</v>
      </c>
      <c r="H665" s="11" t="s">
        <v>7288</v>
      </c>
      <c r="I665" s="68"/>
      <c r="J665" s="68"/>
      <c r="K665" s="68"/>
      <c r="L665" s="68"/>
      <c r="M665" s="68"/>
      <c r="N665" s="68" t="s">
        <v>2040</v>
      </c>
      <c r="O665" s="31" t="s">
        <v>2581</v>
      </c>
      <c r="P665" s="31">
        <v>7.0000000000000007E-2</v>
      </c>
    </row>
    <row r="666" spans="1:16" x14ac:dyDescent="0.35">
      <c r="A666" s="2" t="s">
        <v>350</v>
      </c>
      <c r="B666" s="27">
        <v>2</v>
      </c>
      <c r="C666" s="2" t="s">
        <v>351</v>
      </c>
      <c r="D666" s="11" t="s">
        <v>289</v>
      </c>
      <c r="E666" s="11"/>
      <c r="F666" s="11" t="s">
        <v>98</v>
      </c>
      <c r="G666" s="11" t="s">
        <v>99</v>
      </c>
      <c r="H666" s="11" t="s">
        <v>7276</v>
      </c>
      <c r="I666" s="68"/>
      <c r="J666" s="68"/>
      <c r="K666" s="68"/>
      <c r="L666" s="68"/>
      <c r="M666" s="68" t="s">
        <v>2040</v>
      </c>
      <c r="N666" s="68" t="s">
        <v>2040</v>
      </c>
      <c r="O666" s="31" t="s">
        <v>2582</v>
      </c>
      <c r="P666" s="31">
        <v>5.1999999999999998E-2</v>
      </c>
    </row>
    <row r="667" spans="1:16" x14ac:dyDescent="0.35">
      <c r="A667" s="2" t="s">
        <v>350</v>
      </c>
      <c r="B667" s="27">
        <v>2</v>
      </c>
      <c r="C667" s="2" t="s">
        <v>351</v>
      </c>
      <c r="D667" s="11" t="s">
        <v>289</v>
      </c>
      <c r="E667" s="11"/>
      <c r="F667" s="11" t="s">
        <v>98</v>
      </c>
      <c r="G667" s="11" t="s">
        <v>99</v>
      </c>
      <c r="H667" s="11" t="s">
        <v>7282</v>
      </c>
      <c r="I667" s="68" t="s">
        <v>2040</v>
      </c>
      <c r="J667" s="68"/>
      <c r="K667" s="68"/>
      <c r="L667" s="68"/>
      <c r="M667" s="68"/>
      <c r="N667" s="68" t="s">
        <v>2040</v>
      </c>
      <c r="O667" s="31" t="s">
        <v>2583</v>
      </c>
      <c r="P667" s="31">
        <v>8.3000000000000004E-2</v>
      </c>
    </row>
    <row r="668" spans="1:16" x14ac:dyDescent="0.35">
      <c r="A668" s="2" t="s">
        <v>350</v>
      </c>
      <c r="B668" s="27">
        <v>2</v>
      </c>
      <c r="C668" s="2" t="s">
        <v>351</v>
      </c>
      <c r="D668" s="11" t="s">
        <v>289</v>
      </c>
      <c r="E668" s="11"/>
      <c r="F668" s="11" t="s">
        <v>98</v>
      </c>
      <c r="G668" s="11" t="s">
        <v>99</v>
      </c>
      <c r="H668" s="11" t="s">
        <v>7272</v>
      </c>
      <c r="I668" s="68" t="s">
        <v>2040</v>
      </c>
      <c r="J668" s="68"/>
      <c r="K668" s="68"/>
      <c r="L668" s="68"/>
      <c r="M668" s="68" t="s">
        <v>2040</v>
      </c>
      <c r="N668" s="68" t="s">
        <v>2040</v>
      </c>
      <c r="O668" s="31" t="s">
        <v>2584</v>
      </c>
      <c r="P668" s="31">
        <v>8.3000000000000004E-2</v>
      </c>
    </row>
    <row r="669" spans="1:16" x14ac:dyDescent="0.35">
      <c r="A669" s="2" t="s">
        <v>350</v>
      </c>
      <c r="B669" s="27">
        <v>2</v>
      </c>
      <c r="C669" s="2" t="s">
        <v>351</v>
      </c>
      <c r="D669" s="11" t="s">
        <v>289</v>
      </c>
      <c r="E669" s="11"/>
      <c r="F669" s="11" t="s">
        <v>98</v>
      </c>
      <c r="G669" s="11" t="s">
        <v>659</v>
      </c>
      <c r="H669" s="11" t="s">
        <v>7269</v>
      </c>
      <c r="I669" s="68"/>
      <c r="J669" s="68"/>
      <c r="K669" s="68"/>
      <c r="L669" s="68"/>
      <c r="M669" s="68"/>
      <c r="N669" s="68"/>
      <c r="O669" s="31" t="s">
        <v>918</v>
      </c>
      <c r="P669" s="31">
        <v>0.10199999999999999</v>
      </c>
    </row>
    <row r="670" spans="1:16" x14ac:dyDescent="0.35">
      <c r="A670" s="2" t="s">
        <v>350</v>
      </c>
      <c r="B670" s="27">
        <v>2</v>
      </c>
      <c r="C670" s="2" t="s">
        <v>351</v>
      </c>
      <c r="D670" s="11" t="s">
        <v>289</v>
      </c>
      <c r="E670" s="11"/>
      <c r="F670" s="11" t="s">
        <v>98</v>
      </c>
      <c r="G670" s="11" t="s">
        <v>659</v>
      </c>
      <c r="H670" s="11" t="s">
        <v>7279</v>
      </c>
      <c r="I670" s="68"/>
      <c r="J670" s="68"/>
      <c r="K670" s="68"/>
      <c r="L670" s="68"/>
      <c r="M670" s="68" t="s">
        <v>2040</v>
      </c>
      <c r="N670" s="68"/>
      <c r="O670" s="31" t="s">
        <v>2585</v>
      </c>
      <c r="P670" s="31">
        <v>8.2000000000000003E-2</v>
      </c>
    </row>
    <row r="671" spans="1:16" x14ac:dyDescent="0.35">
      <c r="A671" s="2" t="s">
        <v>350</v>
      </c>
      <c r="B671" s="27">
        <v>2</v>
      </c>
      <c r="C671" s="2" t="s">
        <v>351</v>
      </c>
      <c r="D671" s="11" t="s">
        <v>289</v>
      </c>
      <c r="E671" s="11"/>
      <c r="F671" s="11" t="s">
        <v>98</v>
      </c>
      <c r="G671" s="11" t="s">
        <v>659</v>
      </c>
      <c r="H671" s="11" t="s">
        <v>7285</v>
      </c>
      <c r="I671" s="68" t="s">
        <v>2040</v>
      </c>
      <c r="J671" s="68"/>
      <c r="K671" s="68"/>
      <c r="L671" s="68"/>
      <c r="M671" s="68"/>
      <c r="N671" s="68"/>
      <c r="O671" s="31" t="s">
        <v>2586</v>
      </c>
      <c r="P671" s="31">
        <v>0.11700000000000001</v>
      </c>
    </row>
    <row r="672" spans="1:16" x14ac:dyDescent="0.35">
      <c r="A672" s="2" t="s">
        <v>350</v>
      </c>
      <c r="B672" s="27">
        <v>2</v>
      </c>
      <c r="C672" s="2" t="s">
        <v>351</v>
      </c>
      <c r="D672" s="11" t="s">
        <v>289</v>
      </c>
      <c r="E672" s="11"/>
      <c r="F672" s="11" t="s">
        <v>98</v>
      </c>
      <c r="G672" s="11" t="s">
        <v>659</v>
      </c>
      <c r="H672" s="11" t="s">
        <v>7273</v>
      </c>
      <c r="I672" s="68" t="s">
        <v>2040</v>
      </c>
      <c r="J672" s="68"/>
      <c r="K672" s="68"/>
      <c r="L672" s="68"/>
      <c r="M672" s="68" t="s">
        <v>2040</v>
      </c>
      <c r="N672" s="68"/>
      <c r="O672" s="31" t="s">
        <v>2587</v>
      </c>
      <c r="P672" s="31">
        <v>0.11700000000000001</v>
      </c>
    </row>
    <row r="673" spans="1:16" x14ac:dyDescent="0.35">
      <c r="A673" s="2" t="s">
        <v>350</v>
      </c>
      <c r="B673" s="27">
        <v>2</v>
      </c>
      <c r="C673" s="2" t="s">
        <v>351</v>
      </c>
      <c r="D673" s="11" t="s">
        <v>289</v>
      </c>
      <c r="E673" s="11"/>
      <c r="F673" s="11" t="s">
        <v>98</v>
      </c>
      <c r="G673" s="11" t="s">
        <v>659</v>
      </c>
      <c r="H673" s="11" t="s">
        <v>7288</v>
      </c>
      <c r="I673" s="68"/>
      <c r="J673" s="68"/>
      <c r="K673" s="68"/>
      <c r="L673" s="68"/>
      <c r="M673" s="68"/>
      <c r="N673" s="68" t="s">
        <v>2040</v>
      </c>
      <c r="O673" s="31" t="s">
        <v>2588</v>
      </c>
      <c r="P673" s="31">
        <v>8.2000000000000003E-2</v>
      </c>
    </row>
    <row r="674" spans="1:16" x14ac:dyDescent="0.35">
      <c r="A674" s="2" t="s">
        <v>350</v>
      </c>
      <c r="B674" s="27">
        <v>2</v>
      </c>
      <c r="C674" s="2" t="s">
        <v>351</v>
      </c>
      <c r="D674" s="11" t="s">
        <v>289</v>
      </c>
      <c r="E674" s="11"/>
      <c r="F674" s="11" t="s">
        <v>98</v>
      </c>
      <c r="G674" s="11" t="s">
        <v>659</v>
      </c>
      <c r="H674" s="11" t="s">
        <v>7276</v>
      </c>
      <c r="I674" s="68"/>
      <c r="J674" s="68"/>
      <c r="K674" s="68"/>
      <c r="L674" s="68"/>
      <c r="M674" s="68" t="s">
        <v>2040</v>
      </c>
      <c r="N674" s="68" t="s">
        <v>2040</v>
      </c>
      <c r="O674" s="31" t="s">
        <v>2589</v>
      </c>
      <c r="P674" s="31">
        <v>6.0999999999999999E-2</v>
      </c>
    </row>
    <row r="675" spans="1:16" x14ac:dyDescent="0.35">
      <c r="A675" s="2" t="s">
        <v>350</v>
      </c>
      <c r="B675" s="27">
        <v>2</v>
      </c>
      <c r="C675" s="2" t="s">
        <v>351</v>
      </c>
      <c r="D675" s="11" t="s">
        <v>289</v>
      </c>
      <c r="E675" s="11"/>
      <c r="F675" s="11" t="s">
        <v>98</v>
      </c>
      <c r="G675" s="11" t="s">
        <v>659</v>
      </c>
      <c r="H675" s="11" t="s">
        <v>7282</v>
      </c>
      <c r="I675" s="68" t="s">
        <v>2040</v>
      </c>
      <c r="J675" s="68"/>
      <c r="K675" s="68"/>
      <c r="L675" s="68"/>
      <c r="M675" s="68"/>
      <c r="N675" s="68" t="s">
        <v>2040</v>
      </c>
      <c r="O675" s="31" t="s">
        <v>2590</v>
      </c>
      <c r="P675" s="31">
        <v>9.7000000000000003E-2</v>
      </c>
    </row>
    <row r="676" spans="1:16" x14ac:dyDescent="0.35">
      <c r="A676" s="2" t="s">
        <v>350</v>
      </c>
      <c r="B676" s="27">
        <v>2</v>
      </c>
      <c r="C676" s="2" t="s">
        <v>351</v>
      </c>
      <c r="D676" s="11" t="s">
        <v>289</v>
      </c>
      <c r="E676" s="11"/>
      <c r="F676" s="11" t="s">
        <v>98</v>
      </c>
      <c r="G676" s="11" t="s">
        <v>659</v>
      </c>
      <c r="H676" s="11" t="s">
        <v>7272</v>
      </c>
      <c r="I676" s="68" t="s">
        <v>2040</v>
      </c>
      <c r="J676" s="68"/>
      <c r="K676" s="68"/>
      <c r="L676" s="68"/>
      <c r="M676" s="68" t="s">
        <v>2040</v>
      </c>
      <c r="N676" s="68" t="s">
        <v>2040</v>
      </c>
      <c r="O676" s="31" t="s">
        <v>2591</v>
      </c>
      <c r="P676" s="31">
        <v>9.7000000000000003E-2</v>
      </c>
    </row>
    <row r="677" spans="1:16" x14ac:dyDescent="0.35">
      <c r="A677" s="2" t="s">
        <v>350</v>
      </c>
      <c r="B677" s="27">
        <v>2</v>
      </c>
      <c r="C677" s="2" t="s">
        <v>351</v>
      </c>
      <c r="D677" s="11" t="s">
        <v>289</v>
      </c>
      <c r="E677" s="11"/>
      <c r="F677" s="11" t="s">
        <v>129</v>
      </c>
      <c r="G677" s="11" t="s">
        <v>99</v>
      </c>
      <c r="H677" s="11" t="s">
        <v>7269</v>
      </c>
      <c r="I677" s="68"/>
      <c r="J677" s="68"/>
      <c r="K677" s="68"/>
      <c r="L677" s="68"/>
      <c r="M677" s="68"/>
      <c r="N677" s="68"/>
      <c r="O677" s="31" t="s">
        <v>919</v>
      </c>
      <c r="P677" s="31">
        <v>0.16</v>
      </c>
    </row>
    <row r="678" spans="1:16" x14ac:dyDescent="0.35">
      <c r="A678" s="2" t="s">
        <v>350</v>
      </c>
      <c r="B678" s="27">
        <v>2</v>
      </c>
      <c r="C678" s="2" t="s">
        <v>351</v>
      </c>
      <c r="D678" s="11" t="s">
        <v>289</v>
      </c>
      <c r="E678" s="11"/>
      <c r="F678" s="11" t="s">
        <v>129</v>
      </c>
      <c r="G678" s="11" t="s">
        <v>99</v>
      </c>
      <c r="H678" s="11" t="s">
        <v>7279</v>
      </c>
      <c r="I678" s="68"/>
      <c r="J678" s="68"/>
      <c r="K678" s="68"/>
      <c r="L678" s="68"/>
      <c r="M678" s="68" t="s">
        <v>2040</v>
      </c>
      <c r="N678" s="68"/>
      <c r="O678" s="31" t="s">
        <v>2592</v>
      </c>
      <c r="P678" s="31">
        <v>0.128</v>
      </c>
    </row>
    <row r="679" spans="1:16" x14ac:dyDescent="0.35">
      <c r="A679" s="2" t="s">
        <v>350</v>
      </c>
      <c r="B679" s="27">
        <v>2</v>
      </c>
      <c r="C679" s="2" t="s">
        <v>351</v>
      </c>
      <c r="D679" s="11" t="s">
        <v>289</v>
      </c>
      <c r="E679" s="11"/>
      <c r="F679" s="11" t="s">
        <v>129</v>
      </c>
      <c r="G679" s="11" t="s">
        <v>99</v>
      </c>
      <c r="H679" s="11" t="s">
        <v>7285</v>
      </c>
      <c r="I679" s="68" t="s">
        <v>2040</v>
      </c>
      <c r="J679" s="68"/>
      <c r="K679" s="68"/>
      <c r="L679" s="68"/>
      <c r="M679" s="68"/>
      <c r="N679" s="68"/>
      <c r="O679" s="31" t="s">
        <v>2593</v>
      </c>
      <c r="P679" s="31">
        <v>0.184</v>
      </c>
    </row>
    <row r="680" spans="1:16" x14ac:dyDescent="0.35">
      <c r="A680" s="2" t="s">
        <v>350</v>
      </c>
      <c r="B680" s="27">
        <v>2</v>
      </c>
      <c r="C680" s="2" t="s">
        <v>351</v>
      </c>
      <c r="D680" s="11" t="s">
        <v>289</v>
      </c>
      <c r="E680" s="11"/>
      <c r="F680" s="11" t="s">
        <v>129</v>
      </c>
      <c r="G680" s="11" t="s">
        <v>99</v>
      </c>
      <c r="H680" s="11" t="s">
        <v>7273</v>
      </c>
      <c r="I680" s="68" t="s">
        <v>2040</v>
      </c>
      <c r="J680" s="68"/>
      <c r="K680" s="68"/>
      <c r="L680" s="68"/>
      <c r="M680" s="68" t="s">
        <v>2040</v>
      </c>
      <c r="N680" s="68"/>
      <c r="O680" s="31" t="s">
        <v>2594</v>
      </c>
      <c r="P680" s="31">
        <v>0.184</v>
      </c>
    </row>
    <row r="681" spans="1:16" x14ac:dyDescent="0.35">
      <c r="A681" s="2" t="s">
        <v>350</v>
      </c>
      <c r="B681" s="27">
        <v>2</v>
      </c>
      <c r="C681" s="2" t="s">
        <v>351</v>
      </c>
      <c r="D681" s="11" t="s">
        <v>289</v>
      </c>
      <c r="E681" s="11"/>
      <c r="F681" s="11" t="s">
        <v>129</v>
      </c>
      <c r="G681" s="11" t="s">
        <v>99</v>
      </c>
      <c r="H681" s="11" t="s">
        <v>7288</v>
      </c>
      <c r="I681" s="68"/>
      <c r="J681" s="68"/>
      <c r="K681" s="68"/>
      <c r="L681" s="68"/>
      <c r="M681" s="68"/>
      <c r="N681" s="68" t="s">
        <v>2040</v>
      </c>
      <c r="O681" s="31" t="s">
        <v>2595</v>
      </c>
      <c r="P681" s="31">
        <v>0.128</v>
      </c>
    </row>
    <row r="682" spans="1:16" x14ac:dyDescent="0.35">
      <c r="A682" s="2" t="s">
        <v>350</v>
      </c>
      <c r="B682" s="27">
        <v>2</v>
      </c>
      <c r="C682" s="2" t="s">
        <v>351</v>
      </c>
      <c r="D682" s="11" t="s">
        <v>289</v>
      </c>
      <c r="E682" s="11"/>
      <c r="F682" s="11" t="s">
        <v>129</v>
      </c>
      <c r="G682" s="11" t="s">
        <v>99</v>
      </c>
      <c r="H682" s="11" t="s">
        <v>7276</v>
      </c>
      <c r="I682" s="68"/>
      <c r="J682" s="68"/>
      <c r="K682" s="68"/>
      <c r="L682" s="68"/>
      <c r="M682" s="68" t="s">
        <v>2040</v>
      </c>
      <c r="N682" s="68" t="s">
        <v>2040</v>
      </c>
      <c r="O682" s="31" t="s">
        <v>2596</v>
      </c>
      <c r="P682" s="31">
        <v>9.6000000000000002E-2</v>
      </c>
    </row>
    <row r="683" spans="1:16" x14ac:dyDescent="0.35">
      <c r="A683" s="2" t="s">
        <v>350</v>
      </c>
      <c r="B683" s="27">
        <v>2</v>
      </c>
      <c r="C683" s="2" t="s">
        <v>351</v>
      </c>
      <c r="D683" s="11" t="s">
        <v>289</v>
      </c>
      <c r="E683" s="11"/>
      <c r="F683" s="11" t="s">
        <v>129</v>
      </c>
      <c r="G683" s="11" t="s">
        <v>99</v>
      </c>
      <c r="H683" s="11" t="s">
        <v>7282</v>
      </c>
      <c r="I683" s="68" t="s">
        <v>2040</v>
      </c>
      <c r="J683" s="68"/>
      <c r="K683" s="68"/>
      <c r="L683" s="68"/>
      <c r="M683" s="68"/>
      <c r="N683" s="68" t="s">
        <v>2040</v>
      </c>
      <c r="O683" s="31" t="s">
        <v>2597</v>
      </c>
      <c r="P683" s="31">
        <v>0.152</v>
      </c>
    </row>
    <row r="684" spans="1:16" x14ac:dyDescent="0.35">
      <c r="A684" s="2" t="s">
        <v>350</v>
      </c>
      <c r="B684" s="27">
        <v>2</v>
      </c>
      <c r="C684" s="2" t="s">
        <v>351</v>
      </c>
      <c r="D684" s="11" t="s">
        <v>289</v>
      </c>
      <c r="E684" s="11"/>
      <c r="F684" s="11" t="s">
        <v>129</v>
      </c>
      <c r="G684" s="11" t="s">
        <v>99</v>
      </c>
      <c r="H684" s="11" t="s">
        <v>7272</v>
      </c>
      <c r="I684" s="68" t="s">
        <v>2040</v>
      </c>
      <c r="J684" s="68"/>
      <c r="K684" s="68"/>
      <c r="L684" s="68"/>
      <c r="M684" s="68" t="s">
        <v>2040</v>
      </c>
      <c r="N684" s="68" t="s">
        <v>2040</v>
      </c>
      <c r="O684" s="31" t="s">
        <v>2598</v>
      </c>
      <c r="P684" s="31">
        <v>0.152</v>
      </c>
    </row>
    <row r="685" spans="1:16" x14ac:dyDescent="0.35">
      <c r="A685" s="2" t="s">
        <v>350</v>
      </c>
      <c r="B685" s="27">
        <v>2</v>
      </c>
      <c r="C685" s="11" t="s">
        <v>351</v>
      </c>
      <c r="D685" s="11" t="s">
        <v>289</v>
      </c>
      <c r="E685" s="11"/>
      <c r="F685" s="11" t="s">
        <v>129</v>
      </c>
      <c r="G685" s="11" t="s">
        <v>659</v>
      </c>
      <c r="H685" s="11" t="s">
        <v>7269</v>
      </c>
      <c r="I685" s="68"/>
      <c r="J685" s="68"/>
      <c r="K685" s="68"/>
      <c r="L685" s="68"/>
      <c r="M685" s="68"/>
      <c r="N685" s="68"/>
      <c r="O685" s="31" t="s">
        <v>920</v>
      </c>
      <c r="P685" s="31">
        <v>0.218</v>
      </c>
    </row>
    <row r="686" spans="1:16" x14ac:dyDescent="0.35">
      <c r="A686" s="2" t="s">
        <v>350</v>
      </c>
      <c r="B686" s="27">
        <v>2</v>
      </c>
      <c r="C686" s="11" t="s">
        <v>351</v>
      </c>
      <c r="D686" s="11" t="s">
        <v>289</v>
      </c>
      <c r="E686" s="11"/>
      <c r="F686" s="11" t="s">
        <v>129</v>
      </c>
      <c r="G686" s="11" t="s">
        <v>659</v>
      </c>
      <c r="H686" s="11" t="s">
        <v>7279</v>
      </c>
      <c r="I686" s="68"/>
      <c r="J686" s="68"/>
      <c r="K686" s="68"/>
      <c r="L686" s="68"/>
      <c r="M686" s="68" t="s">
        <v>2040</v>
      </c>
      <c r="N686" s="68"/>
      <c r="O686" s="31" t="s">
        <v>2599</v>
      </c>
      <c r="P686" s="31">
        <v>0.17399999999999999</v>
      </c>
    </row>
    <row r="687" spans="1:16" x14ac:dyDescent="0.35">
      <c r="A687" s="2" t="s">
        <v>350</v>
      </c>
      <c r="B687" s="27">
        <v>2</v>
      </c>
      <c r="C687" s="11" t="s">
        <v>351</v>
      </c>
      <c r="D687" s="11" t="s">
        <v>289</v>
      </c>
      <c r="E687" s="11"/>
      <c r="F687" s="11" t="s">
        <v>129</v>
      </c>
      <c r="G687" s="11" t="s">
        <v>659</v>
      </c>
      <c r="H687" s="11" t="s">
        <v>7285</v>
      </c>
      <c r="I687" s="68" t="s">
        <v>2040</v>
      </c>
      <c r="J687" s="68"/>
      <c r="K687" s="68"/>
      <c r="L687" s="68"/>
      <c r="M687" s="68"/>
      <c r="N687" s="68"/>
      <c r="O687" s="31" t="s">
        <v>2600</v>
      </c>
      <c r="P687" s="31">
        <v>0.251</v>
      </c>
    </row>
    <row r="688" spans="1:16" x14ac:dyDescent="0.35">
      <c r="A688" s="2" t="s">
        <v>350</v>
      </c>
      <c r="B688" s="27">
        <v>2</v>
      </c>
      <c r="C688" s="11" t="s">
        <v>351</v>
      </c>
      <c r="D688" s="11" t="s">
        <v>289</v>
      </c>
      <c r="E688" s="11"/>
      <c r="F688" s="11" t="s">
        <v>129</v>
      </c>
      <c r="G688" s="11" t="s">
        <v>659</v>
      </c>
      <c r="H688" s="11" t="s">
        <v>7273</v>
      </c>
      <c r="I688" s="68" t="s">
        <v>2040</v>
      </c>
      <c r="J688" s="68"/>
      <c r="K688" s="68"/>
      <c r="L688" s="68"/>
      <c r="M688" s="68" t="s">
        <v>2040</v>
      </c>
      <c r="N688" s="68"/>
      <c r="O688" s="31" t="s">
        <v>2601</v>
      </c>
      <c r="P688" s="31">
        <v>0.251</v>
      </c>
    </row>
    <row r="689" spans="1:16" x14ac:dyDescent="0.35">
      <c r="A689" s="2" t="s">
        <v>350</v>
      </c>
      <c r="B689" s="27">
        <v>2</v>
      </c>
      <c r="C689" s="11" t="s">
        <v>351</v>
      </c>
      <c r="D689" s="11" t="s">
        <v>289</v>
      </c>
      <c r="E689" s="11"/>
      <c r="F689" s="11" t="s">
        <v>129</v>
      </c>
      <c r="G689" s="11" t="s">
        <v>659</v>
      </c>
      <c r="H689" s="11" t="s">
        <v>7288</v>
      </c>
      <c r="I689" s="68"/>
      <c r="J689" s="68"/>
      <c r="K689" s="68"/>
      <c r="L689" s="68"/>
      <c r="M689" s="68"/>
      <c r="N689" s="68" t="s">
        <v>2040</v>
      </c>
      <c r="O689" s="31" t="s">
        <v>2602</v>
      </c>
      <c r="P689" s="31">
        <v>0.17399999999999999</v>
      </c>
    </row>
    <row r="690" spans="1:16" x14ac:dyDescent="0.35">
      <c r="A690" s="2" t="s">
        <v>350</v>
      </c>
      <c r="B690" s="27">
        <v>2</v>
      </c>
      <c r="C690" s="11" t="s">
        <v>351</v>
      </c>
      <c r="D690" s="11" t="s">
        <v>289</v>
      </c>
      <c r="E690" s="11"/>
      <c r="F690" s="11" t="s">
        <v>129</v>
      </c>
      <c r="G690" s="11" t="s">
        <v>659</v>
      </c>
      <c r="H690" s="11" t="s">
        <v>7276</v>
      </c>
      <c r="I690" s="68"/>
      <c r="J690" s="68"/>
      <c r="K690" s="68"/>
      <c r="L690" s="68"/>
      <c r="M690" s="68" t="s">
        <v>2040</v>
      </c>
      <c r="N690" s="68" t="s">
        <v>2040</v>
      </c>
      <c r="O690" s="31" t="s">
        <v>2603</v>
      </c>
      <c r="P690" s="31">
        <v>0.13100000000000001</v>
      </c>
    </row>
    <row r="691" spans="1:16" x14ac:dyDescent="0.35">
      <c r="A691" s="2" t="s">
        <v>350</v>
      </c>
      <c r="B691" s="27">
        <v>2</v>
      </c>
      <c r="C691" s="11" t="s">
        <v>351</v>
      </c>
      <c r="D691" s="11" t="s">
        <v>289</v>
      </c>
      <c r="E691" s="11"/>
      <c r="F691" s="11" t="s">
        <v>129</v>
      </c>
      <c r="G691" s="11" t="s">
        <v>659</v>
      </c>
      <c r="H691" s="11" t="s">
        <v>7282</v>
      </c>
      <c r="I691" s="68" t="s">
        <v>2040</v>
      </c>
      <c r="J691" s="68"/>
      <c r="K691" s="68"/>
      <c r="L691" s="68"/>
      <c r="M691" s="68"/>
      <c r="N691" s="68" t="s">
        <v>2040</v>
      </c>
      <c r="O691" s="31" t="s">
        <v>2604</v>
      </c>
      <c r="P691" s="31">
        <v>0.20699999999999999</v>
      </c>
    </row>
    <row r="692" spans="1:16" x14ac:dyDescent="0.35">
      <c r="A692" s="2" t="s">
        <v>350</v>
      </c>
      <c r="B692" s="27">
        <v>2</v>
      </c>
      <c r="C692" s="11" t="s">
        <v>351</v>
      </c>
      <c r="D692" s="11" t="s">
        <v>289</v>
      </c>
      <c r="E692" s="11"/>
      <c r="F692" s="11" t="s">
        <v>129</v>
      </c>
      <c r="G692" s="11" t="s">
        <v>659</v>
      </c>
      <c r="H692" s="11" t="s">
        <v>7272</v>
      </c>
      <c r="I692" s="68" t="s">
        <v>2040</v>
      </c>
      <c r="J692" s="68"/>
      <c r="K692" s="68"/>
      <c r="L692" s="68"/>
      <c r="M692" s="68" t="s">
        <v>2040</v>
      </c>
      <c r="N692" s="68" t="s">
        <v>2040</v>
      </c>
      <c r="O692" s="31" t="s">
        <v>2605</v>
      </c>
      <c r="P692" s="31">
        <v>0.20699999999999999</v>
      </c>
    </row>
    <row r="693" spans="1:16" x14ac:dyDescent="0.35">
      <c r="A693" s="2" t="s">
        <v>350</v>
      </c>
      <c r="B693" s="27">
        <v>2</v>
      </c>
      <c r="C693" s="11" t="s">
        <v>351</v>
      </c>
      <c r="D693" s="11" t="s">
        <v>135</v>
      </c>
      <c r="E693" s="11"/>
      <c r="F693" s="33" t="s">
        <v>608</v>
      </c>
      <c r="G693" s="11" t="s">
        <v>608</v>
      </c>
      <c r="H693" s="11" t="s">
        <v>7269</v>
      </c>
      <c r="I693" s="68"/>
      <c r="J693" s="68"/>
      <c r="K693" s="68"/>
      <c r="L693" s="68"/>
      <c r="M693" s="68"/>
      <c r="N693" s="68"/>
      <c r="O693" s="31" t="s">
        <v>921</v>
      </c>
      <c r="P693" s="31">
        <v>4.3999999999999997E-2</v>
      </c>
    </row>
    <row r="694" spans="1:16" x14ac:dyDescent="0.35">
      <c r="A694" s="2" t="s">
        <v>350</v>
      </c>
      <c r="B694" s="27">
        <v>2</v>
      </c>
      <c r="C694" s="11" t="s">
        <v>351</v>
      </c>
      <c r="D694" s="11" t="s">
        <v>135</v>
      </c>
      <c r="E694" s="11"/>
      <c r="F694" s="33" t="s">
        <v>608</v>
      </c>
      <c r="G694" s="11" t="s">
        <v>608</v>
      </c>
      <c r="H694" s="11" t="s">
        <v>7279</v>
      </c>
      <c r="I694" s="68"/>
      <c r="J694" s="68"/>
      <c r="K694" s="68"/>
      <c r="L694" s="68"/>
      <c r="M694" s="68" t="s">
        <v>2040</v>
      </c>
      <c r="N694" s="68"/>
      <c r="O694" s="31" t="s">
        <v>2606</v>
      </c>
      <c r="P694" s="31">
        <v>3.5000000000000003E-2</v>
      </c>
    </row>
    <row r="695" spans="1:16" x14ac:dyDescent="0.35">
      <c r="A695" s="2" t="s">
        <v>350</v>
      </c>
      <c r="B695" s="27">
        <v>2</v>
      </c>
      <c r="C695" s="11" t="s">
        <v>351</v>
      </c>
      <c r="D695" s="11" t="s">
        <v>135</v>
      </c>
      <c r="E695" s="11"/>
      <c r="F695" s="33" t="s">
        <v>608</v>
      </c>
      <c r="G695" s="11" t="s">
        <v>608</v>
      </c>
      <c r="H695" s="11" t="s">
        <v>7285</v>
      </c>
      <c r="I695" s="68" t="s">
        <v>2040</v>
      </c>
      <c r="J695" s="68"/>
      <c r="K695" s="68"/>
      <c r="L695" s="68"/>
      <c r="M695" s="68"/>
      <c r="N695" s="68"/>
      <c r="O695" s="31" t="s">
        <v>2607</v>
      </c>
      <c r="P695" s="31">
        <v>5.0999999999999997E-2</v>
      </c>
    </row>
    <row r="696" spans="1:16" x14ac:dyDescent="0.35">
      <c r="A696" s="2" t="s">
        <v>350</v>
      </c>
      <c r="B696" s="27">
        <v>2</v>
      </c>
      <c r="C696" s="11" t="s">
        <v>351</v>
      </c>
      <c r="D696" s="11" t="s">
        <v>135</v>
      </c>
      <c r="E696" s="11"/>
      <c r="F696" s="33" t="s">
        <v>608</v>
      </c>
      <c r="G696" s="11" t="s">
        <v>608</v>
      </c>
      <c r="H696" s="11" t="s">
        <v>7273</v>
      </c>
      <c r="I696" s="68" t="s">
        <v>2040</v>
      </c>
      <c r="J696" s="68"/>
      <c r="K696" s="68"/>
      <c r="L696" s="68"/>
      <c r="M696" s="68" t="s">
        <v>2040</v>
      </c>
      <c r="N696" s="68"/>
      <c r="O696" s="31" t="s">
        <v>2608</v>
      </c>
      <c r="P696" s="31">
        <v>5.0999999999999997E-2</v>
      </c>
    </row>
    <row r="697" spans="1:16" x14ac:dyDescent="0.35">
      <c r="A697" s="2" t="s">
        <v>350</v>
      </c>
      <c r="B697" s="27">
        <v>2</v>
      </c>
      <c r="C697" s="11" t="s">
        <v>351</v>
      </c>
      <c r="D697" s="11" t="s">
        <v>136</v>
      </c>
      <c r="E697" s="11"/>
      <c r="F697" s="33" t="s">
        <v>608</v>
      </c>
      <c r="G697" s="11" t="s">
        <v>608</v>
      </c>
      <c r="H697" s="11" t="s">
        <v>7269</v>
      </c>
      <c r="I697" s="68"/>
      <c r="J697" s="68"/>
      <c r="K697" s="68"/>
      <c r="L697" s="68"/>
      <c r="M697" s="68"/>
      <c r="N697" s="68"/>
      <c r="O697" s="31" t="s">
        <v>922</v>
      </c>
      <c r="P697" s="31">
        <v>0.10199999999999999</v>
      </c>
    </row>
    <row r="698" spans="1:16" x14ac:dyDescent="0.35">
      <c r="A698" s="2" t="s">
        <v>350</v>
      </c>
      <c r="B698" s="27">
        <v>2</v>
      </c>
      <c r="C698" s="11" t="s">
        <v>351</v>
      </c>
      <c r="D698" s="11" t="s">
        <v>136</v>
      </c>
      <c r="E698" s="11"/>
      <c r="F698" s="33" t="s">
        <v>608</v>
      </c>
      <c r="G698" s="11" t="s">
        <v>608</v>
      </c>
      <c r="H698" s="11" t="s">
        <v>7279</v>
      </c>
      <c r="I698" s="68"/>
      <c r="J698" s="68"/>
      <c r="K698" s="68"/>
      <c r="L698" s="68"/>
      <c r="M698" s="68" t="s">
        <v>2040</v>
      </c>
      <c r="N698" s="68"/>
      <c r="O698" s="31" t="s">
        <v>2609</v>
      </c>
      <c r="P698" s="31">
        <v>8.2000000000000003E-2</v>
      </c>
    </row>
    <row r="699" spans="1:16" x14ac:dyDescent="0.35">
      <c r="A699" s="2" t="s">
        <v>350</v>
      </c>
      <c r="B699" s="27">
        <v>2</v>
      </c>
      <c r="C699" s="11" t="s">
        <v>351</v>
      </c>
      <c r="D699" s="11" t="s">
        <v>137</v>
      </c>
      <c r="E699" s="11"/>
      <c r="F699" s="11" t="s">
        <v>106</v>
      </c>
      <c r="G699" s="11" t="s">
        <v>99</v>
      </c>
      <c r="H699" s="11" t="s">
        <v>7269</v>
      </c>
      <c r="I699" s="68"/>
      <c r="J699" s="68"/>
      <c r="K699" s="68"/>
      <c r="L699" s="68"/>
      <c r="M699" s="68"/>
      <c r="N699" s="68"/>
      <c r="O699" s="31" t="s">
        <v>923</v>
      </c>
      <c r="P699" s="31">
        <v>2.9000000000000001E-2</v>
      </c>
    </row>
    <row r="700" spans="1:16" x14ac:dyDescent="0.35">
      <c r="A700" s="2" t="s">
        <v>350</v>
      </c>
      <c r="B700" s="27">
        <v>2</v>
      </c>
      <c r="C700" s="11" t="s">
        <v>351</v>
      </c>
      <c r="D700" s="11" t="s">
        <v>137</v>
      </c>
      <c r="E700" s="11"/>
      <c r="F700" s="11" t="s">
        <v>106</v>
      </c>
      <c r="G700" s="11" t="s">
        <v>99</v>
      </c>
      <c r="H700" s="11" t="s">
        <v>7279</v>
      </c>
      <c r="I700" s="68"/>
      <c r="J700" s="68"/>
      <c r="K700" s="68"/>
      <c r="L700" s="68"/>
      <c r="M700" s="68" t="s">
        <v>2040</v>
      </c>
      <c r="N700" s="68"/>
      <c r="O700" s="31" t="s">
        <v>2610</v>
      </c>
      <c r="P700" s="31">
        <v>2.3E-2</v>
      </c>
    </row>
    <row r="701" spans="1:16" x14ac:dyDescent="0.35">
      <c r="A701" s="2" t="s">
        <v>350</v>
      </c>
      <c r="B701" s="27">
        <v>2</v>
      </c>
      <c r="C701" s="11" t="s">
        <v>351</v>
      </c>
      <c r="D701" s="11" t="s">
        <v>137</v>
      </c>
      <c r="E701" s="11"/>
      <c r="F701" s="11" t="s">
        <v>106</v>
      </c>
      <c r="G701" s="11" t="s">
        <v>99</v>
      </c>
      <c r="H701" s="11" t="s">
        <v>7285</v>
      </c>
      <c r="I701" s="68" t="s">
        <v>2040</v>
      </c>
      <c r="J701" s="68"/>
      <c r="K701" s="68"/>
      <c r="L701" s="68"/>
      <c r="M701" s="68"/>
      <c r="N701" s="68"/>
      <c r="O701" s="31" t="s">
        <v>2611</v>
      </c>
      <c r="P701" s="31">
        <v>3.3000000000000002E-2</v>
      </c>
    </row>
    <row r="702" spans="1:16" x14ac:dyDescent="0.35">
      <c r="A702" s="2" t="s">
        <v>350</v>
      </c>
      <c r="B702" s="27">
        <v>2</v>
      </c>
      <c r="C702" s="11" t="s">
        <v>351</v>
      </c>
      <c r="D702" s="11" t="s">
        <v>137</v>
      </c>
      <c r="E702" s="11"/>
      <c r="F702" s="11" t="s">
        <v>106</v>
      </c>
      <c r="G702" s="11" t="s">
        <v>99</v>
      </c>
      <c r="H702" s="11" t="s">
        <v>7273</v>
      </c>
      <c r="I702" s="68" t="s">
        <v>2040</v>
      </c>
      <c r="J702" s="68"/>
      <c r="K702" s="68"/>
      <c r="L702" s="68"/>
      <c r="M702" s="68" t="s">
        <v>2040</v>
      </c>
      <c r="N702" s="68"/>
      <c r="O702" s="31" t="s">
        <v>2612</v>
      </c>
      <c r="P702" s="31">
        <v>3.3000000000000002E-2</v>
      </c>
    </row>
    <row r="703" spans="1:16" x14ac:dyDescent="0.35">
      <c r="A703" s="2" t="s">
        <v>350</v>
      </c>
      <c r="B703" s="27">
        <v>2</v>
      </c>
      <c r="C703" s="11" t="s">
        <v>351</v>
      </c>
      <c r="D703" s="11" t="s">
        <v>137</v>
      </c>
      <c r="E703" s="11"/>
      <c r="F703" s="11" t="s">
        <v>106</v>
      </c>
      <c r="G703" s="11" t="s">
        <v>99</v>
      </c>
      <c r="H703" s="11" t="s">
        <v>7288</v>
      </c>
      <c r="I703" s="68"/>
      <c r="J703" s="68"/>
      <c r="K703" s="68"/>
      <c r="L703" s="68"/>
      <c r="M703" s="68"/>
      <c r="N703" s="68" t="s">
        <v>2040</v>
      </c>
      <c r="O703" s="31" t="s">
        <v>2613</v>
      </c>
      <c r="P703" s="31">
        <v>2.3E-2</v>
      </c>
    </row>
    <row r="704" spans="1:16" x14ac:dyDescent="0.35">
      <c r="A704" s="2" t="s">
        <v>350</v>
      </c>
      <c r="B704" s="27">
        <v>2</v>
      </c>
      <c r="C704" s="11" t="s">
        <v>351</v>
      </c>
      <c r="D704" s="11" t="s">
        <v>137</v>
      </c>
      <c r="E704" s="11"/>
      <c r="F704" s="11" t="s">
        <v>106</v>
      </c>
      <c r="G704" s="11" t="s">
        <v>99</v>
      </c>
      <c r="H704" s="11" t="s">
        <v>7276</v>
      </c>
      <c r="I704" s="68"/>
      <c r="J704" s="68"/>
      <c r="K704" s="68"/>
      <c r="L704" s="68"/>
      <c r="M704" s="68" t="s">
        <v>2040</v>
      </c>
      <c r="N704" s="68" t="s">
        <v>2040</v>
      </c>
      <c r="O704" s="31" t="s">
        <v>2614</v>
      </c>
      <c r="P704" s="31">
        <v>1.7000000000000001E-2</v>
      </c>
    </row>
    <row r="705" spans="1:16" x14ac:dyDescent="0.35">
      <c r="A705" s="2" t="s">
        <v>350</v>
      </c>
      <c r="B705" s="27">
        <v>2</v>
      </c>
      <c r="C705" s="11" t="s">
        <v>351</v>
      </c>
      <c r="D705" s="11" t="s">
        <v>137</v>
      </c>
      <c r="E705" s="11"/>
      <c r="F705" s="11" t="s">
        <v>106</v>
      </c>
      <c r="G705" s="11" t="s">
        <v>99</v>
      </c>
      <c r="H705" s="11" t="s">
        <v>7282</v>
      </c>
      <c r="I705" s="68" t="s">
        <v>2040</v>
      </c>
      <c r="J705" s="68"/>
      <c r="K705" s="68"/>
      <c r="L705" s="68"/>
      <c r="M705" s="68"/>
      <c r="N705" s="68" t="s">
        <v>2040</v>
      </c>
      <c r="O705" s="31" t="s">
        <v>2615</v>
      </c>
      <c r="P705" s="31">
        <v>2.8000000000000001E-2</v>
      </c>
    </row>
    <row r="706" spans="1:16" x14ac:dyDescent="0.35">
      <c r="A706" s="2" t="s">
        <v>350</v>
      </c>
      <c r="B706" s="27">
        <v>2</v>
      </c>
      <c r="C706" s="11" t="s">
        <v>351</v>
      </c>
      <c r="D706" s="11" t="s">
        <v>137</v>
      </c>
      <c r="E706" s="11"/>
      <c r="F706" s="11" t="s">
        <v>106</v>
      </c>
      <c r="G706" s="11" t="s">
        <v>99</v>
      </c>
      <c r="H706" s="11" t="s">
        <v>7272</v>
      </c>
      <c r="I706" s="68" t="s">
        <v>2040</v>
      </c>
      <c r="J706" s="68"/>
      <c r="K706" s="68"/>
      <c r="L706" s="68"/>
      <c r="M706" s="68" t="s">
        <v>2040</v>
      </c>
      <c r="N706" s="68" t="s">
        <v>2040</v>
      </c>
      <c r="O706" s="31" t="s">
        <v>2616</v>
      </c>
      <c r="P706" s="31">
        <v>2.8000000000000001E-2</v>
      </c>
    </row>
    <row r="707" spans="1:16" x14ac:dyDescent="0.35">
      <c r="A707" s="2" t="s">
        <v>350</v>
      </c>
      <c r="B707" s="27">
        <v>2</v>
      </c>
      <c r="C707" s="11" t="s">
        <v>351</v>
      </c>
      <c r="D707" s="11" t="s">
        <v>137</v>
      </c>
      <c r="E707" s="11"/>
      <c r="F707" s="11" t="s">
        <v>106</v>
      </c>
      <c r="G707" s="11" t="s">
        <v>659</v>
      </c>
      <c r="H707" s="11" t="s">
        <v>7269</v>
      </c>
      <c r="I707" s="68"/>
      <c r="J707" s="68"/>
      <c r="K707" s="68"/>
      <c r="L707" s="68"/>
      <c r="M707" s="68"/>
      <c r="N707" s="68"/>
      <c r="O707" s="31" t="s">
        <v>924</v>
      </c>
      <c r="P707" s="31">
        <v>4.3999999999999997E-2</v>
      </c>
    </row>
    <row r="708" spans="1:16" x14ac:dyDescent="0.35">
      <c r="A708" s="2" t="s">
        <v>350</v>
      </c>
      <c r="B708" s="27">
        <v>2</v>
      </c>
      <c r="C708" s="11" t="s">
        <v>351</v>
      </c>
      <c r="D708" s="11" t="s">
        <v>137</v>
      </c>
      <c r="E708" s="11"/>
      <c r="F708" s="11" t="s">
        <v>106</v>
      </c>
      <c r="G708" s="11" t="s">
        <v>659</v>
      </c>
      <c r="H708" s="11" t="s">
        <v>7279</v>
      </c>
      <c r="I708" s="68"/>
      <c r="J708" s="68"/>
      <c r="K708" s="68"/>
      <c r="L708" s="68"/>
      <c r="M708" s="68" t="s">
        <v>2040</v>
      </c>
      <c r="N708" s="68"/>
      <c r="O708" s="31" t="s">
        <v>2617</v>
      </c>
      <c r="P708" s="31">
        <v>3.5000000000000003E-2</v>
      </c>
    </row>
    <row r="709" spans="1:16" x14ac:dyDescent="0.35">
      <c r="A709" s="2" t="s">
        <v>350</v>
      </c>
      <c r="B709" s="27">
        <v>2</v>
      </c>
      <c r="C709" s="11" t="s">
        <v>351</v>
      </c>
      <c r="D709" s="11" t="s">
        <v>137</v>
      </c>
      <c r="E709" s="11"/>
      <c r="F709" s="11" t="s">
        <v>106</v>
      </c>
      <c r="G709" s="11" t="s">
        <v>659</v>
      </c>
      <c r="H709" s="11" t="s">
        <v>7285</v>
      </c>
      <c r="I709" s="68" t="s">
        <v>2040</v>
      </c>
      <c r="J709" s="68"/>
      <c r="K709" s="68"/>
      <c r="L709" s="68"/>
      <c r="M709" s="68"/>
      <c r="N709" s="68"/>
      <c r="O709" s="31" t="s">
        <v>2618</v>
      </c>
      <c r="P709" s="31">
        <v>5.0999999999999997E-2</v>
      </c>
    </row>
    <row r="710" spans="1:16" x14ac:dyDescent="0.35">
      <c r="A710" s="2" t="s">
        <v>350</v>
      </c>
      <c r="B710" s="27">
        <v>2</v>
      </c>
      <c r="C710" s="11" t="s">
        <v>351</v>
      </c>
      <c r="D710" s="11" t="s">
        <v>137</v>
      </c>
      <c r="E710" s="11"/>
      <c r="F710" s="11" t="s">
        <v>106</v>
      </c>
      <c r="G710" s="11" t="s">
        <v>659</v>
      </c>
      <c r="H710" s="11" t="s">
        <v>7273</v>
      </c>
      <c r="I710" s="68" t="s">
        <v>2040</v>
      </c>
      <c r="J710" s="68"/>
      <c r="K710" s="68"/>
      <c r="L710" s="68"/>
      <c r="M710" s="68" t="s">
        <v>2040</v>
      </c>
      <c r="N710" s="68"/>
      <c r="O710" s="31" t="s">
        <v>2619</v>
      </c>
      <c r="P710" s="31">
        <v>5.0999999999999997E-2</v>
      </c>
    </row>
    <row r="711" spans="1:16" x14ac:dyDescent="0.35">
      <c r="A711" s="2" t="s">
        <v>350</v>
      </c>
      <c r="B711" s="27">
        <v>2</v>
      </c>
      <c r="C711" s="11" t="s">
        <v>351</v>
      </c>
      <c r="D711" s="11" t="s">
        <v>137</v>
      </c>
      <c r="E711" s="11"/>
      <c r="F711" s="11" t="s">
        <v>106</v>
      </c>
      <c r="G711" s="11" t="s">
        <v>659</v>
      </c>
      <c r="H711" s="11" t="s">
        <v>7288</v>
      </c>
      <c r="I711" s="68"/>
      <c r="J711" s="68"/>
      <c r="K711" s="68"/>
      <c r="L711" s="68"/>
      <c r="M711" s="68"/>
      <c r="N711" s="68" t="s">
        <v>2040</v>
      </c>
      <c r="O711" s="31" t="s">
        <v>2620</v>
      </c>
      <c r="P711" s="31">
        <v>3.5000000000000003E-2</v>
      </c>
    </row>
    <row r="712" spans="1:16" x14ac:dyDescent="0.35">
      <c r="A712" s="2" t="s">
        <v>350</v>
      </c>
      <c r="B712" s="27">
        <v>2</v>
      </c>
      <c r="C712" s="11" t="s">
        <v>351</v>
      </c>
      <c r="D712" s="11" t="s">
        <v>137</v>
      </c>
      <c r="E712" s="11"/>
      <c r="F712" s="11" t="s">
        <v>106</v>
      </c>
      <c r="G712" s="11" t="s">
        <v>659</v>
      </c>
      <c r="H712" s="11" t="s">
        <v>7276</v>
      </c>
      <c r="I712" s="68"/>
      <c r="J712" s="68"/>
      <c r="K712" s="68"/>
      <c r="L712" s="68"/>
      <c r="M712" s="68" t="s">
        <v>2040</v>
      </c>
      <c r="N712" s="68" t="s">
        <v>2040</v>
      </c>
      <c r="O712" s="31" t="s">
        <v>2621</v>
      </c>
      <c r="P712" s="31">
        <v>2.5999999999999999E-2</v>
      </c>
    </row>
    <row r="713" spans="1:16" x14ac:dyDescent="0.35">
      <c r="A713" s="2" t="s">
        <v>350</v>
      </c>
      <c r="B713" s="27">
        <v>2</v>
      </c>
      <c r="C713" s="11" t="s">
        <v>351</v>
      </c>
      <c r="D713" s="11" t="s">
        <v>137</v>
      </c>
      <c r="E713" s="11"/>
      <c r="F713" s="11" t="s">
        <v>106</v>
      </c>
      <c r="G713" s="11" t="s">
        <v>659</v>
      </c>
      <c r="H713" s="11" t="s">
        <v>7282</v>
      </c>
      <c r="I713" s="68" t="s">
        <v>2040</v>
      </c>
      <c r="J713" s="68"/>
      <c r="K713" s="68"/>
      <c r="L713" s="68"/>
      <c r="M713" s="68"/>
      <c r="N713" s="68" t="s">
        <v>2040</v>
      </c>
      <c r="O713" s="31" t="s">
        <v>2622</v>
      </c>
      <c r="P713" s="31">
        <v>4.2000000000000003E-2</v>
      </c>
    </row>
    <row r="714" spans="1:16" x14ac:dyDescent="0.35">
      <c r="A714" s="2" t="s">
        <v>350</v>
      </c>
      <c r="B714" s="27">
        <v>2</v>
      </c>
      <c r="C714" s="11" t="s">
        <v>351</v>
      </c>
      <c r="D714" s="11" t="s">
        <v>137</v>
      </c>
      <c r="E714" s="11"/>
      <c r="F714" s="11" t="s">
        <v>106</v>
      </c>
      <c r="G714" s="11" t="s">
        <v>659</v>
      </c>
      <c r="H714" s="11" t="s">
        <v>7272</v>
      </c>
      <c r="I714" s="68" t="s">
        <v>2040</v>
      </c>
      <c r="J714" s="68"/>
      <c r="K714" s="68"/>
      <c r="L714" s="68"/>
      <c r="M714" s="68" t="s">
        <v>2040</v>
      </c>
      <c r="N714" s="68" t="s">
        <v>2040</v>
      </c>
      <c r="O714" s="31" t="s">
        <v>2623</v>
      </c>
      <c r="P714" s="31">
        <v>4.2000000000000003E-2</v>
      </c>
    </row>
    <row r="715" spans="1:16" x14ac:dyDescent="0.35">
      <c r="A715" s="2" t="s">
        <v>350</v>
      </c>
      <c r="B715" s="27">
        <v>2</v>
      </c>
      <c r="C715" s="11" t="s">
        <v>351</v>
      </c>
      <c r="D715" s="11" t="s">
        <v>137</v>
      </c>
      <c r="E715" s="11"/>
      <c r="F715" s="11" t="s">
        <v>138</v>
      </c>
      <c r="G715" s="11" t="s">
        <v>99</v>
      </c>
      <c r="H715" s="11" t="s">
        <v>7269</v>
      </c>
      <c r="I715" s="68"/>
      <c r="J715" s="68"/>
      <c r="K715" s="68"/>
      <c r="L715" s="68"/>
      <c r="M715" s="68"/>
      <c r="N715" s="68"/>
      <c r="O715" s="31" t="s">
        <v>925</v>
      </c>
      <c r="P715" s="31">
        <v>8.6999999999999994E-2</v>
      </c>
    </row>
    <row r="716" spans="1:16" x14ac:dyDescent="0.35">
      <c r="A716" s="2" t="s">
        <v>350</v>
      </c>
      <c r="B716" s="27">
        <v>2</v>
      </c>
      <c r="C716" s="11" t="s">
        <v>351</v>
      </c>
      <c r="D716" s="11" t="s">
        <v>137</v>
      </c>
      <c r="E716" s="11"/>
      <c r="F716" s="11" t="s">
        <v>138</v>
      </c>
      <c r="G716" s="11" t="s">
        <v>99</v>
      </c>
      <c r="H716" s="11" t="s">
        <v>7279</v>
      </c>
      <c r="I716" s="68"/>
      <c r="J716" s="68"/>
      <c r="K716" s="68"/>
      <c r="L716" s="68"/>
      <c r="M716" s="68" t="s">
        <v>2040</v>
      </c>
      <c r="N716" s="68"/>
      <c r="O716" s="31" t="s">
        <v>2624</v>
      </c>
      <c r="P716" s="31">
        <v>7.0000000000000007E-2</v>
      </c>
    </row>
    <row r="717" spans="1:16" x14ac:dyDescent="0.35">
      <c r="A717" s="2" t="s">
        <v>350</v>
      </c>
      <c r="B717" s="27">
        <v>2</v>
      </c>
      <c r="C717" s="11" t="s">
        <v>351</v>
      </c>
      <c r="D717" s="11" t="s">
        <v>137</v>
      </c>
      <c r="E717" s="11"/>
      <c r="F717" s="11" t="s">
        <v>138</v>
      </c>
      <c r="G717" s="11" t="s">
        <v>99</v>
      </c>
      <c r="H717" s="11" t="s">
        <v>7285</v>
      </c>
      <c r="I717" s="68" t="s">
        <v>2040</v>
      </c>
      <c r="J717" s="68"/>
      <c r="K717" s="68"/>
      <c r="L717" s="68"/>
      <c r="M717" s="68"/>
      <c r="N717" s="68"/>
      <c r="O717" s="31" t="s">
        <v>2625</v>
      </c>
      <c r="P717" s="31">
        <v>0.1</v>
      </c>
    </row>
    <row r="718" spans="1:16" x14ac:dyDescent="0.35">
      <c r="A718" s="2" t="s">
        <v>350</v>
      </c>
      <c r="B718" s="27">
        <v>2</v>
      </c>
      <c r="C718" s="11" t="s">
        <v>351</v>
      </c>
      <c r="D718" s="11" t="s">
        <v>137</v>
      </c>
      <c r="E718" s="11"/>
      <c r="F718" s="11" t="s">
        <v>138</v>
      </c>
      <c r="G718" s="11" t="s">
        <v>99</v>
      </c>
      <c r="H718" s="11" t="s">
        <v>7273</v>
      </c>
      <c r="I718" s="68" t="s">
        <v>2040</v>
      </c>
      <c r="J718" s="68"/>
      <c r="K718" s="68"/>
      <c r="L718" s="68"/>
      <c r="M718" s="68" t="s">
        <v>2040</v>
      </c>
      <c r="N718" s="68"/>
      <c r="O718" s="31" t="s">
        <v>2626</v>
      </c>
      <c r="P718" s="31">
        <v>0.1</v>
      </c>
    </row>
    <row r="719" spans="1:16" x14ac:dyDescent="0.35">
      <c r="A719" s="2" t="s">
        <v>350</v>
      </c>
      <c r="B719" s="27">
        <v>2</v>
      </c>
      <c r="C719" s="11" t="s">
        <v>351</v>
      </c>
      <c r="D719" s="11" t="s">
        <v>137</v>
      </c>
      <c r="E719" s="11"/>
      <c r="F719" s="11" t="s">
        <v>138</v>
      </c>
      <c r="G719" s="11" t="s">
        <v>99</v>
      </c>
      <c r="H719" s="11" t="s">
        <v>7288</v>
      </c>
      <c r="I719" s="68"/>
      <c r="J719" s="68"/>
      <c r="K719" s="68"/>
      <c r="L719" s="68"/>
      <c r="M719" s="68"/>
      <c r="N719" s="68" t="s">
        <v>2040</v>
      </c>
      <c r="O719" s="31" t="s">
        <v>2627</v>
      </c>
      <c r="P719" s="31">
        <v>7.0000000000000007E-2</v>
      </c>
    </row>
    <row r="720" spans="1:16" x14ac:dyDescent="0.35">
      <c r="A720" s="2" t="s">
        <v>350</v>
      </c>
      <c r="B720" s="27">
        <v>2</v>
      </c>
      <c r="C720" s="11" t="s">
        <v>351</v>
      </c>
      <c r="D720" s="11" t="s">
        <v>137</v>
      </c>
      <c r="E720" s="11"/>
      <c r="F720" s="11" t="s">
        <v>138</v>
      </c>
      <c r="G720" s="11" t="s">
        <v>99</v>
      </c>
      <c r="H720" s="11" t="s">
        <v>7276</v>
      </c>
      <c r="I720" s="68"/>
      <c r="J720" s="68"/>
      <c r="K720" s="68"/>
      <c r="L720" s="68"/>
      <c r="M720" s="68" t="s">
        <v>2040</v>
      </c>
      <c r="N720" s="68" t="s">
        <v>2040</v>
      </c>
      <c r="O720" s="31" t="s">
        <v>2628</v>
      </c>
      <c r="P720" s="31">
        <v>5.1999999999999998E-2</v>
      </c>
    </row>
    <row r="721" spans="1:16" x14ac:dyDescent="0.35">
      <c r="A721" s="2" t="s">
        <v>350</v>
      </c>
      <c r="B721" s="27">
        <v>2</v>
      </c>
      <c r="C721" s="11" t="s">
        <v>351</v>
      </c>
      <c r="D721" s="11" t="s">
        <v>137</v>
      </c>
      <c r="E721" s="11"/>
      <c r="F721" s="11" t="s">
        <v>138</v>
      </c>
      <c r="G721" s="11" t="s">
        <v>99</v>
      </c>
      <c r="H721" s="11" t="s">
        <v>7282</v>
      </c>
      <c r="I721" s="68" t="s">
        <v>2040</v>
      </c>
      <c r="J721" s="68"/>
      <c r="K721" s="68"/>
      <c r="L721" s="68"/>
      <c r="M721" s="68"/>
      <c r="N721" s="68" t="s">
        <v>2040</v>
      </c>
      <c r="O721" s="31" t="s">
        <v>2629</v>
      </c>
      <c r="P721" s="31">
        <v>8.3000000000000004E-2</v>
      </c>
    </row>
    <row r="722" spans="1:16" x14ac:dyDescent="0.35">
      <c r="A722" s="2" t="s">
        <v>350</v>
      </c>
      <c r="B722" s="27">
        <v>2</v>
      </c>
      <c r="C722" s="11" t="s">
        <v>351</v>
      </c>
      <c r="D722" s="11" t="s">
        <v>137</v>
      </c>
      <c r="E722" s="11"/>
      <c r="F722" s="11" t="s">
        <v>138</v>
      </c>
      <c r="G722" s="11" t="s">
        <v>99</v>
      </c>
      <c r="H722" s="11" t="s">
        <v>7272</v>
      </c>
      <c r="I722" s="68" t="s">
        <v>2040</v>
      </c>
      <c r="J722" s="68"/>
      <c r="K722" s="68"/>
      <c r="L722" s="68"/>
      <c r="M722" s="68" t="s">
        <v>2040</v>
      </c>
      <c r="N722" s="68" t="s">
        <v>2040</v>
      </c>
      <c r="O722" s="31" t="s">
        <v>2630</v>
      </c>
      <c r="P722" s="31">
        <v>8.3000000000000004E-2</v>
      </c>
    </row>
    <row r="723" spans="1:16" x14ac:dyDescent="0.35">
      <c r="A723" s="2" t="s">
        <v>350</v>
      </c>
      <c r="B723" s="27">
        <v>2</v>
      </c>
      <c r="C723" s="11" t="s">
        <v>351</v>
      </c>
      <c r="D723" s="11" t="s">
        <v>137</v>
      </c>
      <c r="E723" s="11"/>
      <c r="F723" s="11" t="s">
        <v>138</v>
      </c>
      <c r="G723" s="11" t="s">
        <v>659</v>
      </c>
      <c r="H723" s="11" t="s">
        <v>7269</v>
      </c>
      <c r="I723" s="68"/>
      <c r="J723" s="68"/>
      <c r="K723" s="68"/>
      <c r="L723" s="68"/>
      <c r="M723" s="68"/>
      <c r="N723" s="68"/>
      <c r="O723" s="31" t="s">
        <v>926</v>
      </c>
      <c r="P723" s="31">
        <v>0.10199999999999999</v>
      </c>
    </row>
    <row r="724" spans="1:16" x14ac:dyDescent="0.35">
      <c r="A724" s="2" t="s">
        <v>350</v>
      </c>
      <c r="B724" s="27">
        <v>2</v>
      </c>
      <c r="C724" s="11" t="s">
        <v>351</v>
      </c>
      <c r="D724" s="11" t="s">
        <v>137</v>
      </c>
      <c r="E724" s="11"/>
      <c r="F724" s="11" t="s">
        <v>138</v>
      </c>
      <c r="G724" s="11" t="s">
        <v>659</v>
      </c>
      <c r="H724" s="11" t="s">
        <v>7279</v>
      </c>
      <c r="I724" s="68"/>
      <c r="J724" s="68"/>
      <c r="K724" s="68"/>
      <c r="L724" s="68"/>
      <c r="M724" s="68" t="s">
        <v>2040</v>
      </c>
      <c r="N724" s="68"/>
      <c r="O724" s="31" t="s">
        <v>2631</v>
      </c>
      <c r="P724" s="31">
        <v>8.2000000000000003E-2</v>
      </c>
    </row>
    <row r="725" spans="1:16" x14ac:dyDescent="0.35">
      <c r="A725" s="2" t="s">
        <v>350</v>
      </c>
      <c r="B725" s="27">
        <v>2</v>
      </c>
      <c r="C725" s="11" t="s">
        <v>351</v>
      </c>
      <c r="D725" s="11" t="s">
        <v>137</v>
      </c>
      <c r="E725" s="11"/>
      <c r="F725" s="11" t="s">
        <v>138</v>
      </c>
      <c r="G725" s="11" t="s">
        <v>659</v>
      </c>
      <c r="H725" s="11" t="s">
        <v>7285</v>
      </c>
      <c r="I725" s="68" t="s">
        <v>2040</v>
      </c>
      <c r="J725" s="68"/>
      <c r="K725" s="68"/>
      <c r="L725" s="68"/>
      <c r="M725" s="68"/>
      <c r="N725" s="68"/>
      <c r="O725" s="31" t="s">
        <v>2632</v>
      </c>
      <c r="P725" s="31">
        <v>0.11700000000000001</v>
      </c>
    </row>
    <row r="726" spans="1:16" x14ac:dyDescent="0.35">
      <c r="A726" s="2" t="s">
        <v>350</v>
      </c>
      <c r="B726" s="27">
        <v>2</v>
      </c>
      <c r="C726" s="11" t="s">
        <v>351</v>
      </c>
      <c r="D726" s="11" t="s">
        <v>137</v>
      </c>
      <c r="E726" s="11"/>
      <c r="F726" s="11" t="s">
        <v>138</v>
      </c>
      <c r="G726" s="11" t="s">
        <v>659</v>
      </c>
      <c r="H726" s="11" t="s">
        <v>7273</v>
      </c>
      <c r="I726" s="68" t="s">
        <v>2040</v>
      </c>
      <c r="J726" s="68"/>
      <c r="K726" s="68"/>
      <c r="L726" s="68"/>
      <c r="M726" s="68" t="s">
        <v>2040</v>
      </c>
      <c r="N726" s="68"/>
      <c r="O726" s="31" t="s">
        <v>2633</v>
      </c>
      <c r="P726" s="31">
        <v>0.11700000000000001</v>
      </c>
    </row>
    <row r="727" spans="1:16" x14ac:dyDescent="0.35">
      <c r="A727" s="2" t="s">
        <v>350</v>
      </c>
      <c r="B727" s="27">
        <v>2</v>
      </c>
      <c r="C727" s="11" t="s">
        <v>351</v>
      </c>
      <c r="D727" s="11" t="s">
        <v>137</v>
      </c>
      <c r="E727" s="11"/>
      <c r="F727" s="11" t="s">
        <v>138</v>
      </c>
      <c r="G727" s="11" t="s">
        <v>659</v>
      </c>
      <c r="H727" s="11" t="s">
        <v>7288</v>
      </c>
      <c r="I727" s="68"/>
      <c r="J727" s="68"/>
      <c r="K727" s="68"/>
      <c r="L727" s="68"/>
      <c r="M727" s="68"/>
      <c r="N727" s="68" t="s">
        <v>2040</v>
      </c>
      <c r="O727" s="31" t="s">
        <v>2634</v>
      </c>
      <c r="P727" s="31">
        <v>8.2000000000000003E-2</v>
      </c>
    </row>
    <row r="728" spans="1:16" x14ac:dyDescent="0.35">
      <c r="A728" s="2" t="s">
        <v>350</v>
      </c>
      <c r="B728" s="27">
        <v>2</v>
      </c>
      <c r="C728" s="11" t="s">
        <v>351</v>
      </c>
      <c r="D728" s="11" t="s">
        <v>137</v>
      </c>
      <c r="E728" s="11"/>
      <c r="F728" s="11" t="s">
        <v>138</v>
      </c>
      <c r="G728" s="11" t="s">
        <v>659</v>
      </c>
      <c r="H728" s="11" t="s">
        <v>7276</v>
      </c>
      <c r="I728" s="68"/>
      <c r="J728" s="68"/>
      <c r="K728" s="68"/>
      <c r="L728" s="68"/>
      <c r="M728" s="68" t="s">
        <v>2040</v>
      </c>
      <c r="N728" s="68" t="s">
        <v>2040</v>
      </c>
      <c r="O728" s="31" t="s">
        <v>2635</v>
      </c>
      <c r="P728" s="31">
        <v>6.0999999999999999E-2</v>
      </c>
    </row>
    <row r="729" spans="1:16" x14ac:dyDescent="0.35">
      <c r="A729" s="2" t="s">
        <v>350</v>
      </c>
      <c r="B729" s="27">
        <v>2</v>
      </c>
      <c r="C729" s="11" t="s">
        <v>351</v>
      </c>
      <c r="D729" s="11" t="s">
        <v>137</v>
      </c>
      <c r="E729" s="11"/>
      <c r="F729" s="11" t="s">
        <v>138</v>
      </c>
      <c r="G729" s="11" t="s">
        <v>659</v>
      </c>
      <c r="H729" s="11" t="s">
        <v>7282</v>
      </c>
      <c r="I729" s="68" t="s">
        <v>2040</v>
      </c>
      <c r="J729" s="68"/>
      <c r="K729" s="68"/>
      <c r="L729" s="68"/>
      <c r="M729" s="68"/>
      <c r="N729" s="68" t="s">
        <v>2040</v>
      </c>
      <c r="O729" s="31" t="s">
        <v>2636</v>
      </c>
      <c r="P729" s="31">
        <v>9.7000000000000003E-2</v>
      </c>
    </row>
    <row r="730" spans="1:16" x14ac:dyDescent="0.35">
      <c r="A730" s="2" t="s">
        <v>350</v>
      </c>
      <c r="B730" s="27">
        <v>2</v>
      </c>
      <c r="C730" s="11" t="s">
        <v>351</v>
      </c>
      <c r="D730" s="11" t="s">
        <v>137</v>
      </c>
      <c r="E730" s="11"/>
      <c r="F730" s="11" t="s">
        <v>138</v>
      </c>
      <c r="G730" s="11" t="s">
        <v>659</v>
      </c>
      <c r="H730" s="11" t="s">
        <v>7272</v>
      </c>
      <c r="I730" s="68" t="s">
        <v>2040</v>
      </c>
      <c r="J730" s="68"/>
      <c r="K730" s="68"/>
      <c r="L730" s="68"/>
      <c r="M730" s="68" t="s">
        <v>2040</v>
      </c>
      <c r="N730" s="68" t="s">
        <v>2040</v>
      </c>
      <c r="O730" s="31" t="s">
        <v>2637</v>
      </c>
      <c r="P730" s="31">
        <v>9.7000000000000003E-2</v>
      </c>
    </row>
    <row r="731" spans="1:16" x14ac:dyDescent="0.35">
      <c r="A731" s="2" t="s">
        <v>350</v>
      </c>
      <c r="B731" s="27">
        <v>2</v>
      </c>
      <c r="C731" s="11" t="s">
        <v>351</v>
      </c>
      <c r="D731" s="11" t="s">
        <v>139</v>
      </c>
      <c r="E731" s="11"/>
      <c r="F731" s="33" t="s">
        <v>608</v>
      </c>
      <c r="G731" s="11" t="s">
        <v>99</v>
      </c>
      <c r="H731" s="11" t="s">
        <v>7269</v>
      </c>
      <c r="I731" s="68"/>
      <c r="J731" s="68"/>
      <c r="K731" s="68"/>
      <c r="L731" s="68"/>
      <c r="M731" s="68"/>
      <c r="N731" s="68"/>
      <c r="O731" s="31" t="s">
        <v>927</v>
      </c>
      <c r="P731" s="31">
        <v>2.9000000000000001E-2</v>
      </c>
    </row>
    <row r="732" spans="1:16" x14ac:dyDescent="0.35">
      <c r="A732" s="2" t="s">
        <v>350</v>
      </c>
      <c r="B732" s="27">
        <v>2</v>
      </c>
      <c r="C732" s="11" t="s">
        <v>351</v>
      </c>
      <c r="D732" s="11" t="s">
        <v>139</v>
      </c>
      <c r="E732" s="11"/>
      <c r="F732" s="33" t="s">
        <v>608</v>
      </c>
      <c r="G732" s="11" t="s">
        <v>99</v>
      </c>
      <c r="H732" s="11" t="s">
        <v>7279</v>
      </c>
      <c r="I732" s="68"/>
      <c r="J732" s="68"/>
      <c r="K732" s="68"/>
      <c r="L732" s="68"/>
      <c r="M732" s="68" t="s">
        <v>2040</v>
      </c>
      <c r="N732" s="68"/>
      <c r="O732" s="31" t="s">
        <v>2638</v>
      </c>
      <c r="P732" s="31">
        <v>2.3E-2</v>
      </c>
    </row>
    <row r="733" spans="1:16" x14ac:dyDescent="0.35">
      <c r="A733" s="2" t="s">
        <v>350</v>
      </c>
      <c r="B733" s="27">
        <v>2</v>
      </c>
      <c r="C733" s="11" t="s">
        <v>351</v>
      </c>
      <c r="D733" s="11" t="s">
        <v>139</v>
      </c>
      <c r="E733" s="11"/>
      <c r="F733" s="33" t="s">
        <v>608</v>
      </c>
      <c r="G733" s="11" t="s">
        <v>99</v>
      </c>
      <c r="H733" s="11" t="s">
        <v>7285</v>
      </c>
      <c r="I733" s="68" t="s">
        <v>2040</v>
      </c>
      <c r="J733" s="68"/>
      <c r="K733" s="68"/>
      <c r="L733" s="68"/>
      <c r="M733" s="68"/>
      <c r="N733" s="68"/>
      <c r="O733" s="31" t="s">
        <v>2639</v>
      </c>
      <c r="P733" s="31">
        <v>3.3000000000000002E-2</v>
      </c>
    </row>
    <row r="734" spans="1:16" x14ac:dyDescent="0.35">
      <c r="A734" s="2" t="s">
        <v>350</v>
      </c>
      <c r="B734" s="27">
        <v>2</v>
      </c>
      <c r="C734" s="11" t="s">
        <v>351</v>
      </c>
      <c r="D734" s="11" t="s">
        <v>139</v>
      </c>
      <c r="E734" s="11"/>
      <c r="F734" s="33" t="s">
        <v>608</v>
      </c>
      <c r="G734" s="11" t="s">
        <v>99</v>
      </c>
      <c r="H734" s="11" t="s">
        <v>7273</v>
      </c>
      <c r="I734" s="68" t="s">
        <v>2040</v>
      </c>
      <c r="J734" s="68"/>
      <c r="K734" s="68"/>
      <c r="L734" s="68"/>
      <c r="M734" s="68" t="s">
        <v>2040</v>
      </c>
      <c r="N734" s="68"/>
      <c r="O734" s="31" t="s">
        <v>2640</v>
      </c>
      <c r="P734" s="31">
        <v>3.3000000000000002E-2</v>
      </c>
    </row>
    <row r="735" spans="1:16" x14ac:dyDescent="0.35">
      <c r="A735" s="2" t="s">
        <v>350</v>
      </c>
      <c r="B735" s="27">
        <v>2</v>
      </c>
      <c r="C735" s="11" t="s">
        <v>351</v>
      </c>
      <c r="D735" s="11" t="s">
        <v>139</v>
      </c>
      <c r="E735" s="11"/>
      <c r="F735" s="33" t="s">
        <v>608</v>
      </c>
      <c r="G735" s="11" t="s">
        <v>99</v>
      </c>
      <c r="H735" s="11" t="s">
        <v>7288</v>
      </c>
      <c r="I735" s="68"/>
      <c r="J735" s="68"/>
      <c r="K735" s="68"/>
      <c r="L735" s="68"/>
      <c r="M735" s="68"/>
      <c r="N735" s="68" t="s">
        <v>2040</v>
      </c>
      <c r="O735" s="31" t="s">
        <v>2641</v>
      </c>
      <c r="P735" s="31">
        <v>2.3E-2</v>
      </c>
    </row>
    <row r="736" spans="1:16" x14ac:dyDescent="0.35">
      <c r="A736" s="2" t="s">
        <v>350</v>
      </c>
      <c r="B736" s="27">
        <v>2</v>
      </c>
      <c r="C736" s="11" t="s">
        <v>351</v>
      </c>
      <c r="D736" s="11" t="s">
        <v>139</v>
      </c>
      <c r="E736" s="11"/>
      <c r="F736" s="33" t="s">
        <v>608</v>
      </c>
      <c r="G736" s="11" t="s">
        <v>99</v>
      </c>
      <c r="H736" s="11" t="s">
        <v>7276</v>
      </c>
      <c r="I736" s="68"/>
      <c r="J736" s="68"/>
      <c r="K736" s="68"/>
      <c r="L736" s="68"/>
      <c r="M736" s="68" t="s">
        <v>2040</v>
      </c>
      <c r="N736" s="68" t="s">
        <v>2040</v>
      </c>
      <c r="O736" s="31" t="s">
        <v>2642</v>
      </c>
      <c r="P736" s="31">
        <v>1.7000000000000001E-2</v>
      </c>
    </row>
    <row r="737" spans="1:16" x14ac:dyDescent="0.35">
      <c r="A737" s="2" t="s">
        <v>350</v>
      </c>
      <c r="B737" s="27">
        <v>2</v>
      </c>
      <c r="C737" s="11" t="s">
        <v>351</v>
      </c>
      <c r="D737" s="11" t="s">
        <v>139</v>
      </c>
      <c r="E737" s="11"/>
      <c r="F737" s="33" t="s">
        <v>608</v>
      </c>
      <c r="G737" s="11" t="s">
        <v>99</v>
      </c>
      <c r="H737" s="11" t="s">
        <v>7282</v>
      </c>
      <c r="I737" s="68" t="s">
        <v>2040</v>
      </c>
      <c r="J737" s="68"/>
      <c r="K737" s="68"/>
      <c r="L737" s="68"/>
      <c r="M737" s="68"/>
      <c r="N737" s="68" t="s">
        <v>2040</v>
      </c>
      <c r="O737" s="31" t="s">
        <v>2643</v>
      </c>
      <c r="P737" s="31">
        <v>2.8000000000000001E-2</v>
      </c>
    </row>
    <row r="738" spans="1:16" x14ac:dyDescent="0.35">
      <c r="A738" s="2" t="s">
        <v>350</v>
      </c>
      <c r="B738" s="27">
        <v>2</v>
      </c>
      <c r="C738" s="11" t="s">
        <v>351</v>
      </c>
      <c r="D738" s="11" t="s">
        <v>139</v>
      </c>
      <c r="E738" s="11"/>
      <c r="F738" s="33" t="s">
        <v>608</v>
      </c>
      <c r="G738" s="11" t="s">
        <v>99</v>
      </c>
      <c r="H738" s="11" t="s">
        <v>7272</v>
      </c>
      <c r="I738" s="68" t="s">
        <v>2040</v>
      </c>
      <c r="J738" s="68"/>
      <c r="K738" s="68"/>
      <c r="L738" s="68"/>
      <c r="M738" s="68" t="s">
        <v>2040</v>
      </c>
      <c r="N738" s="68" t="s">
        <v>2040</v>
      </c>
      <c r="O738" s="31" t="s">
        <v>2644</v>
      </c>
      <c r="P738" s="31">
        <v>2.8000000000000001E-2</v>
      </c>
    </row>
    <row r="739" spans="1:16" x14ac:dyDescent="0.35">
      <c r="A739" s="2" t="s">
        <v>350</v>
      </c>
      <c r="B739" s="27">
        <v>2</v>
      </c>
      <c r="C739" s="11" t="s">
        <v>351</v>
      </c>
      <c r="D739" s="11" t="s">
        <v>139</v>
      </c>
      <c r="E739" s="11"/>
      <c r="F739" s="33" t="s">
        <v>608</v>
      </c>
      <c r="G739" s="11" t="s">
        <v>659</v>
      </c>
      <c r="H739" s="11" t="s">
        <v>7269</v>
      </c>
      <c r="I739" s="68"/>
      <c r="J739" s="68"/>
      <c r="K739" s="68"/>
      <c r="L739" s="68"/>
      <c r="M739" s="68"/>
      <c r="N739" s="68"/>
      <c r="O739" s="31" t="s">
        <v>928</v>
      </c>
      <c r="P739" s="31">
        <v>4.3999999999999997E-2</v>
      </c>
    </row>
    <row r="740" spans="1:16" x14ac:dyDescent="0.35">
      <c r="A740" s="2" t="s">
        <v>350</v>
      </c>
      <c r="B740" s="27">
        <v>2</v>
      </c>
      <c r="C740" s="11" t="s">
        <v>351</v>
      </c>
      <c r="D740" s="11" t="s">
        <v>139</v>
      </c>
      <c r="E740" s="11"/>
      <c r="F740" s="33" t="s">
        <v>608</v>
      </c>
      <c r="G740" s="11" t="s">
        <v>659</v>
      </c>
      <c r="H740" s="11" t="s">
        <v>7279</v>
      </c>
      <c r="I740" s="68"/>
      <c r="J740" s="68"/>
      <c r="K740" s="68"/>
      <c r="L740" s="68"/>
      <c r="M740" s="68" t="s">
        <v>2040</v>
      </c>
      <c r="N740" s="68"/>
      <c r="O740" s="31" t="s">
        <v>2645</v>
      </c>
      <c r="P740" s="31">
        <v>3.5000000000000003E-2</v>
      </c>
    </row>
    <row r="741" spans="1:16" x14ac:dyDescent="0.35">
      <c r="A741" s="2" t="s">
        <v>350</v>
      </c>
      <c r="B741" s="27">
        <v>2</v>
      </c>
      <c r="C741" s="11" t="s">
        <v>351</v>
      </c>
      <c r="D741" s="11" t="s">
        <v>139</v>
      </c>
      <c r="E741" s="11"/>
      <c r="F741" s="33" t="s">
        <v>608</v>
      </c>
      <c r="G741" s="11" t="s">
        <v>659</v>
      </c>
      <c r="H741" s="11" t="s">
        <v>7285</v>
      </c>
      <c r="I741" s="68" t="s">
        <v>2040</v>
      </c>
      <c r="J741" s="68"/>
      <c r="K741" s="68"/>
      <c r="L741" s="68"/>
      <c r="M741" s="68"/>
      <c r="N741" s="68"/>
      <c r="O741" s="31" t="s">
        <v>2646</v>
      </c>
      <c r="P741" s="31">
        <v>5.0999999999999997E-2</v>
      </c>
    </row>
    <row r="742" spans="1:16" x14ac:dyDescent="0.35">
      <c r="A742" s="2" t="s">
        <v>350</v>
      </c>
      <c r="B742" s="27">
        <v>2</v>
      </c>
      <c r="C742" s="11" t="s">
        <v>351</v>
      </c>
      <c r="D742" s="11" t="s">
        <v>139</v>
      </c>
      <c r="E742" s="11"/>
      <c r="F742" s="33" t="s">
        <v>608</v>
      </c>
      <c r="G742" s="11" t="s">
        <v>659</v>
      </c>
      <c r="H742" s="11" t="s">
        <v>7273</v>
      </c>
      <c r="I742" s="68" t="s">
        <v>2040</v>
      </c>
      <c r="J742" s="68"/>
      <c r="K742" s="68"/>
      <c r="L742" s="68"/>
      <c r="M742" s="68" t="s">
        <v>2040</v>
      </c>
      <c r="N742" s="68"/>
      <c r="O742" s="31" t="s">
        <v>2647</v>
      </c>
      <c r="P742" s="31">
        <v>5.0999999999999997E-2</v>
      </c>
    </row>
    <row r="743" spans="1:16" x14ac:dyDescent="0.35">
      <c r="A743" s="2" t="s">
        <v>350</v>
      </c>
      <c r="B743" s="27">
        <v>2</v>
      </c>
      <c r="C743" s="11" t="s">
        <v>351</v>
      </c>
      <c r="D743" s="11" t="s">
        <v>139</v>
      </c>
      <c r="E743" s="11"/>
      <c r="F743" s="33" t="s">
        <v>608</v>
      </c>
      <c r="G743" s="11" t="s">
        <v>659</v>
      </c>
      <c r="H743" s="11" t="s">
        <v>7288</v>
      </c>
      <c r="I743" s="68"/>
      <c r="J743" s="68"/>
      <c r="K743" s="68"/>
      <c r="L743" s="68"/>
      <c r="M743" s="68"/>
      <c r="N743" s="68" t="s">
        <v>2040</v>
      </c>
      <c r="O743" s="31" t="s">
        <v>2648</v>
      </c>
      <c r="P743" s="31">
        <v>3.5000000000000003E-2</v>
      </c>
    </row>
    <row r="744" spans="1:16" x14ac:dyDescent="0.35">
      <c r="A744" s="2" t="s">
        <v>350</v>
      </c>
      <c r="B744" s="27">
        <v>2</v>
      </c>
      <c r="C744" s="11" t="s">
        <v>351</v>
      </c>
      <c r="D744" s="11" t="s">
        <v>139</v>
      </c>
      <c r="E744" s="11"/>
      <c r="F744" s="33" t="s">
        <v>608</v>
      </c>
      <c r="G744" s="11" t="s">
        <v>659</v>
      </c>
      <c r="H744" s="11" t="s">
        <v>7276</v>
      </c>
      <c r="I744" s="68"/>
      <c r="J744" s="68"/>
      <c r="K744" s="68"/>
      <c r="L744" s="68"/>
      <c r="M744" s="68" t="s">
        <v>2040</v>
      </c>
      <c r="N744" s="68" t="s">
        <v>2040</v>
      </c>
      <c r="O744" s="31" t="s">
        <v>2649</v>
      </c>
      <c r="P744" s="31">
        <v>2.5999999999999999E-2</v>
      </c>
    </row>
    <row r="745" spans="1:16" x14ac:dyDescent="0.35">
      <c r="A745" s="2" t="s">
        <v>350</v>
      </c>
      <c r="B745" s="27">
        <v>2</v>
      </c>
      <c r="C745" s="11" t="s">
        <v>351</v>
      </c>
      <c r="D745" s="11" t="s">
        <v>139</v>
      </c>
      <c r="E745" s="11"/>
      <c r="F745" s="33" t="s">
        <v>608</v>
      </c>
      <c r="G745" s="11" t="s">
        <v>659</v>
      </c>
      <c r="H745" s="11" t="s">
        <v>7282</v>
      </c>
      <c r="I745" s="68" t="s">
        <v>2040</v>
      </c>
      <c r="J745" s="68"/>
      <c r="K745" s="68"/>
      <c r="L745" s="68"/>
      <c r="M745" s="68"/>
      <c r="N745" s="68" t="s">
        <v>2040</v>
      </c>
      <c r="O745" s="31" t="s">
        <v>2650</v>
      </c>
      <c r="P745" s="31">
        <v>4.2000000000000003E-2</v>
      </c>
    </row>
    <row r="746" spans="1:16" x14ac:dyDescent="0.35">
      <c r="A746" s="2" t="s">
        <v>350</v>
      </c>
      <c r="B746" s="27">
        <v>2</v>
      </c>
      <c r="C746" s="11" t="s">
        <v>351</v>
      </c>
      <c r="D746" s="11" t="s">
        <v>139</v>
      </c>
      <c r="E746" s="11"/>
      <c r="F746" s="33" t="s">
        <v>608</v>
      </c>
      <c r="G746" s="11" t="s">
        <v>659</v>
      </c>
      <c r="H746" s="11" t="s">
        <v>7272</v>
      </c>
      <c r="I746" s="68" t="s">
        <v>2040</v>
      </c>
      <c r="J746" s="68"/>
      <c r="K746" s="68"/>
      <c r="L746" s="68"/>
      <c r="M746" s="68" t="s">
        <v>2040</v>
      </c>
      <c r="N746" s="68" t="s">
        <v>2040</v>
      </c>
      <c r="O746" s="31" t="s">
        <v>2651</v>
      </c>
      <c r="P746" s="31">
        <v>4.2000000000000003E-2</v>
      </c>
    </row>
    <row r="747" spans="1:16" x14ac:dyDescent="0.35">
      <c r="A747" s="2" t="s">
        <v>350</v>
      </c>
      <c r="B747" s="27">
        <v>2</v>
      </c>
      <c r="C747" s="11" t="s">
        <v>351</v>
      </c>
      <c r="D747" s="11" t="s">
        <v>140</v>
      </c>
      <c r="E747" s="11"/>
      <c r="F747" s="33" t="s">
        <v>608</v>
      </c>
      <c r="G747" s="11" t="s">
        <v>608</v>
      </c>
      <c r="H747" s="11" t="s">
        <v>7269</v>
      </c>
      <c r="I747" s="68"/>
      <c r="J747" s="68"/>
      <c r="K747" s="68"/>
      <c r="L747" s="68"/>
      <c r="M747" s="68"/>
      <c r="N747" s="68"/>
      <c r="O747" s="31" t="s">
        <v>929</v>
      </c>
      <c r="P747" s="31">
        <v>0.10199999999999999</v>
      </c>
    </row>
    <row r="748" spans="1:16" x14ac:dyDescent="0.35">
      <c r="A748" s="2" t="s">
        <v>350</v>
      </c>
      <c r="B748" s="27">
        <v>2</v>
      </c>
      <c r="C748" s="11" t="s">
        <v>351</v>
      </c>
      <c r="D748" s="11" t="s">
        <v>140</v>
      </c>
      <c r="E748" s="11"/>
      <c r="F748" s="33" t="s">
        <v>608</v>
      </c>
      <c r="G748" s="11" t="s">
        <v>608</v>
      </c>
      <c r="H748" s="11" t="s">
        <v>7279</v>
      </c>
      <c r="I748" s="68"/>
      <c r="J748" s="68"/>
      <c r="K748" s="68"/>
      <c r="L748" s="68"/>
      <c r="M748" s="68" t="s">
        <v>2040</v>
      </c>
      <c r="N748" s="68"/>
      <c r="O748" s="31" t="s">
        <v>2652</v>
      </c>
      <c r="P748" s="31">
        <v>8.2000000000000003E-2</v>
      </c>
    </row>
    <row r="749" spans="1:16" x14ac:dyDescent="0.35">
      <c r="A749" s="2" t="s">
        <v>350</v>
      </c>
      <c r="B749" s="27">
        <v>2</v>
      </c>
      <c r="C749" s="2" t="s">
        <v>351</v>
      </c>
      <c r="D749" s="11" t="s">
        <v>148</v>
      </c>
      <c r="E749" s="11" t="s">
        <v>97</v>
      </c>
      <c r="F749" s="33" t="s">
        <v>608</v>
      </c>
      <c r="G749" s="11" t="s">
        <v>608</v>
      </c>
      <c r="H749" s="11" t="s">
        <v>7269</v>
      </c>
      <c r="I749" s="68"/>
      <c r="J749" s="68"/>
      <c r="K749" s="68"/>
      <c r="L749" s="68"/>
      <c r="M749" s="68"/>
      <c r="N749" s="68"/>
      <c r="O749" s="31" t="s">
        <v>930</v>
      </c>
      <c r="P749" s="31">
        <v>1E-3</v>
      </c>
    </row>
    <row r="750" spans="1:16" x14ac:dyDescent="0.35">
      <c r="A750" s="2" t="s">
        <v>350</v>
      </c>
      <c r="B750" s="27">
        <v>2</v>
      </c>
      <c r="C750" s="2" t="s">
        <v>351</v>
      </c>
      <c r="D750" s="11" t="s">
        <v>149</v>
      </c>
      <c r="E750" s="11" t="s">
        <v>97</v>
      </c>
      <c r="F750" s="11" t="s">
        <v>256</v>
      </c>
      <c r="G750" s="11" t="s">
        <v>608</v>
      </c>
      <c r="H750" s="11" t="s">
        <v>7269</v>
      </c>
      <c r="I750" s="68"/>
      <c r="J750" s="68"/>
      <c r="K750" s="68"/>
      <c r="L750" s="68"/>
      <c r="M750" s="68"/>
      <c r="N750" s="68"/>
      <c r="O750" s="31" t="s">
        <v>931</v>
      </c>
      <c r="P750" s="31">
        <v>4.0000000000000001E-3</v>
      </c>
    </row>
    <row r="751" spans="1:16" x14ac:dyDescent="0.35">
      <c r="A751" s="2" t="s">
        <v>350</v>
      </c>
      <c r="B751" s="27">
        <v>2</v>
      </c>
      <c r="C751" s="2" t="s">
        <v>351</v>
      </c>
      <c r="D751" s="11" t="s">
        <v>149</v>
      </c>
      <c r="E751" s="11" t="s">
        <v>97</v>
      </c>
      <c r="F751" s="11" t="s">
        <v>255</v>
      </c>
      <c r="G751" s="11" t="s">
        <v>608</v>
      </c>
      <c r="H751" s="11" t="s">
        <v>7269</v>
      </c>
      <c r="I751" s="68"/>
      <c r="J751" s="68"/>
      <c r="K751" s="68"/>
      <c r="L751" s="68"/>
      <c r="M751" s="68"/>
      <c r="N751" s="68"/>
      <c r="O751" s="31" t="s">
        <v>932</v>
      </c>
      <c r="P751" s="31">
        <v>1.4999999999999999E-2</v>
      </c>
    </row>
    <row r="752" spans="1:16" x14ac:dyDescent="0.35">
      <c r="A752" s="2" t="s">
        <v>350</v>
      </c>
      <c r="B752" s="27">
        <v>2</v>
      </c>
      <c r="C752" s="2" t="s">
        <v>351</v>
      </c>
      <c r="D752" s="11" t="s">
        <v>149</v>
      </c>
      <c r="E752" s="11" t="s">
        <v>97</v>
      </c>
      <c r="F752" s="11" t="s">
        <v>241</v>
      </c>
      <c r="G752" s="11" t="s">
        <v>608</v>
      </c>
      <c r="H752" s="11" t="s">
        <v>7269</v>
      </c>
      <c r="I752" s="68"/>
      <c r="J752" s="68"/>
      <c r="K752" s="68"/>
      <c r="L752" s="68"/>
      <c r="M752" s="68"/>
      <c r="N752" s="68"/>
      <c r="O752" s="31" t="s">
        <v>933</v>
      </c>
      <c r="P752" s="31">
        <v>2.9000000000000001E-2</v>
      </c>
    </row>
    <row r="753" spans="1:16" x14ac:dyDescent="0.35">
      <c r="A753" s="2" t="s">
        <v>350</v>
      </c>
      <c r="B753" s="27">
        <v>2</v>
      </c>
      <c r="C753" s="2" t="s">
        <v>351</v>
      </c>
      <c r="D753" s="11" t="s">
        <v>149</v>
      </c>
      <c r="E753" s="11" t="s">
        <v>97</v>
      </c>
      <c r="F753" s="11" t="s">
        <v>103</v>
      </c>
      <c r="G753" s="11" t="s">
        <v>608</v>
      </c>
      <c r="H753" s="11" t="s">
        <v>7269</v>
      </c>
      <c r="I753" s="68"/>
      <c r="J753" s="68"/>
      <c r="K753" s="68"/>
      <c r="L753" s="68"/>
      <c r="M753" s="68"/>
      <c r="N753" s="68"/>
      <c r="O753" s="31" t="s">
        <v>934</v>
      </c>
      <c r="P753" s="31">
        <v>4.3999999999999997E-2</v>
      </c>
    </row>
    <row r="754" spans="1:16" x14ac:dyDescent="0.35">
      <c r="A754" s="2" t="s">
        <v>350</v>
      </c>
      <c r="B754" s="27">
        <v>2</v>
      </c>
      <c r="C754" s="2" t="s">
        <v>351</v>
      </c>
      <c r="D754" s="11" t="s">
        <v>149</v>
      </c>
      <c r="E754" s="11" t="s">
        <v>97</v>
      </c>
      <c r="F754" s="11" t="s">
        <v>98</v>
      </c>
      <c r="G754" s="11" t="s">
        <v>608</v>
      </c>
      <c r="H754" s="11" t="s">
        <v>7269</v>
      </c>
      <c r="I754" s="68"/>
      <c r="J754" s="68"/>
      <c r="K754" s="68"/>
      <c r="L754" s="68"/>
      <c r="M754" s="68"/>
      <c r="N754" s="68"/>
      <c r="O754" s="31" t="s">
        <v>935</v>
      </c>
      <c r="P754" s="31">
        <v>8.6999999999999994E-2</v>
      </c>
    </row>
    <row r="755" spans="1:16" x14ac:dyDescent="0.35">
      <c r="A755" s="2" t="s">
        <v>350</v>
      </c>
      <c r="B755" s="27">
        <v>2</v>
      </c>
      <c r="C755" s="2" t="s">
        <v>351</v>
      </c>
      <c r="D755" s="11" t="s">
        <v>149</v>
      </c>
      <c r="E755" s="11" t="s">
        <v>97</v>
      </c>
      <c r="F755" s="11" t="s">
        <v>104</v>
      </c>
      <c r="G755" s="11" t="s">
        <v>608</v>
      </c>
      <c r="H755" s="11" t="s">
        <v>7269</v>
      </c>
      <c r="I755" s="68"/>
      <c r="J755" s="68"/>
      <c r="K755" s="68"/>
      <c r="L755" s="68"/>
      <c r="M755" s="68"/>
      <c r="N755" s="68"/>
      <c r="O755" s="31" t="s">
        <v>936</v>
      </c>
      <c r="P755" s="31">
        <v>0.17399999999999999</v>
      </c>
    </row>
    <row r="756" spans="1:16" x14ac:dyDescent="0.35">
      <c r="A756" s="2" t="s">
        <v>350</v>
      </c>
      <c r="B756" s="27">
        <v>2</v>
      </c>
      <c r="C756" s="2" t="s">
        <v>351</v>
      </c>
      <c r="D756" s="11" t="s">
        <v>149</v>
      </c>
      <c r="E756" s="11" t="s">
        <v>97</v>
      </c>
      <c r="F756" s="11" t="s">
        <v>171</v>
      </c>
      <c r="G756" s="11" t="s">
        <v>608</v>
      </c>
      <c r="H756" s="11" t="s">
        <v>7269</v>
      </c>
      <c r="I756" s="68"/>
      <c r="J756" s="68"/>
      <c r="K756" s="68"/>
      <c r="L756" s="68"/>
      <c r="M756" s="68"/>
      <c r="N756" s="68"/>
      <c r="O756" s="31" t="s">
        <v>937</v>
      </c>
      <c r="P756" s="31">
        <v>0.33400000000000002</v>
      </c>
    </row>
    <row r="757" spans="1:16" x14ac:dyDescent="0.35">
      <c r="A757" s="2" t="s">
        <v>350</v>
      </c>
      <c r="B757" s="27">
        <v>2</v>
      </c>
      <c r="C757" s="2" t="s">
        <v>351</v>
      </c>
      <c r="D757" s="11" t="s">
        <v>150</v>
      </c>
      <c r="E757" s="11" t="s">
        <v>97</v>
      </c>
      <c r="F757" s="33" t="s">
        <v>608</v>
      </c>
      <c r="G757" s="11" t="s">
        <v>608</v>
      </c>
      <c r="H757" s="11" t="s">
        <v>7269</v>
      </c>
      <c r="I757" s="68"/>
      <c r="J757" s="68"/>
      <c r="K757" s="68"/>
      <c r="L757" s="68"/>
      <c r="M757" s="68"/>
      <c r="N757" s="68"/>
      <c r="O757" s="31" t="s">
        <v>938</v>
      </c>
      <c r="P757" s="31">
        <v>4.0000000000000001E-3</v>
      </c>
    </row>
    <row r="758" spans="1:16" x14ac:dyDescent="0.35">
      <c r="A758" s="2" t="s">
        <v>350</v>
      </c>
      <c r="B758" s="27">
        <v>2</v>
      </c>
      <c r="C758" s="2" t="s">
        <v>351</v>
      </c>
      <c r="D758" s="11" t="s">
        <v>145</v>
      </c>
      <c r="E758" s="11"/>
      <c r="F758" s="11" t="s">
        <v>106</v>
      </c>
      <c r="G758" s="11" t="s">
        <v>608</v>
      </c>
      <c r="H758" s="11" t="s">
        <v>7269</v>
      </c>
      <c r="I758" s="68"/>
      <c r="J758" s="68"/>
      <c r="K758" s="68"/>
      <c r="L758" s="68"/>
      <c r="M758" s="68"/>
      <c r="N758" s="68"/>
      <c r="O758" s="31" t="s">
        <v>939</v>
      </c>
      <c r="P758" s="31">
        <v>4.3999999999999997E-2</v>
      </c>
    </row>
    <row r="759" spans="1:16" x14ac:dyDescent="0.35">
      <c r="A759" s="2" t="s">
        <v>350</v>
      </c>
      <c r="B759" s="27">
        <v>2</v>
      </c>
      <c r="C759" s="2" t="s">
        <v>351</v>
      </c>
      <c r="D759" s="11" t="s">
        <v>145</v>
      </c>
      <c r="E759" s="11"/>
      <c r="F759" s="11" t="s">
        <v>106</v>
      </c>
      <c r="G759" s="11" t="s">
        <v>608</v>
      </c>
      <c r="H759" s="11" t="s">
        <v>7279</v>
      </c>
      <c r="I759" s="68"/>
      <c r="J759" s="68"/>
      <c r="K759" s="68"/>
      <c r="L759" s="68"/>
      <c r="M759" s="68" t="s">
        <v>2040</v>
      </c>
      <c r="N759" s="68"/>
      <c r="O759" s="31" t="s">
        <v>2653</v>
      </c>
      <c r="P759" s="31">
        <v>3.5000000000000003E-2</v>
      </c>
    </row>
    <row r="760" spans="1:16" x14ac:dyDescent="0.35">
      <c r="A760" s="2" t="s">
        <v>350</v>
      </c>
      <c r="B760" s="27">
        <v>2</v>
      </c>
      <c r="C760" s="2" t="s">
        <v>351</v>
      </c>
      <c r="D760" s="11" t="s">
        <v>145</v>
      </c>
      <c r="E760" s="11"/>
      <c r="F760" s="11" t="s">
        <v>98</v>
      </c>
      <c r="G760" s="11" t="s">
        <v>608</v>
      </c>
      <c r="H760" s="11" t="s">
        <v>7269</v>
      </c>
      <c r="I760" s="68"/>
      <c r="J760" s="68"/>
      <c r="K760" s="68"/>
      <c r="L760" s="68"/>
      <c r="M760" s="68"/>
      <c r="N760" s="68"/>
      <c r="O760" s="31" t="s">
        <v>940</v>
      </c>
      <c r="P760" s="31">
        <v>0.10199999999999999</v>
      </c>
    </row>
    <row r="761" spans="1:16" x14ac:dyDescent="0.35">
      <c r="A761" s="2" t="s">
        <v>350</v>
      </c>
      <c r="B761" s="27">
        <v>2</v>
      </c>
      <c r="C761" s="2" t="s">
        <v>351</v>
      </c>
      <c r="D761" s="11" t="s">
        <v>145</v>
      </c>
      <c r="E761" s="11"/>
      <c r="F761" s="11" t="s">
        <v>98</v>
      </c>
      <c r="G761" s="11" t="s">
        <v>608</v>
      </c>
      <c r="H761" s="11" t="s">
        <v>7279</v>
      </c>
      <c r="I761" s="68"/>
      <c r="J761" s="68"/>
      <c r="K761" s="68"/>
      <c r="L761" s="68"/>
      <c r="M761" s="68" t="s">
        <v>2040</v>
      </c>
      <c r="N761" s="68"/>
      <c r="O761" s="31" t="s">
        <v>2654</v>
      </c>
      <c r="P761" s="31">
        <v>8.2000000000000003E-2</v>
      </c>
    </row>
    <row r="762" spans="1:16" x14ac:dyDescent="0.35">
      <c r="A762" s="2" t="s">
        <v>350</v>
      </c>
      <c r="B762" s="27">
        <v>2</v>
      </c>
      <c r="C762" s="2" t="s">
        <v>351</v>
      </c>
      <c r="D762" s="11" t="s">
        <v>145</v>
      </c>
      <c r="E762" s="11"/>
      <c r="F762" s="11" t="s">
        <v>104</v>
      </c>
      <c r="G762" s="11" t="s">
        <v>608</v>
      </c>
      <c r="H762" s="11" t="s">
        <v>7269</v>
      </c>
      <c r="I762" s="68"/>
      <c r="J762" s="68"/>
      <c r="K762" s="68"/>
      <c r="L762" s="68"/>
      <c r="M762" s="68"/>
      <c r="N762" s="68"/>
      <c r="O762" s="31" t="s">
        <v>941</v>
      </c>
      <c r="P762" s="31">
        <v>0.218</v>
      </c>
    </row>
    <row r="763" spans="1:16" x14ac:dyDescent="0.35">
      <c r="A763" s="2" t="s">
        <v>350</v>
      </c>
      <c r="B763" s="27">
        <v>2</v>
      </c>
      <c r="C763" s="2" t="s">
        <v>351</v>
      </c>
      <c r="D763" s="11" t="s">
        <v>145</v>
      </c>
      <c r="E763" s="11"/>
      <c r="F763" s="11" t="s">
        <v>104</v>
      </c>
      <c r="G763" s="11" t="s">
        <v>608</v>
      </c>
      <c r="H763" s="11" t="s">
        <v>7279</v>
      </c>
      <c r="I763" s="68"/>
      <c r="J763" s="68"/>
      <c r="K763" s="68"/>
      <c r="L763" s="68"/>
      <c r="M763" s="68" t="s">
        <v>2040</v>
      </c>
      <c r="N763" s="68"/>
      <c r="O763" s="31" t="s">
        <v>2655</v>
      </c>
      <c r="P763" s="31">
        <v>0.17399999999999999</v>
      </c>
    </row>
    <row r="764" spans="1:16" x14ac:dyDescent="0.35">
      <c r="A764" s="2" t="s">
        <v>350</v>
      </c>
      <c r="B764" s="27">
        <v>2</v>
      </c>
      <c r="C764" s="2" t="s">
        <v>351</v>
      </c>
      <c r="D764" s="11" t="s">
        <v>145</v>
      </c>
      <c r="E764" s="11"/>
      <c r="F764" s="11" t="s">
        <v>105</v>
      </c>
      <c r="G764" s="11" t="s">
        <v>608</v>
      </c>
      <c r="H764" s="11" t="s">
        <v>7269</v>
      </c>
      <c r="I764" s="68"/>
      <c r="J764" s="68"/>
      <c r="K764" s="68"/>
      <c r="L764" s="68"/>
      <c r="M764" s="68"/>
      <c r="N764" s="68"/>
      <c r="O764" s="31" t="s">
        <v>942</v>
      </c>
      <c r="P764" s="31">
        <v>0.36299999999999999</v>
      </c>
    </row>
    <row r="765" spans="1:16" x14ac:dyDescent="0.35">
      <c r="A765" s="2" t="s">
        <v>350</v>
      </c>
      <c r="B765" s="27">
        <v>2</v>
      </c>
      <c r="C765" s="2" t="s">
        <v>351</v>
      </c>
      <c r="D765" s="11" t="s">
        <v>145</v>
      </c>
      <c r="E765" s="11"/>
      <c r="F765" s="11" t="s">
        <v>105</v>
      </c>
      <c r="G765" s="11" t="s">
        <v>608</v>
      </c>
      <c r="H765" s="11" t="s">
        <v>7279</v>
      </c>
      <c r="I765" s="68"/>
      <c r="J765" s="68"/>
      <c r="K765" s="68"/>
      <c r="L765" s="68"/>
      <c r="M765" s="68" t="s">
        <v>2040</v>
      </c>
      <c r="N765" s="68"/>
      <c r="O765" s="31" t="s">
        <v>2656</v>
      </c>
      <c r="P765" s="31">
        <v>0.28999999999999998</v>
      </c>
    </row>
    <row r="766" spans="1:16" x14ac:dyDescent="0.35">
      <c r="A766" s="2" t="s">
        <v>350</v>
      </c>
      <c r="B766" s="27">
        <v>2</v>
      </c>
      <c r="C766" s="2" t="s">
        <v>351</v>
      </c>
      <c r="D766" s="11" t="s">
        <v>145</v>
      </c>
      <c r="E766" s="11"/>
      <c r="F766" s="11" t="s">
        <v>107</v>
      </c>
      <c r="G766" s="11" t="s">
        <v>608</v>
      </c>
      <c r="H766" s="11" t="s">
        <v>7269</v>
      </c>
      <c r="I766" s="68"/>
      <c r="J766" s="68"/>
      <c r="K766" s="68"/>
      <c r="L766" s="68"/>
      <c r="M766" s="68"/>
      <c r="N766" s="68"/>
      <c r="O766" s="31" t="s">
        <v>943</v>
      </c>
      <c r="P766" s="31">
        <v>0.63800000000000001</v>
      </c>
    </row>
    <row r="767" spans="1:16" x14ac:dyDescent="0.35">
      <c r="A767" s="2" t="s">
        <v>350</v>
      </c>
      <c r="B767" s="27">
        <v>2</v>
      </c>
      <c r="C767" s="2" t="s">
        <v>351</v>
      </c>
      <c r="D767" s="11" t="s">
        <v>145</v>
      </c>
      <c r="E767" s="11"/>
      <c r="F767" s="11" t="s">
        <v>107</v>
      </c>
      <c r="G767" s="11" t="s">
        <v>608</v>
      </c>
      <c r="H767" s="11" t="s">
        <v>7279</v>
      </c>
      <c r="I767" s="68"/>
      <c r="J767" s="68"/>
      <c r="K767" s="68"/>
      <c r="L767" s="68"/>
      <c r="M767" s="68" t="s">
        <v>2040</v>
      </c>
      <c r="N767" s="68"/>
      <c r="O767" s="31" t="s">
        <v>2657</v>
      </c>
      <c r="P767" s="31">
        <v>0.51</v>
      </c>
    </row>
    <row r="768" spans="1:16" x14ac:dyDescent="0.35">
      <c r="A768" s="2" t="s">
        <v>350</v>
      </c>
      <c r="B768" s="27">
        <v>2</v>
      </c>
      <c r="C768" s="2" t="s">
        <v>351</v>
      </c>
      <c r="D768" s="11" t="s">
        <v>145</v>
      </c>
      <c r="E768" s="11"/>
      <c r="F768" s="11" t="s">
        <v>109</v>
      </c>
      <c r="G768" s="11" t="s">
        <v>608</v>
      </c>
      <c r="H768" s="11" t="s">
        <v>7269</v>
      </c>
      <c r="I768" s="68"/>
      <c r="J768" s="68"/>
      <c r="K768" s="68"/>
      <c r="L768" s="68"/>
      <c r="M768" s="68"/>
      <c r="N768" s="68"/>
      <c r="O768" s="31" t="s">
        <v>944</v>
      </c>
      <c r="P768" s="31">
        <v>1.0589999999999999</v>
      </c>
    </row>
    <row r="769" spans="1:16" x14ac:dyDescent="0.35">
      <c r="A769" s="2" t="s">
        <v>350</v>
      </c>
      <c r="B769" s="27">
        <v>2</v>
      </c>
      <c r="C769" s="2" t="s">
        <v>351</v>
      </c>
      <c r="D769" s="11" t="s">
        <v>145</v>
      </c>
      <c r="E769" s="11"/>
      <c r="F769" s="11" t="s">
        <v>109</v>
      </c>
      <c r="G769" s="11" t="s">
        <v>608</v>
      </c>
      <c r="H769" s="11" t="s">
        <v>7279</v>
      </c>
      <c r="I769" s="68"/>
      <c r="J769" s="68"/>
      <c r="K769" s="68"/>
      <c r="L769" s="68"/>
      <c r="M769" s="68" t="s">
        <v>2040</v>
      </c>
      <c r="N769" s="68"/>
      <c r="O769" s="31" t="s">
        <v>2658</v>
      </c>
      <c r="P769" s="31">
        <v>0.84699999999999998</v>
      </c>
    </row>
    <row r="770" spans="1:16" x14ac:dyDescent="0.35">
      <c r="A770" s="2" t="s">
        <v>350</v>
      </c>
      <c r="B770" s="27">
        <v>2</v>
      </c>
      <c r="C770" s="2" t="s">
        <v>351</v>
      </c>
      <c r="D770" s="11" t="s">
        <v>145</v>
      </c>
      <c r="E770" s="11"/>
      <c r="F770" s="11" t="s">
        <v>110</v>
      </c>
      <c r="G770" s="11" t="s">
        <v>608</v>
      </c>
      <c r="H770" s="11" t="s">
        <v>7269</v>
      </c>
      <c r="I770" s="68"/>
      <c r="J770" s="68"/>
      <c r="K770" s="68"/>
      <c r="L770" s="68"/>
      <c r="M770" s="68"/>
      <c r="N770" s="68"/>
      <c r="O770" s="31" t="s">
        <v>945</v>
      </c>
      <c r="P770" s="31">
        <v>1.4790000000000001</v>
      </c>
    </row>
    <row r="771" spans="1:16" x14ac:dyDescent="0.35">
      <c r="A771" s="2" t="s">
        <v>350</v>
      </c>
      <c r="B771" s="27">
        <v>2</v>
      </c>
      <c r="C771" s="2" t="s">
        <v>351</v>
      </c>
      <c r="D771" s="11" t="s">
        <v>145</v>
      </c>
      <c r="E771" s="11"/>
      <c r="F771" s="11" t="s">
        <v>110</v>
      </c>
      <c r="G771" s="11" t="s">
        <v>608</v>
      </c>
      <c r="H771" s="11" t="s">
        <v>7279</v>
      </c>
      <c r="I771" s="68"/>
      <c r="J771" s="68"/>
      <c r="K771" s="68"/>
      <c r="L771" s="68"/>
      <c r="M771" s="68" t="s">
        <v>2040</v>
      </c>
      <c r="N771" s="68"/>
      <c r="O771" s="31" t="s">
        <v>2659</v>
      </c>
      <c r="P771" s="31">
        <v>1.1830000000000001</v>
      </c>
    </row>
    <row r="772" spans="1:16" x14ac:dyDescent="0.35">
      <c r="A772" s="2" t="s">
        <v>350</v>
      </c>
      <c r="B772" s="27">
        <v>2</v>
      </c>
      <c r="C772" s="2" t="s">
        <v>351</v>
      </c>
      <c r="D772" s="11" t="s">
        <v>145</v>
      </c>
      <c r="E772" s="11"/>
      <c r="F772" s="11" t="s">
        <v>111</v>
      </c>
      <c r="G772" s="11" t="s">
        <v>608</v>
      </c>
      <c r="H772" s="11" t="s">
        <v>7269</v>
      </c>
      <c r="I772" s="68"/>
      <c r="J772" s="68"/>
      <c r="K772" s="68"/>
      <c r="L772" s="68"/>
      <c r="M772" s="68"/>
      <c r="N772" s="68"/>
      <c r="O772" s="31" t="s">
        <v>946</v>
      </c>
      <c r="P772" s="31">
        <v>1.9139999999999999</v>
      </c>
    </row>
    <row r="773" spans="1:16" x14ac:dyDescent="0.35">
      <c r="A773" s="2" t="s">
        <v>350</v>
      </c>
      <c r="B773" s="27">
        <v>2</v>
      </c>
      <c r="C773" s="2" t="s">
        <v>351</v>
      </c>
      <c r="D773" s="11" t="s">
        <v>145</v>
      </c>
      <c r="E773" s="11"/>
      <c r="F773" s="11" t="s">
        <v>111</v>
      </c>
      <c r="G773" s="11" t="s">
        <v>608</v>
      </c>
      <c r="H773" s="11" t="s">
        <v>7279</v>
      </c>
      <c r="I773" s="68"/>
      <c r="J773" s="68"/>
      <c r="K773" s="68"/>
      <c r="L773" s="68"/>
      <c r="M773" s="68" t="s">
        <v>2040</v>
      </c>
      <c r="N773" s="68"/>
      <c r="O773" s="31" t="s">
        <v>2660</v>
      </c>
      <c r="P773" s="31">
        <v>1.5309999999999999</v>
      </c>
    </row>
    <row r="774" spans="1:16" x14ac:dyDescent="0.35">
      <c r="A774" s="2" t="s">
        <v>350</v>
      </c>
      <c r="B774" s="27">
        <v>2</v>
      </c>
      <c r="C774" s="2" t="s">
        <v>351</v>
      </c>
      <c r="D774" s="11" t="s">
        <v>145</v>
      </c>
      <c r="E774" s="11"/>
      <c r="F774" s="11" t="s">
        <v>240</v>
      </c>
      <c r="G774" s="11" t="s">
        <v>608</v>
      </c>
      <c r="H774" s="11" t="s">
        <v>7269</v>
      </c>
      <c r="I774" s="68"/>
      <c r="J774" s="68"/>
      <c r="K774" s="68"/>
      <c r="L774" s="68"/>
      <c r="M774" s="68"/>
      <c r="N774" s="68"/>
      <c r="O774" s="31" t="s">
        <v>947</v>
      </c>
      <c r="P774" s="31">
        <v>2.117</v>
      </c>
    </row>
    <row r="775" spans="1:16" x14ac:dyDescent="0.35">
      <c r="A775" s="2" t="s">
        <v>350</v>
      </c>
      <c r="B775" s="27">
        <v>2</v>
      </c>
      <c r="C775" s="2" t="s">
        <v>351</v>
      </c>
      <c r="D775" s="11" t="s">
        <v>145</v>
      </c>
      <c r="E775" s="11"/>
      <c r="F775" s="11" t="s">
        <v>240</v>
      </c>
      <c r="G775" s="11" t="s">
        <v>608</v>
      </c>
      <c r="H775" s="11" t="s">
        <v>7279</v>
      </c>
      <c r="I775" s="68"/>
      <c r="J775" s="68"/>
      <c r="K775" s="68"/>
      <c r="L775" s="68"/>
      <c r="M775" s="68" t="s">
        <v>2040</v>
      </c>
      <c r="N775" s="68"/>
      <c r="O775" s="31" t="s">
        <v>2661</v>
      </c>
      <c r="P775" s="31">
        <v>1.694</v>
      </c>
    </row>
    <row r="776" spans="1:16" x14ac:dyDescent="0.35">
      <c r="A776" s="2" t="s">
        <v>350</v>
      </c>
      <c r="B776" s="27">
        <v>2</v>
      </c>
      <c r="C776" s="2" t="s">
        <v>351</v>
      </c>
      <c r="D776" s="11" t="s">
        <v>141</v>
      </c>
      <c r="E776" s="11"/>
      <c r="F776" s="11" t="s">
        <v>142</v>
      </c>
      <c r="G776" s="11" t="s">
        <v>99</v>
      </c>
      <c r="H776" s="11" t="s">
        <v>7269</v>
      </c>
      <c r="I776" s="68"/>
      <c r="J776" s="68"/>
      <c r="K776" s="68"/>
      <c r="L776" s="68"/>
      <c r="M776" s="68"/>
      <c r="N776" s="68"/>
      <c r="O776" s="31" t="s">
        <v>948</v>
      </c>
      <c r="P776" s="31">
        <v>0.31900000000000001</v>
      </c>
    </row>
    <row r="777" spans="1:16" x14ac:dyDescent="0.35">
      <c r="A777" s="2" t="s">
        <v>350</v>
      </c>
      <c r="B777" s="27">
        <v>2</v>
      </c>
      <c r="C777" s="2" t="s">
        <v>351</v>
      </c>
      <c r="D777" s="11" t="s">
        <v>141</v>
      </c>
      <c r="E777" s="11"/>
      <c r="F777" s="11" t="s">
        <v>142</v>
      </c>
      <c r="G777" s="11" t="s">
        <v>99</v>
      </c>
      <c r="H777" s="11" t="s">
        <v>7279</v>
      </c>
      <c r="I777" s="68"/>
      <c r="J777" s="68"/>
      <c r="K777" s="68"/>
      <c r="L777" s="68"/>
      <c r="M777" s="68" t="s">
        <v>2040</v>
      </c>
      <c r="N777" s="68"/>
      <c r="O777" s="31" t="s">
        <v>2662</v>
      </c>
      <c r="P777" s="31">
        <v>0.255</v>
      </c>
    </row>
    <row r="778" spans="1:16" x14ac:dyDescent="0.35">
      <c r="A778" s="2" t="s">
        <v>350</v>
      </c>
      <c r="B778" s="27">
        <v>2</v>
      </c>
      <c r="C778" s="2" t="s">
        <v>351</v>
      </c>
      <c r="D778" s="11" t="s">
        <v>141</v>
      </c>
      <c r="E778" s="11"/>
      <c r="F778" s="11" t="s">
        <v>142</v>
      </c>
      <c r="G778" s="11" t="s">
        <v>99</v>
      </c>
      <c r="H778" s="11" t="s">
        <v>7285</v>
      </c>
      <c r="I778" s="68" t="s">
        <v>2040</v>
      </c>
      <c r="J778" s="68"/>
      <c r="K778" s="68"/>
      <c r="L778" s="68"/>
      <c r="M778" s="68"/>
      <c r="N778" s="68"/>
      <c r="O778" s="31" t="s">
        <v>2663</v>
      </c>
      <c r="P778" s="31">
        <v>0.36699999999999999</v>
      </c>
    </row>
    <row r="779" spans="1:16" x14ac:dyDescent="0.35">
      <c r="A779" s="2" t="s">
        <v>350</v>
      </c>
      <c r="B779" s="27">
        <v>2</v>
      </c>
      <c r="C779" s="2" t="s">
        <v>351</v>
      </c>
      <c r="D779" s="11" t="s">
        <v>141</v>
      </c>
      <c r="E779" s="11"/>
      <c r="F779" s="11" t="s">
        <v>142</v>
      </c>
      <c r="G779" s="11" t="s">
        <v>99</v>
      </c>
      <c r="H779" s="11" t="s">
        <v>7273</v>
      </c>
      <c r="I779" s="68" t="s">
        <v>2040</v>
      </c>
      <c r="J779" s="68"/>
      <c r="K779" s="68"/>
      <c r="L779" s="68"/>
      <c r="M779" s="68" t="s">
        <v>2040</v>
      </c>
      <c r="N779" s="68"/>
      <c r="O779" s="31" t="s">
        <v>2664</v>
      </c>
      <c r="P779" s="31">
        <v>0.36699999999999999</v>
      </c>
    </row>
    <row r="780" spans="1:16" x14ac:dyDescent="0.35">
      <c r="A780" s="2" t="s">
        <v>350</v>
      </c>
      <c r="B780" s="27">
        <v>2</v>
      </c>
      <c r="C780" s="2" t="s">
        <v>351</v>
      </c>
      <c r="D780" s="11" t="s">
        <v>141</v>
      </c>
      <c r="E780" s="11"/>
      <c r="F780" s="11" t="s">
        <v>142</v>
      </c>
      <c r="G780" s="11" t="s">
        <v>99</v>
      </c>
      <c r="H780" s="11" t="s">
        <v>7288</v>
      </c>
      <c r="I780" s="68"/>
      <c r="J780" s="68"/>
      <c r="K780" s="68"/>
      <c r="L780" s="68"/>
      <c r="M780" s="68"/>
      <c r="N780" s="68" t="s">
        <v>2040</v>
      </c>
      <c r="O780" s="31" t="s">
        <v>2665</v>
      </c>
      <c r="P780" s="31">
        <v>0.255</v>
      </c>
    </row>
    <row r="781" spans="1:16" x14ac:dyDescent="0.35">
      <c r="A781" s="2" t="s">
        <v>350</v>
      </c>
      <c r="B781" s="27">
        <v>2</v>
      </c>
      <c r="C781" s="2" t="s">
        <v>351</v>
      </c>
      <c r="D781" s="11" t="s">
        <v>141</v>
      </c>
      <c r="E781" s="11"/>
      <c r="F781" s="11" t="s">
        <v>142</v>
      </c>
      <c r="G781" s="11" t="s">
        <v>99</v>
      </c>
      <c r="H781" s="11" t="s">
        <v>7276</v>
      </c>
      <c r="I781" s="68"/>
      <c r="J781" s="68"/>
      <c r="K781" s="68"/>
      <c r="L781" s="68"/>
      <c r="M781" s="68" t="s">
        <v>2040</v>
      </c>
      <c r="N781" s="68" t="s">
        <v>2040</v>
      </c>
      <c r="O781" s="31" t="s">
        <v>2666</v>
      </c>
      <c r="P781" s="31">
        <v>0.191</v>
      </c>
    </row>
    <row r="782" spans="1:16" x14ac:dyDescent="0.35">
      <c r="A782" s="2" t="s">
        <v>350</v>
      </c>
      <c r="B782" s="27">
        <v>2</v>
      </c>
      <c r="C782" s="2" t="s">
        <v>351</v>
      </c>
      <c r="D782" s="11" t="s">
        <v>141</v>
      </c>
      <c r="E782" s="11"/>
      <c r="F782" s="11" t="s">
        <v>142</v>
      </c>
      <c r="G782" s="11" t="s">
        <v>99</v>
      </c>
      <c r="H782" s="11" t="s">
        <v>7282</v>
      </c>
      <c r="I782" s="68" t="s">
        <v>2040</v>
      </c>
      <c r="J782" s="68"/>
      <c r="K782" s="68"/>
      <c r="L782" s="68"/>
      <c r="M782" s="68"/>
      <c r="N782" s="68" t="s">
        <v>2040</v>
      </c>
      <c r="O782" s="31" t="s">
        <v>2667</v>
      </c>
      <c r="P782" s="31">
        <v>0.30299999999999999</v>
      </c>
    </row>
    <row r="783" spans="1:16" x14ac:dyDescent="0.35">
      <c r="A783" s="2" t="s">
        <v>350</v>
      </c>
      <c r="B783" s="27">
        <v>2</v>
      </c>
      <c r="C783" s="2" t="s">
        <v>351</v>
      </c>
      <c r="D783" s="11" t="s">
        <v>141</v>
      </c>
      <c r="E783" s="11"/>
      <c r="F783" s="11" t="s">
        <v>142</v>
      </c>
      <c r="G783" s="11" t="s">
        <v>99</v>
      </c>
      <c r="H783" s="11" t="s">
        <v>7272</v>
      </c>
      <c r="I783" s="68" t="s">
        <v>2040</v>
      </c>
      <c r="J783" s="68"/>
      <c r="K783" s="68"/>
      <c r="L783" s="68"/>
      <c r="M783" s="68" t="s">
        <v>2040</v>
      </c>
      <c r="N783" s="68" t="s">
        <v>2040</v>
      </c>
      <c r="O783" s="31" t="s">
        <v>2668</v>
      </c>
      <c r="P783" s="31">
        <v>0.30299999999999999</v>
      </c>
    </row>
    <row r="784" spans="1:16" x14ac:dyDescent="0.35">
      <c r="A784" s="2" t="s">
        <v>350</v>
      </c>
      <c r="B784" s="27">
        <v>2</v>
      </c>
      <c r="C784" s="2" t="s">
        <v>351</v>
      </c>
      <c r="D784" s="11" t="s">
        <v>141</v>
      </c>
      <c r="E784" s="11"/>
      <c r="F784" s="11" t="s">
        <v>142</v>
      </c>
      <c r="G784" s="11" t="s">
        <v>659</v>
      </c>
      <c r="H784" s="11" t="s">
        <v>7269</v>
      </c>
      <c r="I784" s="68"/>
      <c r="J784" s="68"/>
      <c r="K784" s="68"/>
      <c r="L784" s="68"/>
      <c r="M784" s="68"/>
      <c r="N784" s="68"/>
      <c r="O784" s="31" t="s">
        <v>949</v>
      </c>
      <c r="P784" s="31">
        <v>1.0589999999999999</v>
      </c>
    </row>
    <row r="785" spans="1:16" x14ac:dyDescent="0.35">
      <c r="A785" s="2" t="s">
        <v>350</v>
      </c>
      <c r="B785" s="27">
        <v>2</v>
      </c>
      <c r="C785" s="2" t="s">
        <v>351</v>
      </c>
      <c r="D785" s="11" t="s">
        <v>141</v>
      </c>
      <c r="E785" s="11"/>
      <c r="F785" s="11" t="s">
        <v>142</v>
      </c>
      <c r="G785" s="11" t="s">
        <v>659</v>
      </c>
      <c r="H785" s="11" t="s">
        <v>7279</v>
      </c>
      <c r="I785" s="68"/>
      <c r="J785" s="68"/>
      <c r="K785" s="68"/>
      <c r="L785" s="68"/>
      <c r="M785" s="68" t="s">
        <v>2040</v>
      </c>
      <c r="N785" s="68"/>
      <c r="O785" s="31" t="s">
        <v>2669</v>
      </c>
      <c r="P785" s="31">
        <v>0.84699999999999998</v>
      </c>
    </row>
    <row r="786" spans="1:16" x14ac:dyDescent="0.35">
      <c r="A786" s="2" t="s">
        <v>350</v>
      </c>
      <c r="B786" s="27">
        <v>2</v>
      </c>
      <c r="C786" s="2" t="s">
        <v>351</v>
      </c>
      <c r="D786" s="11" t="s">
        <v>141</v>
      </c>
      <c r="E786" s="11"/>
      <c r="F786" s="11" t="s">
        <v>142</v>
      </c>
      <c r="G786" s="11" t="s">
        <v>659</v>
      </c>
      <c r="H786" s="11" t="s">
        <v>7285</v>
      </c>
      <c r="I786" s="68" t="s">
        <v>2040</v>
      </c>
      <c r="J786" s="68"/>
      <c r="K786" s="68"/>
      <c r="L786" s="68"/>
      <c r="M786" s="68"/>
      <c r="N786" s="68"/>
      <c r="O786" s="31" t="s">
        <v>2670</v>
      </c>
      <c r="P786" s="31">
        <v>1.218</v>
      </c>
    </row>
    <row r="787" spans="1:16" x14ac:dyDescent="0.35">
      <c r="A787" s="2" t="s">
        <v>350</v>
      </c>
      <c r="B787" s="27">
        <v>2</v>
      </c>
      <c r="C787" s="2" t="s">
        <v>351</v>
      </c>
      <c r="D787" s="11" t="s">
        <v>141</v>
      </c>
      <c r="E787" s="11"/>
      <c r="F787" s="11" t="s">
        <v>142</v>
      </c>
      <c r="G787" s="11" t="s">
        <v>659</v>
      </c>
      <c r="H787" s="11" t="s">
        <v>7273</v>
      </c>
      <c r="I787" s="68" t="s">
        <v>2040</v>
      </c>
      <c r="J787" s="68"/>
      <c r="K787" s="68"/>
      <c r="L787" s="68"/>
      <c r="M787" s="68" t="s">
        <v>2040</v>
      </c>
      <c r="N787" s="68"/>
      <c r="O787" s="31" t="s">
        <v>2671</v>
      </c>
      <c r="P787" s="31">
        <v>1.218</v>
      </c>
    </row>
    <row r="788" spans="1:16" x14ac:dyDescent="0.35">
      <c r="A788" s="2" t="s">
        <v>350</v>
      </c>
      <c r="B788" s="27">
        <v>2</v>
      </c>
      <c r="C788" s="2" t="s">
        <v>351</v>
      </c>
      <c r="D788" s="11" t="s">
        <v>141</v>
      </c>
      <c r="E788" s="11"/>
      <c r="F788" s="11" t="s">
        <v>142</v>
      </c>
      <c r="G788" s="11" t="s">
        <v>659</v>
      </c>
      <c r="H788" s="11" t="s">
        <v>7288</v>
      </c>
      <c r="I788" s="68"/>
      <c r="J788" s="68"/>
      <c r="K788" s="68"/>
      <c r="L788" s="68"/>
      <c r="M788" s="68"/>
      <c r="N788" s="68" t="s">
        <v>2040</v>
      </c>
      <c r="O788" s="31" t="s">
        <v>2672</v>
      </c>
      <c r="P788" s="31">
        <v>0.84699999999999998</v>
      </c>
    </row>
    <row r="789" spans="1:16" x14ac:dyDescent="0.35">
      <c r="A789" s="2" t="s">
        <v>350</v>
      </c>
      <c r="B789" s="27">
        <v>2</v>
      </c>
      <c r="C789" s="2" t="s">
        <v>351</v>
      </c>
      <c r="D789" s="11" t="s">
        <v>141</v>
      </c>
      <c r="E789" s="11"/>
      <c r="F789" s="11" t="s">
        <v>142</v>
      </c>
      <c r="G789" s="11" t="s">
        <v>659</v>
      </c>
      <c r="H789" s="11" t="s">
        <v>7276</v>
      </c>
      <c r="I789" s="68"/>
      <c r="J789" s="68"/>
      <c r="K789" s="68"/>
      <c r="L789" s="68"/>
      <c r="M789" s="68" t="s">
        <v>2040</v>
      </c>
      <c r="N789" s="68" t="s">
        <v>2040</v>
      </c>
      <c r="O789" s="31" t="s">
        <v>2673</v>
      </c>
      <c r="P789" s="31">
        <v>0.63500000000000001</v>
      </c>
    </row>
    <row r="790" spans="1:16" x14ac:dyDescent="0.35">
      <c r="A790" s="2" t="s">
        <v>350</v>
      </c>
      <c r="B790" s="27">
        <v>2</v>
      </c>
      <c r="C790" s="2" t="s">
        <v>351</v>
      </c>
      <c r="D790" s="11" t="s">
        <v>141</v>
      </c>
      <c r="E790" s="11"/>
      <c r="F790" s="11" t="s">
        <v>142</v>
      </c>
      <c r="G790" s="11" t="s">
        <v>659</v>
      </c>
      <c r="H790" s="11" t="s">
        <v>7282</v>
      </c>
      <c r="I790" s="68" t="s">
        <v>2040</v>
      </c>
      <c r="J790" s="68"/>
      <c r="K790" s="68"/>
      <c r="L790" s="68"/>
      <c r="M790" s="68"/>
      <c r="N790" s="68" t="s">
        <v>2040</v>
      </c>
      <c r="O790" s="31" t="s">
        <v>2674</v>
      </c>
      <c r="P790" s="31">
        <v>1.006</v>
      </c>
    </row>
    <row r="791" spans="1:16" x14ac:dyDescent="0.35">
      <c r="A791" s="2" t="s">
        <v>350</v>
      </c>
      <c r="B791" s="27">
        <v>2</v>
      </c>
      <c r="C791" s="2" t="s">
        <v>351</v>
      </c>
      <c r="D791" s="11" t="s">
        <v>141</v>
      </c>
      <c r="E791" s="11"/>
      <c r="F791" s="11" t="s">
        <v>142</v>
      </c>
      <c r="G791" s="11" t="s">
        <v>659</v>
      </c>
      <c r="H791" s="11" t="s">
        <v>7272</v>
      </c>
      <c r="I791" s="68" t="s">
        <v>2040</v>
      </c>
      <c r="J791" s="68"/>
      <c r="K791" s="68"/>
      <c r="L791" s="68"/>
      <c r="M791" s="68" t="s">
        <v>2040</v>
      </c>
      <c r="N791" s="68" t="s">
        <v>2040</v>
      </c>
      <c r="O791" s="31" t="s">
        <v>2675</v>
      </c>
      <c r="P791" s="31">
        <v>1.006</v>
      </c>
    </row>
    <row r="792" spans="1:16" x14ac:dyDescent="0.35">
      <c r="A792" s="2" t="s">
        <v>350</v>
      </c>
      <c r="B792" s="27">
        <v>2</v>
      </c>
      <c r="C792" s="2" t="s">
        <v>351</v>
      </c>
      <c r="D792" s="11" t="s">
        <v>141</v>
      </c>
      <c r="E792" s="11"/>
      <c r="F792" s="11" t="s">
        <v>142</v>
      </c>
      <c r="G792" s="11" t="s">
        <v>659</v>
      </c>
      <c r="H792" s="11" t="s">
        <v>5867</v>
      </c>
      <c r="I792" s="68"/>
      <c r="J792" s="68" t="s">
        <v>2040</v>
      </c>
      <c r="K792" s="68"/>
      <c r="L792" s="68"/>
      <c r="M792" s="68"/>
      <c r="N792" s="68"/>
      <c r="O792" s="31" t="s">
        <v>2676</v>
      </c>
      <c r="P792" s="31">
        <v>1.165</v>
      </c>
    </row>
    <row r="793" spans="1:16" x14ac:dyDescent="0.35">
      <c r="A793" s="2" t="s">
        <v>350</v>
      </c>
      <c r="B793" s="27">
        <v>2</v>
      </c>
      <c r="C793" s="2" t="s">
        <v>351</v>
      </c>
      <c r="D793" s="11" t="s">
        <v>141</v>
      </c>
      <c r="E793" s="11"/>
      <c r="F793" s="11" t="s">
        <v>142</v>
      </c>
      <c r="G793" s="11" t="s">
        <v>659</v>
      </c>
      <c r="H793" s="11" t="s">
        <v>7296</v>
      </c>
      <c r="I793" s="68"/>
      <c r="J793" s="68" t="s">
        <v>2040</v>
      </c>
      <c r="K793" s="68"/>
      <c r="L793" s="68"/>
      <c r="M793" s="68" t="s">
        <v>2040</v>
      </c>
      <c r="N793" s="68"/>
      <c r="O793" s="31" t="s">
        <v>2677</v>
      </c>
      <c r="P793" s="31">
        <v>1.165</v>
      </c>
    </row>
    <row r="794" spans="1:16" x14ac:dyDescent="0.35">
      <c r="A794" s="2" t="s">
        <v>350</v>
      </c>
      <c r="B794" s="27">
        <v>2</v>
      </c>
      <c r="C794" s="2" t="s">
        <v>351</v>
      </c>
      <c r="D794" s="11" t="s">
        <v>141</v>
      </c>
      <c r="E794" s="11"/>
      <c r="F794" s="11" t="s">
        <v>142</v>
      </c>
      <c r="G794" s="11" t="s">
        <v>659</v>
      </c>
      <c r="H794" s="11" t="s">
        <v>7298</v>
      </c>
      <c r="I794" s="68" t="s">
        <v>2040</v>
      </c>
      <c r="J794" s="68" t="s">
        <v>2040</v>
      </c>
      <c r="K794" s="68"/>
      <c r="L794" s="68"/>
      <c r="M794" s="68"/>
      <c r="N794" s="68"/>
      <c r="O794" s="31" t="s">
        <v>2678</v>
      </c>
      <c r="P794" s="31">
        <v>1.3240000000000001</v>
      </c>
    </row>
    <row r="795" spans="1:16" x14ac:dyDescent="0.35">
      <c r="A795" s="2" t="s">
        <v>350</v>
      </c>
      <c r="B795" s="27">
        <v>2</v>
      </c>
      <c r="C795" s="2" t="s">
        <v>351</v>
      </c>
      <c r="D795" s="11" t="s">
        <v>141</v>
      </c>
      <c r="E795" s="11"/>
      <c r="F795" s="11" t="s">
        <v>142</v>
      </c>
      <c r="G795" s="11" t="s">
        <v>659</v>
      </c>
      <c r="H795" s="11" t="s">
        <v>7294</v>
      </c>
      <c r="I795" s="68" t="s">
        <v>2040</v>
      </c>
      <c r="J795" s="68" t="s">
        <v>2040</v>
      </c>
      <c r="K795" s="68"/>
      <c r="L795" s="68"/>
      <c r="M795" s="68" t="s">
        <v>2040</v>
      </c>
      <c r="N795" s="68"/>
      <c r="O795" s="31" t="s">
        <v>2679</v>
      </c>
      <c r="P795" s="31">
        <v>1.3240000000000001</v>
      </c>
    </row>
    <row r="796" spans="1:16" x14ac:dyDescent="0.35">
      <c r="A796" s="2" t="s">
        <v>350</v>
      </c>
      <c r="B796" s="27">
        <v>2</v>
      </c>
      <c r="C796" s="2" t="s">
        <v>351</v>
      </c>
      <c r="D796" s="11" t="s">
        <v>141</v>
      </c>
      <c r="E796" s="11"/>
      <c r="F796" s="11" t="s">
        <v>142</v>
      </c>
      <c r="G796" s="11" t="s">
        <v>659</v>
      </c>
      <c r="H796" s="11" t="s">
        <v>7299</v>
      </c>
      <c r="I796" s="68"/>
      <c r="J796" s="68" t="s">
        <v>2040</v>
      </c>
      <c r="K796" s="68"/>
      <c r="L796" s="68"/>
      <c r="M796" s="68"/>
      <c r="N796" s="68" t="s">
        <v>2040</v>
      </c>
      <c r="O796" s="31" t="s">
        <v>2680</v>
      </c>
      <c r="P796" s="31">
        <v>0.95299999999999996</v>
      </c>
    </row>
    <row r="797" spans="1:16" x14ac:dyDescent="0.35">
      <c r="A797" s="2" t="s">
        <v>350</v>
      </c>
      <c r="B797" s="27">
        <v>2</v>
      </c>
      <c r="C797" s="2" t="s">
        <v>351</v>
      </c>
      <c r="D797" s="11" t="s">
        <v>141</v>
      </c>
      <c r="E797" s="11"/>
      <c r="F797" s="11" t="s">
        <v>142</v>
      </c>
      <c r="G797" s="11" t="s">
        <v>659</v>
      </c>
      <c r="H797" s="11" t="s">
        <v>7295</v>
      </c>
      <c r="I797" s="68"/>
      <c r="J797" s="68" t="s">
        <v>2040</v>
      </c>
      <c r="K797" s="68"/>
      <c r="L797" s="68"/>
      <c r="M797" s="68" t="s">
        <v>2040</v>
      </c>
      <c r="N797" s="68" t="s">
        <v>2040</v>
      </c>
      <c r="O797" s="31" t="s">
        <v>2681</v>
      </c>
      <c r="P797" s="31">
        <v>0.95299999999999996</v>
      </c>
    </row>
    <row r="798" spans="1:16" x14ac:dyDescent="0.35">
      <c r="A798" s="2" t="s">
        <v>350</v>
      </c>
      <c r="B798" s="27">
        <v>2</v>
      </c>
      <c r="C798" s="2" t="s">
        <v>351</v>
      </c>
      <c r="D798" s="11" t="s">
        <v>141</v>
      </c>
      <c r="E798" s="11"/>
      <c r="F798" s="11" t="s">
        <v>142</v>
      </c>
      <c r="G798" s="11" t="s">
        <v>659</v>
      </c>
      <c r="H798" s="11" t="s">
        <v>7297</v>
      </c>
      <c r="I798" s="68" t="s">
        <v>2040</v>
      </c>
      <c r="J798" s="68" t="s">
        <v>2040</v>
      </c>
      <c r="K798" s="68"/>
      <c r="L798" s="68"/>
      <c r="M798" s="68"/>
      <c r="N798" s="68" t="s">
        <v>2040</v>
      </c>
      <c r="O798" s="31" t="s">
        <v>2682</v>
      </c>
      <c r="P798" s="31">
        <v>1.1120000000000001</v>
      </c>
    </row>
    <row r="799" spans="1:16" x14ac:dyDescent="0.35">
      <c r="A799" s="2" t="s">
        <v>350</v>
      </c>
      <c r="B799" s="27">
        <v>2</v>
      </c>
      <c r="C799" s="2" t="s">
        <v>351</v>
      </c>
      <c r="D799" s="11" t="s">
        <v>141</v>
      </c>
      <c r="E799" s="11"/>
      <c r="F799" s="11" t="s">
        <v>142</v>
      </c>
      <c r="G799" s="11" t="s">
        <v>659</v>
      </c>
      <c r="H799" s="11" t="s">
        <v>7291</v>
      </c>
      <c r="I799" s="68" t="s">
        <v>2040</v>
      </c>
      <c r="J799" s="68" t="s">
        <v>2040</v>
      </c>
      <c r="K799" s="68"/>
      <c r="L799" s="68"/>
      <c r="M799" s="68" t="s">
        <v>2040</v>
      </c>
      <c r="N799" s="68" t="s">
        <v>2040</v>
      </c>
      <c r="O799" s="31" t="s">
        <v>2683</v>
      </c>
      <c r="P799" s="31">
        <v>1.1120000000000001</v>
      </c>
    </row>
    <row r="800" spans="1:16" x14ac:dyDescent="0.35">
      <c r="A800" s="2" t="s">
        <v>350</v>
      </c>
      <c r="B800" s="27">
        <v>2</v>
      </c>
      <c r="C800" s="2" t="s">
        <v>351</v>
      </c>
      <c r="D800" s="11" t="s">
        <v>141</v>
      </c>
      <c r="E800" s="11"/>
      <c r="F800" s="11" t="s">
        <v>100</v>
      </c>
      <c r="G800" s="11" t="s">
        <v>99</v>
      </c>
      <c r="H800" s="11" t="s">
        <v>7269</v>
      </c>
      <c r="I800" s="68"/>
      <c r="J800" s="68"/>
      <c r="K800" s="68"/>
      <c r="L800" s="68"/>
      <c r="M800" s="68"/>
      <c r="N800" s="68"/>
      <c r="O800" s="31" t="s">
        <v>950</v>
      </c>
      <c r="P800" s="31">
        <v>0.95699999999999996</v>
      </c>
    </row>
    <row r="801" spans="1:16" x14ac:dyDescent="0.35">
      <c r="A801" s="2" t="s">
        <v>350</v>
      </c>
      <c r="B801" s="27">
        <v>2</v>
      </c>
      <c r="C801" s="2" t="s">
        <v>351</v>
      </c>
      <c r="D801" s="11" t="s">
        <v>141</v>
      </c>
      <c r="E801" s="11"/>
      <c r="F801" s="11" t="s">
        <v>100</v>
      </c>
      <c r="G801" s="11" t="s">
        <v>99</v>
      </c>
      <c r="H801" s="11" t="s">
        <v>7279</v>
      </c>
      <c r="I801" s="68"/>
      <c r="J801" s="68"/>
      <c r="K801" s="68"/>
      <c r="L801" s="68"/>
      <c r="M801" s="68" t="s">
        <v>2040</v>
      </c>
      <c r="N801" s="68"/>
      <c r="O801" s="31" t="s">
        <v>2684</v>
      </c>
      <c r="P801" s="31">
        <v>0.76600000000000001</v>
      </c>
    </row>
    <row r="802" spans="1:16" x14ac:dyDescent="0.35">
      <c r="A802" s="2" t="s">
        <v>350</v>
      </c>
      <c r="B802" s="27">
        <v>2</v>
      </c>
      <c r="C802" s="2" t="s">
        <v>351</v>
      </c>
      <c r="D802" s="11" t="s">
        <v>141</v>
      </c>
      <c r="E802" s="11"/>
      <c r="F802" s="11" t="s">
        <v>100</v>
      </c>
      <c r="G802" s="11" t="s">
        <v>99</v>
      </c>
      <c r="H802" s="11" t="s">
        <v>7285</v>
      </c>
      <c r="I802" s="68" t="s">
        <v>2040</v>
      </c>
      <c r="J802" s="68"/>
      <c r="K802" s="68"/>
      <c r="L802" s="68"/>
      <c r="M802" s="68"/>
      <c r="N802" s="68"/>
      <c r="O802" s="31" t="s">
        <v>2685</v>
      </c>
      <c r="P802" s="31">
        <v>1.101</v>
      </c>
    </row>
    <row r="803" spans="1:16" x14ac:dyDescent="0.35">
      <c r="A803" s="2" t="s">
        <v>350</v>
      </c>
      <c r="B803" s="27">
        <v>2</v>
      </c>
      <c r="C803" s="2" t="s">
        <v>351</v>
      </c>
      <c r="D803" s="11" t="s">
        <v>141</v>
      </c>
      <c r="E803" s="11"/>
      <c r="F803" s="11" t="s">
        <v>100</v>
      </c>
      <c r="G803" s="11" t="s">
        <v>99</v>
      </c>
      <c r="H803" s="11" t="s">
        <v>7273</v>
      </c>
      <c r="I803" s="68" t="s">
        <v>2040</v>
      </c>
      <c r="J803" s="68"/>
      <c r="K803" s="68"/>
      <c r="L803" s="68"/>
      <c r="M803" s="68" t="s">
        <v>2040</v>
      </c>
      <c r="N803" s="68"/>
      <c r="O803" s="31" t="s">
        <v>2686</v>
      </c>
      <c r="P803" s="31">
        <v>1.101</v>
      </c>
    </row>
    <row r="804" spans="1:16" x14ac:dyDescent="0.35">
      <c r="A804" s="2" t="s">
        <v>350</v>
      </c>
      <c r="B804" s="27">
        <v>2</v>
      </c>
      <c r="C804" s="2" t="s">
        <v>351</v>
      </c>
      <c r="D804" s="11" t="s">
        <v>141</v>
      </c>
      <c r="E804" s="11"/>
      <c r="F804" s="11" t="s">
        <v>100</v>
      </c>
      <c r="G804" s="11" t="s">
        <v>99</v>
      </c>
      <c r="H804" s="11" t="s">
        <v>7288</v>
      </c>
      <c r="I804" s="68"/>
      <c r="J804" s="68"/>
      <c r="K804" s="68"/>
      <c r="L804" s="68"/>
      <c r="M804" s="68"/>
      <c r="N804" s="68" t="s">
        <v>2040</v>
      </c>
      <c r="O804" s="31" t="s">
        <v>2687</v>
      </c>
      <c r="P804" s="31">
        <v>0.76600000000000001</v>
      </c>
    </row>
    <row r="805" spans="1:16" x14ac:dyDescent="0.35">
      <c r="A805" s="2" t="s">
        <v>350</v>
      </c>
      <c r="B805" s="27">
        <v>2</v>
      </c>
      <c r="C805" s="2" t="s">
        <v>351</v>
      </c>
      <c r="D805" s="11" t="s">
        <v>141</v>
      </c>
      <c r="E805" s="11"/>
      <c r="F805" s="11" t="s">
        <v>100</v>
      </c>
      <c r="G805" s="11" t="s">
        <v>99</v>
      </c>
      <c r="H805" s="11" t="s">
        <v>7276</v>
      </c>
      <c r="I805" s="68"/>
      <c r="J805" s="68"/>
      <c r="K805" s="68"/>
      <c r="L805" s="68"/>
      <c r="M805" s="68" t="s">
        <v>2040</v>
      </c>
      <c r="N805" s="68" t="s">
        <v>2040</v>
      </c>
      <c r="O805" s="31" t="s">
        <v>2688</v>
      </c>
      <c r="P805" s="31">
        <v>0.57399999999999995</v>
      </c>
    </row>
    <row r="806" spans="1:16" x14ac:dyDescent="0.35">
      <c r="A806" s="2" t="s">
        <v>350</v>
      </c>
      <c r="B806" s="27">
        <v>2</v>
      </c>
      <c r="C806" s="2" t="s">
        <v>351</v>
      </c>
      <c r="D806" s="11" t="s">
        <v>141</v>
      </c>
      <c r="E806" s="11"/>
      <c r="F806" s="11" t="s">
        <v>100</v>
      </c>
      <c r="G806" s="11" t="s">
        <v>99</v>
      </c>
      <c r="H806" s="11" t="s">
        <v>7282</v>
      </c>
      <c r="I806" s="68" t="s">
        <v>2040</v>
      </c>
      <c r="J806" s="68"/>
      <c r="K806" s="68"/>
      <c r="L806" s="68"/>
      <c r="M806" s="68"/>
      <c r="N806" s="68" t="s">
        <v>2040</v>
      </c>
      <c r="O806" s="31" t="s">
        <v>2689</v>
      </c>
      <c r="P806" s="31">
        <v>0.90900000000000003</v>
      </c>
    </row>
    <row r="807" spans="1:16" x14ac:dyDescent="0.35">
      <c r="A807" s="2" t="s">
        <v>350</v>
      </c>
      <c r="B807" s="27">
        <v>2</v>
      </c>
      <c r="C807" s="2" t="s">
        <v>351</v>
      </c>
      <c r="D807" s="11" t="s">
        <v>141</v>
      </c>
      <c r="E807" s="11"/>
      <c r="F807" s="11" t="s">
        <v>100</v>
      </c>
      <c r="G807" s="11" t="s">
        <v>99</v>
      </c>
      <c r="H807" s="11" t="s">
        <v>7272</v>
      </c>
      <c r="I807" s="68" t="s">
        <v>2040</v>
      </c>
      <c r="J807" s="68"/>
      <c r="K807" s="68"/>
      <c r="L807" s="68"/>
      <c r="M807" s="68" t="s">
        <v>2040</v>
      </c>
      <c r="N807" s="68" t="s">
        <v>2040</v>
      </c>
      <c r="O807" s="31" t="s">
        <v>2690</v>
      </c>
      <c r="P807" s="31">
        <v>0.90900000000000003</v>
      </c>
    </row>
    <row r="808" spans="1:16" x14ac:dyDescent="0.35">
      <c r="A808" s="2" t="s">
        <v>350</v>
      </c>
      <c r="B808" s="27">
        <v>2</v>
      </c>
      <c r="C808" s="2" t="s">
        <v>351</v>
      </c>
      <c r="D808" s="11" t="s">
        <v>141</v>
      </c>
      <c r="E808" s="11"/>
      <c r="F808" s="11" t="s">
        <v>100</v>
      </c>
      <c r="G808" s="11" t="s">
        <v>659</v>
      </c>
      <c r="H808" s="11" t="s">
        <v>7269</v>
      </c>
      <c r="I808" s="68"/>
      <c r="J808" s="68"/>
      <c r="K808" s="68"/>
      <c r="L808" s="68"/>
      <c r="M808" s="68"/>
      <c r="N808" s="68"/>
      <c r="O808" s="31" t="s">
        <v>951</v>
      </c>
      <c r="P808" s="31">
        <v>1.4790000000000001</v>
      </c>
    </row>
    <row r="809" spans="1:16" x14ac:dyDescent="0.35">
      <c r="A809" s="2" t="s">
        <v>350</v>
      </c>
      <c r="B809" s="27">
        <v>2</v>
      </c>
      <c r="C809" s="2" t="s">
        <v>351</v>
      </c>
      <c r="D809" s="11" t="s">
        <v>141</v>
      </c>
      <c r="E809" s="11"/>
      <c r="F809" s="11" t="s">
        <v>100</v>
      </c>
      <c r="G809" s="11" t="s">
        <v>659</v>
      </c>
      <c r="H809" s="11" t="s">
        <v>7279</v>
      </c>
      <c r="I809" s="68"/>
      <c r="J809" s="68"/>
      <c r="K809" s="68"/>
      <c r="L809" s="68"/>
      <c r="M809" s="68" t="s">
        <v>2040</v>
      </c>
      <c r="N809" s="68"/>
      <c r="O809" s="31" t="s">
        <v>2691</v>
      </c>
      <c r="P809" s="31">
        <v>1.1830000000000001</v>
      </c>
    </row>
    <row r="810" spans="1:16" x14ac:dyDescent="0.35">
      <c r="A810" s="2" t="s">
        <v>350</v>
      </c>
      <c r="B810" s="27">
        <v>2</v>
      </c>
      <c r="C810" s="2" t="s">
        <v>351</v>
      </c>
      <c r="D810" s="11" t="s">
        <v>141</v>
      </c>
      <c r="E810" s="11"/>
      <c r="F810" s="11" t="s">
        <v>100</v>
      </c>
      <c r="G810" s="11" t="s">
        <v>659</v>
      </c>
      <c r="H810" s="11" t="s">
        <v>7285</v>
      </c>
      <c r="I810" s="68" t="s">
        <v>2040</v>
      </c>
      <c r="J810" s="68"/>
      <c r="K810" s="68"/>
      <c r="L810" s="68"/>
      <c r="M810" s="68"/>
      <c r="N810" s="68"/>
      <c r="O810" s="31" t="s">
        <v>2692</v>
      </c>
      <c r="P810" s="31">
        <v>1.7010000000000001</v>
      </c>
    </row>
    <row r="811" spans="1:16" x14ac:dyDescent="0.35">
      <c r="A811" s="2" t="s">
        <v>350</v>
      </c>
      <c r="B811" s="27">
        <v>2</v>
      </c>
      <c r="C811" s="2" t="s">
        <v>351</v>
      </c>
      <c r="D811" s="11" t="s">
        <v>141</v>
      </c>
      <c r="E811" s="11"/>
      <c r="F811" s="11" t="s">
        <v>100</v>
      </c>
      <c r="G811" s="11" t="s">
        <v>659</v>
      </c>
      <c r="H811" s="11" t="s">
        <v>7273</v>
      </c>
      <c r="I811" s="68" t="s">
        <v>2040</v>
      </c>
      <c r="J811" s="68"/>
      <c r="K811" s="68"/>
      <c r="L811" s="68"/>
      <c r="M811" s="68" t="s">
        <v>2040</v>
      </c>
      <c r="N811" s="68"/>
      <c r="O811" s="31" t="s">
        <v>2693</v>
      </c>
      <c r="P811" s="31">
        <v>1.7010000000000001</v>
      </c>
    </row>
    <row r="812" spans="1:16" x14ac:dyDescent="0.35">
      <c r="A812" s="2" t="s">
        <v>350</v>
      </c>
      <c r="B812" s="27">
        <v>2</v>
      </c>
      <c r="C812" s="2" t="s">
        <v>351</v>
      </c>
      <c r="D812" s="11" t="s">
        <v>141</v>
      </c>
      <c r="E812" s="11"/>
      <c r="F812" s="11" t="s">
        <v>100</v>
      </c>
      <c r="G812" s="11" t="s">
        <v>659</v>
      </c>
      <c r="H812" s="11" t="s">
        <v>7288</v>
      </c>
      <c r="I812" s="68"/>
      <c r="J812" s="68"/>
      <c r="K812" s="68"/>
      <c r="L812" s="68"/>
      <c r="M812" s="68"/>
      <c r="N812" s="68" t="s">
        <v>2040</v>
      </c>
      <c r="O812" s="31" t="s">
        <v>2694</v>
      </c>
      <c r="P812" s="31">
        <v>1.1830000000000001</v>
      </c>
    </row>
    <row r="813" spans="1:16" x14ac:dyDescent="0.35">
      <c r="A813" s="2" t="s">
        <v>350</v>
      </c>
      <c r="B813" s="27">
        <v>2</v>
      </c>
      <c r="C813" s="2" t="s">
        <v>351</v>
      </c>
      <c r="D813" s="11" t="s">
        <v>141</v>
      </c>
      <c r="E813" s="11"/>
      <c r="F813" s="11" t="s">
        <v>100</v>
      </c>
      <c r="G813" s="11" t="s">
        <v>659</v>
      </c>
      <c r="H813" s="11" t="s">
        <v>7276</v>
      </c>
      <c r="I813" s="68"/>
      <c r="J813" s="68"/>
      <c r="K813" s="68"/>
      <c r="L813" s="68"/>
      <c r="M813" s="68" t="s">
        <v>2040</v>
      </c>
      <c r="N813" s="68" t="s">
        <v>2040</v>
      </c>
      <c r="O813" s="31" t="s">
        <v>2695</v>
      </c>
      <c r="P813" s="31">
        <v>0.88700000000000001</v>
      </c>
    </row>
    <row r="814" spans="1:16" x14ac:dyDescent="0.35">
      <c r="A814" s="2" t="s">
        <v>350</v>
      </c>
      <c r="B814" s="27">
        <v>2</v>
      </c>
      <c r="C814" s="2" t="s">
        <v>351</v>
      </c>
      <c r="D814" s="11" t="s">
        <v>141</v>
      </c>
      <c r="E814" s="11"/>
      <c r="F814" s="11" t="s">
        <v>100</v>
      </c>
      <c r="G814" s="11" t="s">
        <v>659</v>
      </c>
      <c r="H814" s="11" t="s">
        <v>7282</v>
      </c>
      <c r="I814" s="68" t="s">
        <v>2040</v>
      </c>
      <c r="J814" s="68"/>
      <c r="K814" s="68"/>
      <c r="L814" s="68"/>
      <c r="M814" s="68"/>
      <c r="N814" s="68" t="s">
        <v>2040</v>
      </c>
      <c r="O814" s="31" t="s">
        <v>2696</v>
      </c>
      <c r="P814" s="31">
        <v>1.405</v>
      </c>
    </row>
    <row r="815" spans="1:16" x14ac:dyDescent="0.35">
      <c r="A815" s="2" t="s">
        <v>350</v>
      </c>
      <c r="B815" s="27">
        <v>2</v>
      </c>
      <c r="C815" s="2" t="s">
        <v>351</v>
      </c>
      <c r="D815" s="11" t="s">
        <v>141</v>
      </c>
      <c r="E815" s="11"/>
      <c r="F815" s="11" t="s">
        <v>100</v>
      </c>
      <c r="G815" s="11" t="s">
        <v>659</v>
      </c>
      <c r="H815" s="11" t="s">
        <v>7272</v>
      </c>
      <c r="I815" s="68" t="s">
        <v>2040</v>
      </c>
      <c r="J815" s="68"/>
      <c r="K815" s="68"/>
      <c r="L815" s="68"/>
      <c r="M815" s="68" t="s">
        <v>2040</v>
      </c>
      <c r="N815" s="68" t="s">
        <v>2040</v>
      </c>
      <c r="O815" s="31" t="s">
        <v>2697</v>
      </c>
      <c r="P815" s="31">
        <v>1.405</v>
      </c>
    </row>
    <row r="816" spans="1:16" x14ac:dyDescent="0.35">
      <c r="A816" s="2" t="s">
        <v>350</v>
      </c>
      <c r="B816" s="27">
        <v>2</v>
      </c>
      <c r="C816" s="2" t="s">
        <v>351</v>
      </c>
      <c r="D816" s="11" t="s">
        <v>141</v>
      </c>
      <c r="E816" s="11"/>
      <c r="F816" s="11" t="s">
        <v>100</v>
      </c>
      <c r="G816" s="11" t="s">
        <v>659</v>
      </c>
      <c r="H816" s="11" t="s">
        <v>5867</v>
      </c>
      <c r="I816" s="68"/>
      <c r="J816" s="68" t="s">
        <v>2040</v>
      </c>
      <c r="K816" s="68"/>
      <c r="L816" s="68"/>
      <c r="M816" s="68"/>
      <c r="N816" s="68"/>
      <c r="O816" s="31" t="s">
        <v>2698</v>
      </c>
      <c r="P816" s="31">
        <v>1.627</v>
      </c>
    </row>
    <row r="817" spans="1:16" x14ac:dyDescent="0.35">
      <c r="A817" s="2" t="s">
        <v>350</v>
      </c>
      <c r="B817" s="27">
        <v>2</v>
      </c>
      <c r="C817" s="2" t="s">
        <v>351</v>
      </c>
      <c r="D817" s="11" t="s">
        <v>141</v>
      </c>
      <c r="E817" s="11"/>
      <c r="F817" s="11" t="s">
        <v>100</v>
      </c>
      <c r="G817" s="11" t="s">
        <v>659</v>
      </c>
      <c r="H817" s="11" t="s">
        <v>7296</v>
      </c>
      <c r="I817" s="68"/>
      <c r="J817" s="68" t="s">
        <v>2040</v>
      </c>
      <c r="K817" s="68"/>
      <c r="L817" s="68"/>
      <c r="M817" s="68" t="s">
        <v>2040</v>
      </c>
      <c r="N817" s="68"/>
      <c r="O817" s="31" t="s">
        <v>2699</v>
      </c>
      <c r="P817" s="31">
        <v>1.627</v>
      </c>
    </row>
    <row r="818" spans="1:16" x14ac:dyDescent="0.35">
      <c r="A818" s="2" t="s">
        <v>350</v>
      </c>
      <c r="B818" s="27">
        <v>2</v>
      </c>
      <c r="C818" s="2" t="s">
        <v>351</v>
      </c>
      <c r="D818" s="11" t="s">
        <v>141</v>
      </c>
      <c r="E818" s="11"/>
      <c r="F818" s="11" t="s">
        <v>100</v>
      </c>
      <c r="G818" s="11" t="s">
        <v>659</v>
      </c>
      <c r="H818" s="11" t="s">
        <v>7298</v>
      </c>
      <c r="I818" s="68" t="s">
        <v>2040</v>
      </c>
      <c r="J818" s="68" t="s">
        <v>2040</v>
      </c>
      <c r="K818" s="68"/>
      <c r="L818" s="68"/>
      <c r="M818" s="68"/>
      <c r="N818" s="68"/>
      <c r="O818" s="31" t="s">
        <v>2700</v>
      </c>
      <c r="P818" s="31">
        <v>1.849</v>
      </c>
    </row>
    <row r="819" spans="1:16" x14ac:dyDescent="0.35">
      <c r="A819" s="2" t="s">
        <v>350</v>
      </c>
      <c r="B819" s="27">
        <v>2</v>
      </c>
      <c r="C819" s="2" t="s">
        <v>351</v>
      </c>
      <c r="D819" s="11" t="s">
        <v>141</v>
      </c>
      <c r="E819" s="11"/>
      <c r="F819" s="11" t="s">
        <v>100</v>
      </c>
      <c r="G819" s="11" t="s">
        <v>659</v>
      </c>
      <c r="H819" s="11" t="s">
        <v>7294</v>
      </c>
      <c r="I819" s="68" t="s">
        <v>2040</v>
      </c>
      <c r="J819" s="68" t="s">
        <v>2040</v>
      </c>
      <c r="K819" s="68"/>
      <c r="L819" s="68"/>
      <c r="M819" s="68" t="s">
        <v>2040</v>
      </c>
      <c r="N819" s="68"/>
      <c r="O819" s="31" t="s">
        <v>2701</v>
      </c>
      <c r="P819" s="31">
        <v>1.849</v>
      </c>
    </row>
    <row r="820" spans="1:16" x14ac:dyDescent="0.35">
      <c r="A820" s="2" t="s">
        <v>350</v>
      </c>
      <c r="B820" s="27">
        <v>2</v>
      </c>
      <c r="C820" s="2" t="s">
        <v>351</v>
      </c>
      <c r="D820" s="11" t="s">
        <v>141</v>
      </c>
      <c r="E820" s="11"/>
      <c r="F820" s="11" t="s">
        <v>100</v>
      </c>
      <c r="G820" s="11" t="s">
        <v>659</v>
      </c>
      <c r="H820" s="11" t="s">
        <v>7299</v>
      </c>
      <c r="I820" s="68"/>
      <c r="J820" s="68" t="s">
        <v>2040</v>
      </c>
      <c r="K820" s="68"/>
      <c r="L820" s="68"/>
      <c r="M820" s="68"/>
      <c r="N820" s="68" t="s">
        <v>2040</v>
      </c>
      <c r="O820" s="31" t="s">
        <v>2702</v>
      </c>
      <c r="P820" s="31">
        <v>1.331</v>
      </c>
    </row>
    <row r="821" spans="1:16" x14ac:dyDescent="0.35">
      <c r="A821" s="2" t="s">
        <v>350</v>
      </c>
      <c r="B821" s="27">
        <v>2</v>
      </c>
      <c r="C821" s="2" t="s">
        <v>351</v>
      </c>
      <c r="D821" s="11" t="s">
        <v>141</v>
      </c>
      <c r="E821" s="11"/>
      <c r="F821" s="11" t="s">
        <v>100</v>
      </c>
      <c r="G821" s="11" t="s">
        <v>659</v>
      </c>
      <c r="H821" s="11" t="s">
        <v>7295</v>
      </c>
      <c r="I821" s="68"/>
      <c r="J821" s="68" t="s">
        <v>2040</v>
      </c>
      <c r="K821" s="68"/>
      <c r="L821" s="68"/>
      <c r="M821" s="68" t="s">
        <v>2040</v>
      </c>
      <c r="N821" s="68" t="s">
        <v>2040</v>
      </c>
      <c r="O821" s="31" t="s">
        <v>2703</v>
      </c>
      <c r="P821" s="31">
        <v>1.331</v>
      </c>
    </row>
    <row r="822" spans="1:16" x14ac:dyDescent="0.35">
      <c r="A822" s="2" t="s">
        <v>350</v>
      </c>
      <c r="B822" s="27">
        <v>2</v>
      </c>
      <c r="C822" s="2" t="s">
        <v>351</v>
      </c>
      <c r="D822" s="11" t="s">
        <v>141</v>
      </c>
      <c r="E822" s="11"/>
      <c r="F822" s="11" t="s">
        <v>100</v>
      </c>
      <c r="G822" s="11" t="s">
        <v>659</v>
      </c>
      <c r="H822" s="11" t="s">
        <v>7297</v>
      </c>
      <c r="I822" s="68" t="s">
        <v>2040</v>
      </c>
      <c r="J822" s="68" t="s">
        <v>2040</v>
      </c>
      <c r="K822" s="68"/>
      <c r="L822" s="68"/>
      <c r="M822" s="68"/>
      <c r="N822" s="68" t="s">
        <v>2040</v>
      </c>
      <c r="O822" s="31" t="s">
        <v>2704</v>
      </c>
      <c r="P822" s="31">
        <v>1.5529999999999999</v>
      </c>
    </row>
    <row r="823" spans="1:16" x14ac:dyDescent="0.35">
      <c r="A823" s="2" t="s">
        <v>350</v>
      </c>
      <c r="B823" s="27">
        <v>2</v>
      </c>
      <c r="C823" s="2" t="s">
        <v>351</v>
      </c>
      <c r="D823" s="11" t="s">
        <v>141</v>
      </c>
      <c r="E823" s="11"/>
      <c r="F823" s="11" t="s">
        <v>100</v>
      </c>
      <c r="G823" s="11" t="s">
        <v>659</v>
      </c>
      <c r="H823" s="11" t="s">
        <v>7291</v>
      </c>
      <c r="I823" s="68" t="s">
        <v>2040</v>
      </c>
      <c r="J823" s="68" t="s">
        <v>2040</v>
      </c>
      <c r="K823" s="68"/>
      <c r="L823" s="68"/>
      <c r="M823" s="68" t="s">
        <v>2040</v>
      </c>
      <c r="N823" s="68" t="s">
        <v>2040</v>
      </c>
      <c r="O823" s="31" t="s">
        <v>2705</v>
      </c>
      <c r="P823" s="31">
        <v>1.5529999999999999</v>
      </c>
    </row>
    <row r="824" spans="1:16" x14ac:dyDescent="0.35">
      <c r="A824" s="2" t="s">
        <v>350</v>
      </c>
      <c r="B824" s="27">
        <v>2</v>
      </c>
      <c r="C824" s="2" t="s">
        <v>351</v>
      </c>
      <c r="D824" s="11" t="s">
        <v>143</v>
      </c>
      <c r="E824" s="11"/>
      <c r="F824" s="11" t="s">
        <v>144</v>
      </c>
      <c r="G824" s="11" t="s">
        <v>99</v>
      </c>
      <c r="H824" s="11" t="s">
        <v>7269</v>
      </c>
      <c r="I824" s="68"/>
      <c r="J824" s="68"/>
      <c r="K824" s="68"/>
      <c r="L824" s="68"/>
      <c r="M824" s="68"/>
      <c r="N824" s="68"/>
      <c r="O824" s="31" t="s">
        <v>952</v>
      </c>
      <c r="P824" s="31">
        <v>0.63800000000000001</v>
      </c>
    </row>
    <row r="825" spans="1:16" x14ac:dyDescent="0.35">
      <c r="A825" s="2" t="s">
        <v>350</v>
      </c>
      <c r="B825" s="27">
        <v>2</v>
      </c>
      <c r="C825" s="2" t="s">
        <v>351</v>
      </c>
      <c r="D825" s="11" t="s">
        <v>143</v>
      </c>
      <c r="E825" s="11"/>
      <c r="F825" s="11" t="s">
        <v>144</v>
      </c>
      <c r="G825" s="11" t="s">
        <v>99</v>
      </c>
      <c r="H825" s="11" t="s">
        <v>7279</v>
      </c>
      <c r="I825" s="68"/>
      <c r="J825" s="68"/>
      <c r="K825" s="68"/>
      <c r="L825" s="68"/>
      <c r="M825" s="68" t="s">
        <v>2040</v>
      </c>
      <c r="N825" s="68"/>
      <c r="O825" s="31" t="s">
        <v>2706</v>
      </c>
      <c r="P825" s="31">
        <v>0.51</v>
      </c>
    </row>
    <row r="826" spans="1:16" x14ac:dyDescent="0.35">
      <c r="A826" s="2" t="s">
        <v>350</v>
      </c>
      <c r="B826" s="27">
        <v>2</v>
      </c>
      <c r="C826" s="2" t="s">
        <v>351</v>
      </c>
      <c r="D826" s="11" t="s">
        <v>143</v>
      </c>
      <c r="E826" s="11"/>
      <c r="F826" s="11" t="s">
        <v>144</v>
      </c>
      <c r="G826" s="11" t="s">
        <v>99</v>
      </c>
      <c r="H826" s="11" t="s">
        <v>7285</v>
      </c>
      <c r="I826" s="68" t="s">
        <v>2040</v>
      </c>
      <c r="J826" s="68"/>
      <c r="K826" s="68"/>
      <c r="L826" s="68"/>
      <c r="M826" s="68"/>
      <c r="N826" s="68"/>
      <c r="O826" s="31" t="s">
        <v>2707</v>
      </c>
      <c r="P826" s="31">
        <v>0.73399999999999999</v>
      </c>
    </row>
    <row r="827" spans="1:16" x14ac:dyDescent="0.35">
      <c r="A827" s="2" t="s">
        <v>350</v>
      </c>
      <c r="B827" s="27">
        <v>2</v>
      </c>
      <c r="C827" s="2" t="s">
        <v>351</v>
      </c>
      <c r="D827" s="11" t="s">
        <v>143</v>
      </c>
      <c r="E827" s="11"/>
      <c r="F827" s="11" t="s">
        <v>144</v>
      </c>
      <c r="G827" s="11" t="s">
        <v>99</v>
      </c>
      <c r="H827" s="11" t="s">
        <v>7273</v>
      </c>
      <c r="I827" s="68" t="s">
        <v>2040</v>
      </c>
      <c r="J827" s="68"/>
      <c r="K827" s="68"/>
      <c r="L827" s="68"/>
      <c r="M827" s="68" t="s">
        <v>2040</v>
      </c>
      <c r="N827" s="68"/>
      <c r="O827" s="31" t="s">
        <v>2708</v>
      </c>
      <c r="P827" s="31">
        <v>0.73399999999999999</v>
      </c>
    </row>
    <row r="828" spans="1:16" x14ac:dyDescent="0.35">
      <c r="A828" s="2" t="s">
        <v>350</v>
      </c>
      <c r="B828" s="27">
        <v>2</v>
      </c>
      <c r="C828" s="2" t="s">
        <v>351</v>
      </c>
      <c r="D828" s="11" t="s">
        <v>143</v>
      </c>
      <c r="E828" s="11"/>
      <c r="F828" s="11" t="s">
        <v>144</v>
      </c>
      <c r="G828" s="11" t="s">
        <v>99</v>
      </c>
      <c r="H828" s="11" t="s">
        <v>7288</v>
      </c>
      <c r="I828" s="68"/>
      <c r="J828" s="68"/>
      <c r="K828" s="68"/>
      <c r="L828" s="68"/>
      <c r="M828" s="68"/>
      <c r="N828" s="68" t="s">
        <v>2040</v>
      </c>
      <c r="O828" s="31" t="s">
        <v>2709</v>
      </c>
      <c r="P828" s="31">
        <v>0.51</v>
      </c>
    </row>
    <row r="829" spans="1:16" x14ac:dyDescent="0.35">
      <c r="A829" s="2" t="s">
        <v>350</v>
      </c>
      <c r="B829" s="27">
        <v>2</v>
      </c>
      <c r="C829" s="2" t="s">
        <v>351</v>
      </c>
      <c r="D829" s="11" t="s">
        <v>143</v>
      </c>
      <c r="E829" s="11"/>
      <c r="F829" s="11" t="s">
        <v>144</v>
      </c>
      <c r="G829" s="11" t="s">
        <v>99</v>
      </c>
      <c r="H829" s="11" t="s">
        <v>7276</v>
      </c>
      <c r="I829" s="68"/>
      <c r="J829" s="68"/>
      <c r="K829" s="68"/>
      <c r="L829" s="68"/>
      <c r="M829" s="68" t="s">
        <v>2040</v>
      </c>
      <c r="N829" s="68" t="s">
        <v>2040</v>
      </c>
      <c r="O829" s="31" t="s">
        <v>2710</v>
      </c>
      <c r="P829" s="31">
        <v>0.38300000000000001</v>
      </c>
    </row>
    <row r="830" spans="1:16" x14ac:dyDescent="0.35">
      <c r="A830" s="2" t="s">
        <v>350</v>
      </c>
      <c r="B830" s="27">
        <v>2</v>
      </c>
      <c r="C830" s="2" t="s">
        <v>351</v>
      </c>
      <c r="D830" s="11" t="s">
        <v>143</v>
      </c>
      <c r="E830" s="11"/>
      <c r="F830" s="11" t="s">
        <v>144</v>
      </c>
      <c r="G830" s="11" t="s">
        <v>99</v>
      </c>
      <c r="H830" s="11" t="s">
        <v>7282</v>
      </c>
      <c r="I830" s="68" t="s">
        <v>2040</v>
      </c>
      <c r="J830" s="68"/>
      <c r="K830" s="68"/>
      <c r="L830" s="68"/>
      <c r="M830" s="68"/>
      <c r="N830" s="68" t="s">
        <v>2040</v>
      </c>
      <c r="O830" s="31" t="s">
        <v>2711</v>
      </c>
      <c r="P830" s="31">
        <v>0.60599999999999998</v>
      </c>
    </row>
    <row r="831" spans="1:16" x14ac:dyDescent="0.35">
      <c r="A831" s="2" t="s">
        <v>350</v>
      </c>
      <c r="B831" s="27">
        <v>2</v>
      </c>
      <c r="C831" s="2" t="s">
        <v>351</v>
      </c>
      <c r="D831" s="11" t="s">
        <v>143</v>
      </c>
      <c r="E831" s="11"/>
      <c r="F831" s="11" t="s">
        <v>144</v>
      </c>
      <c r="G831" s="11" t="s">
        <v>99</v>
      </c>
      <c r="H831" s="11" t="s">
        <v>7272</v>
      </c>
      <c r="I831" s="68" t="s">
        <v>2040</v>
      </c>
      <c r="J831" s="68"/>
      <c r="K831" s="68"/>
      <c r="L831" s="68"/>
      <c r="M831" s="68" t="s">
        <v>2040</v>
      </c>
      <c r="N831" s="68" t="s">
        <v>2040</v>
      </c>
      <c r="O831" s="31" t="s">
        <v>2712</v>
      </c>
      <c r="P831" s="31">
        <v>0.60599999999999998</v>
      </c>
    </row>
    <row r="832" spans="1:16" x14ac:dyDescent="0.35">
      <c r="A832" s="2" t="s">
        <v>350</v>
      </c>
      <c r="B832" s="27">
        <v>2</v>
      </c>
      <c r="C832" s="2" t="s">
        <v>351</v>
      </c>
      <c r="D832" s="11" t="s">
        <v>143</v>
      </c>
      <c r="E832" s="11"/>
      <c r="F832" s="11" t="s">
        <v>144</v>
      </c>
      <c r="G832" s="11" t="s">
        <v>659</v>
      </c>
      <c r="H832" s="11" t="s">
        <v>7269</v>
      </c>
      <c r="I832" s="68"/>
      <c r="J832" s="68"/>
      <c r="K832" s="68"/>
      <c r="L832" s="68"/>
      <c r="M832" s="68"/>
      <c r="N832" s="68"/>
      <c r="O832" s="31" t="s">
        <v>953</v>
      </c>
      <c r="P832" s="31">
        <v>0.63800000000000001</v>
      </c>
    </row>
    <row r="833" spans="1:16" x14ac:dyDescent="0.35">
      <c r="A833" s="2" t="s">
        <v>350</v>
      </c>
      <c r="B833" s="27">
        <v>2</v>
      </c>
      <c r="C833" s="2" t="s">
        <v>351</v>
      </c>
      <c r="D833" s="11" t="s">
        <v>143</v>
      </c>
      <c r="E833" s="11"/>
      <c r="F833" s="11" t="s">
        <v>144</v>
      </c>
      <c r="G833" s="11" t="s">
        <v>659</v>
      </c>
      <c r="H833" s="11" t="s">
        <v>7279</v>
      </c>
      <c r="I833" s="68"/>
      <c r="J833" s="68"/>
      <c r="K833" s="68"/>
      <c r="L833" s="68"/>
      <c r="M833" s="68" t="s">
        <v>2040</v>
      </c>
      <c r="N833" s="68"/>
      <c r="O833" s="31" t="s">
        <v>2713</v>
      </c>
      <c r="P833" s="31">
        <v>0.51</v>
      </c>
    </row>
    <row r="834" spans="1:16" x14ac:dyDescent="0.35">
      <c r="A834" s="2" t="s">
        <v>350</v>
      </c>
      <c r="B834" s="27">
        <v>2</v>
      </c>
      <c r="C834" s="2" t="s">
        <v>351</v>
      </c>
      <c r="D834" s="11" t="s">
        <v>143</v>
      </c>
      <c r="E834" s="11"/>
      <c r="F834" s="11" t="s">
        <v>144</v>
      </c>
      <c r="G834" s="11" t="s">
        <v>659</v>
      </c>
      <c r="H834" s="11" t="s">
        <v>7285</v>
      </c>
      <c r="I834" s="68" t="s">
        <v>2040</v>
      </c>
      <c r="J834" s="68"/>
      <c r="K834" s="68"/>
      <c r="L834" s="68"/>
      <c r="M834" s="68"/>
      <c r="N834" s="68"/>
      <c r="O834" s="31" t="s">
        <v>2714</v>
      </c>
      <c r="P834" s="31">
        <v>0.73399999999999999</v>
      </c>
    </row>
    <row r="835" spans="1:16" x14ac:dyDescent="0.35">
      <c r="A835" s="2" t="s">
        <v>350</v>
      </c>
      <c r="B835" s="27">
        <v>2</v>
      </c>
      <c r="C835" s="2" t="s">
        <v>351</v>
      </c>
      <c r="D835" s="11" t="s">
        <v>143</v>
      </c>
      <c r="E835" s="11"/>
      <c r="F835" s="11" t="s">
        <v>144</v>
      </c>
      <c r="G835" s="11" t="s">
        <v>659</v>
      </c>
      <c r="H835" s="11" t="s">
        <v>7273</v>
      </c>
      <c r="I835" s="68" t="s">
        <v>2040</v>
      </c>
      <c r="J835" s="68"/>
      <c r="K835" s="68"/>
      <c r="L835" s="68"/>
      <c r="M835" s="68" t="s">
        <v>2040</v>
      </c>
      <c r="N835" s="68"/>
      <c r="O835" s="31" t="s">
        <v>2715</v>
      </c>
      <c r="P835" s="31">
        <v>0.73399999999999999</v>
      </c>
    </row>
    <row r="836" spans="1:16" x14ac:dyDescent="0.35">
      <c r="A836" s="2" t="s">
        <v>350</v>
      </c>
      <c r="B836" s="27">
        <v>2</v>
      </c>
      <c r="C836" s="2" t="s">
        <v>351</v>
      </c>
      <c r="D836" s="11" t="s">
        <v>143</v>
      </c>
      <c r="E836" s="11"/>
      <c r="F836" s="11" t="s">
        <v>144</v>
      </c>
      <c r="G836" s="11" t="s">
        <v>659</v>
      </c>
      <c r="H836" s="11" t="s">
        <v>7288</v>
      </c>
      <c r="I836" s="68"/>
      <c r="J836" s="68"/>
      <c r="K836" s="68"/>
      <c r="L836" s="68"/>
      <c r="M836" s="68"/>
      <c r="N836" s="68" t="s">
        <v>2040</v>
      </c>
      <c r="O836" s="31" t="s">
        <v>2716</v>
      </c>
      <c r="P836" s="31">
        <v>0.51</v>
      </c>
    </row>
    <row r="837" spans="1:16" x14ac:dyDescent="0.35">
      <c r="A837" s="2" t="s">
        <v>350</v>
      </c>
      <c r="B837" s="27">
        <v>2</v>
      </c>
      <c r="C837" s="2" t="s">
        <v>351</v>
      </c>
      <c r="D837" s="11" t="s">
        <v>143</v>
      </c>
      <c r="E837" s="11"/>
      <c r="F837" s="11" t="s">
        <v>144</v>
      </c>
      <c r="G837" s="11" t="s">
        <v>659</v>
      </c>
      <c r="H837" s="11" t="s">
        <v>7276</v>
      </c>
      <c r="I837" s="68"/>
      <c r="J837" s="68"/>
      <c r="K837" s="68"/>
      <c r="L837" s="68"/>
      <c r="M837" s="68" t="s">
        <v>2040</v>
      </c>
      <c r="N837" s="68" t="s">
        <v>2040</v>
      </c>
      <c r="O837" s="31" t="s">
        <v>2717</v>
      </c>
      <c r="P837" s="31">
        <v>0.38300000000000001</v>
      </c>
    </row>
    <row r="838" spans="1:16" x14ac:dyDescent="0.35">
      <c r="A838" s="2" t="s">
        <v>350</v>
      </c>
      <c r="B838" s="27">
        <v>2</v>
      </c>
      <c r="C838" s="2" t="s">
        <v>351</v>
      </c>
      <c r="D838" s="11" t="s">
        <v>143</v>
      </c>
      <c r="E838" s="11"/>
      <c r="F838" s="11" t="s">
        <v>144</v>
      </c>
      <c r="G838" s="11" t="s">
        <v>659</v>
      </c>
      <c r="H838" s="11" t="s">
        <v>7282</v>
      </c>
      <c r="I838" s="68" t="s">
        <v>2040</v>
      </c>
      <c r="J838" s="68"/>
      <c r="K838" s="68"/>
      <c r="L838" s="68"/>
      <c r="M838" s="68"/>
      <c r="N838" s="68" t="s">
        <v>2040</v>
      </c>
      <c r="O838" s="31" t="s">
        <v>2718</v>
      </c>
      <c r="P838" s="31">
        <v>0.60599999999999998</v>
      </c>
    </row>
    <row r="839" spans="1:16" x14ac:dyDescent="0.35">
      <c r="A839" s="2" t="s">
        <v>350</v>
      </c>
      <c r="B839" s="27">
        <v>2</v>
      </c>
      <c r="C839" s="2" t="s">
        <v>351</v>
      </c>
      <c r="D839" s="11" t="s">
        <v>143</v>
      </c>
      <c r="E839" s="11"/>
      <c r="F839" s="11" t="s">
        <v>144</v>
      </c>
      <c r="G839" s="11" t="s">
        <v>659</v>
      </c>
      <c r="H839" s="11" t="s">
        <v>7272</v>
      </c>
      <c r="I839" s="68" t="s">
        <v>2040</v>
      </c>
      <c r="J839" s="68"/>
      <c r="K839" s="68"/>
      <c r="L839" s="68"/>
      <c r="M839" s="68" t="s">
        <v>2040</v>
      </c>
      <c r="N839" s="68" t="s">
        <v>2040</v>
      </c>
      <c r="O839" s="31" t="s">
        <v>2719</v>
      </c>
      <c r="P839" s="31">
        <v>0.60599999999999998</v>
      </c>
    </row>
    <row r="840" spans="1:16" x14ac:dyDescent="0.35">
      <c r="A840" s="2" t="s">
        <v>350</v>
      </c>
      <c r="B840" s="27">
        <v>2</v>
      </c>
      <c r="C840" s="2" t="s">
        <v>351</v>
      </c>
      <c r="D840" s="11" t="s">
        <v>143</v>
      </c>
      <c r="E840" s="11"/>
      <c r="F840" s="11" t="s">
        <v>109</v>
      </c>
      <c r="G840" s="11" t="s">
        <v>99</v>
      </c>
      <c r="H840" s="11" t="s">
        <v>7269</v>
      </c>
      <c r="I840" s="68"/>
      <c r="J840" s="68"/>
      <c r="K840" s="68"/>
      <c r="L840" s="68"/>
      <c r="M840" s="68"/>
      <c r="N840" s="68"/>
      <c r="O840" s="31" t="s">
        <v>954</v>
      </c>
      <c r="P840" s="31">
        <v>0.63800000000000001</v>
      </c>
    </row>
    <row r="841" spans="1:16" x14ac:dyDescent="0.35">
      <c r="A841" s="2" t="s">
        <v>350</v>
      </c>
      <c r="B841" s="27">
        <v>2</v>
      </c>
      <c r="C841" s="2" t="s">
        <v>351</v>
      </c>
      <c r="D841" s="11" t="s">
        <v>143</v>
      </c>
      <c r="E841" s="11"/>
      <c r="F841" s="11" t="s">
        <v>109</v>
      </c>
      <c r="G841" s="11" t="s">
        <v>99</v>
      </c>
      <c r="H841" s="11" t="s">
        <v>7279</v>
      </c>
      <c r="I841" s="68"/>
      <c r="J841" s="68"/>
      <c r="K841" s="68"/>
      <c r="L841" s="68"/>
      <c r="M841" s="68" t="s">
        <v>2040</v>
      </c>
      <c r="N841" s="68"/>
      <c r="O841" s="31" t="s">
        <v>2720</v>
      </c>
      <c r="P841" s="31">
        <v>0.51</v>
      </c>
    </row>
    <row r="842" spans="1:16" x14ac:dyDescent="0.35">
      <c r="A842" s="2" t="s">
        <v>350</v>
      </c>
      <c r="B842" s="27">
        <v>2</v>
      </c>
      <c r="C842" s="2" t="s">
        <v>351</v>
      </c>
      <c r="D842" s="11" t="s">
        <v>143</v>
      </c>
      <c r="E842" s="11"/>
      <c r="F842" s="11" t="s">
        <v>109</v>
      </c>
      <c r="G842" s="11" t="s">
        <v>99</v>
      </c>
      <c r="H842" s="11" t="s">
        <v>7285</v>
      </c>
      <c r="I842" s="68" t="s">
        <v>2040</v>
      </c>
      <c r="J842" s="68"/>
      <c r="K842" s="68"/>
      <c r="L842" s="68"/>
      <c r="M842" s="68"/>
      <c r="N842" s="68"/>
      <c r="O842" s="31" t="s">
        <v>2721</v>
      </c>
      <c r="P842" s="31">
        <v>0.73399999999999999</v>
      </c>
    </row>
    <row r="843" spans="1:16" x14ac:dyDescent="0.35">
      <c r="A843" s="2" t="s">
        <v>350</v>
      </c>
      <c r="B843" s="27">
        <v>2</v>
      </c>
      <c r="C843" s="2" t="s">
        <v>351</v>
      </c>
      <c r="D843" s="11" t="s">
        <v>143</v>
      </c>
      <c r="E843" s="11"/>
      <c r="F843" s="11" t="s">
        <v>109</v>
      </c>
      <c r="G843" s="11" t="s">
        <v>99</v>
      </c>
      <c r="H843" s="11" t="s">
        <v>7273</v>
      </c>
      <c r="I843" s="68" t="s">
        <v>2040</v>
      </c>
      <c r="J843" s="68"/>
      <c r="K843" s="68"/>
      <c r="L843" s="68"/>
      <c r="M843" s="68" t="s">
        <v>2040</v>
      </c>
      <c r="N843" s="68"/>
      <c r="O843" s="31" t="s">
        <v>2722</v>
      </c>
      <c r="P843" s="31">
        <v>0.73399999999999999</v>
      </c>
    </row>
    <row r="844" spans="1:16" x14ac:dyDescent="0.35">
      <c r="A844" s="2" t="s">
        <v>350</v>
      </c>
      <c r="B844" s="27">
        <v>2</v>
      </c>
      <c r="C844" s="2" t="s">
        <v>351</v>
      </c>
      <c r="D844" s="11" t="s">
        <v>143</v>
      </c>
      <c r="E844" s="11"/>
      <c r="F844" s="11" t="s">
        <v>109</v>
      </c>
      <c r="G844" s="11" t="s">
        <v>99</v>
      </c>
      <c r="H844" s="11" t="s">
        <v>7288</v>
      </c>
      <c r="I844" s="68"/>
      <c r="J844" s="68"/>
      <c r="K844" s="68"/>
      <c r="L844" s="68"/>
      <c r="M844" s="68"/>
      <c r="N844" s="68" t="s">
        <v>2040</v>
      </c>
      <c r="O844" s="31" t="s">
        <v>2723</v>
      </c>
      <c r="P844" s="31">
        <v>0.51</v>
      </c>
    </row>
    <row r="845" spans="1:16" x14ac:dyDescent="0.35">
      <c r="A845" s="2" t="s">
        <v>350</v>
      </c>
      <c r="B845" s="27">
        <v>2</v>
      </c>
      <c r="C845" s="2" t="s">
        <v>351</v>
      </c>
      <c r="D845" s="11" t="s">
        <v>143</v>
      </c>
      <c r="E845" s="11"/>
      <c r="F845" s="11" t="s">
        <v>109</v>
      </c>
      <c r="G845" s="11" t="s">
        <v>99</v>
      </c>
      <c r="H845" s="11" t="s">
        <v>7276</v>
      </c>
      <c r="I845" s="68"/>
      <c r="J845" s="68"/>
      <c r="K845" s="68"/>
      <c r="L845" s="68"/>
      <c r="M845" s="68" t="s">
        <v>2040</v>
      </c>
      <c r="N845" s="68" t="s">
        <v>2040</v>
      </c>
      <c r="O845" s="31" t="s">
        <v>2724</v>
      </c>
      <c r="P845" s="31">
        <v>0.38300000000000001</v>
      </c>
    </row>
    <row r="846" spans="1:16" x14ac:dyDescent="0.35">
      <c r="A846" s="2" t="s">
        <v>350</v>
      </c>
      <c r="B846" s="27">
        <v>2</v>
      </c>
      <c r="C846" s="2" t="s">
        <v>351</v>
      </c>
      <c r="D846" s="11" t="s">
        <v>143</v>
      </c>
      <c r="E846" s="11"/>
      <c r="F846" s="11" t="s">
        <v>109</v>
      </c>
      <c r="G846" s="11" t="s">
        <v>99</v>
      </c>
      <c r="H846" s="11" t="s">
        <v>7282</v>
      </c>
      <c r="I846" s="68" t="s">
        <v>2040</v>
      </c>
      <c r="J846" s="68"/>
      <c r="K846" s="68"/>
      <c r="L846" s="68"/>
      <c r="M846" s="68"/>
      <c r="N846" s="68" t="s">
        <v>2040</v>
      </c>
      <c r="O846" s="31" t="s">
        <v>2725</v>
      </c>
      <c r="P846" s="31">
        <v>0.60599999999999998</v>
      </c>
    </row>
    <row r="847" spans="1:16" x14ac:dyDescent="0.35">
      <c r="A847" s="2" t="s">
        <v>350</v>
      </c>
      <c r="B847" s="27">
        <v>2</v>
      </c>
      <c r="C847" s="2" t="s">
        <v>351</v>
      </c>
      <c r="D847" s="11" t="s">
        <v>143</v>
      </c>
      <c r="E847" s="11"/>
      <c r="F847" s="11" t="s">
        <v>109</v>
      </c>
      <c r="G847" s="11" t="s">
        <v>99</v>
      </c>
      <c r="H847" s="11" t="s">
        <v>7272</v>
      </c>
      <c r="I847" s="68" t="s">
        <v>2040</v>
      </c>
      <c r="J847" s="68"/>
      <c r="K847" s="68"/>
      <c r="L847" s="68"/>
      <c r="M847" s="68" t="s">
        <v>2040</v>
      </c>
      <c r="N847" s="68" t="s">
        <v>2040</v>
      </c>
      <c r="O847" s="31" t="s">
        <v>2726</v>
      </c>
      <c r="P847" s="31">
        <v>0.60599999999999998</v>
      </c>
    </row>
    <row r="848" spans="1:16" x14ac:dyDescent="0.35">
      <c r="A848" s="2" t="s">
        <v>350</v>
      </c>
      <c r="B848" s="27">
        <v>2</v>
      </c>
      <c r="C848" s="2" t="s">
        <v>351</v>
      </c>
      <c r="D848" s="11" t="s">
        <v>143</v>
      </c>
      <c r="E848" s="11"/>
      <c r="F848" s="11" t="s">
        <v>109</v>
      </c>
      <c r="G848" s="11" t="s">
        <v>659</v>
      </c>
      <c r="H848" s="11" t="s">
        <v>7269</v>
      </c>
      <c r="I848" s="68"/>
      <c r="J848" s="68"/>
      <c r="K848" s="68"/>
      <c r="L848" s="68"/>
      <c r="M848" s="68"/>
      <c r="N848" s="68"/>
      <c r="O848" s="31" t="s">
        <v>955</v>
      </c>
      <c r="P848" s="31">
        <v>1.0589999999999999</v>
      </c>
    </row>
    <row r="849" spans="1:16" x14ac:dyDescent="0.35">
      <c r="A849" s="2" t="s">
        <v>350</v>
      </c>
      <c r="B849" s="27">
        <v>2</v>
      </c>
      <c r="C849" s="2" t="s">
        <v>351</v>
      </c>
      <c r="D849" s="11" t="s">
        <v>143</v>
      </c>
      <c r="E849" s="11"/>
      <c r="F849" s="11" t="s">
        <v>109</v>
      </c>
      <c r="G849" s="11" t="s">
        <v>659</v>
      </c>
      <c r="H849" s="11" t="s">
        <v>7279</v>
      </c>
      <c r="I849" s="68"/>
      <c r="J849" s="68"/>
      <c r="K849" s="68"/>
      <c r="L849" s="68"/>
      <c r="M849" s="68" t="s">
        <v>2040</v>
      </c>
      <c r="N849" s="68"/>
      <c r="O849" s="31" t="s">
        <v>2727</v>
      </c>
      <c r="P849" s="31">
        <v>0.84699999999999998</v>
      </c>
    </row>
    <row r="850" spans="1:16" x14ac:dyDescent="0.35">
      <c r="A850" s="2" t="s">
        <v>350</v>
      </c>
      <c r="B850" s="27">
        <v>2</v>
      </c>
      <c r="C850" s="2" t="s">
        <v>351</v>
      </c>
      <c r="D850" s="11" t="s">
        <v>143</v>
      </c>
      <c r="E850" s="11"/>
      <c r="F850" s="11" t="s">
        <v>109</v>
      </c>
      <c r="G850" s="11" t="s">
        <v>659</v>
      </c>
      <c r="H850" s="11" t="s">
        <v>7285</v>
      </c>
      <c r="I850" s="68" t="s">
        <v>2040</v>
      </c>
      <c r="J850" s="68"/>
      <c r="K850" s="68"/>
      <c r="L850" s="68"/>
      <c r="M850" s="68"/>
      <c r="N850" s="68"/>
      <c r="O850" s="31" t="s">
        <v>2728</v>
      </c>
      <c r="P850" s="31">
        <v>1.218</v>
      </c>
    </row>
    <row r="851" spans="1:16" x14ac:dyDescent="0.35">
      <c r="A851" s="2" t="s">
        <v>350</v>
      </c>
      <c r="B851" s="27">
        <v>2</v>
      </c>
      <c r="C851" s="2" t="s">
        <v>351</v>
      </c>
      <c r="D851" s="11" t="s">
        <v>143</v>
      </c>
      <c r="E851" s="11"/>
      <c r="F851" s="11" t="s">
        <v>109</v>
      </c>
      <c r="G851" s="11" t="s">
        <v>659</v>
      </c>
      <c r="H851" s="11" t="s">
        <v>7273</v>
      </c>
      <c r="I851" s="68" t="s">
        <v>2040</v>
      </c>
      <c r="J851" s="68"/>
      <c r="K851" s="68"/>
      <c r="L851" s="68"/>
      <c r="M851" s="68" t="s">
        <v>2040</v>
      </c>
      <c r="N851" s="68"/>
      <c r="O851" s="31" t="s">
        <v>2729</v>
      </c>
      <c r="P851" s="31">
        <v>1.218</v>
      </c>
    </row>
    <row r="852" spans="1:16" x14ac:dyDescent="0.35">
      <c r="A852" s="2" t="s">
        <v>350</v>
      </c>
      <c r="B852" s="27">
        <v>2</v>
      </c>
      <c r="C852" s="2" t="s">
        <v>351</v>
      </c>
      <c r="D852" s="11" t="s">
        <v>143</v>
      </c>
      <c r="E852" s="11"/>
      <c r="F852" s="11" t="s">
        <v>109</v>
      </c>
      <c r="G852" s="11" t="s">
        <v>659</v>
      </c>
      <c r="H852" s="11" t="s">
        <v>7288</v>
      </c>
      <c r="I852" s="68"/>
      <c r="J852" s="68"/>
      <c r="K852" s="68"/>
      <c r="L852" s="68"/>
      <c r="M852" s="68"/>
      <c r="N852" s="68" t="s">
        <v>2040</v>
      </c>
      <c r="O852" s="31" t="s">
        <v>2730</v>
      </c>
      <c r="P852" s="31">
        <v>0.84699999999999998</v>
      </c>
    </row>
    <row r="853" spans="1:16" x14ac:dyDescent="0.35">
      <c r="A853" s="2" t="s">
        <v>350</v>
      </c>
      <c r="B853" s="27">
        <v>2</v>
      </c>
      <c r="C853" s="2" t="s">
        <v>351</v>
      </c>
      <c r="D853" s="11" t="s">
        <v>143</v>
      </c>
      <c r="E853" s="11"/>
      <c r="F853" s="11" t="s">
        <v>109</v>
      </c>
      <c r="G853" s="11" t="s">
        <v>659</v>
      </c>
      <c r="H853" s="11" t="s">
        <v>7276</v>
      </c>
      <c r="I853" s="68"/>
      <c r="J853" s="68"/>
      <c r="K853" s="68"/>
      <c r="L853" s="68"/>
      <c r="M853" s="68" t="s">
        <v>2040</v>
      </c>
      <c r="N853" s="68" t="s">
        <v>2040</v>
      </c>
      <c r="O853" s="31" t="s">
        <v>2731</v>
      </c>
      <c r="P853" s="31">
        <v>0.63500000000000001</v>
      </c>
    </row>
    <row r="854" spans="1:16" x14ac:dyDescent="0.35">
      <c r="A854" s="2" t="s">
        <v>350</v>
      </c>
      <c r="B854" s="27">
        <v>2</v>
      </c>
      <c r="C854" s="2" t="s">
        <v>351</v>
      </c>
      <c r="D854" s="11" t="s">
        <v>143</v>
      </c>
      <c r="E854" s="11"/>
      <c r="F854" s="11" t="s">
        <v>109</v>
      </c>
      <c r="G854" s="11" t="s">
        <v>659</v>
      </c>
      <c r="H854" s="11" t="s">
        <v>7282</v>
      </c>
      <c r="I854" s="68" t="s">
        <v>2040</v>
      </c>
      <c r="J854" s="68"/>
      <c r="K854" s="68"/>
      <c r="L854" s="68"/>
      <c r="M854" s="68"/>
      <c r="N854" s="68" t="s">
        <v>2040</v>
      </c>
      <c r="O854" s="31" t="s">
        <v>2732</v>
      </c>
      <c r="P854" s="31">
        <v>1.006</v>
      </c>
    </row>
    <row r="855" spans="1:16" x14ac:dyDescent="0.35">
      <c r="A855" s="2" t="s">
        <v>350</v>
      </c>
      <c r="B855" s="27">
        <v>2</v>
      </c>
      <c r="C855" s="2" t="s">
        <v>351</v>
      </c>
      <c r="D855" s="11" t="s">
        <v>143</v>
      </c>
      <c r="E855" s="11"/>
      <c r="F855" s="11" t="s">
        <v>109</v>
      </c>
      <c r="G855" s="11" t="s">
        <v>659</v>
      </c>
      <c r="H855" s="11" t="s">
        <v>7272</v>
      </c>
      <c r="I855" s="68" t="s">
        <v>2040</v>
      </c>
      <c r="J855" s="68"/>
      <c r="K855" s="68"/>
      <c r="L855" s="68"/>
      <c r="M855" s="68" t="s">
        <v>2040</v>
      </c>
      <c r="N855" s="68" t="s">
        <v>2040</v>
      </c>
      <c r="O855" s="31" t="s">
        <v>2733</v>
      </c>
      <c r="P855" s="31">
        <v>1.006</v>
      </c>
    </row>
    <row r="856" spans="1:16" x14ac:dyDescent="0.35">
      <c r="A856" s="2" t="s">
        <v>350</v>
      </c>
      <c r="B856" s="27">
        <v>2</v>
      </c>
      <c r="C856" s="2" t="s">
        <v>351</v>
      </c>
      <c r="D856" s="11" t="s">
        <v>143</v>
      </c>
      <c r="E856" s="11"/>
      <c r="F856" s="11" t="s">
        <v>110</v>
      </c>
      <c r="G856" s="11" t="s">
        <v>99</v>
      </c>
      <c r="H856" s="11" t="s">
        <v>7269</v>
      </c>
      <c r="I856" s="68"/>
      <c r="J856" s="68"/>
      <c r="K856" s="68"/>
      <c r="L856" s="68"/>
      <c r="M856" s="68"/>
      <c r="N856" s="68"/>
      <c r="O856" s="31" t="s">
        <v>956</v>
      </c>
      <c r="P856" s="31">
        <v>0.95699999999999996</v>
      </c>
    </row>
    <row r="857" spans="1:16" x14ac:dyDescent="0.35">
      <c r="A857" s="2" t="s">
        <v>350</v>
      </c>
      <c r="B857" s="27">
        <v>2</v>
      </c>
      <c r="C857" s="2" t="s">
        <v>351</v>
      </c>
      <c r="D857" s="11" t="s">
        <v>143</v>
      </c>
      <c r="E857" s="11"/>
      <c r="F857" s="11" t="s">
        <v>110</v>
      </c>
      <c r="G857" s="11" t="s">
        <v>99</v>
      </c>
      <c r="H857" s="11" t="s">
        <v>7279</v>
      </c>
      <c r="I857" s="68"/>
      <c r="J857" s="68"/>
      <c r="K857" s="68"/>
      <c r="L857" s="68"/>
      <c r="M857" s="68" t="s">
        <v>2040</v>
      </c>
      <c r="N857" s="68"/>
      <c r="O857" s="31" t="s">
        <v>2734</v>
      </c>
      <c r="P857" s="31">
        <v>0.76600000000000001</v>
      </c>
    </row>
    <row r="858" spans="1:16" x14ac:dyDescent="0.35">
      <c r="A858" s="2" t="s">
        <v>350</v>
      </c>
      <c r="B858" s="27">
        <v>2</v>
      </c>
      <c r="C858" s="2" t="s">
        <v>351</v>
      </c>
      <c r="D858" s="11" t="s">
        <v>143</v>
      </c>
      <c r="E858" s="11"/>
      <c r="F858" s="11" t="s">
        <v>110</v>
      </c>
      <c r="G858" s="11" t="s">
        <v>99</v>
      </c>
      <c r="H858" s="11" t="s">
        <v>7285</v>
      </c>
      <c r="I858" s="68" t="s">
        <v>2040</v>
      </c>
      <c r="J858" s="68"/>
      <c r="K858" s="68"/>
      <c r="L858" s="68"/>
      <c r="M858" s="68"/>
      <c r="N858" s="68"/>
      <c r="O858" s="31" t="s">
        <v>2735</v>
      </c>
      <c r="P858" s="31">
        <v>1.101</v>
      </c>
    </row>
    <row r="859" spans="1:16" x14ac:dyDescent="0.35">
      <c r="A859" s="2" t="s">
        <v>350</v>
      </c>
      <c r="B859" s="27">
        <v>2</v>
      </c>
      <c r="C859" s="2" t="s">
        <v>351</v>
      </c>
      <c r="D859" s="11" t="s">
        <v>143</v>
      </c>
      <c r="E859" s="11"/>
      <c r="F859" s="11" t="s">
        <v>110</v>
      </c>
      <c r="G859" s="11" t="s">
        <v>99</v>
      </c>
      <c r="H859" s="11" t="s">
        <v>7273</v>
      </c>
      <c r="I859" s="68" t="s">
        <v>2040</v>
      </c>
      <c r="J859" s="68"/>
      <c r="K859" s="68"/>
      <c r="L859" s="68"/>
      <c r="M859" s="68" t="s">
        <v>2040</v>
      </c>
      <c r="N859" s="68"/>
      <c r="O859" s="31" t="s">
        <v>2736</v>
      </c>
      <c r="P859" s="31">
        <v>1.101</v>
      </c>
    </row>
    <row r="860" spans="1:16" x14ac:dyDescent="0.35">
      <c r="A860" s="2" t="s">
        <v>350</v>
      </c>
      <c r="B860" s="27">
        <v>2</v>
      </c>
      <c r="C860" s="2" t="s">
        <v>351</v>
      </c>
      <c r="D860" s="11" t="s">
        <v>143</v>
      </c>
      <c r="E860" s="11"/>
      <c r="F860" s="11" t="s">
        <v>110</v>
      </c>
      <c r="G860" s="11" t="s">
        <v>99</v>
      </c>
      <c r="H860" s="11" t="s">
        <v>7288</v>
      </c>
      <c r="I860" s="68"/>
      <c r="J860" s="68"/>
      <c r="K860" s="68"/>
      <c r="L860" s="68"/>
      <c r="M860" s="68"/>
      <c r="N860" s="68" t="s">
        <v>2040</v>
      </c>
      <c r="O860" s="31" t="s">
        <v>2737</v>
      </c>
      <c r="P860" s="31">
        <v>0.76600000000000001</v>
      </c>
    </row>
    <row r="861" spans="1:16" x14ac:dyDescent="0.35">
      <c r="A861" s="2" t="s">
        <v>350</v>
      </c>
      <c r="B861" s="27">
        <v>2</v>
      </c>
      <c r="C861" s="2" t="s">
        <v>351</v>
      </c>
      <c r="D861" s="11" t="s">
        <v>143</v>
      </c>
      <c r="E861" s="11"/>
      <c r="F861" s="11" t="s">
        <v>110</v>
      </c>
      <c r="G861" s="11" t="s">
        <v>99</v>
      </c>
      <c r="H861" s="11" t="s">
        <v>7276</v>
      </c>
      <c r="I861" s="68"/>
      <c r="J861" s="68"/>
      <c r="K861" s="68"/>
      <c r="L861" s="68"/>
      <c r="M861" s="68" t="s">
        <v>2040</v>
      </c>
      <c r="N861" s="68" t="s">
        <v>2040</v>
      </c>
      <c r="O861" s="31" t="s">
        <v>2738</v>
      </c>
      <c r="P861" s="31">
        <v>0.57399999999999995</v>
      </c>
    </row>
    <row r="862" spans="1:16" x14ac:dyDescent="0.35">
      <c r="A862" s="2" t="s">
        <v>350</v>
      </c>
      <c r="B862" s="27">
        <v>2</v>
      </c>
      <c r="C862" s="2" t="s">
        <v>351</v>
      </c>
      <c r="D862" s="11" t="s">
        <v>143</v>
      </c>
      <c r="E862" s="11"/>
      <c r="F862" s="11" t="s">
        <v>110</v>
      </c>
      <c r="G862" s="11" t="s">
        <v>99</v>
      </c>
      <c r="H862" s="11" t="s">
        <v>7282</v>
      </c>
      <c r="I862" s="68" t="s">
        <v>2040</v>
      </c>
      <c r="J862" s="68"/>
      <c r="K862" s="68"/>
      <c r="L862" s="68"/>
      <c r="M862" s="68"/>
      <c r="N862" s="68" t="s">
        <v>2040</v>
      </c>
      <c r="O862" s="31" t="s">
        <v>2739</v>
      </c>
      <c r="P862" s="31">
        <v>0.90900000000000003</v>
      </c>
    </row>
    <row r="863" spans="1:16" x14ac:dyDescent="0.35">
      <c r="A863" s="2" t="s">
        <v>350</v>
      </c>
      <c r="B863" s="27">
        <v>2</v>
      </c>
      <c r="C863" s="2" t="s">
        <v>351</v>
      </c>
      <c r="D863" s="11" t="s">
        <v>143</v>
      </c>
      <c r="E863" s="11"/>
      <c r="F863" s="11" t="s">
        <v>110</v>
      </c>
      <c r="G863" s="11" t="s">
        <v>99</v>
      </c>
      <c r="H863" s="11" t="s">
        <v>7272</v>
      </c>
      <c r="I863" s="68" t="s">
        <v>2040</v>
      </c>
      <c r="J863" s="68"/>
      <c r="K863" s="68"/>
      <c r="L863" s="68"/>
      <c r="M863" s="68" t="s">
        <v>2040</v>
      </c>
      <c r="N863" s="68" t="s">
        <v>2040</v>
      </c>
      <c r="O863" s="31" t="s">
        <v>2740</v>
      </c>
      <c r="P863" s="31">
        <v>0.90900000000000003</v>
      </c>
    </row>
    <row r="864" spans="1:16" x14ac:dyDescent="0.35">
      <c r="A864" s="2" t="s">
        <v>350</v>
      </c>
      <c r="B864" s="27">
        <v>2</v>
      </c>
      <c r="C864" s="2" t="s">
        <v>351</v>
      </c>
      <c r="D864" s="11" t="s">
        <v>143</v>
      </c>
      <c r="E864" s="11"/>
      <c r="F864" s="11" t="s">
        <v>110</v>
      </c>
      <c r="G864" s="11" t="s">
        <v>659</v>
      </c>
      <c r="H864" s="11" t="s">
        <v>7269</v>
      </c>
      <c r="I864" s="68"/>
      <c r="J864" s="68"/>
      <c r="K864" s="68"/>
      <c r="L864" s="68"/>
      <c r="M864" s="68"/>
      <c r="N864" s="68"/>
      <c r="O864" s="31" t="s">
        <v>957</v>
      </c>
      <c r="P864" s="31">
        <v>1.4790000000000001</v>
      </c>
    </row>
    <row r="865" spans="1:16" x14ac:dyDescent="0.35">
      <c r="A865" s="2" t="s">
        <v>350</v>
      </c>
      <c r="B865" s="27">
        <v>2</v>
      </c>
      <c r="C865" s="2" t="s">
        <v>351</v>
      </c>
      <c r="D865" s="11" t="s">
        <v>143</v>
      </c>
      <c r="E865" s="11"/>
      <c r="F865" s="11" t="s">
        <v>110</v>
      </c>
      <c r="G865" s="11" t="s">
        <v>659</v>
      </c>
      <c r="H865" s="11" t="s">
        <v>7279</v>
      </c>
      <c r="I865" s="68"/>
      <c r="J865" s="68"/>
      <c r="K865" s="68"/>
      <c r="L865" s="68"/>
      <c r="M865" s="68" t="s">
        <v>2040</v>
      </c>
      <c r="N865" s="68"/>
      <c r="O865" s="31" t="s">
        <v>2741</v>
      </c>
      <c r="P865" s="31">
        <v>1.1830000000000001</v>
      </c>
    </row>
    <row r="866" spans="1:16" x14ac:dyDescent="0.35">
      <c r="A866" s="2" t="s">
        <v>350</v>
      </c>
      <c r="B866" s="27">
        <v>2</v>
      </c>
      <c r="C866" s="2" t="s">
        <v>351</v>
      </c>
      <c r="D866" s="11" t="s">
        <v>143</v>
      </c>
      <c r="E866" s="11"/>
      <c r="F866" s="11" t="s">
        <v>110</v>
      </c>
      <c r="G866" s="11" t="s">
        <v>659</v>
      </c>
      <c r="H866" s="11" t="s">
        <v>7285</v>
      </c>
      <c r="I866" s="68" t="s">
        <v>2040</v>
      </c>
      <c r="J866" s="68"/>
      <c r="K866" s="68"/>
      <c r="L866" s="68"/>
      <c r="M866" s="68"/>
      <c r="N866" s="68"/>
      <c r="O866" s="31" t="s">
        <v>2742</v>
      </c>
      <c r="P866" s="31">
        <v>1.7010000000000001</v>
      </c>
    </row>
    <row r="867" spans="1:16" x14ac:dyDescent="0.35">
      <c r="A867" s="2" t="s">
        <v>350</v>
      </c>
      <c r="B867" s="27">
        <v>2</v>
      </c>
      <c r="C867" s="2" t="s">
        <v>351</v>
      </c>
      <c r="D867" s="11" t="s">
        <v>143</v>
      </c>
      <c r="E867" s="11"/>
      <c r="F867" s="11" t="s">
        <v>110</v>
      </c>
      <c r="G867" s="11" t="s">
        <v>659</v>
      </c>
      <c r="H867" s="11" t="s">
        <v>7273</v>
      </c>
      <c r="I867" s="68" t="s">
        <v>2040</v>
      </c>
      <c r="J867" s="68"/>
      <c r="K867" s="68"/>
      <c r="L867" s="68"/>
      <c r="M867" s="68" t="s">
        <v>2040</v>
      </c>
      <c r="N867" s="68"/>
      <c r="O867" s="31" t="s">
        <v>2743</v>
      </c>
      <c r="P867" s="31">
        <v>1.7010000000000001</v>
      </c>
    </row>
    <row r="868" spans="1:16" x14ac:dyDescent="0.35">
      <c r="A868" s="2" t="s">
        <v>350</v>
      </c>
      <c r="B868" s="27">
        <v>2</v>
      </c>
      <c r="C868" s="2" t="s">
        <v>351</v>
      </c>
      <c r="D868" s="11" t="s">
        <v>143</v>
      </c>
      <c r="E868" s="11"/>
      <c r="F868" s="11" t="s">
        <v>110</v>
      </c>
      <c r="G868" s="11" t="s">
        <v>659</v>
      </c>
      <c r="H868" s="11" t="s">
        <v>7288</v>
      </c>
      <c r="I868" s="68"/>
      <c r="J868" s="68"/>
      <c r="K868" s="68"/>
      <c r="L868" s="68"/>
      <c r="M868" s="68"/>
      <c r="N868" s="68" t="s">
        <v>2040</v>
      </c>
      <c r="O868" s="31" t="s">
        <v>2744</v>
      </c>
      <c r="P868" s="31">
        <v>1.1830000000000001</v>
      </c>
    </row>
    <row r="869" spans="1:16" x14ac:dyDescent="0.35">
      <c r="A869" s="2" t="s">
        <v>350</v>
      </c>
      <c r="B869" s="27">
        <v>2</v>
      </c>
      <c r="C869" s="2" t="s">
        <v>351</v>
      </c>
      <c r="D869" s="11" t="s">
        <v>143</v>
      </c>
      <c r="E869" s="11"/>
      <c r="F869" s="11" t="s">
        <v>110</v>
      </c>
      <c r="G869" s="11" t="s">
        <v>659</v>
      </c>
      <c r="H869" s="11" t="s">
        <v>7276</v>
      </c>
      <c r="I869" s="68"/>
      <c r="J869" s="68"/>
      <c r="K869" s="68"/>
      <c r="L869" s="68"/>
      <c r="M869" s="68" t="s">
        <v>2040</v>
      </c>
      <c r="N869" s="68" t="s">
        <v>2040</v>
      </c>
      <c r="O869" s="31" t="s">
        <v>2745</v>
      </c>
      <c r="P869" s="31">
        <v>0.88700000000000001</v>
      </c>
    </row>
    <row r="870" spans="1:16" x14ac:dyDescent="0.35">
      <c r="A870" s="2" t="s">
        <v>350</v>
      </c>
      <c r="B870" s="27">
        <v>2</v>
      </c>
      <c r="C870" s="2" t="s">
        <v>351</v>
      </c>
      <c r="D870" s="11" t="s">
        <v>143</v>
      </c>
      <c r="E870" s="11"/>
      <c r="F870" s="11" t="s">
        <v>110</v>
      </c>
      <c r="G870" s="11" t="s">
        <v>659</v>
      </c>
      <c r="H870" s="11" t="s">
        <v>7282</v>
      </c>
      <c r="I870" s="68" t="s">
        <v>2040</v>
      </c>
      <c r="J870" s="68"/>
      <c r="K870" s="68"/>
      <c r="L870" s="68"/>
      <c r="M870" s="68"/>
      <c r="N870" s="68" t="s">
        <v>2040</v>
      </c>
      <c r="O870" s="31" t="s">
        <v>2746</v>
      </c>
      <c r="P870" s="31">
        <v>1.405</v>
      </c>
    </row>
    <row r="871" spans="1:16" x14ac:dyDescent="0.35">
      <c r="A871" s="2" t="s">
        <v>350</v>
      </c>
      <c r="B871" s="27">
        <v>2</v>
      </c>
      <c r="C871" s="2" t="s">
        <v>351</v>
      </c>
      <c r="D871" s="11" t="s">
        <v>143</v>
      </c>
      <c r="E871" s="11"/>
      <c r="F871" s="11" t="s">
        <v>110</v>
      </c>
      <c r="G871" s="11" t="s">
        <v>659</v>
      </c>
      <c r="H871" s="11" t="s">
        <v>7272</v>
      </c>
      <c r="I871" s="68" t="s">
        <v>2040</v>
      </c>
      <c r="J871" s="68"/>
      <c r="K871" s="68"/>
      <c r="L871" s="68"/>
      <c r="M871" s="68" t="s">
        <v>2040</v>
      </c>
      <c r="N871" s="68" t="s">
        <v>2040</v>
      </c>
      <c r="O871" s="31" t="s">
        <v>2747</v>
      </c>
      <c r="P871" s="31">
        <v>1.405</v>
      </c>
    </row>
    <row r="872" spans="1:16" x14ac:dyDescent="0.35">
      <c r="A872" s="2" t="s">
        <v>350</v>
      </c>
      <c r="B872" s="27">
        <v>2</v>
      </c>
      <c r="C872" s="2" t="s">
        <v>351</v>
      </c>
      <c r="D872" s="11" t="s">
        <v>143</v>
      </c>
      <c r="E872" s="11"/>
      <c r="F872" s="11" t="s">
        <v>111</v>
      </c>
      <c r="G872" s="11" t="s">
        <v>99</v>
      </c>
      <c r="H872" s="11" t="s">
        <v>7269</v>
      </c>
      <c r="I872" s="68"/>
      <c r="J872" s="68"/>
      <c r="K872" s="68"/>
      <c r="L872" s="68"/>
      <c r="M872" s="68"/>
      <c r="N872" s="68"/>
      <c r="O872" s="31" t="s">
        <v>958</v>
      </c>
      <c r="P872" s="31">
        <v>1.117</v>
      </c>
    </row>
    <row r="873" spans="1:16" x14ac:dyDescent="0.35">
      <c r="A873" s="2" t="s">
        <v>350</v>
      </c>
      <c r="B873" s="27">
        <v>2</v>
      </c>
      <c r="C873" s="2" t="s">
        <v>351</v>
      </c>
      <c r="D873" s="11" t="s">
        <v>143</v>
      </c>
      <c r="E873" s="11"/>
      <c r="F873" s="11" t="s">
        <v>111</v>
      </c>
      <c r="G873" s="11" t="s">
        <v>99</v>
      </c>
      <c r="H873" s="11" t="s">
        <v>7279</v>
      </c>
      <c r="I873" s="68"/>
      <c r="J873" s="68"/>
      <c r="K873" s="68"/>
      <c r="L873" s="68"/>
      <c r="M873" s="68" t="s">
        <v>2040</v>
      </c>
      <c r="N873" s="68"/>
      <c r="O873" s="31" t="s">
        <v>2748</v>
      </c>
      <c r="P873" s="31">
        <v>0.89400000000000002</v>
      </c>
    </row>
    <row r="874" spans="1:16" x14ac:dyDescent="0.35">
      <c r="A874" s="2" t="s">
        <v>350</v>
      </c>
      <c r="B874" s="27">
        <v>2</v>
      </c>
      <c r="C874" s="2" t="s">
        <v>351</v>
      </c>
      <c r="D874" s="11" t="s">
        <v>143</v>
      </c>
      <c r="E874" s="11"/>
      <c r="F874" s="11" t="s">
        <v>111</v>
      </c>
      <c r="G874" s="11" t="s">
        <v>99</v>
      </c>
      <c r="H874" s="11" t="s">
        <v>7285</v>
      </c>
      <c r="I874" s="68" t="s">
        <v>2040</v>
      </c>
      <c r="J874" s="68"/>
      <c r="K874" s="68"/>
      <c r="L874" s="68"/>
      <c r="M874" s="68"/>
      <c r="N874" s="68"/>
      <c r="O874" s="31" t="s">
        <v>2749</v>
      </c>
      <c r="P874" s="31">
        <v>1.2849999999999999</v>
      </c>
    </row>
    <row r="875" spans="1:16" x14ac:dyDescent="0.35">
      <c r="A875" s="2" t="s">
        <v>350</v>
      </c>
      <c r="B875" s="27">
        <v>2</v>
      </c>
      <c r="C875" s="2" t="s">
        <v>351</v>
      </c>
      <c r="D875" s="11" t="s">
        <v>143</v>
      </c>
      <c r="E875" s="11"/>
      <c r="F875" s="11" t="s">
        <v>111</v>
      </c>
      <c r="G875" s="11" t="s">
        <v>99</v>
      </c>
      <c r="H875" s="11" t="s">
        <v>7273</v>
      </c>
      <c r="I875" s="68" t="s">
        <v>2040</v>
      </c>
      <c r="J875" s="68"/>
      <c r="K875" s="68"/>
      <c r="L875" s="68"/>
      <c r="M875" s="68" t="s">
        <v>2040</v>
      </c>
      <c r="N875" s="68"/>
      <c r="O875" s="31" t="s">
        <v>2750</v>
      </c>
      <c r="P875" s="31">
        <v>1.2849999999999999</v>
      </c>
    </row>
    <row r="876" spans="1:16" x14ac:dyDescent="0.35">
      <c r="A876" s="2" t="s">
        <v>350</v>
      </c>
      <c r="B876" s="27">
        <v>2</v>
      </c>
      <c r="C876" s="2" t="s">
        <v>351</v>
      </c>
      <c r="D876" s="11" t="s">
        <v>143</v>
      </c>
      <c r="E876" s="11"/>
      <c r="F876" s="11" t="s">
        <v>111</v>
      </c>
      <c r="G876" s="11" t="s">
        <v>99</v>
      </c>
      <c r="H876" s="11" t="s">
        <v>7288</v>
      </c>
      <c r="I876" s="68"/>
      <c r="J876" s="68"/>
      <c r="K876" s="68"/>
      <c r="L876" s="68"/>
      <c r="M876" s="68"/>
      <c r="N876" s="68" t="s">
        <v>2040</v>
      </c>
      <c r="O876" s="31" t="s">
        <v>2751</v>
      </c>
      <c r="P876" s="31">
        <v>0.89400000000000002</v>
      </c>
    </row>
    <row r="877" spans="1:16" x14ac:dyDescent="0.35">
      <c r="A877" s="2" t="s">
        <v>350</v>
      </c>
      <c r="B877" s="27">
        <v>2</v>
      </c>
      <c r="C877" s="2" t="s">
        <v>351</v>
      </c>
      <c r="D877" s="11" t="s">
        <v>143</v>
      </c>
      <c r="E877" s="11"/>
      <c r="F877" s="11" t="s">
        <v>111</v>
      </c>
      <c r="G877" s="11" t="s">
        <v>99</v>
      </c>
      <c r="H877" s="11" t="s">
        <v>7276</v>
      </c>
      <c r="I877" s="68"/>
      <c r="J877" s="68"/>
      <c r="K877" s="68"/>
      <c r="L877" s="68"/>
      <c r="M877" s="68" t="s">
        <v>2040</v>
      </c>
      <c r="N877" s="68" t="s">
        <v>2040</v>
      </c>
      <c r="O877" s="31" t="s">
        <v>2752</v>
      </c>
      <c r="P877" s="31">
        <v>0.67</v>
      </c>
    </row>
    <row r="878" spans="1:16" x14ac:dyDescent="0.35">
      <c r="A878" s="2" t="s">
        <v>350</v>
      </c>
      <c r="B878" s="27">
        <v>2</v>
      </c>
      <c r="C878" s="2" t="s">
        <v>351</v>
      </c>
      <c r="D878" s="11" t="s">
        <v>143</v>
      </c>
      <c r="E878" s="11"/>
      <c r="F878" s="11" t="s">
        <v>111</v>
      </c>
      <c r="G878" s="11" t="s">
        <v>99</v>
      </c>
      <c r="H878" s="11" t="s">
        <v>7282</v>
      </c>
      <c r="I878" s="68" t="s">
        <v>2040</v>
      </c>
      <c r="J878" s="68"/>
      <c r="K878" s="68"/>
      <c r="L878" s="68"/>
      <c r="M878" s="68"/>
      <c r="N878" s="68" t="s">
        <v>2040</v>
      </c>
      <c r="O878" s="31" t="s">
        <v>2753</v>
      </c>
      <c r="P878" s="31">
        <v>1.0609999999999999</v>
      </c>
    </row>
    <row r="879" spans="1:16" x14ac:dyDescent="0.35">
      <c r="A879" s="2" t="s">
        <v>350</v>
      </c>
      <c r="B879" s="27">
        <v>2</v>
      </c>
      <c r="C879" s="2" t="s">
        <v>351</v>
      </c>
      <c r="D879" s="11" t="s">
        <v>143</v>
      </c>
      <c r="E879" s="11"/>
      <c r="F879" s="11" t="s">
        <v>111</v>
      </c>
      <c r="G879" s="11" t="s">
        <v>99</v>
      </c>
      <c r="H879" s="11" t="s">
        <v>7272</v>
      </c>
      <c r="I879" s="68" t="s">
        <v>2040</v>
      </c>
      <c r="J879" s="68"/>
      <c r="K879" s="68"/>
      <c r="L879" s="68"/>
      <c r="M879" s="68" t="s">
        <v>2040</v>
      </c>
      <c r="N879" s="68" t="s">
        <v>2040</v>
      </c>
      <c r="O879" s="31" t="s">
        <v>2754</v>
      </c>
      <c r="P879" s="31">
        <v>1.0609999999999999</v>
      </c>
    </row>
    <row r="880" spans="1:16" x14ac:dyDescent="0.35">
      <c r="A880" s="2" t="s">
        <v>350</v>
      </c>
      <c r="B880" s="27">
        <v>2</v>
      </c>
      <c r="C880" s="2" t="s">
        <v>351</v>
      </c>
      <c r="D880" s="11" t="s">
        <v>143</v>
      </c>
      <c r="E880" s="11"/>
      <c r="F880" s="11" t="s">
        <v>111</v>
      </c>
      <c r="G880" s="11" t="s">
        <v>659</v>
      </c>
      <c r="H880" s="11" t="s">
        <v>7269</v>
      </c>
      <c r="I880" s="68"/>
      <c r="J880" s="68"/>
      <c r="K880" s="68"/>
      <c r="L880" s="68"/>
      <c r="M880" s="68"/>
      <c r="N880" s="68"/>
      <c r="O880" s="31" t="s">
        <v>959</v>
      </c>
      <c r="P880" s="31">
        <v>1.9139999999999999</v>
      </c>
    </row>
    <row r="881" spans="1:16" x14ac:dyDescent="0.35">
      <c r="A881" s="2" t="s">
        <v>350</v>
      </c>
      <c r="B881" s="27">
        <v>2</v>
      </c>
      <c r="C881" s="2" t="s">
        <v>351</v>
      </c>
      <c r="D881" s="11" t="s">
        <v>143</v>
      </c>
      <c r="E881" s="11"/>
      <c r="F881" s="11" t="s">
        <v>111</v>
      </c>
      <c r="G881" s="11" t="s">
        <v>659</v>
      </c>
      <c r="H881" s="11" t="s">
        <v>7279</v>
      </c>
      <c r="I881" s="68"/>
      <c r="J881" s="68"/>
      <c r="K881" s="68"/>
      <c r="L881" s="68"/>
      <c r="M881" s="68" t="s">
        <v>2040</v>
      </c>
      <c r="N881" s="68"/>
      <c r="O881" s="31" t="s">
        <v>2755</v>
      </c>
      <c r="P881" s="31">
        <v>1.5309999999999999</v>
      </c>
    </row>
    <row r="882" spans="1:16" x14ac:dyDescent="0.35">
      <c r="A882" s="2" t="s">
        <v>350</v>
      </c>
      <c r="B882" s="27">
        <v>2</v>
      </c>
      <c r="C882" s="2" t="s">
        <v>351</v>
      </c>
      <c r="D882" s="11" t="s">
        <v>143</v>
      </c>
      <c r="E882" s="11"/>
      <c r="F882" s="11" t="s">
        <v>111</v>
      </c>
      <c r="G882" s="11" t="s">
        <v>659</v>
      </c>
      <c r="H882" s="11" t="s">
        <v>7285</v>
      </c>
      <c r="I882" s="68" t="s">
        <v>2040</v>
      </c>
      <c r="J882" s="68"/>
      <c r="K882" s="68"/>
      <c r="L882" s="68"/>
      <c r="M882" s="68"/>
      <c r="N882" s="68"/>
      <c r="O882" s="31" t="s">
        <v>2756</v>
      </c>
      <c r="P882" s="31">
        <v>2.2010000000000001</v>
      </c>
    </row>
    <row r="883" spans="1:16" x14ac:dyDescent="0.35">
      <c r="A883" s="2" t="s">
        <v>350</v>
      </c>
      <c r="B883" s="27">
        <v>2</v>
      </c>
      <c r="C883" s="2" t="s">
        <v>351</v>
      </c>
      <c r="D883" s="11" t="s">
        <v>143</v>
      </c>
      <c r="E883" s="11"/>
      <c r="F883" s="11" t="s">
        <v>111</v>
      </c>
      <c r="G883" s="11" t="s">
        <v>659</v>
      </c>
      <c r="H883" s="11" t="s">
        <v>7273</v>
      </c>
      <c r="I883" s="68" t="s">
        <v>2040</v>
      </c>
      <c r="J883" s="68"/>
      <c r="K883" s="68"/>
      <c r="L883" s="68"/>
      <c r="M883" s="68" t="s">
        <v>2040</v>
      </c>
      <c r="N883" s="68"/>
      <c r="O883" s="31" t="s">
        <v>2757</v>
      </c>
      <c r="P883" s="31">
        <v>2.2010000000000001</v>
      </c>
    </row>
    <row r="884" spans="1:16" x14ac:dyDescent="0.35">
      <c r="A884" s="2" t="s">
        <v>350</v>
      </c>
      <c r="B884" s="27">
        <v>2</v>
      </c>
      <c r="C884" s="2" t="s">
        <v>351</v>
      </c>
      <c r="D884" s="11" t="s">
        <v>143</v>
      </c>
      <c r="E884" s="11"/>
      <c r="F884" s="11" t="s">
        <v>111</v>
      </c>
      <c r="G884" s="11" t="s">
        <v>659</v>
      </c>
      <c r="H884" s="11" t="s">
        <v>7288</v>
      </c>
      <c r="I884" s="68"/>
      <c r="J884" s="68"/>
      <c r="K884" s="68"/>
      <c r="L884" s="68"/>
      <c r="M884" s="68"/>
      <c r="N884" s="68" t="s">
        <v>2040</v>
      </c>
      <c r="O884" s="31" t="s">
        <v>2758</v>
      </c>
      <c r="P884" s="31">
        <v>1.5309999999999999</v>
      </c>
    </row>
    <row r="885" spans="1:16" x14ac:dyDescent="0.35">
      <c r="A885" s="2" t="s">
        <v>350</v>
      </c>
      <c r="B885" s="27">
        <v>2</v>
      </c>
      <c r="C885" s="2" t="s">
        <v>351</v>
      </c>
      <c r="D885" s="11" t="s">
        <v>143</v>
      </c>
      <c r="E885" s="11"/>
      <c r="F885" s="11" t="s">
        <v>111</v>
      </c>
      <c r="G885" s="11" t="s">
        <v>659</v>
      </c>
      <c r="H885" s="11" t="s">
        <v>7276</v>
      </c>
      <c r="I885" s="68"/>
      <c r="J885" s="68"/>
      <c r="K885" s="68"/>
      <c r="L885" s="68"/>
      <c r="M885" s="68" t="s">
        <v>2040</v>
      </c>
      <c r="N885" s="68" t="s">
        <v>2040</v>
      </c>
      <c r="O885" s="31" t="s">
        <v>2759</v>
      </c>
      <c r="P885" s="31">
        <v>1.1479999999999999</v>
      </c>
    </row>
    <row r="886" spans="1:16" x14ac:dyDescent="0.35">
      <c r="A886" s="2" t="s">
        <v>350</v>
      </c>
      <c r="B886" s="27">
        <v>2</v>
      </c>
      <c r="C886" s="2" t="s">
        <v>351</v>
      </c>
      <c r="D886" s="11" t="s">
        <v>143</v>
      </c>
      <c r="E886" s="11"/>
      <c r="F886" s="11" t="s">
        <v>111</v>
      </c>
      <c r="G886" s="11" t="s">
        <v>659</v>
      </c>
      <c r="H886" s="11" t="s">
        <v>7282</v>
      </c>
      <c r="I886" s="68" t="s">
        <v>2040</v>
      </c>
      <c r="J886" s="68"/>
      <c r="K886" s="68"/>
      <c r="L886" s="68"/>
      <c r="M886" s="68"/>
      <c r="N886" s="68" t="s">
        <v>2040</v>
      </c>
      <c r="O886" s="31" t="s">
        <v>2760</v>
      </c>
      <c r="P886" s="31">
        <v>1.8180000000000001</v>
      </c>
    </row>
    <row r="887" spans="1:16" x14ac:dyDescent="0.35">
      <c r="A887" s="2" t="s">
        <v>350</v>
      </c>
      <c r="B887" s="27">
        <v>2</v>
      </c>
      <c r="C887" s="2" t="s">
        <v>351</v>
      </c>
      <c r="D887" s="11" t="s">
        <v>143</v>
      </c>
      <c r="E887" s="11"/>
      <c r="F887" s="11" t="s">
        <v>111</v>
      </c>
      <c r="G887" s="11" t="s">
        <v>659</v>
      </c>
      <c r="H887" s="11" t="s">
        <v>7272</v>
      </c>
      <c r="I887" s="68" t="s">
        <v>2040</v>
      </c>
      <c r="J887" s="68"/>
      <c r="K887" s="68"/>
      <c r="L887" s="68"/>
      <c r="M887" s="68" t="s">
        <v>2040</v>
      </c>
      <c r="N887" s="68" t="s">
        <v>2040</v>
      </c>
      <c r="O887" s="31" t="s">
        <v>2761</v>
      </c>
      <c r="P887" s="31">
        <v>1.8180000000000001</v>
      </c>
    </row>
    <row r="888" spans="1:16" x14ac:dyDescent="0.35">
      <c r="A888" s="2" t="s">
        <v>350</v>
      </c>
      <c r="B888" s="27">
        <v>2</v>
      </c>
      <c r="C888" s="2" t="s">
        <v>351</v>
      </c>
      <c r="D888" s="11" t="s">
        <v>143</v>
      </c>
      <c r="E888" s="11"/>
      <c r="F888" s="11" t="s">
        <v>112</v>
      </c>
      <c r="G888" s="11" t="s">
        <v>99</v>
      </c>
      <c r="H888" s="11" t="s">
        <v>7269</v>
      </c>
      <c r="I888" s="68"/>
      <c r="J888" s="68"/>
      <c r="K888" s="68"/>
      <c r="L888" s="68"/>
      <c r="M888" s="68"/>
      <c r="N888" s="68"/>
      <c r="O888" s="31" t="s">
        <v>960</v>
      </c>
      <c r="P888" s="31">
        <v>1.117</v>
      </c>
    </row>
    <row r="889" spans="1:16" x14ac:dyDescent="0.35">
      <c r="A889" s="2" t="s">
        <v>350</v>
      </c>
      <c r="B889" s="27">
        <v>2</v>
      </c>
      <c r="C889" s="2" t="s">
        <v>351</v>
      </c>
      <c r="D889" s="11" t="s">
        <v>143</v>
      </c>
      <c r="E889" s="11"/>
      <c r="F889" s="11" t="s">
        <v>112</v>
      </c>
      <c r="G889" s="11" t="s">
        <v>99</v>
      </c>
      <c r="H889" s="11" t="s">
        <v>7279</v>
      </c>
      <c r="I889" s="68"/>
      <c r="J889" s="68"/>
      <c r="K889" s="68"/>
      <c r="L889" s="68"/>
      <c r="M889" s="68" t="s">
        <v>2040</v>
      </c>
      <c r="N889" s="68"/>
      <c r="O889" s="31" t="s">
        <v>2762</v>
      </c>
      <c r="P889" s="31">
        <v>0.89400000000000002</v>
      </c>
    </row>
    <row r="890" spans="1:16" x14ac:dyDescent="0.35">
      <c r="A890" s="2" t="s">
        <v>350</v>
      </c>
      <c r="B890" s="27">
        <v>2</v>
      </c>
      <c r="C890" s="2" t="s">
        <v>351</v>
      </c>
      <c r="D890" s="11" t="s">
        <v>143</v>
      </c>
      <c r="E890" s="11"/>
      <c r="F890" s="11" t="s">
        <v>112</v>
      </c>
      <c r="G890" s="11" t="s">
        <v>99</v>
      </c>
      <c r="H890" s="11" t="s">
        <v>7285</v>
      </c>
      <c r="I890" s="68" t="s">
        <v>2040</v>
      </c>
      <c r="J890" s="68"/>
      <c r="K890" s="68"/>
      <c r="L890" s="68"/>
      <c r="M890" s="68"/>
      <c r="N890" s="68"/>
      <c r="O890" s="31" t="s">
        <v>2763</v>
      </c>
      <c r="P890" s="31">
        <v>1.2849999999999999</v>
      </c>
    </row>
    <row r="891" spans="1:16" x14ac:dyDescent="0.35">
      <c r="A891" s="2" t="s">
        <v>350</v>
      </c>
      <c r="B891" s="27">
        <v>2</v>
      </c>
      <c r="C891" s="2" t="s">
        <v>351</v>
      </c>
      <c r="D891" s="11" t="s">
        <v>143</v>
      </c>
      <c r="E891" s="11"/>
      <c r="F891" s="11" t="s">
        <v>112</v>
      </c>
      <c r="G891" s="11" t="s">
        <v>99</v>
      </c>
      <c r="H891" s="11" t="s">
        <v>7273</v>
      </c>
      <c r="I891" s="68" t="s">
        <v>2040</v>
      </c>
      <c r="J891" s="68"/>
      <c r="K891" s="68"/>
      <c r="L891" s="68"/>
      <c r="M891" s="68" t="s">
        <v>2040</v>
      </c>
      <c r="N891" s="68"/>
      <c r="O891" s="31" t="s">
        <v>2764</v>
      </c>
      <c r="P891" s="31">
        <v>1.2849999999999999</v>
      </c>
    </row>
    <row r="892" spans="1:16" x14ac:dyDescent="0.35">
      <c r="A892" s="2" t="s">
        <v>350</v>
      </c>
      <c r="B892" s="27">
        <v>2</v>
      </c>
      <c r="C892" s="2" t="s">
        <v>351</v>
      </c>
      <c r="D892" s="11" t="s">
        <v>143</v>
      </c>
      <c r="E892" s="11"/>
      <c r="F892" s="11" t="s">
        <v>112</v>
      </c>
      <c r="G892" s="11" t="s">
        <v>99</v>
      </c>
      <c r="H892" s="11" t="s">
        <v>7288</v>
      </c>
      <c r="I892" s="68"/>
      <c r="J892" s="68"/>
      <c r="K892" s="68"/>
      <c r="L892" s="68"/>
      <c r="M892" s="68"/>
      <c r="N892" s="68" t="s">
        <v>2040</v>
      </c>
      <c r="O892" s="31" t="s">
        <v>2765</v>
      </c>
      <c r="P892" s="31">
        <v>0.89400000000000002</v>
      </c>
    </row>
    <row r="893" spans="1:16" x14ac:dyDescent="0.35">
      <c r="A893" s="2" t="s">
        <v>350</v>
      </c>
      <c r="B893" s="27">
        <v>2</v>
      </c>
      <c r="C893" s="2" t="s">
        <v>351</v>
      </c>
      <c r="D893" s="11" t="s">
        <v>143</v>
      </c>
      <c r="E893" s="11"/>
      <c r="F893" s="11" t="s">
        <v>112</v>
      </c>
      <c r="G893" s="11" t="s">
        <v>99</v>
      </c>
      <c r="H893" s="11" t="s">
        <v>7276</v>
      </c>
      <c r="I893" s="68"/>
      <c r="J893" s="68"/>
      <c r="K893" s="68"/>
      <c r="L893" s="68"/>
      <c r="M893" s="68" t="s">
        <v>2040</v>
      </c>
      <c r="N893" s="68" t="s">
        <v>2040</v>
      </c>
      <c r="O893" s="31" t="s">
        <v>2766</v>
      </c>
      <c r="P893" s="31">
        <v>0.67</v>
      </c>
    </row>
    <row r="894" spans="1:16" x14ac:dyDescent="0.35">
      <c r="A894" s="2" t="s">
        <v>350</v>
      </c>
      <c r="B894" s="27">
        <v>2</v>
      </c>
      <c r="C894" s="2" t="s">
        <v>351</v>
      </c>
      <c r="D894" s="11" t="s">
        <v>143</v>
      </c>
      <c r="E894" s="11"/>
      <c r="F894" s="11" t="s">
        <v>112</v>
      </c>
      <c r="G894" s="11" t="s">
        <v>99</v>
      </c>
      <c r="H894" s="11" t="s">
        <v>7282</v>
      </c>
      <c r="I894" s="68" t="s">
        <v>2040</v>
      </c>
      <c r="J894" s="68"/>
      <c r="K894" s="68"/>
      <c r="L894" s="68"/>
      <c r="M894" s="68"/>
      <c r="N894" s="68" t="s">
        <v>2040</v>
      </c>
      <c r="O894" s="31" t="s">
        <v>2767</v>
      </c>
      <c r="P894" s="31">
        <v>1.0609999999999999</v>
      </c>
    </row>
    <row r="895" spans="1:16" x14ac:dyDescent="0.35">
      <c r="A895" s="2" t="s">
        <v>350</v>
      </c>
      <c r="B895" s="27">
        <v>2</v>
      </c>
      <c r="C895" s="2" t="s">
        <v>351</v>
      </c>
      <c r="D895" s="11" t="s">
        <v>143</v>
      </c>
      <c r="E895" s="11"/>
      <c r="F895" s="11" t="s">
        <v>112</v>
      </c>
      <c r="G895" s="11" t="s">
        <v>99</v>
      </c>
      <c r="H895" s="11" t="s">
        <v>7272</v>
      </c>
      <c r="I895" s="68" t="s">
        <v>2040</v>
      </c>
      <c r="J895" s="68"/>
      <c r="K895" s="68"/>
      <c r="L895" s="68"/>
      <c r="M895" s="68" t="s">
        <v>2040</v>
      </c>
      <c r="N895" s="68" t="s">
        <v>2040</v>
      </c>
      <c r="O895" s="31" t="s">
        <v>2768</v>
      </c>
      <c r="P895" s="31">
        <v>1.0609999999999999</v>
      </c>
    </row>
    <row r="896" spans="1:16" x14ac:dyDescent="0.35">
      <c r="A896" s="2" t="s">
        <v>350</v>
      </c>
      <c r="B896" s="27">
        <v>2</v>
      </c>
      <c r="C896" s="2" t="s">
        <v>351</v>
      </c>
      <c r="D896" s="11" t="s">
        <v>143</v>
      </c>
      <c r="E896" s="11"/>
      <c r="F896" s="11" t="s">
        <v>112</v>
      </c>
      <c r="G896" s="11" t="s">
        <v>659</v>
      </c>
      <c r="H896" s="11" t="s">
        <v>7269</v>
      </c>
      <c r="I896" s="68"/>
      <c r="J896" s="68"/>
      <c r="K896" s="68"/>
      <c r="L896" s="68"/>
      <c r="M896" s="68"/>
      <c r="N896" s="68"/>
      <c r="O896" s="31" t="s">
        <v>961</v>
      </c>
      <c r="P896" s="31">
        <v>2.117</v>
      </c>
    </row>
    <row r="897" spans="1:16" x14ac:dyDescent="0.35">
      <c r="A897" s="2" t="s">
        <v>350</v>
      </c>
      <c r="B897" s="27">
        <v>2</v>
      </c>
      <c r="C897" s="2" t="s">
        <v>351</v>
      </c>
      <c r="D897" s="11" t="s">
        <v>143</v>
      </c>
      <c r="E897" s="11"/>
      <c r="F897" s="11" t="s">
        <v>112</v>
      </c>
      <c r="G897" s="11" t="s">
        <v>659</v>
      </c>
      <c r="H897" s="11" t="s">
        <v>7279</v>
      </c>
      <c r="I897" s="68"/>
      <c r="J897" s="68"/>
      <c r="K897" s="68"/>
      <c r="L897" s="68"/>
      <c r="M897" s="68" t="s">
        <v>2040</v>
      </c>
      <c r="N897" s="68"/>
      <c r="O897" s="31" t="s">
        <v>2769</v>
      </c>
      <c r="P897" s="31">
        <v>1.694</v>
      </c>
    </row>
    <row r="898" spans="1:16" x14ac:dyDescent="0.35">
      <c r="A898" s="2" t="s">
        <v>350</v>
      </c>
      <c r="B898" s="27">
        <v>2</v>
      </c>
      <c r="C898" s="2" t="s">
        <v>351</v>
      </c>
      <c r="D898" s="11" t="s">
        <v>143</v>
      </c>
      <c r="E898" s="11"/>
      <c r="F898" s="11" t="s">
        <v>112</v>
      </c>
      <c r="G898" s="11" t="s">
        <v>659</v>
      </c>
      <c r="H898" s="11" t="s">
        <v>7285</v>
      </c>
      <c r="I898" s="68" t="s">
        <v>2040</v>
      </c>
      <c r="J898" s="68"/>
      <c r="K898" s="68"/>
      <c r="L898" s="68"/>
      <c r="M898" s="68"/>
      <c r="N898" s="68"/>
      <c r="O898" s="31" t="s">
        <v>2770</v>
      </c>
      <c r="P898" s="31">
        <v>2.4350000000000001</v>
      </c>
    </row>
    <row r="899" spans="1:16" x14ac:dyDescent="0.35">
      <c r="A899" s="2" t="s">
        <v>350</v>
      </c>
      <c r="B899" s="27">
        <v>2</v>
      </c>
      <c r="C899" s="2" t="s">
        <v>351</v>
      </c>
      <c r="D899" s="11" t="s">
        <v>143</v>
      </c>
      <c r="E899" s="11"/>
      <c r="F899" s="11" t="s">
        <v>112</v>
      </c>
      <c r="G899" s="11" t="s">
        <v>659</v>
      </c>
      <c r="H899" s="11" t="s">
        <v>7273</v>
      </c>
      <c r="I899" s="68" t="s">
        <v>2040</v>
      </c>
      <c r="J899" s="68"/>
      <c r="K899" s="68"/>
      <c r="L899" s="68"/>
      <c r="M899" s="68" t="s">
        <v>2040</v>
      </c>
      <c r="N899" s="68"/>
      <c r="O899" s="31" t="s">
        <v>2771</v>
      </c>
      <c r="P899" s="31">
        <v>2.4350000000000001</v>
      </c>
    </row>
    <row r="900" spans="1:16" x14ac:dyDescent="0.35">
      <c r="A900" s="2" t="s">
        <v>350</v>
      </c>
      <c r="B900" s="27">
        <v>2</v>
      </c>
      <c r="C900" s="2" t="s">
        <v>351</v>
      </c>
      <c r="D900" s="11" t="s">
        <v>143</v>
      </c>
      <c r="E900" s="11"/>
      <c r="F900" s="11" t="s">
        <v>112</v>
      </c>
      <c r="G900" s="11" t="s">
        <v>659</v>
      </c>
      <c r="H900" s="11" t="s">
        <v>7288</v>
      </c>
      <c r="I900" s="68"/>
      <c r="J900" s="68"/>
      <c r="K900" s="68"/>
      <c r="L900" s="68"/>
      <c r="M900" s="68"/>
      <c r="N900" s="68" t="s">
        <v>2040</v>
      </c>
      <c r="O900" s="31" t="s">
        <v>2772</v>
      </c>
      <c r="P900" s="31">
        <v>1.694</v>
      </c>
    </row>
    <row r="901" spans="1:16" x14ac:dyDescent="0.35">
      <c r="A901" s="2" t="s">
        <v>350</v>
      </c>
      <c r="B901" s="27">
        <v>2</v>
      </c>
      <c r="C901" s="2" t="s">
        <v>351</v>
      </c>
      <c r="D901" s="11" t="s">
        <v>143</v>
      </c>
      <c r="E901" s="11"/>
      <c r="F901" s="11" t="s">
        <v>112</v>
      </c>
      <c r="G901" s="11" t="s">
        <v>659</v>
      </c>
      <c r="H901" s="11" t="s">
        <v>7276</v>
      </c>
      <c r="I901" s="68"/>
      <c r="J901" s="68"/>
      <c r="K901" s="68"/>
      <c r="L901" s="68"/>
      <c r="M901" s="68" t="s">
        <v>2040</v>
      </c>
      <c r="N901" s="68" t="s">
        <v>2040</v>
      </c>
      <c r="O901" s="31" t="s">
        <v>2773</v>
      </c>
      <c r="P901" s="31">
        <v>1.27</v>
      </c>
    </row>
    <row r="902" spans="1:16" x14ac:dyDescent="0.35">
      <c r="A902" s="2" t="s">
        <v>350</v>
      </c>
      <c r="B902" s="27">
        <v>2</v>
      </c>
      <c r="C902" s="2" t="s">
        <v>351</v>
      </c>
      <c r="D902" s="11" t="s">
        <v>143</v>
      </c>
      <c r="E902" s="11"/>
      <c r="F902" s="11" t="s">
        <v>112</v>
      </c>
      <c r="G902" s="11" t="s">
        <v>659</v>
      </c>
      <c r="H902" s="11" t="s">
        <v>7282</v>
      </c>
      <c r="I902" s="68" t="s">
        <v>2040</v>
      </c>
      <c r="J902" s="68"/>
      <c r="K902" s="68"/>
      <c r="L902" s="68"/>
      <c r="M902" s="68"/>
      <c r="N902" s="68" t="s">
        <v>2040</v>
      </c>
      <c r="O902" s="31" t="s">
        <v>2774</v>
      </c>
      <c r="P902" s="31">
        <v>2.0110000000000001</v>
      </c>
    </row>
    <row r="903" spans="1:16" x14ac:dyDescent="0.35">
      <c r="A903" s="2" t="s">
        <v>350</v>
      </c>
      <c r="B903" s="27">
        <v>2</v>
      </c>
      <c r="C903" s="2" t="s">
        <v>351</v>
      </c>
      <c r="D903" s="11" t="s">
        <v>143</v>
      </c>
      <c r="E903" s="11"/>
      <c r="F903" s="11" t="s">
        <v>112</v>
      </c>
      <c r="G903" s="11" t="s">
        <v>659</v>
      </c>
      <c r="H903" s="11" t="s">
        <v>7272</v>
      </c>
      <c r="I903" s="68" t="s">
        <v>2040</v>
      </c>
      <c r="J903" s="68"/>
      <c r="K903" s="68"/>
      <c r="L903" s="68"/>
      <c r="M903" s="68" t="s">
        <v>2040</v>
      </c>
      <c r="N903" s="68" t="s">
        <v>2040</v>
      </c>
      <c r="O903" s="31" t="s">
        <v>2775</v>
      </c>
      <c r="P903" s="31">
        <v>2.0110000000000001</v>
      </c>
    </row>
    <row r="904" spans="1:16" x14ac:dyDescent="0.35">
      <c r="A904" s="2" t="s">
        <v>350</v>
      </c>
      <c r="B904" s="27">
        <v>2</v>
      </c>
      <c r="C904" s="2" t="s">
        <v>351</v>
      </c>
      <c r="D904" s="11" t="s">
        <v>143</v>
      </c>
      <c r="E904" s="11"/>
      <c r="F904" s="11" t="s">
        <v>113</v>
      </c>
      <c r="G904" s="11" t="s">
        <v>99</v>
      </c>
      <c r="H904" s="11" t="s">
        <v>7269</v>
      </c>
      <c r="I904" s="68"/>
      <c r="J904" s="68"/>
      <c r="K904" s="68"/>
      <c r="L904" s="68"/>
      <c r="M904" s="68"/>
      <c r="N904" s="68"/>
      <c r="O904" s="31" t="s">
        <v>962</v>
      </c>
      <c r="P904" s="31">
        <v>1.9139999999999999</v>
      </c>
    </row>
    <row r="905" spans="1:16" x14ac:dyDescent="0.35">
      <c r="A905" s="2" t="s">
        <v>350</v>
      </c>
      <c r="B905" s="27">
        <v>2</v>
      </c>
      <c r="C905" s="2" t="s">
        <v>351</v>
      </c>
      <c r="D905" s="11" t="s">
        <v>143</v>
      </c>
      <c r="E905" s="11"/>
      <c r="F905" s="11" t="s">
        <v>113</v>
      </c>
      <c r="G905" s="11" t="s">
        <v>99</v>
      </c>
      <c r="H905" s="11" t="s">
        <v>7279</v>
      </c>
      <c r="I905" s="68"/>
      <c r="J905" s="68"/>
      <c r="K905" s="68"/>
      <c r="L905" s="68"/>
      <c r="M905" s="68" t="s">
        <v>2040</v>
      </c>
      <c r="N905" s="68"/>
      <c r="O905" s="31" t="s">
        <v>2776</v>
      </c>
      <c r="P905" s="31">
        <v>1.5309999999999999</v>
      </c>
    </row>
    <row r="906" spans="1:16" x14ac:dyDescent="0.35">
      <c r="A906" s="2" t="s">
        <v>350</v>
      </c>
      <c r="B906" s="27">
        <v>2</v>
      </c>
      <c r="C906" s="2" t="s">
        <v>351</v>
      </c>
      <c r="D906" s="11" t="s">
        <v>143</v>
      </c>
      <c r="E906" s="11"/>
      <c r="F906" s="11" t="s">
        <v>113</v>
      </c>
      <c r="G906" s="11" t="s">
        <v>99</v>
      </c>
      <c r="H906" s="11" t="s">
        <v>7285</v>
      </c>
      <c r="I906" s="68" t="s">
        <v>2040</v>
      </c>
      <c r="J906" s="68"/>
      <c r="K906" s="68"/>
      <c r="L906" s="68"/>
      <c r="M906" s="68"/>
      <c r="N906" s="68"/>
      <c r="O906" s="31" t="s">
        <v>2777</v>
      </c>
      <c r="P906" s="31">
        <v>2.2010000000000001</v>
      </c>
    </row>
    <row r="907" spans="1:16" x14ac:dyDescent="0.35">
      <c r="A907" s="2" t="s">
        <v>350</v>
      </c>
      <c r="B907" s="27">
        <v>2</v>
      </c>
      <c r="C907" s="2" t="s">
        <v>351</v>
      </c>
      <c r="D907" s="11" t="s">
        <v>143</v>
      </c>
      <c r="E907" s="11"/>
      <c r="F907" s="11" t="s">
        <v>113</v>
      </c>
      <c r="G907" s="11" t="s">
        <v>99</v>
      </c>
      <c r="H907" s="11" t="s">
        <v>7273</v>
      </c>
      <c r="I907" s="68" t="s">
        <v>2040</v>
      </c>
      <c r="J907" s="68"/>
      <c r="K907" s="68"/>
      <c r="L907" s="68"/>
      <c r="M907" s="68" t="s">
        <v>2040</v>
      </c>
      <c r="N907" s="68"/>
      <c r="O907" s="31" t="s">
        <v>2778</v>
      </c>
      <c r="P907" s="31">
        <v>2.2010000000000001</v>
      </c>
    </row>
    <row r="908" spans="1:16" x14ac:dyDescent="0.35">
      <c r="A908" s="2" t="s">
        <v>350</v>
      </c>
      <c r="B908" s="27">
        <v>2</v>
      </c>
      <c r="C908" s="2" t="s">
        <v>351</v>
      </c>
      <c r="D908" s="11" t="s">
        <v>143</v>
      </c>
      <c r="E908" s="11"/>
      <c r="F908" s="11" t="s">
        <v>113</v>
      </c>
      <c r="G908" s="11" t="s">
        <v>99</v>
      </c>
      <c r="H908" s="11" t="s">
        <v>7288</v>
      </c>
      <c r="I908" s="68"/>
      <c r="J908" s="68"/>
      <c r="K908" s="68"/>
      <c r="L908" s="68"/>
      <c r="M908" s="68"/>
      <c r="N908" s="68" t="s">
        <v>2040</v>
      </c>
      <c r="O908" s="31" t="s">
        <v>2779</v>
      </c>
      <c r="P908" s="31">
        <v>1.5309999999999999</v>
      </c>
    </row>
    <row r="909" spans="1:16" x14ac:dyDescent="0.35">
      <c r="A909" s="2" t="s">
        <v>350</v>
      </c>
      <c r="B909" s="27">
        <v>2</v>
      </c>
      <c r="C909" s="2" t="s">
        <v>351</v>
      </c>
      <c r="D909" s="11" t="s">
        <v>143</v>
      </c>
      <c r="E909" s="11"/>
      <c r="F909" s="11" t="s">
        <v>113</v>
      </c>
      <c r="G909" s="11" t="s">
        <v>99</v>
      </c>
      <c r="H909" s="11" t="s">
        <v>7276</v>
      </c>
      <c r="I909" s="68"/>
      <c r="J909" s="68"/>
      <c r="K909" s="68"/>
      <c r="L909" s="68"/>
      <c r="M909" s="68" t="s">
        <v>2040</v>
      </c>
      <c r="N909" s="68" t="s">
        <v>2040</v>
      </c>
      <c r="O909" s="31" t="s">
        <v>2780</v>
      </c>
      <c r="P909" s="31">
        <v>1.1479999999999999</v>
      </c>
    </row>
    <row r="910" spans="1:16" x14ac:dyDescent="0.35">
      <c r="A910" s="2" t="s">
        <v>350</v>
      </c>
      <c r="B910" s="27">
        <v>2</v>
      </c>
      <c r="C910" s="2" t="s">
        <v>351</v>
      </c>
      <c r="D910" s="11" t="s">
        <v>143</v>
      </c>
      <c r="E910" s="11"/>
      <c r="F910" s="11" t="s">
        <v>113</v>
      </c>
      <c r="G910" s="11" t="s">
        <v>99</v>
      </c>
      <c r="H910" s="11" t="s">
        <v>7282</v>
      </c>
      <c r="I910" s="68" t="s">
        <v>2040</v>
      </c>
      <c r="J910" s="68"/>
      <c r="K910" s="68"/>
      <c r="L910" s="68"/>
      <c r="M910" s="68"/>
      <c r="N910" s="68" t="s">
        <v>2040</v>
      </c>
      <c r="O910" s="31" t="s">
        <v>2781</v>
      </c>
      <c r="P910" s="31">
        <v>1.8180000000000001</v>
      </c>
    </row>
    <row r="911" spans="1:16" x14ac:dyDescent="0.35">
      <c r="A911" s="2" t="s">
        <v>350</v>
      </c>
      <c r="B911" s="27">
        <v>2</v>
      </c>
      <c r="C911" s="2" t="s">
        <v>351</v>
      </c>
      <c r="D911" s="11" t="s">
        <v>143</v>
      </c>
      <c r="E911" s="11"/>
      <c r="F911" s="11" t="s">
        <v>113</v>
      </c>
      <c r="G911" s="11" t="s">
        <v>99</v>
      </c>
      <c r="H911" s="11" t="s">
        <v>7272</v>
      </c>
      <c r="I911" s="68" t="s">
        <v>2040</v>
      </c>
      <c r="J911" s="68"/>
      <c r="K911" s="68"/>
      <c r="L911" s="68"/>
      <c r="M911" s="68" t="s">
        <v>2040</v>
      </c>
      <c r="N911" s="68" t="s">
        <v>2040</v>
      </c>
      <c r="O911" s="31" t="s">
        <v>2782</v>
      </c>
      <c r="P911" s="31">
        <v>1.8180000000000001</v>
      </c>
    </row>
    <row r="912" spans="1:16" x14ac:dyDescent="0.35">
      <c r="A912" s="2" t="s">
        <v>350</v>
      </c>
      <c r="B912" s="27">
        <v>2</v>
      </c>
      <c r="C912" s="2" t="s">
        <v>351</v>
      </c>
      <c r="D912" s="11" t="s">
        <v>143</v>
      </c>
      <c r="E912" s="11"/>
      <c r="F912" s="11" t="s">
        <v>113</v>
      </c>
      <c r="G912" s="11" t="s">
        <v>659</v>
      </c>
      <c r="H912" s="11" t="s">
        <v>7269</v>
      </c>
      <c r="I912" s="68"/>
      <c r="J912" s="68"/>
      <c r="K912" s="68"/>
      <c r="L912" s="68"/>
      <c r="M912" s="68"/>
      <c r="N912" s="68"/>
      <c r="O912" s="31" t="s">
        <v>963</v>
      </c>
      <c r="P912" s="31">
        <v>2.5379999999999998</v>
      </c>
    </row>
    <row r="913" spans="1:16" x14ac:dyDescent="0.35">
      <c r="A913" s="2" t="s">
        <v>350</v>
      </c>
      <c r="B913" s="27">
        <v>2</v>
      </c>
      <c r="C913" s="2" t="s">
        <v>351</v>
      </c>
      <c r="D913" s="11" t="s">
        <v>143</v>
      </c>
      <c r="E913" s="11"/>
      <c r="F913" s="11" t="s">
        <v>113</v>
      </c>
      <c r="G913" s="11" t="s">
        <v>659</v>
      </c>
      <c r="H913" s="11" t="s">
        <v>7279</v>
      </c>
      <c r="I913" s="68"/>
      <c r="J913" s="68"/>
      <c r="K913" s="68"/>
      <c r="L913" s="68"/>
      <c r="M913" s="68" t="s">
        <v>2040</v>
      </c>
      <c r="N913" s="68"/>
      <c r="O913" s="31" t="s">
        <v>2783</v>
      </c>
      <c r="P913" s="31">
        <v>2.0299999999999998</v>
      </c>
    </row>
    <row r="914" spans="1:16" x14ac:dyDescent="0.35">
      <c r="A914" s="2" t="s">
        <v>350</v>
      </c>
      <c r="B914" s="27">
        <v>2</v>
      </c>
      <c r="C914" s="2" t="s">
        <v>351</v>
      </c>
      <c r="D914" s="11" t="s">
        <v>143</v>
      </c>
      <c r="E914" s="11"/>
      <c r="F914" s="11" t="s">
        <v>113</v>
      </c>
      <c r="G914" s="11" t="s">
        <v>659</v>
      </c>
      <c r="H914" s="11" t="s">
        <v>7285</v>
      </c>
      <c r="I914" s="68" t="s">
        <v>2040</v>
      </c>
      <c r="J914" s="68"/>
      <c r="K914" s="68"/>
      <c r="L914" s="68"/>
      <c r="M914" s="68"/>
      <c r="N914" s="68"/>
      <c r="O914" s="31" t="s">
        <v>2784</v>
      </c>
      <c r="P914" s="31">
        <v>2.919</v>
      </c>
    </row>
    <row r="915" spans="1:16" x14ac:dyDescent="0.35">
      <c r="A915" s="2" t="s">
        <v>350</v>
      </c>
      <c r="B915" s="27">
        <v>2</v>
      </c>
      <c r="C915" s="2" t="s">
        <v>351</v>
      </c>
      <c r="D915" s="11" t="s">
        <v>143</v>
      </c>
      <c r="E915" s="11"/>
      <c r="F915" s="11" t="s">
        <v>113</v>
      </c>
      <c r="G915" s="11" t="s">
        <v>659</v>
      </c>
      <c r="H915" s="11" t="s">
        <v>7273</v>
      </c>
      <c r="I915" s="68" t="s">
        <v>2040</v>
      </c>
      <c r="J915" s="68"/>
      <c r="K915" s="68"/>
      <c r="L915" s="68"/>
      <c r="M915" s="68" t="s">
        <v>2040</v>
      </c>
      <c r="N915" s="68"/>
      <c r="O915" s="31" t="s">
        <v>2785</v>
      </c>
      <c r="P915" s="31">
        <v>2.919</v>
      </c>
    </row>
    <row r="916" spans="1:16" x14ac:dyDescent="0.35">
      <c r="A916" s="2" t="s">
        <v>350</v>
      </c>
      <c r="B916" s="27">
        <v>2</v>
      </c>
      <c r="C916" s="2" t="s">
        <v>351</v>
      </c>
      <c r="D916" s="11" t="s">
        <v>143</v>
      </c>
      <c r="E916" s="11"/>
      <c r="F916" s="11" t="s">
        <v>113</v>
      </c>
      <c r="G916" s="11" t="s">
        <v>659</v>
      </c>
      <c r="H916" s="11" t="s">
        <v>7288</v>
      </c>
      <c r="I916" s="68"/>
      <c r="J916" s="68"/>
      <c r="K916" s="68"/>
      <c r="L916" s="68"/>
      <c r="M916" s="68"/>
      <c r="N916" s="68" t="s">
        <v>2040</v>
      </c>
      <c r="O916" s="31" t="s">
        <v>2786</v>
      </c>
      <c r="P916" s="31">
        <v>2.0299999999999998</v>
      </c>
    </row>
    <row r="917" spans="1:16" x14ac:dyDescent="0.35">
      <c r="A917" s="2" t="s">
        <v>350</v>
      </c>
      <c r="B917" s="27">
        <v>2</v>
      </c>
      <c r="C917" s="2" t="s">
        <v>351</v>
      </c>
      <c r="D917" s="11" t="s">
        <v>143</v>
      </c>
      <c r="E917" s="11"/>
      <c r="F917" s="11" t="s">
        <v>113</v>
      </c>
      <c r="G917" s="11" t="s">
        <v>659</v>
      </c>
      <c r="H917" s="11" t="s">
        <v>7276</v>
      </c>
      <c r="I917" s="68"/>
      <c r="J917" s="68"/>
      <c r="K917" s="68"/>
      <c r="L917" s="68"/>
      <c r="M917" s="68" t="s">
        <v>2040</v>
      </c>
      <c r="N917" s="68" t="s">
        <v>2040</v>
      </c>
      <c r="O917" s="31" t="s">
        <v>2787</v>
      </c>
      <c r="P917" s="31">
        <v>1.5229999999999999</v>
      </c>
    </row>
    <row r="918" spans="1:16" x14ac:dyDescent="0.35">
      <c r="A918" s="2" t="s">
        <v>350</v>
      </c>
      <c r="B918" s="27">
        <v>2</v>
      </c>
      <c r="C918" s="2" t="s">
        <v>351</v>
      </c>
      <c r="D918" s="11" t="s">
        <v>143</v>
      </c>
      <c r="E918" s="11"/>
      <c r="F918" s="11" t="s">
        <v>113</v>
      </c>
      <c r="G918" s="11" t="s">
        <v>659</v>
      </c>
      <c r="H918" s="11" t="s">
        <v>7282</v>
      </c>
      <c r="I918" s="68" t="s">
        <v>2040</v>
      </c>
      <c r="J918" s="68"/>
      <c r="K918" s="68"/>
      <c r="L918" s="68"/>
      <c r="M918" s="68"/>
      <c r="N918" s="68" t="s">
        <v>2040</v>
      </c>
      <c r="O918" s="31" t="s">
        <v>2788</v>
      </c>
      <c r="P918" s="31">
        <v>2.411</v>
      </c>
    </row>
    <row r="919" spans="1:16" x14ac:dyDescent="0.35">
      <c r="A919" s="2" t="s">
        <v>350</v>
      </c>
      <c r="B919" s="27">
        <v>2</v>
      </c>
      <c r="C919" s="2" t="s">
        <v>351</v>
      </c>
      <c r="D919" s="11" t="s">
        <v>143</v>
      </c>
      <c r="E919" s="11"/>
      <c r="F919" s="11" t="s">
        <v>113</v>
      </c>
      <c r="G919" s="11" t="s">
        <v>659</v>
      </c>
      <c r="H919" s="11" t="s">
        <v>7272</v>
      </c>
      <c r="I919" s="68" t="s">
        <v>2040</v>
      </c>
      <c r="J919" s="68"/>
      <c r="K919" s="68"/>
      <c r="L919" s="68"/>
      <c r="M919" s="68" t="s">
        <v>2040</v>
      </c>
      <c r="N919" s="68" t="s">
        <v>2040</v>
      </c>
      <c r="O919" s="31" t="s">
        <v>2789</v>
      </c>
      <c r="P919" s="31">
        <v>2.411</v>
      </c>
    </row>
    <row r="920" spans="1:16" x14ac:dyDescent="0.35">
      <c r="A920" s="2" t="s">
        <v>350</v>
      </c>
      <c r="B920" s="27">
        <v>2</v>
      </c>
      <c r="C920" s="2" t="s">
        <v>351</v>
      </c>
      <c r="D920" s="11" t="s">
        <v>143</v>
      </c>
      <c r="E920" s="11"/>
      <c r="F920" s="11" t="s">
        <v>114</v>
      </c>
      <c r="G920" s="11" t="s">
        <v>99</v>
      </c>
      <c r="H920" s="11" t="s">
        <v>7269</v>
      </c>
      <c r="I920" s="68"/>
      <c r="J920" s="68"/>
      <c r="K920" s="68"/>
      <c r="L920" s="68"/>
      <c r="M920" s="68"/>
      <c r="N920" s="68"/>
      <c r="O920" s="31" t="s">
        <v>964</v>
      </c>
      <c r="P920" s="31">
        <v>1.9139999999999999</v>
      </c>
    </row>
    <row r="921" spans="1:16" x14ac:dyDescent="0.35">
      <c r="A921" s="2" t="s">
        <v>350</v>
      </c>
      <c r="B921" s="27">
        <v>2</v>
      </c>
      <c r="C921" s="2" t="s">
        <v>351</v>
      </c>
      <c r="D921" s="11" t="s">
        <v>143</v>
      </c>
      <c r="E921" s="11"/>
      <c r="F921" s="11" t="s">
        <v>114</v>
      </c>
      <c r="G921" s="11" t="s">
        <v>99</v>
      </c>
      <c r="H921" s="11" t="s">
        <v>7279</v>
      </c>
      <c r="I921" s="68"/>
      <c r="J921" s="68"/>
      <c r="K921" s="68"/>
      <c r="L921" s="68"/>
      <c r="M921" s="68" t="s">
        <v>2040</v>
      </c>
      <c r="N921" s="68"/>
      <c r="O921" s="31" t="s">
        <v>2790</v>
      </c>
      <c r="P921" s="31">
        <v>1.5309999999999999</v>
      </c>
    </row>
    <row r="922" spans="1:16" x14ac:dyDescent="0.35">
      <c r="A922" s="2" t="s">
        <v>350</v>
      </c>
      <c r="B922" s="27">
        <v>2</v>
      </c>
      <c r="C922" s="2" t="s">
        <v>351</v>
      </c>
      <c r="D922" s="11" t="s">
        <v>143</v>
      </c>
      <c r="E922" s="11"/>
      <c r="F922" s="11" t="s">
        <v>114</v>
      </c>
      <c r="G922" s="11" t="s">
        <v>99</v>
      </c>
      <c r="H922" s="11" t="s">
        <v>7285</v>
      </c>
      <c r="I922" s="68" t="s">
        <v>2040</v>
      </c>
      <c r="J922" s="68"/>
      <c r="K922" s="68"/>
      <c r="L922" s="68"/>
      <c r="M922" s="68"/>
      <c r="N922" s="68"/>
      <c r="O922" s="31" t="s">
        <v>2791</v>
      </c>
      <c r="P922" s="31">
        <v>2.2010000000000001</v>
      </c>
    </row>
    <row r="923" spans="1:16" x14ac:dyDescent="0.35">
      <c r="A923" s="2" t="s">
        <v>350</v>
      </c>
      <c r="B923" s="27">
        <v>2</v>
      </c>
      <c r="C923" s="2" t="s">
        <v>351</v>
      </c>
      <c r="D923" s="11" t="s">
        <v>143</v>
      </c>
      <c r="E923" s="11"/>
      <c r="F923" s="11" t="s">
        <v>114</v>
      </c>
      <c r="G923" s="11" t="s">
        <v>99</v>
      </c>
      <c r="H923" s="11" t="s">
        <v>7273</v>
      </c>
      <c r="I923" s="68" t="s">
        <v>2040</v>
      </c>
      <c r="J923" s="68"/>
      <c r="K923" s="68"/>
      <c r="L923" s="68"/>
      <c r="M923" s="68" t="s">
        <v>2040</v>
      </c>
      <c r="N923" s="68"/>
      <c r="O923" s="31" t="s">
        <v>2792</v>
      </c>
      <c r="P923" s="31">
        <v>2.2010000000000001</v>
      </c>
    </row>
    <row r="924" spans="1:16" x14ac:dyDescent="0.35">
      <c r="A924" s="2" t="s">
        <v>350</v>
      </c>
      <c r="B924" s="27">
        <v>2</v>
      </c>
      <c r="C924" s="2" t="s">
        <v>351</v>
      </c>
      <c r="D924" s="11" t="s">
        <v>143</v>
      </c>
      <c r="E924" s="11"/>
      <c r="F924" s="11" t="s">
        <v>114</v>
      </c>
      <c r="G924" s="11" t="s">
        <v>99</v>
      </c>
      <c r="H924" s="11" t="s">
        <v>7288</v>
      </c>
      <c r="I924" s="68"/>
      <c r="J924" s="68"/>
      <c r="K924" s="68"/>
      <c r="L924" s="68"/>
      <c r="M924" s="68"/>
      <c r="N924" s="68" t="s">
        <v>2040</v>
      </c>
      <c r="O924" s="31" t="s">
        <v>2793</v>
      </c>
      <c r="P924" s="31">
        <v>1.5309999999999999</v>
      </c>
    </row>
    <row r="925" spans="1:16" x14ac:dyDescent="0.35">
      <c r="A925" s="2" t="s">
        <v>350</v>
      </c>
      <c r="B925" s="27">
        <v>2</v>
      </c>
      <c r="C925" s="2" t="s">
        <v>351</v>
      </c>
      <c r="D925" s="11" t="s">
        <v>143</v>
      </c>
      <c r="E925" s="11"/>
      <c r="F925" s="11" t="s">
        <v>114</v>
      </c>
      <c r="G925" s="11" t="s">
        <v>99</v>
      </c>
      <c r="H925" s="11" t="s">
        <v>7276</v>
      </c>
      <c r="I925" s="68"/>
      <c r="J925" s="68"/>
      <c r="K925" s="68"/>
      <c r="L925" s="68"/>
      <c r="M925" s="68" t="s">
        <v>2040</v>
      </c>
      <c r="N925" s="68" t="s">
        <v>2040</v>
      </c>
      <c r="O925" s="31" t="s">
        <v>2794</v>
      </c>
      <c r="P925" s="31">
        <v>1.1479999999999999</v>
      </c>
    </row>
    <row r="926" spans="1:16" x14ac:dyDescent="0.35">
      <c r="A926" s="2" t="s">
        <v>350</v>
      </c>
      <c r="B926" s="27">
        <v>2</v>
      </c>
      <c r="C926" s="2" t="s">
        <v>351</v>
      </c>
      <c r="D926" s="11" t="s">
        <v>143</v>
      </c>
      <c r="E926" s="11"/>
      <c r="F926" s="11" t="s">
        <v>114</v>
      </c>
      <c r="G926" s="11" t="s">
        <v>99</v>
      </c>
      <c r="H926" s="11" t="s">
        <v>7282</v>
      </c>
      <c r="I926" s="68" t="s">
        <v>2040</v>
      </c>
      <c r="J926" s="68"/>
      <c r="K926" s="68"/>
      <c r="L926" s="68"/>
      <c r="M926" s="68"/>
      <c r="N926" s="68" t="s">
        <v>2040</v>
      </c>
      <c r="O926" s="31" t="s">
        <v>2795</v>
      </c>
      <c r="P926" s="31">
        <v>1.8180000000000001</v>
      </c>
    </row>
    <row r="927" spans="1:16" x14ac:dyDescent="0.35">
      <c r="A927" s="2" t="s">
        <v>350</v>
      </c>
      <c r="B927" s="27">
        <v>2</v>
      </c>
      <c r="C927" s="2" t="s">
        <v>351</v>
      </c>
      <c r="D927" s="11" t="s">
        <v>143</v>
      </c>
      <c r="E927" s="11"/>
      <c r="F927" s="11" t="s">
        <v>114</v>
      </c>
      <c r="G927" s="11" t="s">
        <v>99</v>
      </c>
      <c r="H927" s="11" t="s">
        <v>7272</v>
      </c>
      <c r="I927" s="68" t="s">
        <v>2040</v>
      </c>
      <c r="J927" s="68"/>
      <c r="K927" s="68"/>
      <c r="L927" s="68"/>
      <c r="M927" s="68" t="s">
        <v>2040</v>
      </c>
      <c r="N927" s="68" t="s">
        <v>2040</v>
      </c>
      <c r="O927" s="31" t="s">
        <v>2796</v>
      </c>
      <c r="P927" s="31">
        <v>1.8180000000000001</v>
      </c>
    </row>
    <row r="928" spans="1:16" x14ac:dyDescent="0.35">
      <c r="A928" s="2" t="s">
        <v>350</v>
      </c>
      <c r="B928" s="27">
        <v>2</v>
      </c>
      <c r="C928" s="2" t="s">
        <v>351</v>
      </c>
      <c r="D928" s="11" t="s">
        <v>143</v>
      </c>
      <c r="E928" s="11"/>
      <c r="F928" s="11" t="s">
        <v>114</v>
      </c>
      <c r="G928" s="11" t="s">
        <v>659</v>
      </c>
      <c r="H928" s="11" t="s">
        <v>7269</v>
      </c>
      <c r="I928" s="68"/>
      <c r="J928" s="68"/>
      <c r="K928" s="68"/>
      <c r="L928" s="68"/>
      <c r="M928" s="68"/>
      <c r="N928" s="68"/>
      <c r="O928" s="31" t="s">
        <v>965</v>
      </c>
      <c r="P928" s="31">
        <v>2.9729999999999999</v>
      </c>
    </row>
    <row r="929" spans="1:16" x14ac:dyDescent="0.35">
      <c r="A929" s="2" t="s">
        <v>350</v>
      </c>
      <c r="B929" s="27">
        <v>2</v>
      </c>
      <c r="C929" s="2" t="s">
        <v>351</v>
      </c>
      <c r="D929" s="11" t="s">
        <v>143</v>
      </c>
      <c r="E929" s="11"/>
      <c r="F929" s="11" t="s">
        <v>114</v>
      </c>
      <c r="G929" s="11" t="s">
        <v>659</v>
      </c>
      <c r="H929" s="11" t="s">
        <v>7279</v>
      </c>
      <c r="I929" s="68"/>
      <c r="J929" s="68"/>
      <c r="K929" s="68"/>
      <c r="L929" s="68"/>
      <c r="M929" s="68" t="s">
        <v>2040</v>
      </c>
      <c r="N929" s="68"/>
      <c r="O929" s="31" t="s">
        <v>2797</v>
      </c>
      <c r="P929" s="31">
        <v>2.3780000000000001</v>
      </c>
    </row>
    <row r="930" spans="1:16" x14ac:dyDescent="0.35">
      <c r="A930" s="2" t="s">
        <v>350</v>
      </c>
      <c r="B930" s="27">
        <v>2</v>
      </c>
      <c r="C930" s="2" t="s">
        <v>351</v>
      </c>
      <c r="D930" s="11" t="s">
        <v>143</v>
      </c>
      <c r="E930" s="11"/>
      <c r="F930" s="11" t="s">
        <v>114</v>
      </c>
      <c r="G930" s="11" t="s">
        <v>659</v>
      </c>
      <c r="H930" s="11" t="s">
        <v>7285</v>
      </c>
      <c r="I930" s="68" t="s">
        <v>2040</v>
      </c>
      <c r="J930" s="68"/>
      <c r="K930" s="68"/>
      <c r="L930" s="68"/>
      <c r="M930" s="68"/>
      <c r="N930" s="68"/>
      <c r="O930" s="31" t="s">
        <v>2798</v>
      </c>
      <c r="P930" s="31">
        <v>3.419</v>
      </c>
    </row>
    <row r="931" spans="1:16" x14ac:dyDescent="0.35">
      <c r="A931" s="2" t="s">
        <v>350</v>
      </c>
      <c r="B931" s="27">
        <v>2</v>
      </c>
      <c r="C931" s="2" t="s">
        <v>351</v>
      </c>
      <c r="D931" s="11" t="s">
        <v>143</v>
      </c>
      <c r="E931" s="11"/>
      <c r="F931" s="11" t="s">
        <v>114</v>
      </c>
      <c r="G931" s="11" t="s">
        <v>659</v>
      </c>
      <c r="H931" s="11" t="s">
        <v>7273</v>
      </c>
      <c r="I931" s="68" t="s">
        <v>2040</v>
      </c>
      <c r="J931" s="68"/>
      <c r="K931" s="68"/>
      <c r="L931" s="68"/>
      <c r="M931" s="68" t="s">
        <v>2040</v>
      </c>
      <c r="N931" s="68"/>
      <c r="O931" s="31" t="s">
        <v>2799</v>
      </c>
      <c r="P931" s="31">
        <v>3.419</v>
      </c>
    </row>
    <row r="932" spans="1:16" x14ac:dyDescent="0.35">
      <c r="A932" s="2" t="s">
        <v>350</v>
      </c>
      <c r="B932" s="27">
        <v>2</v>
      </c>
      <c r="C932" s="2" t="s">
        <v>351</v>
      </c>
      <c r="D932" s="11" t="s">
        <v>143</v>
      </c>
      <c r="E932" s="11"/>
      <c r="F932" s="11" t="s">
        <v>114</v>
      </c>
      <c r="G932" s="11" t="s">
        <v>659</v>
      </c>
      <c r="H932" s="11" t="s">
        <v>7288</v>
      </c>
      <c r="I932" s="68"/>
      <c r="J932" s="68"/>
      <c r="K932" s="68"/>
      <c r="L932" s="68"/>
      <c r="M932" s="68"/>
      <c r="N932" s="68" t="s">
        <v>2040</v>
      </c>
      <c r="O932" s="31" t="s">
        <v>2800</v>
      </c>
      <c r="P932" s="31">
        <v>2.3780000000000001</v>
      </c>
    </row>
    <row r="933" spans="1:16" x14ac:dyDescent="0.35">
      <c r="A933" s="2" t="s">
        <v>350</v>
      </c>
      <c r="B933" s="27">
        <v>2</v>
      </c>
      <c r="C933" s="2" t="s">
        <v>351</v>
      </c>
      <c r="D933" s="11" t="s">
        <v>143</v>
      </c>
      <c r="E933" s="11"/>
      <c r="F933" s="11" t="s">
        <v>114</v>
      </c>
      <c r="G933" s="11" t="s">
        <v>659</v>
      </c>
      <c r="H933" s="11" t="s">
        <v>7276</v>
      </c>
      <c r="I933" s="68"/>
      <c r="J933" s="68"/>
      <c r="K933" s="68"/>
      <c r="L933" s="68"/>
      <c r="M933" s="68" t="s">
        <v>2040</v>
      </c>
      <c r="N933" s="68" t="s">
        <v>2040</v>
      </c>
      <c r="O933" s="31" t="s">
        <v>2801</v>
      </c>
      <c r="P933" s="31">
        <v>1.784</v>
      </c>
    </row>
    <row r="934" spans="1:16" x14ac:dyDescent="0.35">
      <c r="A934" s="2" t="s">
        <v>350</v>
      </c>
      <c r="B934" s="27">
        <v>2</v>
      </c>
      <c r="C934" s="2" t="s">
        <v>351</v>
      </c>
      <c r="D934" s="11" t="s">
        <v>143</v>
      </c>
      <c r="E934" s="11"/>
      <c r="F934" s="11" t="s">
        <v>114</v>
      </c>
      <c r="G934" s="11" t="s">
        <v>659</v>
      </c>
      <c r="H934" s="11" t="s">
        <v>7282</v>
      </c>
      <c r="I934" s="68" t="s">
        <v>2040</v>
      </c>
      <c r="J934" s="68"/>
      <c r="K934" s="68"/>
      <c r="L934" s="68"/>
      <c r="M934" s="68"/>
      <c r="N934" s="68" t="s">
        <v>2040</v>
      </c>
      <c r="O934" s="31" t="s">
        <v>2802</v>
      </c>
      <c r="P934" s="31">
        <v>2.8239999999999998</v>
      </c>
    </row>
    <row r="935" spans="1:16" x14ac:dyDescent="0.35">
      <c r="A935" s="2" t="s">
        <v>350</v>
      </c>
      <c r="B935" s="27">
        <v>2</v>
      </c>
      <c r="C935" s="2" t="s">
        <v>351</v>
      </c>
      <c r="D935" s="11" t="s">
        <v>143</v>
      </c>
      <c r="E935" s="11"/>
      <c r="F935" s="11" t="s">
        <v>114</v>
      </c>
      <c r="G935" s="11" t="s">
        <v>659</v>
      </c>
      <c r="H935" s="11" t="s">
        <v>7272</v>
      </c>
      <c r="I935" s="68" t="s">
        <v>2040</v>
      </c>
      <c r="J935" s="68"/>
      <c r="K935" s="68"/>
      <c r="L935" s="68"/>
      <c r="M935" s="68" t="s">
        <v>2040</v>
      </c>
      <c r="N935" s="68" t="s">
        <v>2040</v>
      </c>
      <c r="O935" s="31" t="s">
        <v>2803</v>
      </c>
      <c r="P935" s="31">
        <v>2.8239999999999998</v>
      </c>
    </row>
    <row r="936" spans="1:16" x14ac:dyDescent="0.35">
      <c r="A936" s="2" t="s">
        <v>350</v>
      </c>
      <c r="B936" s="27">
        <v>2</v>
      </c>
      <c r="C936" s="2" t="s">
        <v>351</v>
      </c>
      <c r="D936" s="11" t="s">
        <v>143</v>
      </c>
      <c r="E936" s="11"/>
      <c r="F936" s="11" t="s">
        <v>102</v>
      </c>
      <c r="G936" s="11" t="s">
        <v>99</v>
      </c>
      <c r="H936" s="11" t="s">
        <v>7269</v>
      </c>
      <c r="I936" s="68"/>
      <c r="J936" s="68"/>
      <c r="K936" s="68"/>
      <c r="L936" s="68"/>
      <c r="M936" s="68"/>
      <c r="N936" s="68"/>
      <c r="O936" s="31" t="s">
        <v>966</v>
      </c>
      <c r="P936" s="31">
        <v>2.7120000000000002</v>
      </c>
    </row>
    <row r="937" spans="1:16" x14ac:dyDescent="0.35">
      <c r="A937" s="2" t="s">
        <v>350</v>
      </c>
      <c r="B937" s="27">
        <v>2</v>
      </c>
      <c r="C937" s="2" t="s">
        <v>351</v>
      </c>
      <c r="D937" s="11" t="s">
        <v>143</v>
      </c>
      <c r="E937" s="11"/>
      <c r="F937" s="11" t="s">
        <v>102</v>
      </c>
      <c r="G937" s="11" t="s">
        <v>99</v>
      </c>
      <c r="H937" s="11" t="s">
        <v>7279</v>
      </c>
      <c r="I937" s="68"/>
      <c r="J937" s="68"/>
      <c r="K937" s="68"/>
      <c r="L937" s="68"/>
      <c r="M937" s="68" t="s">
        <v>2040</v>
      </c>
      <c r="N937" s="68"/>
      <c r="O937" s="31" t="s">
        <v>2804</v>
      </c>
      <c r="P937" s="31">
        <v>2.17</v>
      </c>
    </row>
    <row r="938" spans="1:16" x14ac:dyDescent="0.35">
      <c r="A938" s="2" t="s">
        <v>350</v>
      </c>
      <c r="B938" s="27">
        <v>2</v>
      </c>
      <c r="C938" s="2" t="s">
        <v>351</v>
      </c>
      <c r="D938" s="11" t="s">
        <v>143</v>
      </c>
      <c r="E938" s="11"/>
      <c r="F938" s="11" t="s">
        <v>102</v>
      </c>
      <c r="G938" s="11" t="s">
        <v>99</v>
      </c>
      <c r="H938" s="11" t="s">
        <v>7285</v>
      </c>
      <c r="I938" s="68" t="s">
        <v>2040</v>
      </c>
      <c r="J938" s="68"/>
      <c r="K938" s="68"/>
      <c r="L938" s="68"/>
      <c r="M938" s="68"/>
      <c r="N938" s="68"/>
      <c r="O938" s="31" t="s">
        <v>2805</v>
      </c>
      <c r="P938" s="31">
        <v>3.1190000000000002</v>
      </c>
    </row>
    <row r="939" spans="1:16" x14ac:dyDescent="0.35">
      <c r="A939" s="2" t="s">
        <v>350</v>
      </c>
      <c r="B939" s="27">
        <v>2</v>
      </c>
      <c r="C939" s="2" t="s">
        <v>351</v>
      </c>
      <c r="D939" s="11" t="s">
        <v>143</v>
      </c>
      <c r="E939" s="11"/>
      <c r="F939" s="11" t="s">
        <v>102</v>
      </c>
      <c r="G939" s="11" t="s">
        <v>99</v>
      </c>
      <c r="H939" s="11" t="s">
        <v>7273</v>
      </c>
      <c r="I939" s="68" t="s">
        <v>2040</v>
      </c>
      <c r="J939" s="68"/>
      <c r="K939" s="68"/>
      <c r="L939" s="68"/>
      <c r="M939" s="68" t="s">
        <v>2040</v>
      </c>
      <c r="N939" s="68"/>
      <c r="O939" s="31" t="s">
        <v>2806</v>
      </c>
      <c r="P939" s="31">
        <v>3.1190000000000002</v>
      </c>
    </row>
    <row r="940" spans="1:16" x14ac:dyDescent="0.35">
      <c r="A940" s="2" t="s">
        <v>350</v>
      </c>
      <c r="B940" s="27">
        <v>2</v>
      </c>
      <c r="C940" s="2" t="s">
        <v>351</v>
      </c>
      <c r="D940" s="11" t="s">
        <v>143</v>
      </c>
      <c r="E940" s="11"/>
      <c r="F940" s="11" t="s">
        <v>102</v>
      </c>
      <c r="G940" s="11" t="s">
        <v>99</v>
      </c>
      <c r="H940" s="11" t="s">
        <v>7288</v>
      </c>
      <c r="I940" s="68"/>
      <c r="J940" s="68"/>
      <c r="K940" s="68"/>
      <c r="L940" s="68"/>
      <c r="M940" s="68"/>
      <c r="N940" s="68" t="s">
        <v>2040</v>
      </c>
      <c r="O940" s="31" t="s">
        <v>2807</v>
      </c>
      <c r="P940" s="31">
        <v>2.17</v>
      </c>
    </row>
    <row r="941" spans="1:16" x14ac:dyDescent="0.35">
      <c r="A941" s="2" t="s">
        <v>350</v>
      </c>
      <c r="B941" s="27">
        <v>2</v>
      </c>
      <c r="C941" s="2" t="s">
        <v>351</v>
      </c>
      <c r="D941" s="11" t="s">
        <v>143</v>
      </c>
      <c r="E941" s="11"/>
      <c r="F941" s="11" t="s">
        <v>102</v>
      </c>
      <c r="G941" s="11" t="s">
        <v>99</v>
      </c>
      <c r="H941" s="11" t="s">
        <v>7276</v>
      </c>
      <c r="I941" s="68"/>
      <c r="J941" s="68"/>
      <c r="K941" s="68"/>
      <c r="L941" s="68"/>
      <c r="M941" s="68" t="s">
        <v>2040</v>
      </c>
      <c r="N941" s="68" t="s">
        <v>2040</v>
      </c>
      <c r="O941" s="31" t="s">
        <v>2808</v>
      </c>
      <c r="P941" s="31">
        <v>1.627</v>
      </c>
    </row>
    <row r="942" spans="1:16" x14ac:dyDescent="0.35">
      <c r="A942" s="2" t="s">
        <v>350</v>
      </c>
      <c r="B942" s="27">
        <v>2</v>
      </c>
      <c r="C942" s="2" t="s">
        <v>351</v>
      </c>
      <c r="D942" s="11" t="s">
        <v>143</v>
      </c>
      <c r="E942" s="11"/>
      <c r="F942" s="11" t="s">
        <v>102</v>
      </c>
      <c r="G942" s="11" t="s">
        <v>99</v>
      </c>
      <c r="H942" s="11" t="s">
        <v>7282</v>
      </c>
      <c r="I942" s="68" t="s">
        <v>2040</v>
      </c>
      <c r="J942" s="68"/>
      <c r="K942" s="68"/>
      <c r="L942" s="68"/>
      <c r="M942" s="68"/>
      <c r="N942" s="68" t="s">
        <v>2040</v>
      </c>
      <c r="O942" s="31" t="s">
        <v>2809</v>
      </c>
      <c r="P942" s="31">
        <v>2.5760000000000001</v>
      </c>
    </row>
    <row r="943" spans="1:16" x14ac:dyDescent="0.35">
      <c r="A943" s="2" t="s">
        <v>350</v>
      </c>
      <c r="B943" s="27">
        <v>2</v>
      </c>
      <c r="C943" s="2" t="s">
        <v>351</v>
      </c>
      <c r="D943" s="11" t="s">
        <v>143</v>
      </c>
      <c r="E943" s="11"/>
      <c r="F943" s="11" t="s">
        <v>102</v>
      </c>
      <c r="G943" s="11" t="s">
        <v>99</v>
      </c>
      <c r="H943" s="11" t="s">
        <v>7272</v>
      </c>
      <c r="I943" s="68" t="s">
        <v>2040</v>
      </c>
      <c r="J943" s="68"/>
      <c r="K943" s="68"/>
      <c r="L943" s="68"/>
      <c r="M943" s="68" t="s">
        <v>2040</v>
      </c>
      <c r="N943" s="68" t="s">
        <v>2040</v>
      </c>
      <c r="O943" s="31" t="s">
        <v>2810</v>
      </c>
      <c r="P943" s="31">
        <v>2.5760000000000001</v>
      </c>
    </row>
    <row r="944" spans="1:16" x14ac:dyDescent="0.35">
      <c r="A944" s="2" t="s">
        <v>350</v>
      </c>
      <c r="B944" s="27">
        <v>2</v>
      </c>
      <c r="C944" s="2" t="s">
        <v>351</v>
      </c>
      <c r="D944" s="11" t="s">
        <v>143</v>
      </c>
      <c r="E944" s="11"/>
      <c r="F944" s="11" t="s">
        <v>102</v>
      </c>
      <c r="G944" s="11" t="s">
        <v>659</v>
      </c>
      <c r="H944" s="11" t="s">
        <v>7269</v>
      </c>
      <c r="I944" s="68"/>
      <c r="J944" s="68"/>
      <c r="K944" s="68"/>
      <c r="L944" s="68"/>
      <c r="M944" s="68"/>
      <c r="N944" s="68"/>
      <c r="O944" s="31" t="s">
        <v>967</v>
      </c>
      <c r="P944" s="31">
        <v>4.234</v>
      </c>
    </row>
    <row r="945" spans="1:16" x14ac:dyDescent="0.35">
      <c r="A945" s="2" t="s">
        <v>350</v>
      </c>
      <c r="B945" s="27">
        <v>2</v>
      </c>
      <c r="C945" s="2" t="s">
        <v>351</v>
      </c>
      <c r="D945" s="11" t="s">
        <v>143</v>
      </c>
      <c r="E945" s="11"/>
      <c r="F945" s="11" t="s">
        <v>102</v>
      </c>
      <c r="G945" s="11" t="s">
        <v>659</v>
      </c>
      <c r="H945" s="11" t="s">
        <v>7279</v>
      </c>
      <c r="I945" s="68"/>
      <c r="J945" s="68"/>
      <c r="K945" s="68"/>
      <c r="L945" s="68"/>
      <c r="M945" s="68" t="s">
        <v>2040</v>
      </c>
      <c r="N945" s="68"/>
      <c r="O945" s="31" t="s">
        <v>2811</v>
      </c>
      <c r="P945" s="31">
        <v>3.387</v>
      </c>
    </row>
    <row r="946" spans="1:16" x14ac:dyDescent="0.35">
      <c r="A946" s="2" t="s">
        <v>350</v>
      </c>
      <c r="B946" s="27">
        <v>2</v>
      </c>
      <c r="C946" s="2" t="s">
        <v>351</v>
      </c>
      <c r="D946" s="11" t="s">
        <v>143</v>
      </c>
      <c r="E946" s="11"/>
      <c r="F946" s="11" t="s">
        <v>102</v>
      </c>
      <c r="G946" s="11" t="s">
        <v>659</v>
      </c>
      <c r="H946" s="11" t="s">
        <v>7285</v>
      </c>
      <c r="I946" s="68" t="s">
        <v>2040</v>
      </c>
      <c r="J946" s="68"/>
      <c r="K946" s="68"/>
      <c r="L946" s="68"/>
      <c r="M946" s="68"/>
      <c r="N946" s="68"/>
      <c r="O946" s="31" t="s">
        <v>2812</v>
      </c>
      <c r="P946" s="31">
        <v>4.8689999999999998</v>
      </c>
    </row>
    <row r="947" spans="1:16" x14ac:dyDescent="0.35">
      <c r="A947" s="2" t="s">
        <v>350</v>
      </c>
      <c r="B947" s="27">
        <v>2</v>
      </c>
      <c r="C947" s="2" t="s">
        <v>351</v>
      </c>
      <c r="D947" s="11" t="s">
        <v>143</v>
      </c>
      <c r="E947" s="11"/>
      <c r="F947" s="11" t="s">
        <v>102</v>
      </c>
      <c r="G947" s="11" t="s">
        <v>659</v>
      </c>
      <c r="H947" s="11" t="s">
        <v>7273</v>
      </c>
      <c r="I947" s="68" t="s">
        <v>2040</v>
      </c>
      <c r="J947" s="68"/>
      <c r="K947" s="68"/>
      <c r="L947" s="68"/>
      <c r="M947" s="68" t="s">
        <v>2040</v>
      </c>
      <c r="N947" s="68"/>
      <c r="O947" s="31" t="s">
        <v>2813</v>
      </c>
      <c r="P947" s="31">
        <v>4.8689999999999998</v>
      </c>
    </row>
    <row r="948" spans="1:16" x14ac:dyDescent="0.35">
      <c r="A948" s="2" t="s">
        <v>350</v>
      </c>
      <c r="B948" s="27">
        <v>2</v>
      </c>
      <c r="C948" s="2" t="s">
        <v>351</v>
      </c>
      <c r="D948" s="11" t="s">
        <v>143</v>
      </c>
      <c r="E948" s="11"/>
      <c r="F948" s="11" t="s">
        <v>102</v>
      </c>
      <c r="G948" s="11" t="s">
        <v>659</v>
      </c>
      <c r="H948" s="11" t="s">
        <v>7288</v>
      </c>
      <c r="I948" s="68"/>
      <c r="J948" s="68"/>
      <c r="K948" s="68"/>
      <c r="L948" s="68"/>
      <c r="M948" s="68"/>
      <c r="N948" s="68" t="s">
        <v>2040</v>
      </c>
      <c r="O948" s="31" t="s">
        <v>2814</v>
      </c>
      <c r="P948" s="31">
        <v>3.387</v>
      </c>
    </row>
    <row r="949" spans="1:16" x14ac:dyDescent="0.35">
      <c r="A949" s="2" t="s">
        <v>350</v>
      </c>
      <c r="B949" s="27">
        <v>2</v>
      </c>
      <c r="C949" s="2" t="s">
        <v>351</v>
      </c>
      <c r="D949" s="11" t="s">
        <v>143</v>
      </c>
      <c r="E949" s="11"/>
      <c r="F949" s="11" t="s">
        <v>102</v>
      </c>
      <c r="G949" s="11" t="s">
        <v>659</v>
      </c>
      <c r="H949" s="11" t="s">
        <v>7276</v>
      </c>
      <c r="I949" s="68"/>
      <c r="J949" s="68"/>
      <c r="K949" s="68"/>
      <c r="L949" s="68"/>
      <c r="M949" s="68" t="s">
        <v>2040</v>
      </c>
      <c r="N949" s="68" t="s">
        <v>2040</v>
      </c>
      <c r="O949" s="31" t="s">
        <v>2815</v>
      </c>
      <c r="P949" s="31">
        <v>2.54</v>
      </c>
    </row>
    <row r="950" spans="1:16" x14ac:dyDescent="0.35">
      <c r="A950" s="2" t="s">
        <v>350</v>
      </c>
      <c r="B950" s="27">
        <v>2</v>
      </c>
      <c r="C950" s="2" t="s">
        <v>351</v>
      </c>
      <c r="D950" s="11" t="s">
        <v>143</v>
      </c>
      <c r="E950" s="11"/>
      <c r="F950" s="11" t="s">
        <v>102</v>
      </c>
      <c r="G950" s="11" t="s">
        <v>659</v>
      </c>
      <c r="H950" s="11" t="s">
        <v>7282</v>
      </c>
      <c r="I950" s="68" t="s">
        <v>2040</v>
      </c>
      <c r="J950" s="68"/>
      <c r="K950" s="68"/>
      <c r="L950" s="68"/>
      <c r="M950" s="68"/>
      <c r="N950" s="68" t="s">
        <v>2040</v>
      </c>
      <c r="O950" s="31" t="s">
        <v>2816</v>
      </c>
      <c r="P950" s="31">
        <v>4.0220000000000002</v>
      </c>
    </row>
    <row r="951" spans="1:16" x14ac:dyDescent="0.35">
      <c r="A951" s="2" t="s">
        <v>350</v>
      </c>
      <c r="B951" s="27">
        <v>2</v>
      </c>
      <c r="C951" s="2" t="s">
        <v>351</v>
      </c>
      <c r="D951" s="11" t="s">
        <v>143</v>
      </c>
      <c r="E951" s="11"/>
      <c r="F951" s="11" t="s">
        <v>102</v>
      </c>
      <c r="G951" s="11" t="s">
        <v>659</v>
      </c>
      <c r="H951" s="11" t="s">
        <v>7272</v>
      </c>
      <c r="I951" s="68" t="s">
        <v>2040</v>
      </c>
      <c r="J951" s="68"/>
      <c r="K951" s="68"/>
      <c r="L951" s="68"/>
      <c r="M951" s="68" t="s">
        <v>2040</v>
      </c>
      <c r="N951" s="68" t="s">
        <v>2040</v>
      </c>
      <c r="O951" s="31" t="s">
        <v>2817</v>
      </c>
      <c r="P951" s="31">
        <v>4.0220000000000002</v>
      </c>
    </row>
    <row r="952" spans="1:16" x14ac:dyDescent="0.35">
      <c r="A952" s="2" t="s">
        <v>350</v>
      </c>
      <c r="B952" s="27">
        <v>2</v>
      </c>
      <c r="C952" s="2" t="s">
        <v>351</v>
      </c>
      <c r="D952" s="11" t="s">
        <v>151</v>
      </c>
      <c r="E952" s="11" t="s">
        <v>97</v>
      </c>
      <c r="F952" s="11" t="s">
        <v>256</v>
      </c>
      <c r="G952" s="11" t="s">
        <v>608</v>
      </c>
      <c r="H952" s="11" t="s">
        <v>7269</v>
      </c>
      <c r="I952" s="68"/>
      <c r="J952" s="68"/>
      <c r="K952" s="68"/>
      <c r="L952" s="68"/>
      <c r="M952" s="68"/>
      <c r="N952" s="68"/>
      <c r="O952" s="31" t="s">
        <v>968</v>
      </c>
      <c r="P952" s="31">
        <v>4.0000000000000001E-3</v>
      </c>
    </row>
    <row r="953" spans="1:16" x14ac:dyDescent="0.35">
      <c r="A953" s="2" t="s">
        <v>350</v>
      </c>
      <c r="B953" s="27">
        <v>2</v>
      </c>
      <c r="C953" s="2" t="s">
        <v>351</v>
      </c>
      <c r="D953" s="11" t="s">
        <v>151</v>
      </c>
      <c r="E953" s="11" t="s">
        <v>97</v>
      </c>
      <c r="F953" s="11" t="s">
        <v>255</v>
      </c>
      <c r="G953" s="11" t="s">
        <v>608</v>
      </c>
      <c r="H953" s="11" t="s">
        <v>7269</v>
      </c>
      <c r="I953" s="68"/>
      <c r="J953" s="68"/>
      <c r="K953" s="68"/>
      <c r="L953" s="68"/>
      <c r="M953" s="68"/>
      <c r="N953" s="68"/>
      <c r="O953" s="31" t="s">
        <v>969</v>
      </c>
      <c r="P953" s="31">
        <v>1.4999999999999999E-2</v>
      </c>
    </row>
    <row r="954" spans="1:16" x14ac:dyDescent="0.35">
      <c r="A954" s="2" t="s">
        <v>350</v>
      </c>
      <c r="B954" s="27">
        <v>2</v>
      </c>
      <c r="C954" s="2" t="s">
        <v>351</v>
      </c>
      <c r="D954" s="11" t="s">
        <v>151</v>
      </c>
      <c r="E954" s="11" t="s">
        <v>97</v>
      </c>
      <c r="F954" s="11" t="s">
        <v>241</v>
      </c>
      <c r="G954" s="11" t="s">
        <v>608</v>
      </c>
      <c r="H954" s="11" t="s">
        <v>7269</v>
      </c>
      <c r="I954" s="68"/>
      <c r="J954" s="68"/>
      <c r="K954" s="68"/>
      <c r="L954" s="68"/>
      <c r="M954" s="68"/>
      <c r="N954" s="68"/>
      <c r="O954" s="31" t="s">
        <v>970</v>
      </c>
      <c r="P954" s="31">
        <v>2.9000000000000001E-2</v>
      </c>
    </row>
    <row r="955" spans="1:16" x14ac:dyDescent="0.35">
      <c r="A955" s="2" t="s">
        <v>350</v>
      </c>
      <c r="B955" s="27">
        <v>2</v>
      </c>
      <c r="C955" s="2" t="s">
        <v>351</v>
      </c>
      <c r="D955" s="11" t="s">
        <v>151</v>
      </c>
      <c r="E955" s="11" t="s">
        <v>97</v>
      </c>
      <c r="F955" s="11" t="s">
        <v>103</v>
      </c>
      <c r="G955" s="11" t="s">
        <v>608</v>
      </c>
      <c r="H955" s="11" t="s">
        <v>7269</v>
      </c>
      <c r="I955" s="68"/>
      <c r="J955" s="68"/>
      <c r="K955" s="68"/>
      <c r="L955" s="68"/>
      <c r="M955" s="68"/>
      <c r="N955" s="68"/>
      <c r="O955" s="31" t="s">
        <v>971</v>
      </c>
      <c r="P955" s="31">
        <v>4.3999999999999997E-2</v>
      </c>
    </row>
    <row r="956" spans="1:16" x14ac:dyDescent="0.35">
      <c r="A956" s="2" t="s">
        <v>350</v>
      </c>
      <c r="B956" s="27">
        <v>2</v>
      </c>
      <c r="C956" s="2" t="s">
        <v>351</v>
      </c>
      <c r="D956" s="11" t="s">
        <v>151</v>
      </c>
      <c r="E956" s="11" t="s">
        <v>97</v>
      </c>
      <c r="F956" s="11" t="s">
        <v>98</v>
      </c>
      <c r="G956" s="11" t="s">
        <v>608</v>
      </c>
      <c r="H956" s="11" t="s">
        <v>7269</v>
      </c>
      <c r="I956" s="68"/>
      <c r="J956" s="68"/>
      <c r="K956" s="68"/>
      <c r="L956" s="68"/>
      <c r="M956" s="68"/>
      <c r="N956" s="68"/>
      <c r="O956" s="31" t="s">
        <v>972</v>
      </c>
      <c r="P956" s="31">
        <v>8.6999999999999994E-2</v>
      </c>
    </row>
    <row r="957" spans="1:16" x14ac:dyDescent="0.35">
      <c r="A957" s="2" t="s">
        <v>350</v>
      </c>
      <c r="B957" s="27">
        <v>2</v>
      </c>
      <c r="C957" s="2" t="s">
        <v>351</v>
      </c>
      <c r="D957" s="11" t="s">
        <v>151</v>
      </c>
      <c r="E957" s="11" t="s">
        <v>97</v>
      </c>
      <c r="F957" s="11" t="s">
        <v>104</v>
      </c>
      <c r="G957" s="11" t="s">
        <v>608</v>
      </c>
      <c r="H957" s="11" t="s">
        <v>7269</v>
      </c>
      <c r="I957" s="68"/>
      <c r="J957" s="68"/>
      <c r="K957" s="68"/>
      <c r="L957" s="68"/>
      <c r="M957" s="68"/>
      <c r="N957" s="68"/>
      <c r="O957" s="31" t="s">
        <v>973</v>
      </c>
      <c r="P957" s="31">
        <v>0.17399999999999999</v>
      </c>
    </row>
    <row r="958" spans="1:16" x14ac:dyDescent="0.35">
      <c r="A958" s="2" t="s">
        <v>350</v>
      </c>
      <c r="B958" s="27">
        <v>2</v>
      </c>
      <c r="C958" s="2" t="s">
        <v>351</v>
      </c>
      <c r="D958" s="11" t="s">
        <v>151</v>
      </c>
      <c r="E958" s="11" t="s">
        <v>97</v>
      </c>
      <c r="F958" s="11" t="s">
        <v>105</v>
      </c>
      <c r="G958" s="11" t="s">
        <v>608</v>
      </c>
      <c r="H958" s="11" t="s">
        <v>7269</v>
      </c>
      <c r="I958" s="68"/>
      <c r="J958" s="68"/>
      <c r="K958" s="68"/>
      <c r="L958" s="68"/>
      <c r="M958" s="68"/>
      <c r="N958" s="68"/>
      <c r="O958" s="31" t="s">
        <v>974</v>
      </c>
      <c r="P958" s="31">
        <v>0.33400000000000002</v>
      </c>
    </row>
    <row r="959" spans="1:16" x14ac:dyDescent="0.35">
      <c r="A959" s="2" t="s">
        <v>350</v>
      </c>
      <c r="B959" s="27">
        <v>2</v>
      </c>
      <c r="C959" s="2" t="s">
        <v>351</v>
      </c>
      <c r="D959" s="11" t="s">
        <v>151</v>
      </c>
      <c r="E959" s="11" t="s">
        <v>97</v>
      </c>
      <c r="F959" s="11" t="s">
        <v>163</v>
      </c>
      <c r="G959" s="11" t="s">
        <v>608</v>
      </c>
      <c r="H959" s="11" t="s">
        <v>7269</v>
      </c>
      <c r="I959" s="68"/>
      <c r="J959" s="68"/>
      <c r="K959" s="68"/>
      <c r="L959" s="68"/>
      <c r="M959" s="68"/>
      <c r="N959" s="68"/>
      <c r="O959" s="31" t="s">
        <v>975</v>
      </c>
      <c r="P959" s="31">
        <v>0.88500000000000001</v>
      </c>
    </row>
    <row r="960" spans="1:16" x14ac:dyDescent="0.35">
      <c r="A960" s="2" t="s">
        <v>350</v>
      </c>
      <c r="B960" s="27">
        <v>2</v>
      </c>
      <c r="C960" s="2" t="s">
        <v>351</v>
      </c>
      <c r="D960" s="11" t="s">
        <v>152</v>
      </c>
      <c r="E960" s="11"/>
      <c r="F960" s="33" t="s">
        <v>608</v>
      </c>
      <c r="G960" s="33" t="s">
        <v>608</v>
      </c>
      <c r="H960" s="11" t="s">
        <v>7269</v>
      </c>
      <c r="I960" s="67"/>
      <c r="J960" s="67"/>
      <c r="K960" s="67"/>
      <c r="L960" s="67"/>
      <c r="M960" s="67"/>
      <c r="N960" s="67"/>
      <c r="O960" s="31" t="s">
        <v>976</v>
      </c>
      <c r="P960" s="31">
        <v>4.3999999999999997E-2</v>
      </c>
    </row>
    <row r="961" spans="1:16" x14ac:dyDescent="0.35">
      <c r="A961" s="2" t="s">
        <v>350</v>
      </c>
      <c r="B961" s="27">
        <v>2</v>
      </c>
      <c r="C961" s="2" t="s">
        <v>351</v>
      </c>
      <c r="D961" s="11" t="s">
        <v>152</v>
      </c>
      <c r="E961" s="11"/>
      <c r="F961" s="33" t="s">
        <v>608</v>
      </c>
      <c r="G961" s="33" t="s">
        <v>608</v>
      </c>
      <c r="H961" s="11" t="s">
        <v>7279</v>
      </c>
      <c r="I961" s="68"/>
      <c r="J961" s="68"/>
      <c r="K961" s="68"/>
      <c r="L961" s="68"/>
      <c r="M961" s="68" t="s">
        <v>2040</v>
      </c>
      <c r="N961" s="68"/>
      <c r="O961" s="31" t="s">
        <v>2818</v>
      </c>
      <c r="P961" s="31">
        <v>3.5000000000000003E-2</v>
      </c>
    </row>
    <row r="962" spans="1:16" x14ac:dyDescent="0.35">
      <c r="A962" s="2" t="s">
        <v>350</v>
      </c>
      <c r="B962" s="27">
        <v>2</v>
      </c>
      <c r="C962" s="2" t="s">
        <v>351</v>
      </c>
      <c r="D962" s="11" t="s">
        <v>146</v>
      </c>
      <c r="E962" s="11"/>
      <c r="F962" s="11" t="s">
        <v>233</v>
      </c>
      <c r="G962" s="11" t="s">
        <v>608</v>
      </c>
      <c r="H962" s="11" t="s">
        <v>7269</v>
      </c>
      <c r="I962" s="68"/>
      <c r="J962" s="68"/>
      <c r="K962" s="68"/>
      <c r="L962" s="68"/>
      <c r="M962" s="68"/>
      <c r="N962" s="68"/>
      <c r="O962" s="31" t="s">
        <v>977</v>
      </c>
      <c r="P962" s="31">
        <v>4.6109999999999998</v>
      </c>
    </row>
    <row r="963" spans="1:16" x14ac:dyDescent="0.35">
      <c r="A963" s="2" t="s">
        <v>350</v>
      </c>
      <c r="B963" s="27">
        <v>2</v>
      </c>
      <c r="C963" s="2" t="s">
        <v>351</v>
      </c>
      <c r="D963" s="11" t="s">
        <v>146</v>
      </c>
      <c r="E963" s="11"/>
      <c r="F963" s="11" t="s">
        <v>233</v>
      </c>
      <c r="G963" s="11" t="s">
        <v>608</v>
      </c>
      <c r="H963" s="11" t="s">
        <v>7279</v>
      </c>
      <c r="I963" s="68"/>
      <c r="J963" s="68"/>
      <c r="K963" s="68"/>
      <c r="L963" s="68"/>
      <c r="M963" s="68" t="s">
        <v>2040</v>
      </c>
      <c r="N963" s="68"/>
      <c r="O963" s="31" t="s">
        <v>2819</v>
      </c>
      <c r="P963" s="31">
        <v>3.6890000000000001</v>
      </c>
    </row>
    <row r="964" spans="1:16" x14ac:dyDescent="0.35">
      <c r="A964" s="2" t="s">
        <v>350</v>
      </c>
      <c r="B964" s="27">
        <v>2</v>
      </c>
      <c r="C964" s="2" t="s">
        <v>351</v>
      </c>
      <c r="D964" s="11" t="s">
        <v>146</v>
      </c>
      <c r="E964" s="11"/>
      <c r="F964" s="11" t="s">
        <v>233</v>
      </c>
      <c r="G964" s="11" t="s">
        <v>608</v>
      </c>
      <c r="H964" s="11" t="s">
        <v>7285</v>
      </c>
      <c r="I964" s="68" t="s">
        <v>2040</v>
      </c>
      <c r="J964" s="68"/>
      <c r="K964" s="68"/>
      <c r="L964" s="68"/>
      <c r="M964" s="68"/>
      <c r="N964" s="68"/>
      <c r="O964" s="31" t="s">
        <v>2820</v>
      </c>
      <c r="P964" s="31">
        <v>5.3029999999999999</v>
      </c>
    </row>
    <row r="965" spans="1:16" x14ac:dyDescent="0.35">
      <c r="A965" s="2" t="s">
        <v>350</v>
      </c>
      <c r="B965" s="27">
        <v>2</v>
      </c>
      <c r="C965" s="2" t="s">
        <v>351</v>
      </c>
      <c r="D965" s="11" t="s">
        <v>146</v>
      </c>
      <c r="E965" s="11"/>
      <c r="F965" s="11" t="s">
        <v>233</v>
      </c>
      <c r="G965" s="11" t="s">
        <v>608</v>
      </c>
      <c r="H965" s="11" t="s">
        <v>7273</v>
      </c>
      <c r="I965" s="68" t="s">
        <v>2040</v>
      </c>
      <c r="J965" s="68"/>
      <c r="K965" s="68"/>
      <c r="L965" s="68"/>
      <c r="M965" s="68" t="s">
        <v>2040</v>
      </c>
      <c r="N965" s="68"/>
      <c r="O965" s="31" t="s">
        <v>2821</v>
      </c>
      <c r="P965" s="31">
        <v>5.3029999999999999</v>
      </c>
    </row>
    <row r="966" spans="1:16" x14ac:dyDescent="0.35">
      <c r="A966" s="2" t="s">
        <v>350</v>
      </c>
      <c r="B966" s="27">
        <v>2</v>
      </c>
      <c r="C966" s="2" t="s">
        <v>351</v>
      </c>
      <c r="D966" s="11" t="s">
        <v>146</v>
      </c>
      <c r="E966" s="11"/>
      <c r="F966" s="11" t="s">
        <v>233</v>
      </c>
      <c r="G966" s="11" t="s">
        <v>608</v>
      </c>
      <c r="H966" s="11" t="s">
        <v>5867</v>
      </c>
      <c r="I966" s="68"/>
      <c r="J966" s="68" t="s">
        <v>2040</v>
      </c>
      <c r="K966" s="68"/>
      <c r="L966" s="68"/>
      <c r="M966" s="68"/>
      <c r="N966" s="68"/>
      <c r="O966" s="31" t="s">
        <v>2822</v>
      </c>
      <c r="P966" s="31">
        <v>5.0720000000000001</v>
      </c>
    </row>
    <row r="967" spans="1:16" x14ac:dyDescent="0.35">
      <c r="A967" s="2" t="s">
        <v>350</v>
      </c>
      <c r="B967" s="27">
        <v>2</v>
      </c>
      <c r="C967" s="2" t="s">
        <v>351</v>
      </c>
      <c r="D967" s="11" t="s">
        <v>146</v>
      </c>
      <c r="E967" s="11"/>
      <c r="F967" s="11" t="s">
        <v>233</v>
      </c>
      <c r="G967" s="11" t="s">
        <v>608</v>
      </c>
      <c r="H967" s="11" t="s">
        <v>7296</v>
      </c>
      <c r="I967" s="68"/>
      <c r="J967" s="68" t="s">
        <v>2040</v>
      </c>
      <c r="K967" s="68"/>
      <c r="L967" s="68"/>
      <c r="M967" s="68" t="s">
        <v>2040</v>
      </c>
      <c r="N967" s="68"/>
      <c r="O967" s="31" t="s">
        <v>2823</v>
      </c>
      <c r="P967" s="31">
        <v>5.0720000000000001</v>
      </c>
    </row>
    <row r="968" spans="1:16" x14ac:dyDescent="0.35">
      <c r="A968" s="2" t="s">
        <v>350</v>
      </c>
      <c r="B968" s="27">
        <v>2</v>
      </c>
      <c r="C968" s="2" t="s">
        <v>351</v>
      </c>
      <c r="D968" s="11" t="s">
        <v>146</v>
      </c>
      <c r="E968" s="11"/>
      <c r="F968" s="11" t="s">
        <v>233</v>
      </c>
      <c r="G968" s="11" t="s">
        <v>608</v>
      </c>
      <c r="H968" s="11" t="s">
        <v>7298</v>
      </c>
      <c r="I968" s="68" t="s">
        <v>2040</v>
      </c>
      <c r="J968" s="68" t="s">
        <v>2040</v>
      </c>
      <c r="K968" s="68"/>
      <c r="L968" s="68"/>
      <c r="M968" s="68"/>
      <c r="N968" s="68"/>
      <c r="O968" s="31" t="s">
        <v>2824</v>
      </c>
      <c r="P968" s="31">
        <v>5.7640000000000002</v>
      </c>
    </row>
    <row r="969" spans="1:16" x14ac:dyDescent="0.35">
      <c r="A969" s="2" t="s">
        <v>350</v>
      </c>
      <c r="B969" s="27">
        <v>2</v>
      </c>
      <c r="C969" s="2" t="s">
        <v>351</v>
      </c>
      <c r="D969" s="11" t="s">
        <v>146</v>
      </c>
      <c r="E969" s="11"/>
      <c r="F969" s="11" t="s">
        <v>233</v>
      </c>
      <c r="G969" s="11" t="s">
        <v>608</v>
      </c>
      <c r="H969" s="11" t="s">
        <v>7294</v>
      </c>
      <c r="I969" s="68" t="s">
        <v>2040</v>
      </c>
      <c r="J969" s="68" t="s">
        <v>2040</v>
      </c>
      <c r="K969" s="68"/>
      <c r="L969" s="68"/>
      <c r="M969" s="68" t="s">
        <v>2040</v>
      </c>
      <c r="N969" s="68"/>
      <c r="O969" s="31" t="s">
        <v>2825</v>
      </c>
      <c r="P969" s="31">
        <v>5.7640000000000002</v>
      </c>
    </row>
    <row r="970" spans="1:16" x14ac:dyDescent="0.35">
      <c r="A970" s="2" t="s">
        <v>350</v>
      </c>
      <c r="B970" s="27">
        <v>2</v>
      </c>
      <c r="C970" s="2" t="s">
        <v>351</v>
      </c>
      <c r="D970" s="11" t="s">
        <v>354</v>
      </c>
      <c r="E970" s="11"/>
      <c r="F970" s="11" t="s">
        <v>252</v>
      </c>
      <c r="G970" s="11" t="s">
        <v>99</v>
      </c>
      <c r="H970" s="11" t="s">
        <v>7269</v>
      </c>
      <c r="I970" s="68"/>
      <c r="J970" s="68"/>
      <c r="K970" s="68"/>
      <c r="L970" s="68"/>
      <c r="M970" s="68"/>
      <c r="N970" s="68"/>
      <c r="O970" s="31" t="s">
        <v>978</v>
      </c>
      <c r="P970" s="31">
        <v>1E-3</v>
      </c>
    </row>
    <row r="971" spans="1:16" x14ac:dyDescent="0.35">
      <c r="A971" s="2" t="s">
        <v>350</v>
      </c>
      <c r="B971" s="27">
        <v>2</v>
      </c>
      <c r="C971" s="2" t="s">
        <v>351</v>
      </c>
      <c r="D971" s="11" t="s">
        <v>354</v>
      </c>
      <c r="E971" s="11"/>
      <c r="F971" s="11" t="s">
        <v>252</v>
      </c>
      <c r="G971" s="11" t="s">
        <v>99</v>
      </c>
      <c r="H971" s="11" t="s">
        <v>7279</v>
      </c>
      <c r="I971" s="68"/>
      <c r="J971" s="68"/>
      <c r="K971" s="68"/>
      <c r="L971" s="68"/>
      <c r="M971" s="68" t="s">
        <v>2040</v>
      </c>
      <c r="N971" s="68"/>
      <c r="O971" s="31" t="s">
        <v>2826</v>
      </c>
      <c r="P971" s="31">
        <v>1E-3</v>
      </c>
    </row>
    <row r="972" spans="1:16" x14ac:dyDescent="0.35">
      <c r="A972" s="2" t="s">
        <v>350</v>
      </c>
      <c r="B972" s="27">
        <v>2</v>
      </c>
      <c r="C972" s="2" t="s">
        <v>351</v>
      </c>
      <c r="D972" s="11" t="s">
        <v>354</v>
      </c>
      <c r="E972" s="11"/>
      <c r="F972" s="11" t="s">
        <v>252</v>
      </c>
      <c r="G972" s="11" t="s">
        <v>99</v>
      </c>
      <c r="H972" s="11" t="s">
        <v>7288</v>
      </c>
      <c r="I972" s="68"/>
      <c r="J972" s="68"/>
      <c r="K972" s="68"/>
      <c r="L972" s="68"/>
      <c r="M972" s="68"/>
      <c r="N972" s="68" t="s">
        <v>2040</v>
      </c>
      <c r="O972" s="31" t="s">
        <v>2827</v>
      </c>
      <c r="P972" s="31">
        <v>1E-3</v>
      </c>
    </row>
    <row r="973" spans="1:16" x14ac:dyDescent="0.35">
      <c r="A973" s="2" t="s">
        <v>350</v>
      </c>
      <c r="B973" s="27">
        <v>2</v>
      </c>
      <c r="C973" s="2" t="s">
        <v>351</v>
      </c>
      <c r="D973" s="11" t="s">
        <v>354</v>
      </c>
      <c r="E973" s="11"/>
      <c r="F973" s="11" t="s">
        <v>252</v>
      </c>
      <c r="G973" s="11" t="s">
        <v>99</v>
      </c>
      <c r="H973" s="11" t="s">
        <v>7276</v>
      </c>
      <c r="I973" s="68"/>
      <c r="J973" s="68"/>
      <c r="K973" s="68"/>
      <c r="L973" s="68"/>
      <c r="M973" s="68" t="s">
        <v>2040</v>
      </c>
      <c r="N973" s="68" t="s">
        <v>2040</v>
      </c>
      <c r="O973" s="31" t="s">
        <v>2828</v>
      </c>
      <c r="P973" s="31">
        <v>1E-3</v>
      </c>
    </row>
    <row r="974" spans="1:16" x14ac:dyDescent="0.35">
      <c r="A974" s="2" t="s">
        <v>350</v>
      </c>
      <c r="B974" s="27">
        <v>2</v>
      </c>
      <c r="C974" s="2" t="s">
        <v>351</v>
      </c>
      <c r="D974" s="11" t="s">
        <v>354</v>
      </c>
      <c r="E974" s="11"/>
      <c r="F974" s="11" t="s">
        <v>252</v>
      </c>
      <c r="G974" s="11" t="s">
        <v>659</v>
      </c>
      <c r="H974" s="11" t="s">
        <v>7269</v>
      </c>
      <c r="I974" s="68"/>
      <c r="J974" s="68"/>
      <c r="K974" s="68"/>
      <c r="L974" s="68"/>
      <c r="M974" s="68"/>
      <c r="N974" s="68"/>
      <c r="O974" s="31" t="s">
        <v>979</v>
      </c>
      <c r="P974" s="31">
        <v>1E-3</v>
      </c>
    </row>
    <row r="975" spans="1:16" x14ac:dyDescent="0.35">
      <c r="A975" s="2" t="s">
        <v>350</v>
      </c>
      <c r="B975" s="27">
        <v>2</v>
      </c>
      <c r="C975" s="2" t="s">
        <v>351</v>
      </c>
      <c r="D975" s="11" t="s">
        <v>354</v>
      </c>
      <c r="E975" s="11"/>
      <c r="F975" s="11" t="s">
        <v>252</v>
      </c>
      <c r="G975" s="11" t="s">
        <v>659</v>
      </c>
      <c r="H975" s="11" t="s">
        <v>7279</v>
      </c>
      <c r="I975" s="68"/>
      <c r="J975" s="68"/>
      <c r="K975" s="68"/>
      <c r="L975" s="68"/>
      <c r="M975" s="68" t="s">
        <v>2040</v>
      </c>
      <c r="N975" s="68"/>
      <c r="O975" s="31" t="s">
        <v>2829</v>
      </c>
      <c r="P975" s="31">
        <v>1E-3</v>
      </c>
    </row>
    <row r="976" spans="1:16" x14ac:dyDescent="0.35">
      <c r="A976" s="2" t="s">
        <v>350</v>
      </c>
      <c r="B976" s="27">
        <v>2</v>
      </c>
      <c r="C976" s="2" t="s">
        <v>351</v>
      </c>
      <c r="D976" s="11" t="s">
        <v>354</v>
      </c>
      <c r="E976" s="11"/>
      <c r="F976" s="11" t="s">
        <v>252</v>
      </c>
      <c r="G976" s="11" t="s">
        <v>659</v>
      </c>
      <c r="H976" s="11" t="s">
        <v>7288</v>
      </c>
      <c r="I976" s="68"/>
      <c r="J976" s="68"/>
      <c r="K976" s="68"/>
      <c r="L976" s="68"/>
      <c r="M976" s="68"/>
      <c r="N976" s="68" t="s">
        <v>2040</v>
      </c>
      <c r="O976" s="31" t="s">
        <v>2830</v>
      </c>
      <c r="P976" s="31">
        <v>1E-3</v>
      </c>
    </row>
    <row r="977" spans="1:16" x14ac:dyDescent="0.35">
      <c r="A977" s="2" t="s">
        <v>350</v>
      </c>
      <c r="B977" s="27">
        <v>2</v>
      </c>
      <c r="C977" s="2" t="s">
        <v>351</v>
      </c>
      <c r="D977" s="11" t="s">
        <v>354</v>
      </c>
      <c r="E977" s="11"/>
      <c r="F977" s="11" t="s">
        <v>252</v>
      </c>
      <c r="G977" s="11" t="s">
        <v>659</v>
      </c>
      <c r="H977" s="11" t="s">
        <v>7276</v>
      </c>
      <c r="I977" s="68"/>
      <c r="J977" s="68"/>
      <c r="K977" s="68"/>
      <c r="L977" s="68"/>
      <c r="M977" s="68" t="s">
        <v>2040</v>
      </c>
      <c r="N977" s="68" t="s">
        <v>2040</v>
      </c>
      <c r="O977" s="31" t="s">
        <v>2831</v>
      </c>
      <c r="P977" s="31">
        <v>1E-3</v>
      </c>
    </row>
    <row r="978" spans="1:16" x14ac:dyDescent="0.35">
      <c r="A978" s="2" t="s">
        <v>350</v>
      </c>
      <c r="B978" s="27">
        <v>2</v>
      </c>
      <c r="C978" s="2" t="s">
        <v>351</v>
      </c>
      <c r="D978" s="11" t="s">
        <v>354</v>
      </c>
      <c r="E978" s="11"/>
      <c r="F978" s="11" t="s">
        <v>253</v>
      </c>
      <c r="G978" s="11" t="s">
        <v>99</v>
      </c>
      <c r="H978" s="11" t="s">
        <v>7269</v>
      </c>
      <c r="I978" s="68"/>
      <c r="J978" s="68"/>
      <c r="K978" s="68"/>
      <c r="L978" s="68"/>
      <c r="M978" s="68"/>
      <c r="N978" s="68"/>
      <c r="O978" s="31" t="s">
        <v>980</v>
      </c>
      <c r="P978" s="31">
        <v>2E-3</v>
      </c>
    </row>
    <row r="979" spans="1:16" x14ac:dyDescent="0.35">
      <c r="A979" s="2" t="s">
        <v>350</v>
      </c>
      <c r="B979" s="27">
        <v>2</v>
      </c>
      <c r="C979" s="2" t="s">
        <v>351</v>
      </c>
      <c r="D979" s="11" t="s">
        <v>354</v>
      </c>
      <c r="E979" s="11"/>
      <c r="F979" s="11" t="s">
        <v>253</v>
      </c>
      <c r="G979" s="11" t="s">
        <v>99</v>
      </c>
      <c r="H979" s="11" t="s">
        <v>7279</v>
      </c>
      <c r="I979" s="68"/>
      <c r="J979" s="68"/>
      <c r="K979" s="68"/>
      <c r="L979" s="68"/>
      <c r="M979" s="68" t="s">
        <v>2040</v>
      </c>
      <c r="N979" s="68"/>
      <c r="O979" s="31" t="s">
        <v>2832</v>
      </c>
      <c r="P979" s="31">
        <v>2E-3</v>
      </c>
    </row>
    <row r="980" spans="1:16" x14ac:dyDescent="0.35">
      <c r="A980" s="2" t="s">
        <v>350</v>
      </c>
      <c r="B980" s="27">
        <v>2</v>
      </c>
      <c r="C980" s="2" t="s">
        <v>351</v>
      </c>
      <c r="D980" s="11" t="s">
        <v>354</v>
      </c>
      <c r="E980" s="11"/>
      <c r="F980" s="11" t="s">
        <v>253</v>
      </c>
      <c r="G980" s="11" t="s">
        <v>99</v>
      </c>
      <c r="H980" s="11" t="s">
        <v>7288</v>
      </c>
      <c r="I980" s="68"/>
      <c r="J980" s="68"/>
      <c r="K980" s="68"/>
      <c r="L980" s="68"/>
      <c r="M980" s="68"/>
      <c r="N980" s="68" t="s">
        <v>2040</v>
      </c>
      <c r="O980" s="31" t="s">
        <v>2833</v>
      </c>
      <c r="P980" s="31">
        <v>2E-3</v>
      </c>
    </row>
    <row r="981" spans="1:16" x14ac:dyDescent="0.35">
      <c r="A981" s="2" t="s">
        <v>350</v>
      </c>
      <c r="B981" s="27">
        <v>2</v>
      </c>
      <c r="C981" s="2" t="s">
        <v>351</v>
      </c>
      <c r="D981" s="11" t="s">
        <v>354</v>
      </c>
      <c r="E981" s="11"/>
      <c r="F981" s="11" t="s">
        <v>253</v>
      </c>
      <c r="G981" s="11" t="s">
        <v>99</v>
      </c>
      <c r="H981" s="11" t="s">
        <v>7276</v>
      </c>
      <c r="I981" s="68"/>
      <c r="J981" s="68"/>
      <c r="K981" s="68"/>
      <c r="L981" s="68"/>
      <c r="M981" s="68" t="s">
        <v>2040</v>
      </c>
      <c r="N981" s="68" t="s">
        <v>2040</v>
      </c>
      <c r="O981" s="31" t="s">
        <v>2834</v>
      </c>
      <c r="P981" s="31">
        <v>1E-3</v>
      </c>
    </row>
    <row r="982" spans="1:16" x14ac:dyDescent="0.35">
      <c r="A982" s="2" t="s">
        <v>350</v>
      </c>
      <c r="B982" s="27">
        <v>2</v>
      </c>
      <c r="C982" s="2" t="s">
        <v>351</v>
      </c>
      <c r="D982" s="11" t="s">
        <v>354</v>
      </c>
      <c r="E982" s="11"/>
      <c r="F982" s="11" t="s">
        <v>253</v>
      </c>
      <c r="G982" s="11" t="s">
        <v>659</v>
      </c>
      <c r="H982" s="11" t="s">
        <v>7269</v>
      </c>
      <c r="I982" s="68"/>
      <c r="J982" s="68"/>
      <c r="K982" s="68"/>
      <c r="L982" s="68"/>
      <c r="M982" s="68"/>
      <c r="N982" s="68"/>
      <c r="O982" s="31" t="s">
        <v>981</v>
      </c>
      <c r="P982" s="31">
        <v>3.0000000000000001E-3</v>
      </c>
    </row>
    <row r="983" spans="1:16" x14ac:dyDescent="0.35">
      <c r="A983" s="2" t="s">
        <v>350</v>
      </c>
      <c r="B983" s="27">
        <v>2</v>
      </c>
      <c r="C983" s="2" t="s">
        <v>351</v>
      </c>
      <c r="D983" s="11" t="s">
        <v>354</v>
      </c>
      <c r="E983" s="11"/>
      <c r="F983" s="11" t="s">
        <v>253</v>
      </c>
      <c r="G983" s="11" t="s">
        <v>659</v>
      </c>
      <c r="H983" s="11" t="s">
        <v>7279</v>
      </c>
      <c r="I983" s="68"/>
      <c r="J983" s="68"/>
      <c r="K983" s="68"/>
      <c r="L983" s="68"/>
      <c r="M983" s="68" t="s">
        <v>2040</v>
      </c>
      <c r="N983" s="68"/>
      <c r="O983" s="31" t="s">
        <v>2835</v>
      </c>
      <c r="P983" s="31">
        <v>2E-3</v>
      </c>
    </row>
    <row r="984" spans="1:16" x14ac:dyDescent="0.35">
      <c r="A984" s="2" t="s">
        <v>350</v>
      </c>
      <c r="B984" s="27">
        <v>2</v>
      </c>
      <c r="C984" s="2" t="s">
        <v>351</v>
      </c>
      <c r="D984" s="11" t="s">
        <v>354</v>
      </c>
      <c r="E984" s="11"/>
      <c r="F984" s="11" t="s">
        <v>253</v>
      </c>
      <c r="G984" s="11" t="s">
        <v>659</v>
      </c>
      <c r="H984" s="11" t="s">
        <v>7288</v>
      </c>
      <c r="I984" s="68"/>
      <c r="J984" s="68"/>
      <c r="K984" s="68"/>
      <c r="L984" s="68"/>
      <c r="M984" s="68"/>
      <c r="N984" s="68" t="s">
        <v>2040</v>
      </c>
      <c r="O984" s="31" t="s">
        <v>2836</v>
      </c>
      <c r="P984" s="31">
        <v>2E-3</v>
      </c>
    </row>
    <row r="985" spans="1:16" x14ac:dyDescent="0.35">
      <c r="A985" s="2" t="s">
        <v>350</v>
      </c>
      <c r="B985" s="27">
        <v>2</v>
      </c>
      <c r="C985" s="2" t="s">
        <v>351</v>
      </c>
      <c r="D985" s="11" t="s">
        <v>354</v>
      </c>
      <c r="E985" s="11"/>
      <c r="F985" s="11" t="s">
        <v>253</v>
      </c>
      <c r="G985" s="11" t="s">
        <v>659</v>
      </c>
      <c r="H985" s="11" t="s">
        <v>7276</v>
      </c>
      <c r="I985" s="68"/>
      <c r="J985" s="68"/>
      <c r="K985" s="68"/>
      <c r="L985" s="68"/>
      <c r="M985" s="68" t="s">
        <v>2040</v>
      </c>
      <c r="N985" s="68" t="s">
        <v>2040</v>
      </c>
      <c r="O985" s="31" t="s">
        <v>2837</v>
      </c>
      <c r="P985" s="31">
        <v>2E-3</v>
      </c>
    </row>
    <row r="986" spans="1:16" x14ac:dyDescent="0.35">
      <c r="A986" s="2" t="s">
        <v>350</v>
      </c>
      <c r="B986" s="27">
        <v>2</v>
      </c>
      <c r="C986" s="2" t="s">
        <v>351</v>
      </c>
      <c r="D986" s="11" t="s">
        <v>354</v>
      </c>
      <c r="E986" s="11"/>
      <c r="F986" s="11" t="s">
        <v>254</v>
      </c>
      <c r="G986" s="11" t="s">
        <v>99</v>
      </c>
      <c r="H986" s="11" t="s">
        <v>7269</v>
      </c>
      <c r="I986" s="68"/>
      <c r="J986" s="68"/>
      <c r="K986" s="68"/>
      <c r="L986" s="68"/>
      <c r="M986" s="68"/>
      <c r="N986" s="68"/>
      <c r="O986" s="31" t="s">
        <v>982</v>
      </c>
      <c r="P986" s="31">
        <v>3.0000000000000001E-3</v>
      </c>
    </row>
    <row r="987" spans="1:16" x14ac:dyDescent="0.35">
      <c r="A987" s="2" t="s">
        <v>350</v>
      </c>
      <c r="B987" s="27">
        <v>2</v>
      </c>
      <c r="C987" s="2" t="s">
        <v>351</v>
      </c>
      <c r="D987" s="11" t="s">
        <v>354</v>
      </c>
      <c r="E987" s="11"/>
      <c r="F987" s="11" t="s">
        <v>254</v>
      </c>
      <c r="G987" s="11" t="s">
        <v>99</v>
      </c>
      <c r="H987" s="11" t="s">
        <v>7279</v>
      </c>
      <c r="I987" s="68"/>
      <c r="J987" s="68"/>
      <c r="K987" s="68"/>
      <c r="L987" s="68"/>
      <c r="M987" s="68" t="s">
        <v>2040</v>
      </c>
      <c r="N987" s="68"/>
      <c r="O987" s="31" t="s">
        <v>2838</v>
      </c>
      <c r="P987" s="31">
        <v>2E-3</v>
      </c>
    </row>
    <row r="988" spans="1:16" x14ac:dyDescent="0.35">
      <c r="A988" s="2" t="s">
        <v>350</v>
      </c>
      <c r="B988" s="27">
        <v>2</v>
      </c>
      <c r="C988" s="2" t="s">
        <v>351</v>
      </c>
      <c r="D988" s="11" t="s">
        <v>354</v>
      </c>
      <c r="E988" s="11"/>
      <c r="F988" s="11" t="s">
        <v>254</v>
      </c>
      <c r="G988" s="11" t="s">
        <v>99</v>
      </c>
      <c r="H988" s="11" t="s">
        <v>7288</v>
      </c>
      <c r="I988" s="68"/>
      <c r="J988" s="68"/>
      <c r="K988" s="68"/>
      <c r="L988" s="68"/>
      <c r="M988" s="68"/>
      <c r="N988" s="68" t="s">
        <v>2040</v>
      </c>
      <c r="O988" s="31" t="s">
        <v>2839</v>
      </c>
      <c r="P988" s="31">
        <v>2E-3</v>
      </c>
    </row>
    <row r="989" spans="1:16" x14ac:dyDescent="0.35">
      <c r="A989" s="2" t="s">
        <v>350</v>
      </c>
      <c r="B989" s="27">
        <v>2</v>
      </c>
      <c r="C989" s="2" t="s">
        <v>351</v>
      </c>
      <c r="D989" s="11" t="s">
        <v>354</v>
      </c>
      <c r="E989" s="11"/>
      <c r="F989" s="11" t="s">
        <v>254</v>
      </c>
      <c r="G989" s="11" t="s">
        <v>99</v>
      </c>
      <c r="H989" s="11" t="s">
        <v>7276</v>
      </c>
      <c r="I989" s="68"/>
      <c r="J989" s="68"/>
      <c r="K989" s="68"/>
      <c r="L989" s="68"/>
      <c r="M989" s="68" t="s">
        <v>2040</v>
      </c>
      <c r="N989" s="68" t="s">
        <v>2040</v>
      </c>
      <c r="O989" s="31" t="s">
        <v>2840</v>
      </c>
      <c r="P989" s="31">
        <v>2E-3</v>
      </c>
    </row>
    <row r="990" spans="1:16" x14ac:dyDescent="0.35">
      <c r="A990" s="2" t="s">
        <v>350</v>
      </c>
      <c r="B990" s="27">
        <v>2</v>
      </c>
      <c r="C990" s="2" t="s">
        <v>351</v>
      </c>
      <c r="D990" s="11" t="s">
        <v>354</v>
      </c>
      <c r="E990" s="11"/>
      <c r="F990" s="11" t="s">
        <v>254</v>
      </c>
      <c r="G990" s="11" t="s">
        <v>659</v>
      </c>
      <c r="H990" s="11" t="s">
        <v>7269</v>
      </c>
      <c r="I990" s="68"/>
      <c r="J990" s="68"/>
      <c r="K990" s="68"/>
      <c r="L990" s="68"/>
      <c r="M990" s="68"/>
      <c r="N990" s="68"/>
      <c r="O990" s="31" t="s">
        <v>983</v>
      </c>
      <c r="P990" s="31">
        <v>4.0000000000000001E-3</v>
      </c>
    </row>
    <row r="991" spans="1:16" x14ac:dyDescent="0.35">
      <c r="A991" s="2" t="s">
        <v>350</v>
      </c>
      <c r="B991" s="27">
        <v>2</v>
      </c>
      <c r="C991" s="2" t="s">
        <v>351</v>
      </c>
      <c r="D991" s="11" t="s">
        <v>354</v>
      </c>
      <c r="E991" s="11"/>
      <c r="F991" s="11" t="s">
        <v>254</v>
      </c>
      <c r="G991" s="11" t="s">
        <v>659</v>
      </c>
      <c r="H991" s="11" t="s">
        <v>7279</v>
      </c>
      <c r="I991" s="68"/>
      <c r="J991" s="68"/>
      <c r="K991" s="68"/>
      <c r="L991" s="68"/>
      <c r="M991" s="68" t="s">
        <v>2040</v>
      </c>
      <c r="N991" s="68"/>
      <c r="O991" s="31" t="s">
        <v>2841</v>
      </c>
      <c r="P991" s="31">
        <v>3.0000000000000001E-3</v>
      </c>
    </row>
    <row r="992" spans="1:16" x14ac:dyDescent="0.35">
      <c r="A992" s="2" t="s">
        <v>350</v>
      </c>
      <c r="B992" s="27">
        <v>2</v>
      </c>
      <c r="C992" s="2" t="s">
        <v>351</v>
      </c>
      <c r="D992" s="11" t="s">
        <v>354</v>
      </c>
      <c r="E992" s="11"/>
      <c r="F992" s="11" t="s">
        <v>254</v>
      </c>
      <c r="G992" s="11" t="s">
        <v>659</v>
      </c>
      <c r="H992" s="11" t="s">
        <v>7288</v>
      </c>
      <c r="I992" s="68"/>
      <c r="J992" s="68"/>
      <c r="K992" s="68"/>
      <c r="L992" s="68"/>
      <c r="M992" s="68"/>
      <c r="N992" s="68" t="s">
        <v>2040</v>
      </c>
      <c r="O992" s="31" t="s">
        <v>2842</v>
      </c>
      <c r="P992" s="31">
        <v>3.0000000000000001E-3</v>
      </c>
    </row>
    <row r="993" spans="1:16" x14ac:dyDescent="0.35">
      <c r="A993" s="2" t="s">
        <v>350</v>
      </c>
      <c r="B993" s="27">
        <v>2</v>
      </c>
      <c r="C993" s="2" t="s">
        <v>351</v>
      </c>
      <c r="D993" s="11" t="s">
        <v>354</v>
      </c>
      <c r="E993" s="11"/>
      <c r="F993" s="11" t="s">
        <v>254</v>
      </c>
      <c r="G993" s="11" t="s">
        <v>659</v>
      </c>
      <c r="H993" s="11" t="s">
        <v>7276</v>
      </c>
      <c r="I993" s="68"/>
      <c r="J993" s="68"/>
      <c r="K993" s="68"/>
      <c r="L993" s="68"/>
      <c r="M993" s="68" t="s">
        <v>2040</v>
      </c>
      <c r="N993" s="68" t="s">
        <v>2040</v>
      </c>
      <c r="O993" s="31" t="s">
        <v>2843</v>
      </c>
      <c r="P993" s="31">
        <v>2E-3</v>
      </c>
    </row>
    <row r="994" spans="1:16" x14ac:dyDescent="0.35">
      <c r="A994" s="2" t="s">
        <v>350</v>
      </c>
      <c r="B994" s="27">
        <v>2</v>
      </c>
      <c r="C994" s="2" t="s">
        <v>351</v>
      </c>
      <c r="D994" s="11" t="s">
        <v>354</v>
      </c>
      <c r="E994" s="11"/>
      <c r="F994" s="11" t="s">
        <v>255</v>
      </c>
      <c r="G994" s="11" t="s">
        <v>99</v>
      </c>
      <c r="H994" s="11" t="s">
        <v>7269</v>
      </c>
      <c r="I994" s="68"/>
      <c r="J994" s="68"/>
      <c r="K994" s="68"/>
      <c r="L994" s="68"/>
      <c r="M994" s="68"/>
      <c r="N994" s="68"/>
      <c r="O994" s="31" t="s">
        <v>984</v>
      </c>
      <c r="P994" s="31">
        <v>8.0000000000000002E-3</v>
      </c>
    </row>
    <row r="995" spans="1:16" x14ac:dyDescent="0.35">
      <c r="A995" s="2" t="s">
        <v>350</v>
      </c>
      <c r="B995" s="27">
        <v>2</v>
      </c>
      <c r="C995" s="2" t="s">
        <v>351</v>
      </c>
      <c r="D995" s="11" t="s">
        <v>354</v>
      </c>
      <c r="E995" s="11"/>
      <c r="F995" s="11" t="s">
        <v>255</v>
      </c>
      <c r="G995" s="11" t="s">
        <v>99</v>
      </c>
      <c r="H995" s="11" t="s">
        <v>7279</v>
      </c>
      <c r="I995" s="68"/>
      <c r="J995" s="68"/>
      <c r="K995" s="68"/>
      <c r="L995" s="68"/>
      <c r="M995" s="68" t="s">
        <v>2040</v>
      </c>
      <c r="N995" s="68"/>
      <c r="O995" s="31" t="s">
        <v>2844</v>
      </c>
      <c r="P995" s="31">
        <v>6.0000000000000001E-3</v>
      </c>
    </row>
    <row r="996" spans="1:16" x14ac:dyDescent="0.35">
      <c r="A996" s="2" t="s">
        <v>350</v>
      </c>
      <c r="B996" s="27">
        <v>2</v>
      </c>
      <c r="C996" s="2" t="s">
        <v>351</v>
      </c>
      <c r="D996" s="11" t="s">
        <v>354</v>
      </c>
      <c r="E996" s="11"/>
      <c r="F996" s="11" t="s">
        <v>255</v>
      </c>
      <c r="G996" s="11" t="s">
        <v>99</v>
      </c>
      <c r="H996" s="11" t="s">
        <v>7288</v>
      </c>
      <c r="I996" s="68"/>
      <c r="J996" s="68"/>
      <c r="K996" s="68"/>
      <c r="L996" s="68"/>
      <c r="M996" s="68"/>
      <c r="N996" s="68" t="s">
        <v>2040</v>
      </c>
      <c r="O996" s="31" t="s">
        <v>2845</v>
      </c>
      <c r="P996" s="31">
        <v>6.0000000000000001E-3</v>
      </c>
    </row>
    <row r="997" spans="1:16" x14ac:dyDescent="0.35">
      <c r="A997" s="2" t="s">
        <v>350</v>
      </c>
      <c r="B997" s="27">
        <v>2</v>
      </c>
      <c r="C997" s="2" t="s">
        <v>351</v>
      </c>
      <c r="D997" s="11" t="s">
        <v>354</v>
      </c>
      <c r="E997" s="11"/>
      <c r="F997" s="11" t="s">
        <v>255</v>
      </c>
      <c r="G997" s="11" t="s">
        <v>99</v>
      </c>
      <c r="H997" s="11" t="s">
        <v>7276</v>
      </c>
      <c r="I997" s="68"/>
      <c r="J997" s="68"/>
      <c r="K997" s="68"/>
      <c r="L997" s="68"/>
      <c r="M997" s="68" t="s">
        <v>2040</v>
      </c>
      <c r="N997" s="68" t="s">
        <v>2040</v>
      </c>
      <c r="O997" s="31" t="s">
        <v>2846</v>
      </c>
      <c r="P997" s="31">
        <v>5.0000000000000001E-3</v>
      </c>
    </row>
    <row r="998" spans="1:16" x14ac:dyDescent="0.35">
      <c r="A998" s="2" t="s">
        <v>350</v>
      </c>
      <c r="B998" s="27">
        <v>2</v>
      </c>
      <c r="C998" s="2" t="s">
        <v>351</v>
      </c>
      <c r="D998" s="11" t="s">
        <v>354</v>
      </c>
      <c r="E998" s="11"/>
      <c r="F998" s="11" t="s">
        <v>255</v>
      </c>
      <c r="G998" s="11" t="s">
        <v>659</v>
      </c>
      <c r="H998" s="11" t="s">
        <v>7269</v>
      </c>
      <c r="I998" s="68"/>
      <c r="J998" s="68"/>
      <c r="K998" s="68"/>
      <c r="L998" s="68"/>
      <c r="M998" s="68"/>
      <c r="N998" s="68"/>
      <c r="O998" s="31" t="s">
        <v>985</v>
      </c>
      <c r="P998" s="31">
        <v>1.4999999999999999E-2</v>
      </c>
    </row>
    <row r="999" spans="1:16" x14ac:dyDescent="0.35">
      <c r="A999" s="2" t="s">
        <v>350</v>
      </c>
      <c r="B999" s="27">
        <v>2</v>
      </c>
      <c r="C999" s="2" t="s">
        <v>351</v>
      </c>
      <c r="D999" s="11" t="s">
        <v>354</v>
      </c>
      <c r="E999" s="11"/>
      <c r="F999" s="11" t="s">
        <v>255</v>
      </c>
      <c r="G999" s="11" t="s">
        <v>659</v>
      </c>
      <c r="H999" s="11" t="s">
        <v>7279</v>
      </c>
      <c r="I999" s="68"/>
      <c r="J999" s="68"/>
      <c r="K999" s="68"/>
      <c r="L999" s="68"/>
      <c r="M999" s="68" t="s">
        <v>2040</v>
      </c>
      <c r="N999" s="68"/>
      <c r="O999" s="31" t="s">
        <v>2847</v>
      </c>
      <c r="P999" s="31">
        <v>1.2E-2</v>
      </c>
    </row>
    <row r="1000" spans="1:16" x14ac:dyDescent="0.35">
      <c r="A1000" s="2" t="s">
        <v>350</v>
      </c>
      <c r="B1000" s="27">
        <v>2</v>
      </c>
      <c r="C1000" s="2" t="s">
        <v>351</v>
      </c>
      <c r="D1000" s="11" t="s">
        <v>354</v>
      </c>
      <c r="E1000" s="11"/>
      <c r="F1000" s="11" t="s">
        <v>255</v>
      </c>
      <c r="G1000" s="11" t="s">
        <v>659</v>
      </c>
      <c r="H1000" s="11" t="s">
        <v>7288</v>
      </c>
      <c r="I1000" s="68"/>
      <c r="J1000" s="68"/>
      <c r="K1000" s="68"/>
      <c r="L1000" s="68"/>
      <c r="M1000" s="68"/>
      <c r="N1000" s="68" t="s">
        <v>2040</v>
      </c>
      <c r="O1000" s="31" t="s">
        <v>2848</v>
      </c>
      <c r="P1000" s="31">
        <v>1.2E-2</v>
      </c>
    </row>
    <row r="1001" spans="1:16" x14ac:dyDescent="0.35">
      <c r="A1001" s="2" t="s">
        <v>350</v>
      </c>
      <c r="B1001" s="27">
        <v>2</v>
      </c>
      <c r="C1001" s="2" t="s">
        <v>351</v>
      </c>
      <c r="D1001" s="11" t="s">
        <v>354</v>
      </c>
      <c r="E1001" s="11"/>
      <c r="F1001" s="11" t="s">
        <v>255</v>
      </c>
      <c r="G1001" s="11" t="s">
        <v>659</v>
      </c>
      <c r="H1001" s="11" t="s">
        <v>7276</v>
      </c>
      <c r="I1001" s="68"/>
      <c r="J1001" s="68"/>
      <c r="K1001" s="68"/>
      <c r="L1001" s="68"/>
      <c r="M1001" s="68" t="s">
        <v>2040</v>
      </c>
      <c r="N1001" s="68" t="s">
        <v>2040</v>
      </c>
      <c r="O1001" s="31" t="s">
        <v>2849</v>
      </c>
      <c r="P1001" s="31">
        <v>8.9999999999999993E-3</v>
      </c>
    </row>
    <row r="1002" spans="1:16" x14ac:dyDescent="0.35">
      <c r="A1002" s="2" t="s">
        <v>350</v>
      </c>
      <c r="B1002" s="27">
        <v>2</v>
      </c>
      <c r="C1002" s="2" t="s">
        <v>351</v>
      </c>
      <c r="D1002" s="11" t="s">
        <v>354</v>
      </c>
      <c r="E1002" s="11"/>
      <c r="F1002" s="11" t="s">
        <v>241</v>
      </c>
      <c r="G1002" s="11" t="s">
        <v>99</v>
      </c>
      <c r="H1002" s="11" t="s">
        <v>7269</v>
      </c>
      <c r="I1002" s="68"/>
      <c r="J1002" s="68"/>
      <c r="K1002" s="68"/>
      <c r="L1002" s="68"/>
      <c r="M1002" s="68"/>
      <c r="N1002" s="68"/>
      <c r="O1002" s="31" t="s">
        <v>986</v>
      </c>
      <c r="P1002" s="31">
        <v>1.7000000000000001E-2</v>
      </c>
    </row>
    <row r="1003" spans="1:16" x14ac:dyDescent="0.35">
      <c r="A1003" s="2" t="s">
        <v>350</v>
      </c>
      <c r="B1003" s="27">
        <v>2</v>
      </c>
      <c r="C1003" s="2" t="s">
        <v>351</v>
      </c>
      <c r="D1003" s="11" t="s">
        <v>354</v>
      </c>
      <c r="E1003" s="11"/>
      <c r="F1003" s="11" t="s">
        <v>241</v>
      </c>
      <c r="G1003" s="11" t="s">
        <v>99</v>
      </c>
      <c r="H1003" s="11" t="s">
        <v>7279</v>
      </c>
      <c r="I1003" s="68"/>
      <c r="J1003" s="68"/>
      <c r="K1003" s="68"/>
      <c r="L1003" s="68"/>
      <c r="M1003" s="68" t="s">
        <v>2040</v>
      </c>
      <c r="N1003" s="68"/>
      <c r="O1003" s="31" t="s">
        <v>2850</v>
      </c>
      <c r="P1003" s="31">
        <v>1.4E-2</v>
      </c>
    </row>
    <row r="1004" spans="1:16" x14ac:dyDescent="0.35">
      <c r="A1004" s="2" t="s">
        <v>350</v>
      </c>
      <c r="B1004" s="27">
        <v>2</v>
      </c>
      <c r="C1004" s="2" t="s">
        <v>351</v>
      </c>
      <c r="D1004" s="11" t="s">
        <v>354</v>
      </c>
      <c r="E1004" s="11"/>
      <c r="F1004" s="11" t="s">
        <v>241</v>
      </c>
      <c r="G1004" s="11" t="s">
        <v>99</v>
      </c>
      <c r="H1004" s="11" t="s">
        <v>7288</v>
      </c>
      <c r="I1004" s="68"/>
      <c r="J1004" s="68"/>
      <c r="K1004" s="68"/>
      <c r="L1004" s="68"/>
      <c r="M1004" s="68"/>
      <c r="N1004" s="68" t="s">
        <v>2040</v>
      </c>
      <c r="O1004" s="31" t="s">
        <v>2851</v>
      </c>
      <c r="P1004" s="31">
        <v>1.4E-2</v>
      </c>
    </row>
    <row r="1005" spans="1:16" x14ac:dyDescent="0.35">
      <c r="A1005" s="2" t="s">
        <v>350</v>
      </c>
      <c r="B1005" s="27">
        <v>2</v>
      </c>
      <c r="C1005" s="2" t="s">
        <v>351</v>
      </c>
      <c r="D1005" s="11" t="s">
        <v>354</v>
      </c>
      <c r="E1005" s="11"/>
      <c r="F1005" s="11" t="s">
        <v>241</v>
      </c>
      <c r="G1005" s="11" t="s">
        <v>99</v>
      </c>
      <c r="H1005" s="11" t="s">
        <v>7276</v>
      </c>
      <c r="I1005" s="68"/>
      <c r="J1005" s="68"/>
      <c r="K1005" s="68"/>
      <c r="L1005" s="68"/>
      <c r="M1005" s="68" t="s">
        <v>2040</v>
      </c>
      <c r="N1005" s="68" t="s">
        <v>2040</v>
      </c>
      <c r="O1005" s="31" t="s">
        <v>2852</v>
      </c>
      <c r="P1005" s="31">
        <v>0.01</v>
      </c>
    </row>
    <row r="1006" spans="1:16" x14ac:dyDescent="0.35">
      <c r="A1006" s="2" t="s">
        <v>350</v>
      </c>
      <c r="B1006" s="27">
        <v>2</v>
      </c>
      <c r="C1006" s="2" t="s">
        <v>351</v>
      </c>
      <c r="D1006" s="11" t="s">
        <v>354</v>
      </c>
      <c r="E1006" s="11"/>
      <c r="F1006" s="11" t="s">
        <v>241</v>
      </c>
      <c r="G1006" s="11" t="s">
        <v>659</v>
      </c>
      <c r="H1006" s="11" t="s">
        <v>7269</v>
      </c>
      <c r="I1006" s="68"/>
      <c r="J1006" s="68"/>
      <c r="K1006" s="68"/>
      <c r="L1006" s="68"/>
      <c r="M1006" s="68"/>
      <c r="N1006" s="68"/>
      <c r="O1006" s="31" t="s">
        <v>987</v>
      </c>
      <c r="P1006" s="31">
        <v>2.9000000000000001E-2</v>
      </c>
    </row>
    <row r="1007" spans="1:16" x14ac:dyDescent="0.35">
      <c r="A1007" s="2" t="s">
        <v>350</v>
      </c>
      <c r="B1007" s="27">
        <v>2</v>
      </c>
      <c r="C1007" s="2" t="s">
        <v>351</v>
      </c>
      <c r="D1007" s="11" t="s">
        <v>354</v>
      </c>
      <c r="E1007" s="11"/>
      <c r="F1007" s="11" t="s">
        <v>241</v>
      </c>
      <c r="G1007" s="11" t="s">
        <v>659</v>
      </c>
      <c r="H1007" s="11" t="s">
        <v>7279</v>
      </c>
      <c r="I1007" s="68"/>
      <c r="J1007" s="68"/>
      <c r="K1007" s="68"/>
      <c r="L1007" s="68"/>
      <c r="M1007" s="68" t="s">
        <v>2040</v>
      </c>
      <c r="N1007" s="68"/>
      <c r="O1007" s="31" t="s">
        <v>2853</v>
      </c>
      <c r="P1007" s="31">
        <v>2.3E-2</v>
      </c>
    </row>
    <row r="1008" spans="1:16" x14ac:dyDescent="0.35">
      <c r="A1008" s="2" t="s">
        <v>350</v>
      </c>
      <c r="B1008" s="27">
        <v>2</v>
      </c>
      <c r="C1008" s="2" t="s">
        <v>351</v>
      </c>
      <c r="D1008" s="11" t="s">
        <v>354</v>
      </c>
      <c r="E1008" s="11"/>
      <c r="F1008" s="11" t="s">
        <v>241</v>
      </c>
      <c r="G1008" s="11" t="s">
        <v>659</v>
      </c>
      <c r="H1008" s="11" t="s">
        <v>7288</v>
      </c>
      <c r="I1008" s="68"/>
      <c r="J1008" s="68"/>
      <c r="K1008" s="68"/>
      <c r="L1008" s="68"/>
      <c r="M1008" s="68"/>
      <c r="N1008" s="68" t="s">
        <v>2040</v>
      </c>
      <c r="O1008" s="31" t="s">
        <v>2854</v>
      </c>
      <c r="P1008" s="31">
        <v>2.3E-2</v>
      </c>
    </row>
    <row r="1009" spans="1:16" x14ac:dyDescent="0.35">
      <c r="A1009" s="2" t="s">
        <v>350</v>
      </c>
      <c r="B1009" s="27">
        <v>2</v>
      </c>
      <c r="C1009" s="2" t="s">
        <v>351</v>
      </c>
      <c r="D1009" s="11" t="s">
        <v>354</v>
      </c>
      <c r="E1009" s="11"/>
      <c r="F1009" s="11" t="s">
        <v>241</v>
      </c>
      <c r="G1009" s="11" t="s">
        <v>659</v>
      </c>
      <c r="H1009" s="11" t="s">
        <v>7276</v>
      </c>
      <c r="I1009" s="68"/>
      <c r="J1009" s="68"/>
      <c r="K1009" s="68"/>
      <c r="L1009" s="68"/>
      <c r="M1009" s="68" t="s">
        <v>2040</v>
      </c>
      <c r="N1009" s="68" t="s">
        <v>2040</v>
      </c>
      <c r="O1009" s="31" t="s">
        <v>2855</v>
      </c>
      <c r="P1009" s="31">
        <v>1.7000000000000001E-2</v>
      </c>
    </row>
    <row r="1010" spans="1:16" x14ac:dyDescent="0.35">
      <c r="A1010" s="2" t="s">
        <v>350</v>
      </c>
      <c r="B1010" s="27">
        <v>2</v>
      </c>
      <c r="C1010" s="2" t="s">
        <v>351</v>
      </c>
      <c r="D1010" s="11" t="s">
        <v>354</v>
      </c>
      <c r="E1010" s="11"/>
      <c r="F1010" s="11" t="s">
        <v>103</v>
      </c>
      <c r="G1010" s="11" t="s">
        <v>99</v>
      </c>
      <c r="H1010" s="11" t="s">
        <v>7269</v>
      </c>
      <c r="I1010" s="68"/>
      <c r="J1010" s="68"/>
      <c r="K1010" s="68"/>
      <c r="L1010" s="68"/>
      <c r="M1010" s="68"/>
      <c r="N1010" s="68"/>
      <c r="O1010" s="31" t="s">
        <v>988</v>
      </c>
      <c r="P1010" s="31">
        <v>2.9000000000000001E-2</v>
      </c>
    </row>
    <row r="1011" spans="1:16" x14ac:dyDescent="0.35">
      <c r="A1011" s="2" t="s">
        <v>350</v>
      </c>
      <c r="B1011" s="27">
        <v>2</v>
      </c>
      <c r="C1011" s="2" t="s">
        <v>351</v>
      </c>
      <c r="D1011" s="11" t="s">
        <v>354</v>
      </c>
      <c r="E1011" s="11"/>
      <c r="F1011" s="11" t="s">
        <v>103</v>
      </c>
      <c r="G1011" s="11" t="s">
        <v>99</v>
      </c>
      <c r="H1011" s="11" t="s">
        <v>7279</v>
      </c>
      <c r="I1011" s="68"/>
      <c r="J1011" s="68"/>
      <c r="K1011" s="68"/>
      <c r="L1011" s="68"/>
      <c r="M1011" s="68" t="s">
        <v>2040</v>
      </c>
      <c r="N1011" s="68"/>
      <c r="O1011" s="31" t="s">
        <v>2856</v>
      </c>
      <c r="P1011" s="31">
        <v>2.3E-2</v>
      </c>
    </row>
    <row r="1012" spans="1:16" x14ac:dyDescent="0.35">
      <c r="A1012" s="2" t="s">
        <v>350</v>
      </c>
      <c r="B1012" s="27">
        <v>2</v>
      </c>
      <c r="C1012" s="2" t="s">
        <v>351</v>
      </c>
      <c r="D1012" s="11" t="s">
        <v>354</v>
      </c>
      <c r="E1012" s="11"/>
      <c r="F1012" s="11" t="s">
        <v>103</v>
      </c>
      <c r="G1012" s="11" t="s">
        <v>99</v>
      </c>
      <c r="H1012" s="11" t="s">
        <v>7288</v>
      </c>
      <c r="I1012" s="68"/>
      <c r="J1012" s="68"/>
      <c r="K1012" s="68"/>
      <c r="L1012" s="68"/>
      <c r="M1012" s="68"/>
      <c r="N1012" s="68" t="s">
        <v>2040</v>
      </c>
      <c r="O1012" s="31" t="s">
        <v>2857</v>
      </c>
      <c r="P1012" s="31">
        <v>2.3E-2</v>
      </c>
    </row>
    <row r="1013" spans="1:16" x14ac:dyDescent="0.35">
      <c r="A1013" s="2" t="s">
        <v>350</v>
      </c>
      <c r="B1013" s="27">
        <v>2</v>
      </c>
      <c r="C1013" s="2" t="s">
        <v>351</v>
      </c>
      <c r="D1013" s="11" t="s">
        <v>354</v>
      </c>
      <c r="E1013" s="11"/>
      <c r="F1013" s="11" t="s">
        <v>103</v>
      </c>
      <c r="G1013" s="11" t="s">
        <v>99</v>
      </c>
      <c r="H1013" s="11" t="s">
        <v>7276</v>
      </c>
      <c r="I1013" s="68"/>
      <c r="J1013" s="68"/>
      <c r="K1013" s="68"/>
      <c r="L1013" s="68"/>
      <c r="M1013" s="68" t="s">
        <v>2040</v>
      </c>
      <c r="N1013" s="68" t="s">
        <v>2040</v>
      </c>
      <c r="O1013" s="31" t="s">
        <v>2858</v>
      </c>
      <c r="P1013" s="31">
        <v>1.7000000000000001E-2</v>
      </c>
    </row>
    <row r="1014" spans="1:16" x14ac:dyDescent="0.35">
      <c r="A1014" s="2" t="s">
        <v>350</v>
      </c>
      <c r="B1014" s="27">
        <v>2</v>
      </c>
      <c r="C1014" s="2" t="s">
        <v>351</v>
      </c>
      <c r="D1014" s="11" t="s">
        <v>354</v>
      </c>
      <c r="E1014" s="11"/>
      <c r="F1014" s="11" t="s">
        <v>103</v>
      </c>
      <c r="G1014" s="11" t="s">
        <v>659</v>
      </c>
      <c r="H1014" s="11" t="s">
        <v>7269</v>
      </c>
      <c r="I1014" s="68"/>
      <c r="J1014" s="68"/>
      <c r="K1014" s="68"/>
      <c r="L1014" s="68"/>
      <c r="M1014" s="68"/>
      <c r="N1014" s="68"/>
      <c r="O1014" s="31" t="s">
        <v>989</v>
      </c>
      <c r="P1014" s="31">
        <v>4.3999999999999997E-2</v>
      </c>
    </row>
    <row r="1015" spans="1:16" x14ac:dyDescent="0.35">
      <c r="A1015" s="2" t="s">
        <v>350</v>
      </c>
      <c r="B1015" s="27">
        <v>2</v>
      </c>
      <c r="C1015" s="2" t="s">
        <v>351</v>
      </c>
      <c r="D1015" s="11" t="s">
        <v>354</v>
      </c>
      <c r="E1015" s="11"/>
      <c r="F1015" s="11" t="s">
        <v>103</v>
      </c>
      <c r="G1015" s="11" t="s">
        <v>659</v>
      </c>
      <c r="H1015" s="11" t="s">
        <v>7279</v>
      </c>
      <c r="I1015" s="68"/>
      <c r="J1015" s="68"/>
      <c r="K1015" s="68"/>
      <c r="L1015" s="68"/>
      <c r="M1015" s="68" t="s">
        <v>2040</v>
      </c>
      <c r="N1015" s="68"/>
      <c r="O1015" s="31" t="s">
        <v>2859</v>
      </c>
      <c r="P1015" s="31">
        <v>3.5000000000000003E-2</v>
      </c>
    </row>
    <row r="1016" spans="1:16" x14ac:dyDescent="0.35">
      <c r="A1016" s="2" t="s">
        <v>350</v>
      </c>
      <c r="B1016" s="27">
        <v>2</v>
      </c>
      <c r="C1016" s="2" t="s">
        <v>351</v>
      </c>
      <c r="D1016" s="11" t="s">
        <v>354</v>
      </c>
      <c r="E1016" s="11"/>
      <c r="F1016" s="11" t="s">
        <v>103</v>
      </c>
      <c r="G1016" s="11" t="s">
        <v>659</v>
      </c>
      <c r="H1016" s="11" t="s">
        <v>7288</v>
      </c>
      <c r="I1016" s="68"/>
      <c r="J1016" s="68"/>
      <c r="K1016" s="68"/>
      <c r="L1016" s="68"/>
      <c r="M1016" s="68"/>
      <c r="N1016" s="68" t="s">
        <v>2040</v>
      </c>
      <c r="O1016" s="31" t="s">
        <v>2860</v>
      </c>
      <c r="P1016" s="31">
        <v>3.5000000000000003E-2</v>
      </c>
    </row>
    <row r="1017" spans="1:16" x14ac:dyDescent="0.35">
      <c r="A1017" s="2" t="s">
        <v>350</v>
      </c>
      <c r="B1017" s="27">
        <v>2</v>
      </c>
      <c r="C1017" s="2" t="s">
        <v>351</v>
      </c>
      <c r="D1017" s="11" t="s">
        <v>354</v>
      </c>
      <c r="E1017" s="11"/>
      <c r="F1017" s="11" t="s">
        <v>103</v>
      </c>
      <c r="G1017" s="11" t="s">
        <v>659</v>
      </c>
      <c r="H1017" s="11" t="s">
        <v>7276</v>
      </c>
      <c r="I1017" s="68"/>
      <c r="J1017" s="68"/>
      <c r="K1017" s="68"/>
      <c r="L1017" s="68"/>
      <c r="M1017" s="68" t="s">
        <v>2040</v>
      </c>
      <c r="N1017" s="68" t="s">
        <v>2040</v>
      </c>
      <c r="O1017" s="31" t="s">
        <v>2861</v>
      </c>
      <c r="P1017" s="31">
        <v>2.5999999999999999E-2</v>
      </c>
    </row>
    <row r="1018" spans="1:16" x14ac:dyDescent="0.35">
      <c r="A1018" s="2" t="s">
        <v>350</v>
      </c>
      <c r="B1018" s="27">
        <v>2</v>
      </c>
      <c r="C1018" s="2" t="s">
        <v>351</v>
      </c>
      <c r="D1018" s="11" t="s">
        <v>354</v>
      </c>
      <c r="E1018" s="11"/>
      <c r="F1018" s="11" t="s">
        <v>98</v>
      </c>
      <c r="G1018" s="11" t="s">
        <v>99</v>
      </c>
      <c r="H1018" s="11" t="s">
        <v>7269</v>
      </c>
      <c r="I1018" s="68"/>
      <c r="J1018" s="68"/>
      <c r="K1018" s="68"/>
      <c r="L1018" s="68"/>
      <c r="M1018" s="68"/>
      <c r="N1018" s="68"/>
      <c r="O1018" s="31" t="s">
        <v>990</v>
      </c>
      <c r="P1018" s="31">
        <v>8.2000000000000003E-2</v>
      </c>
    </row>
    <row r="1019" spans="1:16" x14ac:dyDescent="0.35">
      <c r="A1019" s="2" t="s">
        <v>350</v>
      </c>
      <c r="B1019" s="27">
        <v>2</v>
      </c>
      <c r="C1019" s="2" t="s">
        <v>351</v>
      </c>
      <c r="D1019" s="11" t="s">
        <v>354</v>
      </c>
      <c r="E1019" s="11"/>
      <c r="F1019" s="11" t="s">
        <v>98</v>
      </c>
      <c r="G1019" s="11" t="s">
        <v>99</v>
      </c>
      <c r="H1019" s="11" t="s">
        <v>7279</v>
      </c>
      <c r="I1019" s="68"/>
      <c r="J1019" s="68"/>
      <c r="K1019" s="68"/>
      <c r="L1019" s="68"/>
      <c r="M1019" s="68" t="s">
        <v>2040</v>
      </c>
      <c r="N1019" s="68"/>
      <c r="O1019" s="31" t="s">
        <v>2862</v>
      </c>
      <c r="P1019" s="31">
        <v>6.6000000000000003E-2</v>
      </c>
    </row>
    <row r="1020" spans="1:16" x14ac:dyDescent="0.35">
      <c r="A1020" s="2" t="s">
        <v>350</v>
      </c>
      <c r="B1020" s="27">
        <v>2</v>
      </c>
      <c r="C1020" s="2" t="s">
        <v>351</v>
      </c>
      <c r="D1020" s="11" t="s">
        <v>354</v>
      </c>
      <c r="E1020" s="11"/>
      <c r="F1020" s="11" t="s">
        <v>98</v>
      </c>
      <c r="G1020" s="11" t="s">
        <v>99</v>
      </c>
      <c r="H1020" s="11" t="s">
        <v>7288</v>
      </c>
      <c r="I1020" s="68"/>
      <c r="J1020" s="68"/>
      <c r="K1020" s="68"/>
      <c r="L1020" s="68"/>
      <c r="M1020" s="68"/>
      <c r="N1020" s="68" t="s">
        <v>2040</v>
      </c>
      <c r="O1020" s="31" t="s">
        <v>2863</v>
      </c>
      <c r="P1020" s="31">
        <v>6.6000000000000003E-2</v>
      </c>
    </row>
    <row r="1021" spans="1:16" x14ac:dyDescent="0.35">
      <c r="A1021" s="2" t="s">
        <v>350</v>
      </c>
      <c r="B1021" s="27">
        <v>2</v>
      </c>
      <c r="C1021" s="2" t="s">
        <v>351</v>
      </c>
      <c r="D1021" s="11" t="s">
        <v>354</v>
      </c>
      <c r="E1021" s="11"/>
      <c r="F1021" s="11" t="s">
        <v>98</v>
      </c>
      <c r="G1021" s="11" t="s">
        <v>99</v>
      </c>
      <c r="H1021" s="11" t="s">
        <v>7276</v>
      </c>
      <c r="I1021" s="68"/>
      <c r="J1021" s="68"/>
      <c r="K1021" s="68"/>
      <c r="L1021" s="68"/>
      <c r="M1021" s="68" t="s">
        <v>2040</v>
      </c>
      <c r="N1021" s="68" t="s">
        <v>2040</v>
      </c>
      <c r="O1021" s="31" t="s">
        <v>2864</v>
      </c>
      <c r="P1021" s="31">
        <v>4.9000000000000002E-2</v>
      </c>
    </row>
    <row r="1022" spans="1:16" x14ac:dyDescent="0.35">
      <c r="A1022" s="2" t="s">
        <v>350</v>
      </c>
      <c r="B1022" s="27">
        <v>2</v>
      </c>
      <c r="C1022" s="2" t="s">
        <v>351</v>
      </c>
      <c r="D1022" s="11" t="s">
        <v>354</v>
      </c>
      <c r="E1022" s="11"/>
      <c r="F1022" s="11" t="s">
        <v>98</v>
      </c>
      <c r="G1022" s="11" t="s">
        <v>659</v>
      </c>
      <c r="H1022" s="11" t="s">
        <v>7269</v>
      </c>
      <c r="I1022" s="68"/>
      <c r="J1022" s="68"/>
      <c r="K1022" s="68"/>
      <c r="L1022" s="68"/>
      <c r="M1022" s="68"/>
      <c r="N1022" s="68"/>
      <c r="O1022" s="31" t="s">
        <v>991</v>
      </c>
      <c r="P1022" s="31">
        <v>0.10199999999999999</v>
      </c>
    </row>
    <row r="1023" spans="1:16" x14ac:dyDescent="0.35">
      <c r="A1023" s="2" t="s">
        <v>350</v>
      </c>
      <c r="B1023" s="27">
        <v>2</v>
      </c>
      <c r="C1023" s="2" t="s">
        <v>351</v>
      </c>
      <c r="D1023" s="11" t="s">
        <v>354</v>
      </c>
      <c r="E1023" s="11"/>
      <c r="F1023" s="11" t="s">
        <v>98</v>
      </c>
      <c r="G1023" s="11" t="s">
        <v>659</v>
      </c>
      <c r="H1023" s="11" t="s">
        <v>7279</v>
      </c>
      <c r="I1023" s="68"/>
      <c r="J1023" s="68"/>
      <c r="K1023" s="68"/>
      <c r="L1023" s="68"/>
      <c r="M1023" s="68" t="s">
        <v>2040</v>
      </c>
      <c r="N1023" s="68"/>
      <c r="O1023" s="31" t="s">
        <v>2865</v>
      </c>
      <c r="P1023" s="31">
        <v>8.2000000000000003E-2</v>
      </c>
    </row>
    <row r="1024" spans="1:16" x14ac:dyDescent="0.35">
      <c r="A1024" s="2" t="s">
        <v>350</v>
      </c>
      <c r="B1024" s="27">
        <v>2</v>
      </c>
      <c r="C1024" s="2" t="s">
        <v>351</v>
      </c>
      <c r="D1024" s="11" t="s">
        <v>354</v>
      </c>
      <c r="E1024" s="11"/>
      <c r="F1024" s="11" t="s">
        <v>98</v>
      </c>
      <c r="G1024" s="11" t="s">
        <v>659</v>
      </c>
      <c r="H1024" s="11" t="s">
        <v>7288</v>
      </c>
      <c r="I1024" s="68"/>
      <c r="J1024" s="68"/>
      <c r="K1024" s="68"/>
      <c r="L1024" s="68"/>
      <c r="M1024" s="68"/>
      <c r="N1024" s="68" t="s">
        <v>2040</v>
      </c>
      <c r="O1024" s="31" t="s">
        <v>2866</v>
      </c>
      <c r="P1024" s="31">
        <v>8.2000000000000003E-2</v>
      </c>
    </row>
    <row r="1025" spans="1:16" x14ac:dyDescent="0.35">
      <c r="A1025" s="2" t="s">
        <v>350</v>
      </c>
      <c r="B1025" s="27">
        <v>2</v>
      </c>
      <c r="C1025" s="2" t="s">
        <v>351</v>
      </c>
      <c r="D1025" s="11" t="s">
        <v>354</v>
      </c>
      <c r="E1025" s="11"/>
      <c r="F1025" s="11" t="s">
        <v>98</v>
      </c>
      <c r="G1025" s="11" t="s">
        <v>659</v>
      </c>
      <c r="H1025" s="11" t="s">
        <v>7276</v>
      </c>
      <c r="I1025" s="68"/>
      <c r="J1025" s="68"/>
      <c r="K1025" s="68"/>
      <c r="L1025" s="68"/>
      <c r="M1025" s="68" t="s">
        <v>2040</v>
      </c>
      <c r="N1025" s="68" t="s">
        <v>2040</v>
      </c>
      <c r="O1025" s="31" t="s">
        <v>2867</v>
      </c>
      <c r="P1025" s="31">
        <v>6.0999999999999999E-2</v>
      </c>
    </row>
    <row r="1026" spans="1:16" x14ac:dyDescent="0.35">
      <c r="A1026" s="2" t="s">
        <v>350</v>
      </c>
      <c r="B1026" s="27">
        <v>2</v>
      </c>
      <c r="C1026" s="2" t="s">
        <v>351</v>
      </c>
      <c r="D1026" s="11" t="s">
        <v>354</v>
      </c>
      <c r="E1026" s="11"/>
      <c r="F1026" s="11" t="s">
        <v>104</v>
      </c>
      <c r="G1026" s="11" t="s">
        <v>99</v>
      </c>
      <c r="H1026" s="11" t="s">
        <v>7269</v>
      </c>
      <c r="I1026" s="68"/>
      <c r="J1026" s="68"/>
      <c r="K1026" s="68"/>
      <c r="L1026" s="68"/>
      <c r="M1026" s="68"/>
      <c r="N1026" s="68"/>
      <c r="O1026" s="31" t="s">
        <v>992</v>
      </c>
      <c r="P1026" s="31">
        <v>0.15</v>
      </c>
    </row>
    <row r="1027" spans="1:16" x14ac:dyDescent="0.35">
      <c r="A1027" s="2" t="s">
        <v>350</v>
      </c>
      <c r="B1027" s="27">
        <v>2</v>
      </c>
      <c r="C1027" s="2" t="s">
        <v>351</v>
      </c>
      <c r="D1027" s="11" t="s">
        <v>354</v>
      </c>
      <c r="E1027" s="11"/>
      <c r="F1027" s="11" t="s">
        <v>104</v>
      </c>
      <c r="G1027" s="11" t="s">
        <v>99</v>
      </c>
      <c r="H1027" s="11" t="s">
        <v>7279</v>
      </c>
      <c r="I1027" s="68"/>
      <c r="J1027" s="68"/>
      <c r="K1027" s="68"/>
      <c r="L1027" s="68"/>
      <c r="M1027" s="68" t="s">
        <v>2040</v>
      </c>
      <c r="N1027" s="68"/>
      <c r="O1027" s="31" t="s">
        <v>2868</v>
      </c>
      <c r="P1027" s="31">
        <v>0.12</v>
      </c>
    </row>
    <row r="1028" spans="1:16" x14ac:dyDescent="0.35">
      <c r="A1028" s="2" t="s">
        <v>350</v>
      </c>
      <c r="B1028" s="27">
        <v>2</v>
      </c>
      <c r="C1028" s="2" t="s">
        <v>351</v>
      </c>
      <c r="D1028" s="11" t="s">
        <v>354</v>
      </c>
      <c r="E1028" s="11"/>
      <c r="F1028" s="11" t="s">
        <v>104</v>
      </c>
      <c r="G1028" s="11" t="s">
        <v>99</v>
      </c>
      <c r="H1028" s="11" t="s">
        <v>7288</v>
      </c>
      <c r="I1028" s="68"/>
      <c r="J1028" s="68"/>
      <c r="K1028" s="68"/>
      <c r="L1028" s="68"/>
      <c r="M1028" s="68"/>
      <c r="N1028" s="68" t="s">
        <v>2040</v>
      </c>
      <c r="O1028" s="31" t="s">
        <v>2869</v>
      </c>
      <c r="P1028" s="31">
        <v>0.12</v>
      </c>
    </row>
    <row r="1029" spans="1:16" x14ac:dyDescent="0.35">
      <c r="A1029" s="2" t="s">
        <v>350</v>
      </c>
      <c r="B1029" s="27">
        <v>2</v>
      </c>
      <c r="C1029" s="2" t="s">
        <v>351</v>
      </c>
      <c r="D1029" s="11" t="s">
        <v>354</v>
      </c>
      <c r="E1029" s="11"/>
      <c r="F1029" s="11" t="s">
        <v>104</v>
      </c>
      <c r="G1029" s="11" t="s">
        <v>99</v>
      </c>
      <c r="H1029" s="11" t="s">
        <v>7276</v>
      </c>
      <c r="I1029" s="68"/>
      <c r="J1029" s="68"/>
      <c r="K1029" s="68"/>
      <c r="L1029" s="68"/>
      <c r="M1029" s="68" t="s">
        <v>2040</v>
      </c>
      <c r="N1029" s="68" t="s">
        <v>2040</v>
      </c>
      <c r="O1029" s="31" t="s">
        <v>2870</v>
      </c>
      <c r="P1029" s="31">
        <v>0.09</v>
      </c>
    </row>
    <row r="1030" spans="1:16" x14ac:dyDescent="0.35">
      <c r="A1030" s="2" t="s">
        <v>350</v>
      </c>
      <c r="B1030" s="27">
        <v>2</v>
      </c>
      <c r="C1030" s="2" t="s">
        <v>351</v>
      </c>
      <c r="D1030" s="11" t="s">
        <v>354</v>
      </c>
      <c r="E1030" s="11"/>
      <c r="F1030" s="11" t="s">
        <v>104</v>
      </c>
      <c r="G1030" s="11" t="s">
        <v>659</v>
      </c>
      <c r="H1030" s="11" t="s">
        <v>7269</v>
      </c>
      <c r="I1030" s="68"/>
      <c r="J1030" s="68"/>
      <c r="K1030" s="68"/>
      <c r="L1030" s="68"/>
      <c r="M1030" s="68"/>
      <c r="N1030" s="68"/>
      <c r="O1030" s="31" t="s">
        <v>993</v>
      </c>
      <c r="P1030" s="31">
        <v>0.218</v>
      </c>
    </row>
    <row r="1031" spans="1:16" x14ac:dyDescent="0.35">
      <c r="A1031" s="2" t="s">
        <v>350</v>
      </c>
      <c r="B1031" s="27">
        <v>2</v>
      </c>
      <c r="C1031" s="2" t="s">
        <v>351</v>
      </c>
      <c r="D1031" s="11" t="s">
        <v>354</v>
      </c>
      <c r="E1031" s="11"/>
      <c r="F1031" s="11" t="s">
        <v>104</v>
      </c>
      <c r="G1031" s="11" t="s">
        <v>659</v>
      </c>
      <c r="H1031" s="11" t="s">
        <v>7279</v>
      </c>
      <c r="I1031" s="68"/>
      <c r="J1031" s="68"/>
      <c r="K1031" s="68"/>
      <c r="L1031" s="68"/>
      <c r="M1031" s="68" t="s">
        <v>2040</v>
      </c>
      <c r="N1031" s="68"/>
      <c r="O1031" s="31" t="s">
        <v>2871</v>
      </c>
      <c r="P1031" s="31">
        <v>0.17399999999999999</v>
      </c>
    </row>
    <row r="1032" spans="1:16" x14ac:dyDescent="0.35">
      <c r="A1032" s="2" t="s">
        <v>350</v>
      </c>
      <c r="B1032" s="27">
        <v>2</v>
      </c>
      <c r="C1032" s="2" t="s">
        <v>351</v>
      </c>
      <c r="D1032" s="11" t="s">
        <v>354</v>
      </c>
      <c r="E1032" s="11"/>
      <c r="F1032" s="11" t="s">
        <v>104</v>
      </c>
      <c r="G1032" s="11" t="s">
        <v>659</v>
      </c>
      <c r="H1032" s="11" t="s">
        <v>7288</v>
      </c>
      <c r="I1032" s="68"/>
      <c r="J1032" s="68"/>
      <c r="K1032" s="68"/>
      <c r="L1032" s="68"/>
      <c r="M1032" s="68"/>
      <c r="N1032" s="68" t="s">
        <v>2040</v>
      </c>
      <c r="O1032" s="31" t="s">
        <v>2872</v>
      </c>
      <c r="P1032" s="31">
        <v>0.17399999999999999</v>
      </c>
    </row>
    <row r="1033" spans="1:16" x14ac:dyDescent="0.35">
      <c r="A1033" s="2" t="s">
        <v>350</v>
      </c>
      <c r="B1033" s="27">
        <v>2</v>
      </c>
      <c r="C1033" s="2" t="s">
        <v>351</v>
      </c>
      <c r="D1033" s="11" t="s">
        <v>354</v>
      </c>
      <c r="E1033" s="11"/>
      <c r="F1033" s="11" t="s">
        <v>104</v>
      </c>
      <c r="G1033" s="11" t="s">
        <v>659</v>
      </c>
      <c r="H1033" s="11" t="s">
        <v>7276</v>
      </c>
      <c r="I1033" s="68"/>
      <c r="J1033" s="68"/>
      <c r="K1033" s="68"/>
      <c r="L1033" s="68"/>
      <c r="M1033" s="68" t="s">
        <v>2040</v>
      </c>
      <c r="N1033" s="68" t="s">
        <v>2040</v>
      </c>
      <c r="O1033" s="31" t="s">
        <v>2873</v>
      </c>
      <c r="P1033" s="31">
        <v>0.13100000000000001</v>
      </c>
    </row>
    <row r="1034" spans="1:16" x14ac:dyDescent="0.35">
      <c r="A1034" s="2" t="s">
        <v>350</v>
      </c>
      <c r="B1034" s="27">
        <v>2</v>
      </c>
      <c r="C1034" s="2" t="s">
        <v>351</v>
      </c>
      <c r="D1034" s="11" t="s">
        <v>354</v>
      </c>
      <c r="E1034" s="11"/>
      <c r="F1034" s="11" t="s">
        <v>105</v>
      </c>
      <c r="G1034" s="11" t="s">
        <v>99</v>
      </c>
      <c r="H1034" s="11" t="s">
        <v>7269</v>
      </c>
      <c r="I1034" s="68"/>
      <c r="J1034" s="68"/>
      <c r="K1034" s="68"/>
      <c r="L1034" s="68"/>
      <c r="M1034" s="68"/>
      <c r="N1034" s="68"/>
      <c r="O1034" s="31" t="s">
        <v>994</v>
      </c>
      <c r="P1034" s="31">
        <v>0.31900000000000001</v>
      </c>
    </row>
    <row r="1035" spans="1:16" x14ac:dyDescent="0.35">
      <c r="A1035" s="2" t="s">
        <v>350</v>
      </c>
      <c r="B1035" s="27">
        <v>2</v>
      </c>
      <c r="C1035" s="2" t="s">
        <v>351</v>
      </c>
      <c r="D1035" s="11" t="s">
        <v>354</v>
      </c>
      <c r="E1035" s="11"/>
      <c r="F1035" s="11" t="s">
        <v>105</v>
      </c>
      <c r="G1035" s="11" t="s">
        <v>99</v>
      </c>
      <c r="H1035" s="11" t="s">
        <v>7279</v>
      </c>
      <c r="I1035" s="68"/>
      <c r="J1035" s="68"/>
      <c r="K1035" s="68"/>
      <c r="L1035" s="68"/>
      <c r="M1035" s="68" t="s">
        <v>2040</v>
      </c>
      <c r="N1035" s="68"/>
      <c r="O1035" s="31" t="s">
        <v>2874</v>
      </c>
      <c r="P1035" s="31">
        <v>0.255</v>
      </c>
    </row>
    <row r="1036" spans="1:16" x14ac:dyDescent="0.35">
      <c r="A1036" s="2" t="s">
        <v>350</v>
      </c>
      <c r="B1036" s="27">
        <v>2</v>
      </c>
      <c r="C1036" s="2" t="s">
        <v>351</v>
      </c>
      <c r="D1036" s="11" t="s">
        <v>354</v>
      </c>
      <c r="E1036" s="11"/>
      <c r="F1036" s="11" t="s">
        <v>105</v>
      </c>
      <c r="G1036" s="11" t="s">
        <v>99</v>
      </c>
      <c r="H1036" s="11" t="s">
        <v>7288</v>
      </c>
      <c r="I1036" s="68"/>
      <c r="J1036" s="68"/>
      <c r="K1036" s="68"/>
      <c r="L1036" s="68"/>
      <c r="M1036" s="68"/>
      <c r="N1036" s="68" t="s">
        <v>2040</v>
      </c>
      <c r="O1036" s="31" t="s">
        <v>2875</v>
      </c>
      <c r="P1036" s="31">
        <v>0.255</v>
      </c>
    </row>
    <row r="1037" spans="1:16" x14ac:dyDescent="0.35">
      <c r="A1037" s="2" t="s">
        <v>350</v>
      </c>
      <c r="B1037" s="27">
        <v>2</v>
      </c>
      <c r="C1037" s="2" t="s">
        <v>351</v>
      </c>
      <c r="D1037" s="11" t="s">
        <v>354</v>
      </c>
      <c r="E1037" s="11"/>
      <c r="F1037" s="11" t="s">
        <v>105</v>
      </c>
      <c r="G1037" s="11" t="s">
        <v>99</v>
      </c>
      <c r="H1037" s="11" t="s">
        <v>7276</v>
      </c>
      <c r="I1037" s="68"/>
      <c r="J1037" s="68"/>
      <c r="K1037" s="68"/>
      <c r="L1037" s="68"/>
      <c r="M1037" s="68" t="s">
        <v>2040</v>
      </c>
      <c r="N1037" s="68" t="s">
        <v>2040</v>
      </c>
      <c r="O1037" s="31" t="s">
        <v>2876</v>
      </c>
      <c r="P1037" s="31">
        <v>0.191</v>
      </c>
    </row>
    <row r="1038" spans="1:16" x14ac:dyDescent="0.35">
      <c r="A1038" s="2" t="s">
        <v>350</v>
      </c>
      <c r="B1038" s="27">
        <v>2</v>
      </c>
      <c r="C1038" s="2" t="s">
        <v>351</v>
      </c>
      <c r="D1038" s="11" t="s">
        <v>354</v>
      </c>
      <c r="E1038" s="11"/>
      <c r="F1038" s="11" t="s">
        <v>105</v>
      </c>
      <c r="G1038" s="11" t="s">
        <v>659</v>
      </c>
      <c r="H1038" s="11" t="s">
        <v>7269</v>
      </c>
      <c r="I1038" s="68"/>
      <c r="J1038" s="68"/>
      <c r="K1038" s="68"/>
      <c r="L1038" s="68"/>
      <c r="M1038" s="68"/>
      <c r="N1038" s="68"/>
      <c r="O1038" s="31" t="s">
        <v>995</v>
      </c>
      <c r="P1038" s="31">
        <v>0.36299999999999999</v>
      </c>
    </row>
    <row r="1039" spans="1:16" x14ac:dyDescent="0.35">
      <c r="A1039" s="2" t="s">
        <v>350</v>
      </c>
      <c r="B1039" s="27">
        <v>2</v>
      </c>
      <c r="C1039" s="2" t="s">
        <v>351</v>
      </c>
      <c r="D1039" s="11" t="s">
        <v>354</v>
      </c>
      <c r="E1039" s="11"/>
      <c r="F1039" s="11" t="s">
        <v>105</v>
      </c>
      <c r="G1039" s="11" t="s">
        <v>659</v>
      </c>
      <c r="H1039" s="11" t="s">
        <v>7279</v>
      </c>
      <c r="I1039" s="68"/>
      <c r="J1039" s="68"/>
      <c r="K1039" s="68"/>
      <c r="L1039" s="68"/>
      <c r="M1039" s="68" t="s">
        <v>2040</v>
      </c>
      <c r="N1039" s="68"/>
      <c r="O1039" s="31" t="s">
        <v>2877</v>
      </c>
      <c r="P1039" s="31">
        <v>0.28999999999999998</v>
      </c>
    </row>
    <row r="1040" spans="1:16" x14ac:dyDescent="0.35">
      <c r="A1040" s="2" t="s">
        <v>350</v>
      </c>
      <c r="B1040" s="27">
        <v>2</v>
      </c>
      <c r="C1040" s="2" t="s">
        <v>351</v>
      </c>
      <c r="D1040" s="11" t="s">
        <v>354</v>
      </c>
      <c r="E1040" s="11"/>
      <c r="F1040" s="11" t="s">
        <v>105</v>
      </c>
      <c r="G1040" s="11" t="s">
        <v>659</v>
      </c>
      <c r="H1040" s="11" t="s">
        <v>7288</v>
      </c>
      <c r="I1040" s="68"/>
      <c r="J1040" s="68"/>
      <c r="K1040" s="68"/>
      <c r="L1040" s="68"/>
      <c r="M1040" s="68"/>
      <c r="N1040" s="68" t="s">
        <v>2040</v>
      </c>
      <c r="O1040" s="31" t="s">
        <v>2878</v>
      </c>
      <c r="P1040" s="31">
        <v>0.28999999999999998</v>
      </c>
    </row>
    <row r="1041" spans="1:16" x14ac:dyDescent="0.35">
      <c r="A1041" s="2" t="s">
        <v>350</v>
      </c>
      <c r="B1041" s="27">
        <v>2</v>
      </c>
      <c r="C1041" s="2" t="s">
        <v>351</v>
      </c>
      <c r="D1041" s="11" t="s">
        <v>354</v>
      </c>
      <c r="E1041" s="11"/>
      <c r="F1041" s="11" t="s">
        <v>105</v>
      </c>
      <c r="G1041" s="11" t="s">
        <v>659</v>
      </c>
      <c r="H1041" s="11" t="s">
        <v>7276</v>
      </c>
      <c r="I1041" s="68"/>
      <c r="J1041" s="68"/>
      <c r="K1041" s="68"/>
      <c r="L1041" s="68"/>
      <c r="M1041" s="68" t="s">
        <v>2040</v>
      </c>
      <c r="N1041" s="68" t="s">
        <v>2040</v>
      </c>
      <c r="O1041" s="31" t="s">
        <v>2879</v>
      </c>
      <c r="P1041" s="31">
        <v>0.218</v>
      </c>
    </row>
    <row r="1042" spans="1:16" x14ac:dyDescent="0.35">
      <c r="A1042" s="2" t="s">
        <v>350</v>
      </c>
      <c r="B1042" s="27">
        <v>2</v>
      </c>
      <c r="C1042" s="2" t="s">
        <v>351</v>
      </c>
      <c r="D1042" s="11" t="s">
        <v>354</v>
      </c>
      <c r="E1042" s="11"/>
      <c r="F1042" s="11" t="s">
        <v>107</v>
      </c>
      <c r="G1042" s="11" t="s">
        <v>99</v>
      </c>
      <c r="H1042" s="11" t="s">
        <v>7269</v>
      </c>
      <c r="I1042" s="68"/>
      <c r="J1042" s="68"/>
      <c r="K1042" s="68"/>
      <c r="L1042" s="68"/>
      <c r="M1042" s="68"/>
      <c r="N1042" s="68"/>
      <c r="O1042" s="31" t="s">
        <v>996</v>
      </c>
      <c r="P1042" s="31">
        <v>0.45</v>
      </c>
    </row>
    <row r="1043" spans="1:16" x14ac:dyDescent="0.35">
      <c r="A1043" s="2" t="s">
        <v>350</v>
      </c>
      <c r="B1043" s="27">
        <v>2</v>
      </c>
      <c r="C1043" s="2" t="s">
        <v>351</v>
      </c>
      <c r="D1043" s="11" t="s">
        <v>354</v>
      </c>
      <c r="E1043" s="11"/>
      <c r="F1043" s="11" t="s">
        <v>107</v>
      </c>
      <c r="G1043" s="11" t="s">
        <v>99</v>
      </c>
      <c r="H1043" s="11" t="s">
        <v>7279</v>
      </c>
      <c r="I1043" s="68"/>
      <c r="J1043" s="68"/>
      <c r="K1043" s="68"/>
      <c r="L1043" s="68"/>
      <c r="M1043" s="68" t="s">
        <v>2040</v>
      </c>
      <c r="N1043" s="68"/>
      <c r="O1043" s="31" t="s">
        <v>2880</v>
      </c>
      <c r="P1043" s="31">
        <v>0.36</v>
      </c>
    </row>
    <row r="1044" spans="1:16" x14ac:dyDescent="0.35">
      <c r="A1044" s="2" t="s">
        <v>350</v>
      </c>
      <c r="B1044" s="27">
        <v>2</v>
      </c>
      <c r="C1044" s="2" t="s">
        <v>351</v>
      </c>
      <c r="D1044" s="11" t="s">
        <v>354</v>
      </c>
      <c r="E1044" s="11"/>
      <c r="F1044" s="11" t="s">
        <v>107</v>
      </c>
      <c r="G1044" s="11" t="s">
        <v>99</v>
      </c>
      <c r="H1044" s="11" t="s">
        <v>7288</v>
      </c>
      <c r="I1044" s="68"/>
      <c r="J1044" s="68"/>
      <c r="K1044" s="68"/>
      <c r="L1044" s="68"/>
      <c r="M1044" s="68"/>
      <c r="N1044" s="68" t="s">
        <v>2040</v>
      </c>
      <c r="O1044" s="31" t="s">
        <v>2881</v>
      </c>
      <c r="P1044" s="31">
        <v>0.36</v>
      </c>
    </row>
    <row r="1045" spans="1:16" x14ac:dyDescent="0.35">
      <c r="A1045" s="2" t="s">
        <v>350</v>
      </c>
      <c r="B1045" s="27">
        <v>2</v>
      </c>
      <c r="C1045" s="2" t="s">
        <v>351</v>
      </c>
      <c r="D1045" s="11" t="s">
        <v>354</v>
      </c>
      <c r="E1045" s="11"/>
      <c r="F1045" s="11" t="s">
        <v>107</v>
      </c>
      <c r="G1045" s="11" t="s">
        <v>99</v>
      </c>
      <c r="H1045" s="11" t="s">
        <v>7276</v>
      </c>
      <c r="I1045" s="68"/>
      <c r="J1045" s="68"/>
      <c r="K1045" s="68"/>
      <c r="L1045" s="68"/>
      <c r="M1045" s="68" t="s">
        <v>2040</v>
      </c>
      <c r="N1045" s="68" t="s">
        <v>2040</v>
      </c>
      <c r="O1045" s="31" t="s">
        <v>2882</v>
      </c>
      <c r="P1045" s="31">
        <v>0.27</v>
      </c>
    </row>
    <row r="1046" spans="1:16" x14ac:dyDescent="0.35">
      <c r="A1046" s="2" t="s">
        <v>350</v>
      </c>
      <c r="B1046" s="27">
        <v>2</v>
      </c>
      <c r="C1046" s="2" t="s">
        <v>351</v>
      </c>
      <c r="D1046" s="11" t="s">
        <v>354</v>
      </c>
      <c r="E1046" s="11"/>
      <c r="F1046" s="11" t="s">
        <v>107</v>
      </c>
      <c r="G1046" s="11" t="s">
        <v>659</v>
      </c>
      <c r="H1046" s="11" t="s">
        <v>7269</v>
      </c>
      <c r="I1046" s="68"/>
      <c r="J1046" s="68"/>
      <c r="K1046" s="68"/>
      <c r="L1046" s="68"/>
      <c r="M1046" s="68"/>
      <c r="N1046" s="68"/>
      <c r="O1046" s="31" t="s">
        <v>997</v>
      </c>
      <c r="P1046" s="31">
        <v>0.63800000000000001</v>
      </c>
    </row>
    <row r="1047" spans="1:16" x14ac:dyDescent="0.35">
      <c r="A1047" s="2" t="s">
        <v>350</v>
      </c>
      <c r="B1047" s="27">
        <v>2</v>
      </c>
      <c r="C1047" s="2" t="s">
        <v>351</v>
      </c>
      <c r="D1047" s="11" t="s">
        <v>354</v>
      </c>
      <c r="E1047" s="11"/>
      <c r="F1047" s="11" t="s">
        <v>107</v>
      </c>
      <c r="G1047" s="11" t="s">
        <v>659</v>
      </c>
      <c r="H1047" s="11" t="s">
        <v>7279</v>
      </c>
      <c r="I1047" s="68"/>
      <c r="J1047" s="68"/>
      <c r="K1047" s="68"/>
      <c r="L1047" s="68"/>
      <c r="M1047" s="68" t="s">
        <v>2040</v>
      </c>
      <c r="N1047" s="68"/>
      <c r="O1047" s="31" t="s">
        <v>2883</v>
      </c>
      <c r="P1047" s="31">
        <v>0.51</v>
      </c>
    </row>
    <row r="1048" spans="1:16" x14ac:dyDescent="0.35">
      <c r="A1048" s="2" t="s">
        <v>350</v>
      </c>
      <c r="B1048" s="27">
        <v>2</v>
      </c>
      <c r="C1048" s="2" t="s">
        <v>351</v>
      </c>
      <c r="D1048" s="11" t="s">
        <v>354</v>
      </c>
      <c r="E1048" s="11"/>
      <c r="F1048" s="11" t="s">
        <v>107</v>
      </c>
      <c r="G1048" s="11" t="s">
        <v>659</v>
      </c>
      <c r="H1048" s="11" t="s">
        <v>7288</v>
      </c>
      <c r="I1048" s="68"/>
      <c r="J1048" s="68"/>
      <c r="K1048" s="68"/>
      <c r="L1048" s="68"/>
      <c r="M1048" s="68"/>
      <c r="N1048" s="68" t="s">
        <v>2040</v>
      </c>
      <c r="O1048" s="31" t="s">
        <v>2884</v>
      </c>
      <c r="P1048" s="31">
        <v>0.51</v>
      </c>
    </row>
    <row r="1049" spans="1:16" x14ac:dyDescent="0.35">
      <c r="A1049" s="2" t="s">
        <v>350</v>
      </c>
      <c r="B1049" s="27">
        <v>2</v>
      </c>
      <c r="C1049" s="2" t="s">
        <v>351</v>
      </c>
      <c r="D1049" s="11" t="s">
        <v>354</v>
      </c>
      <c r="E1049" s="11"/>
      <c r="F1049" s="11" t="s">
        <v>107</v>
      </c>
      <c r="G1049" s="11" t="s">
        <v>659</v>
      </c>
      <c r="H1049" s="11" t="s">
        <v>7276</v>
      </c>
      <c r="I1049" s="68"/>
      <c r="J1049" s="68"/>
      <c r="K1049" s="68"/>
      <c r="L1049" s="68"/>
      <c r="M1049" s="68" t="s">
        <v>2040</v>
      </c>
      <c r="N1049" s="68" t="s">
        <v>2040</v>
      </c>
      <c r="O1049" s="31" t="s">
        <v>2885</v>
      </c>
      <c r="P1049" s="31">
        <v>0.38300000000000001</v>
      </c>
    </row>
    <row r="1050" spans="1:16" x14ac:dyDescent="0.35">
      <c r="A1050" s="2" t="s">
        <v>350</v>
      </c>
      <c r="B1050" s="27">
        <v>2</v>
      </c>
      <c r="C1050" s="2" t="s">
        <v>351</v>
      </c>
      <c r="D1050" s="11" t="s">
        <v>354</v>
      </c>
      <c r="E1050" s="11"/>
      <c r="F1050" s="11" t="s">
        <v>109</v>
      </c>
      <c r="G1050" s="11" t="s">
        <v>99</v>
      </c>
      <c r="H1050" s="11" t="s">
        <v>7269</v>
      </c>
      <c r="I1050" s="68"/>
      <c r="J1050" s="68"/>
      <c r="K1050" s="68"/>
      <c r="L1050" s="68"/>
      <c r="M1050" s="68"/>
      <c r="N1050" s="68"/>
      <c r="O1050" s="31" t="s">
        <v>998</v>
      </c>
      <c r="P1050" s="31">
        <v>0.6</v>
      </c>
    </row>
    <row r="1051" spans="1:16" x14ac:dyDescent="0.35">
      <c r="A1051" s="2" t="s">
        <v>350</v>
      </c>
      <c r="B1051" s="27">
        <v>2</v>
      </c>
      <c r="C1051" s="2" t="s">
        <v>351</v>
      </c>
      <c r="D1051" s="11" t="s">
        <v>354</v>
      </c>
      <c r="E1051" s="11"/>
      <c r="F1051" s="11" t="s">
        <v>109</v>
      </c>
      <c r="G1051" s="11" t="s">
        <v>99</v>
      </c>
      <c r="H1051" s="11" t="s">
        <v>7279</v>
      </c>
      <c r="I1051" s="68"/>
      <c r="J1051" s="68"/>
      <c r="K1051" s="68"/>
      <c r="L1051" s="68"/>
      <c r="M1051" s="68" t="s">
        <v>2040</v>
      </c>
      <c r="N1051" s="68"/>
      <c r="O1051" s="31" t="s">
        <v>2886</v>
      </c>
      <c r="P1051" s="31">
        <v>0.48</v>
      </c>
    </row>
    <row r="1052" spans="1:16" x14ac:dyDescent="0.35">
      <c r="A1052" s="2" t="s">
        <v>350</v>
      </c>
      <c r="B1052" s="27">
        <v>2</v>
      </c>
      <c r="C1052" s="2" t="s">
        <v>351</v>
      </c>
      <c r="D1052" s="11" t="s">
        <v>354</v>
      </c>
      <c r="E1052" s="11"/>
      <c r="F1052" s="11" t="s">
        <v>109</v>
      </c>
      <c r="G1052" s="11" t="s">
        <v>99</v>
      </c>
      <c r="H1052" s="11" t="s">
        <v>7288</v>
      </c>
      <c r="I1052" s="68"/>
      <c r="J1052" s="68"/>
      <c r="K1052" s="68"/>
      <c r="L1052" s="68"/>
      <c r="M1052" s="68"/>
      <c r="N1052" s="68" t="s">
        <v>2040</v>
      </c>
      <c r="O1052" s="31" t="s">
        <v>2887</v>
      </c>
      <c r="P1052" s="31">
        <v>0.48</v>
      </c>
    </row>
    <row r="1053" spans="1:16" x14ac:dyDescent="0.35">
      <c r="A1053" s="2" t="s">
        <v>350</v>
      </c>
      <c r="B1053" s="27">
        <v>2</v>
      </c>
      <c r="C1053" s="2" t="s">
        <v>351</v>
      </c>
      <c r="D1053" s="11" t="s">
        <v>354</v>
      </c>
      <c r="E1053" s="11"/>
      <c r="F1053" s="11" t="s">
        <v>109</v>
      </c>
      <c r="G1053" s="11" t="s">
        <v>99</v>
      </c>
      <c r="H1053" s="11" t="s">
        <v>7276</v>
      </c>
      <c r="I1053" s="68"/>
      <c r="J1053" s="68"/>
      <c r="K1053" s="68"/>
      <c r="L1053" s="68"/>
      <c r="M1053" s="68" t="s">
        <v>2040</v>
      </c>
      <c r="N1053" s="68" t="s">
        <v>2040</v>
      </c>
      <c r="O1053" s="31" t="s">
        <v>2888</v>
      </c>
      <c r="P1053" s="31">
        <v>0.36</v>
      </c>
    </row>
    <row r="1054" spans="1:16" x14ac:dyDescent="0.35">
      <c r="A1054" s="2" t="s">
        <v>350</v>
      </c>
      <c r="B1054" s="27">
        <v>2</v>
      </c>
      <c r="C1054" s="2" t="s">
        <v>351</v>
      </c>
      <c r="D1054" s="11" t="s">
        <v>354</v>
      </c>
      <c r="E1054" s="11"/>
      <c r="F1054" s="11" t="s">
        <v>109</v>
      </c>
      <c r="G1054" s="11" t="s">
        <v>659</v>
      </c>
      <c r="H1054" s="11" t="s">
        <v>7269</v>
      </c>
      <c r="I1054" s="68"/>
      <c r="J1054" s="68"/>
      <c r="K1054" s="68"/>
      <c r="L1054" s="68"/>
      <c r="M1054" s="68"/>
      <c r="N1054" s="68"/>
      <c r="O1054" s="31" t="s">
        <v>999</v>
      </c>
      <c r="P1054" s="31">
        <v>1.0589999999999999</v>
      </c>
    </row>
    <row r="1055" spans="1:16" x14ac:dyDescent="0.35">
      <c r="A1055" s="2" t="s">
        <v>350</v>
      </c>
      <c r="B1055" s="27">
        <v>2</v>
      </c>
      <c r="C1055" s="2" t="s">
        <v>351</v>
      </c>
      <c r="D1055" s="11" t="s">
        <v>354</v>
      </c>
      <c r="E1055" s="11"/>
      <c r="F1055" s="11" t="s">
        <v>109</v>
      </c>
      <c r="G1055" s="11" t="s">
        <v>659</v>
      </c>
      <c r="H1055" s="11" t="s">
        <v>7279</v>
      </c>
      <c r="I1055" s="68"/>
      <c r="J1055" s="68"/>
      <c r="K1055" s="68"/>
      <c r="L1055" s="68"/>
      <c r="M1055" s="68" t="s">
        <v>2040</v>
      </c>
      <c r="N1055" s="68"/>
      <c r="O1055" s="31" t="s">
        <v>2889</v>
      </c>
      <c r="P1055" s="31">
        <v>0.84699999999999998</v>
      </c>
    </row>
    <row r="1056" spans="1:16" x14ac:dyDescent="0.35">
      <c r="A1056" s="2" t="s">
        <v>350</v>
      </c>
      <c r="B1056" s="27">
        <v>2</v>
      </c>
      <c r="C1056" s="2" t="s">
        <v>351</v>
      </c>
      <c r="D1056" s="11" t="s">
        <v>354</v>
      </c>
      <c r="E1056" s="11"/>
      <c r="F1056" s="11" t="s">
        <v>109</v>
      </c>
      <c r="G1056" s="11" t="s">
        <v>659</v>
      </c>
      <c r="H1056" s="11" t="s">
        <v>7288</v>
      </c>
      <c r="I1056" s="68"/>
      <c r="J1056" s="68"/>
      <c r="K1056" s="68"/>
      <c r="L1056" s="68"/>
      <c r="M1056" s="68"/>
      <c r="N1056" s="68" t="s">
        <v>2040</v>
      </c>
      <c r="O1056" s="31" t="s">
        <v>2890</v>
      </c>
      <c r="P1056" s="31">
        <v>0.84699999999999998</v>
      </c>
    </row>
    <row r="1057" spans="1:16" x14ac:dyDescent="0.35">
      <c r="A1057" s="2" t="s">
        <v>350</v>
      </c>
      <c r="B1057" s="27">
        <v>2</v>
      </c>
      <c r="C1057" s="2" t="s">
        <v>351</v>
      </c>
      <c r="D1057" s="11" t="s">
        <v>354</v>
      </c>
      <c r="E1057" s="11"/>
      <c r="F1057" s="11" t="s">
        <v>109</v>
      </c>
      <c r="G1057" s="11" t="s">
        <v>659</v>
      </c>
      <c r="H1057" s="11" t="s">
        <v>7276</v>
      </c>
      <c r="I1057" s="68"/>
      <c r="J1057" s="68"/>
      <c r="K1057" s="68"/>
      <c r="L1057" s="68"/>
      <c r="M1057" s="68" t="s">
        <v>2040</v>
      </c>
      <c r="N1057" s="68" t="s">
        <v>2040</v>
      </c>
      <c r="O1057" s="31" t="s">
        <v>2891</v>
      </c>
      <c r="P1057" s="31">
        <v>0.63500000000000001</v>
      </c>
    </row>
    <row r="1058" spans="1:16" x14ac:dyDescent="0.35">
      <c r="A1058" s="2" t="s">
        <v>350</v>
      </c>
      <c r="B1058" s="27">
        <v>2</v>
      </c>
      <c r="C1058" s="2" t="s">
        <v>351</v>
      </c>
      <c r="D1058" s="11" t="s">
        <v>354</v>
      </c>
      <c r="E1058" s="11"/>
      <c r="F1058" s="11" t="s">
        <v>110</v>
      </c>
      <c r="G1058" s="11" t="s">
        <v>99</v>
      </c>
      <c r="H1058" s="11" t="s">
        <v>7269</v>
      </c>
      <c r="I1058" s="68"/>
      <c r="J1058" s="68"/>
      <c r="K1058" s="68"/>
      <c r="L1058" s="68"/>
      <c r="M1058" s="68"/>
      <c r="N1058" s="68"/>
      <c r="O1058" s="31" t="s">
        <v>1000</v>
      </c>
      <c r="P1058" s="31">
        <v>0.95699999999999996</v>
      </c>
    </row>
    <row r="1059" spans="1:16" x14ac:dyDescent="0.35">
      <c r="A1059" s="2" t="s">
        <v>350</v>
      </c>
      <c r="B1059" s="27">
        <v>2</v>
      </c>
      <c r="C1059" s="2" t="s">
        <v>351</v>
      </c>
      <c r="D1059" s="11" t="s">
        <v>354</v>
      </c>
      <c r="E1059" s="11"/>
      <c r="F1059" s="11" t="s">
        <v>110</v>
      </c>
      <c r="G1059" s="11" t="s">
        <v>99</v>
      </c>
      <c r="H1059" s="11" t="s">
        <v>7279</v>
      </c>
      <c r="I1059" s="68"/>
      <c r="J1059" s="68"/>
      <c r="K1059" s="68"/>
      <c r="L1059" s="68"/>
      <c r="M1059" s="68" t="s">
        <v>2040</v>
      </c>
      <c r="N1059" s="68"/>
      <c r="O1059" s="31" t="s">
        <v>2892</v>
      </c>
      <c r="P1059" s="31">
        <v>0.76600000000000001</v>
      </c>
    </row>
    <row r="1060" spans="1:16" x14ac:dyDescent="0.35">
      <c r="A1060" s="2" t="s">
        <v>350</v>
      </c>
      <c r="B1060" s="27">
        <v>2</v>
      </c>
      <c r="C1060" s="2" t="s">
        <v>351</v>
      </c>
      <c r="D1060" s="11" t="s">
        <v>354</v>
      </c>
      <c r="E1060" s="11"/>
      <c r="F1060" s="11" t="s">
        <v>110</v>
      </c>
      <c r="G1060" s="11" t="s">
        <v>99</v>
      </c>
      <c r="H1060" s="11" t="s">
        <v>7288</v>
      </c>
      <c r="I1060" s="68"/>
      <c r="J1060" s="68"/>
      <c r="K1060" s="68"/>
      <c r="L1060" s="68"/>
      <c r="M1060" s="68"/>
      <c r="N1060" s="68" t="s">
        <v>2040</v>
      </c>
      <c r="O1060" s="31" t="s">
        <v>2893</v>
      </c>
      <c r="P1060" s="31">
        <v>0.76600000000000001</v>
      </c>
    </row>
    <row r="1061" spans="1:16" x14ac:dyDescent="0.35">
      <c r="A1061" s="2" t="s">
        <v>350</v>
      </c>
      <c r="B1061" s="27">
        <v>2</v>
      </c>
      <c r="C1061" s="2" t="s">
        <v>351</v>
      </c>
      <c r="D1061" s="11" t="s">
        <v>354</v>
      </c>
      <c r="E1061" s="11"/>
      <c r="F1061" s="11" t="s">
        <v>110</v>
      </c>
      <c r="G1061" s="11" t="s">
        <v>99</v>
      </c>
      <c r="H1061" s="11" t="s">
        <v>7276</v>
      </c>
      <c r="I1061" s="68"/>
      <c r="J1061" s="68"/>
      <c r="K1061" s="68"/>
      <c r="L1061" s="68"/>
      <c r="M1061" s="68" t="s">
        <v>2040</v>
      </c>
      <c r="N1061" s="68" t="s">
        <v>2040</v>
      </c>
      <c r="O1061" s="31" t="s">
        <v>2894</v>
      </c>
      <c r="P1061" s="31">
        <v>0.57399999999999995</v>
      </c>
    </row>
    <row r="1062" spans="1:16" x14ac:dyDescent="0.35">
      <c r="A1062" s="2" t="s">
        <v>350</v>
      </c>
      <c r="B1062" s="27">
        <v>2</v>
      </c>
      <c r="C1062" s="2" t="s">
        <v>351</v>
      </c>
      <c r="D1062" s="11" t="s">
        <v>354</v>
      </c>
      <c r="E1062" s="11"/>
      <c r="F1062" s="11" t="s">
        <v>110</v>
      </c>
      <c r="G1062" s="11" t="s">
        <v>659</v>
      </c>
      <c r="H1062" s="11" t="s">
        <v>7269</v>
      </c>
      <c r="I1062" s="68"/>
      <c r="J1062" s="68"/>
      <c r="K1062" s="68"/>
      <c r="L1062" s="68"/>
      <c r="M1062" s="68"/>
      <c r="N1062" s="68"/>
      <c r="O1062" s="31" t="s">
        <v>1001</v>
      </c>
      <c r="P1062" s="31">
        <v>1.4790000000000001</v>
      </c>
    </row>
    <row r="1063" spans="1:16" x14ac:dyDescent="0.35">
      <c r="A1063" s="2" t="s">
        <v>350</v>
      </c>
      <c r="B1063" s="27">
        <v>2</v>
      </c>
      <c r="C1063" s="2" t="s">
        <v>351</v>
      </c>
      <c r="D1063" s="11" t="s">
        <v>354</v>
      </c>
      <c r="E1063" s="11"/>
      <c r="F1063" s="11" t="s">
        <v>110</v>
      </c>
      <c r="G1063" s="11" t="s">
        <v>659</v>
      </c>
      <c r="H1063" s="11" t="s">
        <v>7279</v>
      </c>
      <c r="I1063" s="68"/>
      <c r="J1063" s="68"/>
      <c r="K1063" s="68"/>
      <c r="L1063" s="68"/>
      <c r="M1063" s="68" t="s">
        <v>2040</v>
      </c>
      <c r="N1063" s="68"/>
      <c r="O1063" s="31" t="s">
        <v>2895</v>
      </c>
      <c r="P1063" s="31">
        <v>1.1830000000000001</v>
      </c>
    </row>
    <row r="1064" spans="1:16" x14ac:dyDescent="0.35">
      <c r="A1064" s="2" t="s">
        <v>350</v>
      </c>
      <c r="B1064" s="27">
        <v>2</v>
      </c>
      <c r="C1064" s="2" t="s">
        <v>351</v>
      </c>
      <c r="D1064" s="11" t="s">
        <v>354</v>
      </c>
      <c r="E1064" s="11"/>
      <c r="F1064" s="11" t="s">
        <v>110</v>
      </c>
      <c r="G1064" s="11" t="s">
        <v>659</v>
      </c>
      <c r="H1064" s="11" t="s">
        <v>7288</v>
      </c>
      <c r="I1064" s="68"/>
      <c r="J1064" s="68"/>
      <c r="K1064" s="68"/>
      <c r="L1064" s="68"/>
      <c r="M1064" s="68"/>
      <c r="N1064" s="68" t="s">
        <v>2040</v>
      </c>
      <c r="O1064" s="31" t="s">
        <v>2896</v>
      </c>
      <c r="P1064" s="31">
        <v>1.1830000000000001</v>
      </c>
    </row>
    <row r="1065" spans="1:16" x14ac:dyDescent="0.35">
      <c r="A1065" s="2" t="s">
        <v>350</v>
      </c>
      <c r="B1065" s="27">
        <v>2</v>
      </c>
      <c r="C1065" s="2" t="s">
        <v>351</v>
      </c>
      <c r="D1065" s="11" t="s">
        <v>354</v>
      </c>
      <c r="E1065" s="11"/>
      <c r="F1065" s="11" t="s">
        <v>110</v>
      </c>
      <c r="G1065" s="11" t="s">
        <v>659</v>
      </c>
      <c r="H1065" s="11" t="s">
        <v>7276</v>
      </c>
      <c r="I1065" s="68"/>
      <c r="J1065" s="68"/>
      <c r="K1065" s="68"/>
      <c r="L1065" s="68"/>
      <c r="M1065" s="68" t="s">
        <v>2040</v>
      </c>
      <c r="N1065" s="68" t="s">
        <v>2040</v>
      </c>
      <c r="O1065" s="31" t="s">
        <v>2897</v>
      </c>
      <c r="P1065" s="31">
        <v>0.88700000000000001</v>
      </c>
    </row>
    <row r="1066" spans="1:16" x14ac:dyDescent="0.35">
      <c r="A1066" s="2" t="s">
        <v>350</v>
      </c>
      <c r="B1066" s="27">
        <v>2</v>
      </c>
      <c r="C1066" s="2" t="s">
        <v>351</v>
      </c>
      <c r="D1066" s="11" t="s">
        <v>354</v>
      </c>
      <c r="E1066" s="11"/>
      <c r="F1066" s="11" t="s">
        <v>111</v>
      </c>
      <c r="G1066" s="11" t="s">
        <v>99</v>
      </c>
      <c r="H1066" s="11" t="s">
        <v>7269</v>
      </c>
      <c r="I1066" s="68"/>
      <c r="J1066" s="68"/>
      <c r="K1066" s="68"/>
      <c r="L1066" s="68"/>
      <c r="M1066" s="68"/>
      <c r="N1066" s="68"/>
      <c r="O1066" s="31" t="s">
        <v>1002</v>
      </c>
      <c r="P1066" s="31">
        <v>1.05</v>
      </c>
    </row>
    <row r="1067" spans="1:16" x14ac:dyDescent="0.35">
      <c r="A1067" s="2" t="s">
        <v>350</v>
      </c>
      <c r="B1067" s="27">
        <v>2</v>
      </c>
      <c r="C1067" s="2" t="s">
        <v>351</v>
      </c>
      <c r="D1067" s="11" t="s">
        <v>354</v>
      </c>
      <c r="E1067" s="11"/>
      <c r="F1067" s="11" t="s">
        <v>111</v>
      </c>
      <c r="G1067" s="11" t="s">
        <v>99</v>
      </c>
      <c r="H1067" s="11" t="s">
        <v>7279</v>
      </c>
      <c r="I1067" s="68"/>
      <c r="J1067" s="68"/>
      <c r="K1067" s="68"/>
      <c r="L1067" s="68"/>
      <c r="M1067" s="68" t="s">
        <v>2040</v>
      </c>
      <c r="N1067" s="68"/>
      <c r="O1067" s="31" t="s">
        <v>2898</v>
      </c>
      <c r="P1067" s="31">
        <v>0.84</v>
      </c>
    </row>
    <row r="1068" spans="1:16" x14ac:dyDescent="0.35">
      <c r="A1068" s="2" t="s">
        <v>350</v>
      </c>
      <c r="B1068" s="27">
        <v>2</v>
      </c>
      <c r="C1068" s="2" t="s">
        <v>351</v>
      </c>
      <c r="D1068" s="11" t="s">
        <v>354</v>
      </c>
      <c r="E1068" s="11"/>
      <c r="F1068" s="11" t="s">
        <v>111</v>
      </c>
      <c r="G1068" s="11" t="s">
        <v>99</v>
      </c>
      <c r="H1068" s="11" t="s">
        <v>7288</v>
      </c>
      <c r="I1068" s="68"/>
      <c r="J1068" s="68"/>
      <c r="K1068" s="68"/>
      <c r="L1068" s="68"/>
      <c r="M1068" s="68"/>
      <c r="N1068" s="68" t="s">
        <v>2040</v>
      </c>
      <c r="O1068" s="31" t="s">
        <v>2899</v>
      </c>
      <c r="P1068" s="31">
        <v>0.84</v>
      </c>
    </row>
    <row r="1069" spans="1:16" x14ac:dyDescent="0.35">
      <c r="A1069" s="2" t="s">
        <v>350</v>
      </c>
      <c r="B1069" s="27">
        <v>2</v>
      </c>
      <c r="C1069" s="2" t="s">
        <v>351</v>
      </c>
      <c r="D1069" s="11" t="s">
        <v>354</v>
      </c>
      <c r="E1069" s="11"/>
      <c r="F1069" s="11" t="s">
        <v>111</v>
      </c>
      <c r="G1069" s="11" t="s">
        <v>99</v>
      </c>
      <c r="H1069" s="11" t="s">
        <v>7276</v>
      </c>
      <c r="I1069" s="68"/>
      <c r="J1069" s="68"/>
      <c r="K1069" s="68"/>
      <c r="L1069" s="68"/>
      <c r="M1069" s="68" t="s">
        <v>2040</v>
      </c>
      <c r="N1069" s="68" t="s">
        <v>2040</v>
      </c>
      <c r="O1069" s="31" t="s">
        <v>2900</v>
      </c>
      <c r="P1069" s="31">
        <v>0.63</v>
      </c>
    </row>
    <row r="1070" spans="1:16" x14ac:dyDescent="0.35">
      <c r="A1070" s="2" t="s">
        <v>350</v>
      </c>
      <c r="B1070" s="27">
        <v>2</v>
      </c>
      <c r="C1070" s="2" t="s">
        <v>351</v>
      </c>
      <c r="D1070" s="11" t="s">
        <v>354</v>
      </c>
      <c r="E1070" s="11"/>
      <c r="F1070" s="11" t="s">
        <v>111</v>
      </c>
      <c r="G1070" s="11" t="s">
        <v>659</v>
      </c>
      <c r="H1070" s="11" t="s">
        <v>7269</v>
      </c>
      <c r="I1070" s="68"/>
      <c r="J1070" s="68"/>
      <c r="K1070" s="68"/>
      <c r="L1070" s="68"/>
      <c r="M1070" s="68"/>
      <c r="N1070" s="68"/>
      <c r="O1070" s="31" t="s">
        <v>1003</v>
      </c>
      <c r="P1070" s="31">
        <v>1.9139999999999999</v>
      </c>
    </row>
    <row r="1071" spans="1:16" x14ac:dyDescent="0.35">
      <c r="A1071" s="2" t="s">
        <v>350</v>
      </c>
      <c r="B1071" s="27">
        <v>2</v>
      </c>
      <c r="C1071" s="2" t="s">
        <v>351</v>
      </c>
      <c r="D1071" s="11" t="s">
        <v>354</v>
      </c>
      <c r="E1071" s="11"/>
      <c r="F1071" s="11" t="s">
        <v>111</v>
      </c>
      <c r="G1071" s="11" t="s">
        <v>659</v>
      </c>
      <c r="H1071" s="11" t="s">
        <v>7279</v>
      </c>
      <c r="I1071" s="68"/>
      <c r="J1071" s="68"/>
      <c r="K1071" s="68"/>
      <c r="L1071" s="68"/>
      <c r="M1071" s="68" t="s">
        <v>2040</v>
      </c>
      <c r="N1071" s="68"/>
      <c r="O1071" s="31" t="s">
        <v>2901</v>
      </c>
      <c r="P1071" s="31">
        <v>1.5309999999999999</v>
      </c>
    </row>
    <row r="1072" spans="1:16" x14ac:dyDescent="0.35">
      <c r="A1072" s="2" t="s">
        <v>350</v>
      </c>
      <c r="B1072" s="27">
        <v>2</v>
      </c>
      <c r="C1072" s="2" t="s">
        <v>351</v>
      </c>
      <c r="D1072" s="11" t="s">
        <v>354</v>
      </c>
      <c r="E1072" s="11"/>
      <c r="F1072" s="11" t="s">
        <v>111</v>
      </c>
      <c r="G1072" s="11" t="s">
        <v>659</v>
      </c>
      <c r="H1072" s="11" t="s">
        <v>7288</v>
      </c>
      <c r="I1072" s="68"/>
      <c r="J1072" s="68"/>
      <c r="K1072" s="68"/>
      <c r="L1072" s="68"/>
      <c r="M1072" s="68"/>
      <c r="N1072" s="68" t="s">
        <v>2040</v>
      </c>
      <c r="O1072" s="31" t="s">
        <v>2902</v>
      </c>
      <c r="P1072" s="31">
        <v>1.5309999999999999</v>
      </c>
    </row>
    <row r="1073" spans="1:16" x14ac:dyDescent="0.35">
      <c r="A1073" s="2" t="s">
        <v>350</v>
      </c>
      <c r="B1073" s="27">
        <v>2</v>
      </c>
      <c r="C1073" s="2" t="s">
        <v>351</v>
      </c>
      <c r="D1073" s="11" t="s">
        <v>354</v>
      </c>
      <c r="E1073" s="11"/>
      <c r="F1073" s="11" t="s">
        <v>111</v>
      </c>
      <c r="G1073" s="11" t="s">
        <v>659</v>
      </c>
      <c r="H1073" s="11" t="s">
        <v>7276</v>
      </c>
      <c r="I1073" s="68"/>
      <c r="J1073" s="68"/>
      <c r="K1073" s="68"/>
      <c r="L1073" s="68"/>
      <c r="M1073" s="68" t="s">
        <v>2040</v>
      </c>
      <c r="N1073" s="68" t="s">
        <v>2040</v>
      </c>
      <c r="O1073" s="31" t="s">
        <v>2903</v>
      </c>
      <c r="P1073" s="31">
        <v>1.1479999999999999</v>
      </c>
    </row>
    <row r="1074" spans="1:16" x14ac:dyDescent="0.35">
      <c r="A1074" s="2" t="s">
        <v>350</v>
      </c>
      <c r="B1074" s="27">
        <v>2</v>
      </c>
      <c r="C1074" s="2" t="s">
        <v>351</v>
      </c>
      <c r="D1074" s="11" t="s">
        <v>354</v>
      </c>
      <c r="E1074" s="11"/>
      <c r="F1074" s="11" t="s">
        <v>112</v>
      </c>
      <c r="G1074" s="11" t="s">
        <v>99</v>
      </c>
      <c r="H1074" s="11" t="s">
        <v>7269</v>
      </c>
      <c r="I1074" s="68"/>
      <c r="J1074" s="68"/>
      <c r="K1074" s="68"/>
      <c r="L1074" s="68"/>
      <c r="M1074" s="68"/>
      <c r="N1074" s="68"/>
      <c r="O1074" s="31" t="s">
        <v>1004</v>
      </c>
      <c r="P1074" s="31">
        <v>1.05</v>
      </c>
    </row>
    <row r="1075" spans="1:16" x14ac:dyDescent="0.35">
      <c r="A1075" s="2" t="s">
        <v>350</v>
      </c>
      <c r="B1075" s="27">
        <v>2</v>
      </c>
      <c r="C1075" s="2" t="s">
        <v>351</v>
      </c>
      <c r="D1075" s="11" t="s">
        <v>354</v>
      </c>
      <c r="E1075" s="11"/>
      <c r="F1075" s="11" t="s">
        <v>112</v>
      </c>
      <c r="G1075" s="11" t="s">
        <v>99</v>
      </c>
      <c r="H1075" s="11" t="s">
        <v>7279</v>
      </c>
      <c r="I1075" s="68"/>
      <c r="J1075" s="68"/>
      <c r="K1075" s="68"/>
      <c r="L1075" s="68"/>
      <c r="M1075" s="68" t="s">
        <v>2040</v>
      </c>
      <c r="N1075" s="68"/>
      <c r="O1075" s="31" t="s">
        <v>2904</v>
      </c>
      <c r="P1075" s="31">
        <v>0.84</v>
      </c>
    </row>
    <row r="1076" spans="1:16" x14ac:dyDescent="0.35">
      <c r="A1076" s="2" t="s">
        <v>350</v>
      </c>
      <c r="B1076" s="27">
        <v>2</v>
      </c>
      <c r="C1076" s="2" t="s">
        <v>351</v>
      </c>
      <c r="D1076" s="11" t="s">
        <v>354</v>
      </c>
      <c r="E1076" s="11"/>
      <c r="F1076" s="11" t="s">
        <v>112</v>
      </c>
      <c r="G1076" s="11" t="s">
        <v>99</v>
      </c>
      <c r="H1076" s="11" t="s">
        <v>7288</v>
      </c>
      <c r="I1076" s="68"/>
      <c r="J1076" s="68"/>
      <c r="K1076" s="68"/>
      <c r="L1076" s="68"/>
      <c r="M1076" s="68"/>
      <c r="N1076" s="68" t="s">
        <v>2040</v>
      </c>
      <c r="O1076" s="31" t="s">
        <v>2905</v>
      </c>
      <c r="P1076" s="31">
        <v>0.84</v>
      </c>
    </row>
    <row r="1077" spans="1:16" x14ac:dyDescent="0.35">
      <c r="A1077" s="2" t="s">
        <v>350</v>
      </c>
      <c r="B1077" s="27">
        <v>2</v>
      </c>
      <c r="C1077" s="2" t="s">
        <v>351</v>
      </c>
      <c r="D1077" s="11" t="s">
        <v>354</v>
      </c>
      <c r="E1077" s="11"/>
      <c r="F1077" s="11" t="s">
        <v>112</v>
      </c>
      <c r="G1077" s="11" t="s">
        <v>99</v>
      </c>
      <c r="H1077" s="11" t="s">
        <v>7276</v>
      </c>
      <c r="I1077" s="68"/>
      <c r="J1077" s="68"/>
      <c r="K1077" s="68"/>
      <c r="L1077" s="68"/>
      <c r="M1077" s="68" t="s">
        <v>2040</v>
      </c>
      <c r="N1077" s="68" t="s">
        <v>2040</v>
      </c>
      <c r="O1077" s="31" t="s">
        <v>2906</v>
      </c>
      <c r="P1077" s="31">
        <v>0.63</v>
      </c>
    </row>
    <row r="1078" spans="1:16" x14ac:dyDescent="0.35">
      <c r="A1078" s="2" t="s">
        <v>350</v>
      </c>
      <c r="B1078" s="27">
        <v>2</v>
      </c>
      <c r="C1078" s="2" t="s">
        <v>351</v>
      </c>
      <c r="D1078" s="11" t="s">
        <v>354</v>
      </c>
      <c r="E1078" s="11"/>
      <c r="F1078" s="11" t="s">
        <v>112</v>
      </c>
      <c r="G1078" s="11" t="s">
        <v>659</v>
      </c>
      <c r="H1078" s="11" t="s">
        <v>7269</v>
      </c>
      <c r="I1078" s="68"/>
      <c r="J1078" s="68"/>
      <c r="K1078" s="68"/>
      <c r="L1078" s="68"/>
      <c r="M1078" s="68"/>
      <c r="N1078" s="68"/>
      <c r="O1078" s="31" t="s">
        <v>1005</v>
      </c>
      <c r="P1078" s="31">
        <v>2.117</v>
      </c>
    </row>
    <row r="1079" spans="1:16" x14ac:dyDescent="0.35">
      <c r="A1079" s="2" t="s">
        <v>350</v>
      </c>
      <c r="B1079" s="27">
        <v>2</v>
      </c>
      <c r="C1079" s="2" t="s">
        <v>351</v>
      </c>
      <c r="D1079" s="11" t="s">
        <v>354</v>
      </c>
      <c r="E1079" s="11"/>
      <c r="F1079" s="11" t="s">
        <v>112</v>
      </c>
      <c r="G1079" s="11" t="s">
        <v>659</v>
      </c>
      <c r="H1079" s="11" t="s">
        <v>7279</v>
      </c>
      <c r="I1079" s="68"/>
      <c r="J1079" s="68"/>
      <c r="K1079" s="68"/>
      <c r="L1079" s="68"/>
      <c r="M1079" s="68" t="s">
        <v>2040</v>
      </c>
      <c r="N1079" s="68"/>
      <c r="O1079" s="31" t="s">
        <v>2907</v>
      </c>
      <c r="P1079" s="31">
        <v>1.694</v>
      </c>
    </row>
    <row r="1080" spans="1:16" x14ac:dyDescent="0.35">
      <c r="A1080" s="2" t="s">
        <v>350</v>
      </c>
      <c r="B1080" s="27">
        <v>2</v>
      </c>
      <c r="C1080" s="2" t="s">
        <v>351</v>
      </c>
      <c r="D1080" s="11" t="s">
        <v>354</v>
      </c>
      <c r="E1080" s="11"/>
      <c r="F1080" s="11" t="s">
        <v>112</v>
      </c>
      <c r="G1080" s="11" t="s">
        <v>659</v>
      </c>
      <c r="H1080" s="11" t="s">
        <v>7288</v>
      </c>
      <c r="I1080" s="68"/>
      <c r="J1080" s="68"/>
      <c r="K1080" s="68"/>
      <c r="L1080" s="68"/>
      <c r="M1080" s="68"/>
      <c r="N1080" s="68" t="s">
        <v>2040</v>
      </c>
      <c r="O1080" s="31" t="s">
        <v>2908</v>
      </c>
      <c r="P1080" s="31">
        <v>1.694</v>
      </c>
    </row>
    <row r="1081" spans="1:16" x14ac:dyDescent="0.35">
      <c r="A1081" s="2" t="s">
        <v>350</v>
      </c>
      <c r="B1081" s="27">
        <v>2</v>
      </c>
      <c r="C1081" s="2" t="s">
        <v>351</v>
      </c>
      <c r="D1081" s="11" t="s">
        <v>354</v>
      </c>
      <c r="E1081" s="11"/>
      <c r="F1081" s="11" t="s">
        <v>112</v>
      </c>
      <c r="G1081" s="11" t="s">
        <v>659</v>
      </c>
      <c r="H1081" s="11" t="s">
        <v>7276</v>
      </c>
      <c r="I1081" s="68"/>
      <c r="J1081" s="68"/>
      <c r="K1081" s="68"/>
      <c r="L1081" s="68"/>
      <c r="M1081" s="68" t="s">
        <v>2040</v>
      </c>
      <c r="N1081" s="68" t="s">
        <v>2040</v>
      </c>
      <c r="O1081" s="31" t="s">
        <v>2909</v>
      </c>
      <c r="P1081" s="31">
        <v>1.27</v>
      </c>
    </row>
    <row r="1082" spans="1:16" x14ac:dyDescent="0.35">
      <c r="A1082" s="2" t="s">
        <v>350</v>
      </c>
      <c r="B1082" s="27">
        <v>2</v>
      </c>
      <c r="C1082" s="2" t="s">
        <v>351</v>
      </c>
      <c r="D1082" s="11" t="s">
        <v>354</v>
      </c>
      <c r="E1082" s="11"/>
      <c r="F1082" s="11" t="s">
        <v>113</v>
      </c>
      <c r="G1082" s="11" t="s">
        <v>99</v>
      </c>
      <c r="H1082" s="11" t="s">
        <v>7269</v>
      </c>
      <c r="I1082" s="68"/>
      <c r="J1082" s="68"/>
      <c r="K1082" s="68"/>
      <c r="L1082" s="68"/>
      <c r="M1082" s="68"/>
      <c r="N1082" s="68"/>
      <c r="O1082" s="31" t="s">
        <v>1006</v>
      </c>
      <c r="P1082" s="31">
        <v>1.9139999999999999</v>
      </c>
    </row>
    <row r="1083" spans="1:16" x14ac:dyDescent="0.35">
      <c r="A1083" s="2" t="s">
        <v>350</v>
      </c>
      <c r="B1083" s="27">
        <v>2</v>
      </c>
      <c r="C1083" s="2" t="s">
        <v>351</v>
      </c>
      <c r="D1083" s="11" t="s">
        <v>354</v>
      </c>
      <c r="E1083" s="11"/>
      <c r="F1083" s="11" t="s">
        <v>113</v>
      </c>
      <c r="G1083" s="11" t="s">
        <v>99</v>
      </c>
      <c r="H1083" s="11" t="s">
        <v>7279</v>
      </c>
      <c r="I1083" s="68"/>
      <c r="J1083" s="68"/>
      <c r="K1083" s="68"/>
      <c r="L1083" s="68"/>
      <c r="M1083" s="68" t="s">
        <v>2040</v>
      </c>
      <c r="N1083" s="68"/>
      <c r="O1083" s="31" t="s">
        <v>2910</v>
      </c>
      <c r="P1083" s="31">
        <v>1.5309999999999999</v>
      </c>
    </row>
    <row r="1084" spans="1:16" x14ac:dyDescent="0.35">
      <c r="A1084" s="2" t="s">
        <v>350</v>
      </c>
      <c r="B1084" s="27">
        <v>2</v>
      </c>
      <c r="C1084" s="2" t="s">
        <v>351</v>
      </c>
      <c r="D1084" s="11" t="s">
        <v>354</v>
      </c>
      <c r="E1084" s="11"/>
      <c r="F1084" s="11" t="s">
        <v>113</v>
      </c>
      <c r="G1084" s="11" t="s">
        <v>99</v>
      </c>
      <c r="H1084" s="11" t="s">
        <v>7288</v>
      </c>
      <c r="I1084" s="68"/>
      <c r="J1084" s="68"/>
      <c r="K1084" s="68"/>
      <c r="L1084" s="68"/>
      <c r="M1084" s="68"/>
      <c r="N1084" s="68" t="s">
        <v>2040</v>
      </c>
      <c r="O1084" s="31" t="s">
        <v>2911</v>
      </c>
      <c r="P1084" s="31">
        <v>1.5309999999999999</v>
      </c>
    </row>
    <row r="1085" spans="1:16" x14ac:dyDescent="0.35">
      <c r="A1085" s="2" t="s">
        <v>350</v>
      </c>
      <c r="B1085" s="27">
        <v>2</v>
      </c>
      <c r="C1085" s="2" t="s">
        <v>351</v>
      </c>
      <c r="D1085" s="11" t="s">
        <v>354</v>
      </c>
      <c r="E1085" s="11"/>
      <c r="F1085" s="11" t="s">
        <v>113</v>
      </c>
      <c r="G1085" s="11" t="s">
        <v>99</v>
      </c>
      <c r="H1085" s="11" t="s">
        <v>7276</v>
      </c>
      <c r="I1085" s="68"/>
      <c r="J1085" s="68"/>
      <c r="K1085" s="68"/>
      <c r="L1085" s="68"/>
      <c r="M1085" s="68" t="s">
        <v>2040</v>
      </c>
      <c r="N1085" s="68" t="s">
        <v>2040</v>
      </c>
      <c r="O1085" s="31" t="s">
        <v>2912</v>
      </c>
      <c r="P1085" s="31">
        <v>1.1479999999999999</v>
      </c>
    </row>
    <row r="1086" spans="1:16" x14ac:dyDescent="0.35">
      <c r="A1086" s="2" t="s">
        <v>350</v>
      </c>
      <c r="B1086" s="27">
        <v>2</v>
      </c>
      <c r="C1086" s="2" t="s">
        <v>351</v>
      </c>
      <c r="D1086" s="11" t="s">
        <v>354</v>
      </c>
      <c r="E1086" s="11"/>
      <c r="F1086" s="11" t="s">
        <v>113</v>
      </c>
      <c r="G1086" s="11" t="s">
        <v>659</v>
      </c>
      <c r="H1086" s="11" t="s">
        <v>7269</v>
      </c>
      <c r="I1086" s="68"/>
      <c r="J1086" s="68"/>
      <c r="K1086" s="68"/>
      <c r="L1086" s="68"/>
      <c r="M1086" s="68"/>
      <c r="N1086" s="68"/>
      <c r="O1086" s="31" t="s">
        <v>1007</v>
      </c>
      <c r="P1086" s="31">
        <v>2.5379999999999998</v>
      </c>
    </row>
    <row r="1087" spans="1:16" x14ac:dyDescent="0.35">
      <c r="A1087" s="2" t="s">
        <v>350</v>
      </c>
      <c r="B1087" s="27">
        <v>2</v>
      </c>
      <c r="C1087" s="2" t="s">
        <v>351</v>
      </c>
      <c r="D1087" s="11" t="s">
        <v>354</v>
      </c>
      <c r="E1087" s="11"/>
      <c r="F1087" s="11" t="s">
        <v>113</v>
      </c>
      <c r="G1087" s="11" t="s">
        <v>659</v>
      </c>
      <c r="H1087" s="11" t="s">
        <v>7279</v>
      </c>
      <c r="I1087" s="68"/>
      <c r="J1087" s="68"/>
      <c r="K1087" s="68"/>
      <c r="L1087" s="68"/>
      <c r="M1087" s="68" t="s">
        <v>2040</v>
      </c>
      <c r="N1087" s="68"/>
      <c r="O1087" s="31" t="s">
        <v>2913</v>
      </c>
      <c r="P1087" s="31">
        <v>2.0299999999999998</v>
      </c>
    </row>
    <row r="1088" spans="1:16" x14ac:dyDescent="0.35">
      <c r="A1088" s="2" t="s">
        <v>350</v>
      </c>
      <c r="B1088" s="27">
        <v>2</v>
      </c>
      <c r="C1088" s="2" t="s">
        <v>351</v>
      </c>
      <c r="D1088" s="11" t="s">
        <v>354</v>
      </c>
      <c r="E1088" s="11"/>
      <c r="F1088" s="11" t="s">
        <v>113</v>
      </c>
      <c r="G1088" s="11" t="s">
        <v>659</v>
      </c>
      <c r="H1088" s="11" t="s">
        <v>7288</v>
      </c>
      <c r="I1088" s="68"/>
      <c r="J1088" s="68"/>
      <c r="K1088" s="68"/>
      <c r="L1088" s="68"/>
      <c r="M1088" s="68"/>
      <c r="N1088" s="68" t="s">
        <v>2040</v>
      </c>
      <c r="O1088" s="31" t="s">
        <v>2914</v>
      </c>
      <c r="P1088" s="31">
        <v>2.0299999999999998</v>
      </c>
    </row>
    <row r="1089" spans="1:16" x14ac:dyDescent="0.35">
      <c r="A1089" s="2" t="s">
        <v>350</v>
      </c>
      <c r="B1089" s="27">
        <v>2</v>
      </c>
      <c r="C1089" s="2" t="s">
        <v>351</v>
      </c>
      <c r="D1089" s="11" t="s">
        <v>354</v>
      </c>
      <c r="E1089" s="11"/>
      <c r="F1089" s="11" t="s">
        <v>113</v>
      </c>
      <c r="G1089" s="11" t="s">
        <v>659</v>
      </c>
      <c r="H1089" s="11" t="s">
        <v>7276</v>
      </c>
      <c r="I1089" s="68"/>
      <c r="J1089" s="68"/>
      <c r="K1089" s="68"/>
      <c r="L1089" s="68"/>
      <c r="M1089" s="68" t="s">
        <v>2040</v>
      </c>
      <c r="N1089" s="68" t="s">
        <v>2040</v>
      </c>
      <c r="O1089" s="31" t="s">
        <v>2915</v>
      </c>
      <c r="P1089" s="31">
        <v>1.5229999999999999</v>
      </c>
    </row>
    <row r="1090" spans="1:16" x14ac:dyDescent="0.35">
      <c r="A1090" s="2" t="s">
        <v>350</v>
      </c>
      <c r="B1090" s="27">
        <v>2</v>
      </c>
      <c r="C1090" s="2" t="s">
        <v>351</v>
      </c>
      <c r="D1090" s="11" t="s">
        <v>354</v>
      </c>
      <c r="E1090" s="11"/>
      <c r="F1090" s="11" t="s">
        <v>114</v>
      </c>
      <c r="G1090" s="11" t="s">
        <v>99</v>
      </c>
      <c r="H1090" s="11" t="s">
        <v>7269</v>
      </c>
      <c r="I1090" s="68"/>
      <c r="J1090" s="68"/>
      <c r="K1090" s="68"/>
      <c r="L1090" s="68"/>
      <c r="M1090" s="68"/>
      <c r="N1090" s="68"/>
      <c r="O1090" s="31" t="s">
        <v>1008</v>
      </c>
      <c r="P1090" s="31">
        <v>1.9139999999999999</v>
      </c>
    </row>
    <row r="1091" spans="1:16" x14ac:dyDescent="0.35">
      <c r="A1091" s="2" t="s">
        <v>350</v>
      </c>
      <c r="B1091" s="27">
        <v>2</v>
      </c>
      <c r="C1091" s="2" t="s">
        <v>351</v>
      </c>
      <c r="D1091" s="11" t="s">
        <v>354</v>
      </c>
      <c r="E1091" s="11"/>
      <c r="F1091" s="11" t="s">
        <v>114</v>
      </c>
      <c r="G1091" s="11" t="s">
        <v>99</v>
      </c>
      <c r="H1091" s="11" t="s">
        <v>7279</v>
      </c>
      <c r="I1091" s="68"/>
      <c r="J1091" s="68"/>
      <c r="K1091" s="68"/>
      <c r="L1091" s="68"/>
      <c r="M1091" s="68" t="s">
        <v>2040</v>
      </c>
      <c r="N1091" s="68"/>
      <c r="O1091" s="31" t="s">
        <v>2916</v>
      </c>
      <c r="P1091" s="31">
        <v>1.5309999999999999</v>
      </c>
    </row>
    <row r="1092" spans="1:16" x14ac:dyDescent="0.35">
      <c r="A1092" s="2" t="s">
        <v>350</v>
      </c>
      <c r="B1092" s="27">
        <v>2</v>
      </c>
      <c r="C1092" s="2" t="s">
        <v>351</v>
      </c>
      <c r="D1092" s="11" t="s">
        <v>354</v>
      </c>
      <c r="E1092" s="11"/>
      <c r="F1092" s="11" t="s">
        <v>114</v>
      </c>
      <c r="G1092" s="11" t="s">
        <v>99</v>
      </c>
      <c r="H1092" s="11" t="s">
        <v>7288</v>
      </c>
      <c r="I1092" s="68"/>
      <c r="J1092" s="68"/>
      <c r="K1092" s="68"/>
      <c r="L1092" s="68"/>
      <c r="M1092" s="68"/>
      <c r="N1092" s="68" t="s">
        <v>2040</v>
      </c>
      <c r="O1092" s="31" t="s">
        <v>2917</v>
      </c>
      <c r="P1092" s="31">
        <v>1.5309999999999999</v>
      </c>
    </row>
    <row r="1093" spans="1:16" x14ac:dyDescent="0.35">
      <c r="A1093" s="2" t="s">
        <v>350</v>
      </c>
      <c r="B1093" s="27">
        <v>2</v>
      </c>
      <c r="C1093" s="2" t="s">
        <v>351</v>
      </c>
      <c r="D1093" s="11" t="s">
        <v>354</v>
      </c>
      <c r="E1093" s="11"/>
      <c r="F1093" s="11" t="s">
        <v>114</v>
      </c>
      <c r="G1093" s="11" t="s">
        <v>99</v>
      </c>
      <c r="H1093" s="11" t="s">
        <v>7276</v>
      </c>
      <c r="I1093" s="68"/>
      <c r="J1093" s="68"/>
      <c r="K1093" s="68"/>
      <c r="L1093" s="68"/>
      <c r="M1093" s="68" t="s">
        <v>2040</v>
      </c>
      <c r="N1093" s="68" t="s">
        <v>2040</v>
      </c>
      <c r="O1093" s="31" t="s">
        <v>2918</v>
      </c>
      <c r="P1093" s="31">
        <v>1.1479999999999999</v>
      </c>
    </row>
    <row r="1094" spans="1:16" x14ac:dyDescent="0.35">
      <c r="A1094" s="2" t="s">
        <v>350</v>
      </c>
      <c r="B1094" s="27">
        <v>2</v>
      </c>
      <c r="C1094" s="2" t="s">
        <v>351</v>
      </c>
      <c r="D1094" s="11" t="s">
        <v>354</v>
      </c>
      <c r="E1094" s="11"/>
      <c r="F1094" s="11" t="s">
        <v>114</v>
      </c>
      <c r="G1094" s="11" t="s">
        <v>659</v>
      </c>
      <c r="H1094" s="11" t="s">
        <v>7269</v>
      </c>
      <c r="I1094" s="68"/>
      <c r="J1094" s="68"/>
      <c r="K1094" s="68"/>
      <c r="L1094" s="68"/>
      <c r="M1094" s="68"/>
      <c r="N1094" s="68"/>
      <c r="O1094" s="31" t="s">
        <v>1009</v>
      </c>
      <c r="P1094" s="31">
        <v>2.9729999999999999</v>
      </c>
    </row>
    <row r="1095" spans="1:16" x14ac:dyDescent="0.35">
      <c r="A1095" s="2" t="s">
        <v>350</v>
      </c>
      <c r="B1095" s="27">
        <v>2</v>
      </c>
      <c r="C1095" s="2" t="s">
        <v>351</v>
      </c>
      <c r="D1095" s="11" t="s">
        <v>354</v>
      </c>
      <c r="E1095" s="11"/>
      <c r="F1095" s="11" t="s">
        <v>114</v>
      </c>
      <c r="G1095" s="11" t="s">
        <v>659</v>
      </c>
      <c r="H1095" s="11" t="s">
        <v>7279</v>
      </c>
      <c r="I1095" s="68"/>
      <c r="J1095" s="68"/>
      <c r="K1095" s="68"/>
      <c r="L1095" s="68"/>
      <c r="M1095" s="68" t="s">
        <v>2040</v>
      </c>
      <c r="N1095" s="68"/>
      <c r="O1095" s="31" t="s">
        <v>2919</v>
      </c>
      <c r="P1095" s="31">
        <v>2.3780000000000001</v>
      </c>
    </row>
    <row r="1096" spans="1:16" x14ac:dyDescent="0.35">
      <c r="A1096" s="2" t="s">
        <v>350</v>
      </c>
      <c r="B1096" s="27">
        <v>2</v>
      </c>
      <c r="C1096" s="2" t="s">
        <v>351</v>
      </c>
      <c r="D1096" s="11" t="s">
        <v>354</v>
      </c>
      <c r="E1096" s="11"/>
      <c r="F1096" s="11" t="s">
        <v>114</v>
      </c>
      <c r="G1096" s="11" t="s">
        <v>659</v>
      </c>
      <c r="H1096" s="11" t="s">
        <v>7288</v>
      </c>
      <c r="I1096" s="68"/>
      <c r="J1096" s="68"/>
      <c r="K1096" s="68"/>
      <c r="L1096" s="68"/>
      <c r="M1096" s="68"/>
      <c r="N1096" s="68" t="s">
        <v>2040</v>
      </c>
      <c r="O1096" s="31" t="s">
        <v>2920</v>
      </c>
      <c r="P1096" s="31">
        <v>2.3780000000000001</v>
      </c>
    </row>
    <row r="1097" spans="1:16" x14ac:dyDescent="0.35">
      <c r="A1097" s="2" t="s">
        <v>350</v>
      </c>
      <c r="B1097" s="27">
        <v>2</v>
      </c>
      <c r="C1097" s="2" t="s">
        <v>351</v>
      </c>
      <c r="D1097" s="11" t="s">
        <v>354</v>
      </c>
      <c r="E1097" s="11"/>
      <c r="F1097" s="11" t="s">
        <v>114</v>
      </c>
      <c r="G1097" s="11" t="s">
        <v>659</v>
      </c>
      <c r="H1097" s="11" t="s">
        <v>7276</v>
      </c>
      <c r="I1097" s="68"/>
      <c r="J1097" s="68"/>
      <c r="K1097" s="68"/>
      <c r="L1097" s="68"/>
      <c r="M1097" s="68" t="s">
        <v>2040</v>
      </c>
      <c r="N1097" s="68" t="s">
        <v>2040</v>
      </c>
      <c r="O1097" s="31" t="s">
        <v>2921</v>
      </c>
      <c r="P1097" s="31">
        <v>1.784</v>
      </c>
    </row>
    <row r="1098" spans="1:16" x14ac:dyDescent="0.35">
      <c r="A1098" s="2" t="s">
        <v>350</v>
      </c>
      <c r="B1098" s="27">
        <v>2</v>
      </c>
      <c r="C1098" s="2" t="s">
        <v>351</v>
      </c>
      <c r="D1098" s="11" t="s">
        <v>354</v>
      </c>
      <c r="E1098" s="11"/>
      <c r="F1098" s="11" t="s">
        <v>102</v>
      </c>
      <c r="G1098" s="11" t="s">
        <v>99</v>
      </c>
      <c r="H1098" s="11" t="s">
        <v>7269</v>
      </c>
      <c r="I1098" s="68"/>
      <c r="J1098" s="68"/>
      <c r="K1098" s="68"/>
      <c r="L1098" s="68"/>
      <c r="M1098" s="68"/>
      <c r="N1098" s="68"/>
      <c r="O1098" s="31" t="s">
        <v>1010</v>
      </c>
      <c r="P1098" s="31">
        <v>2.5489999999999999</v>
      </c>
    </row>
    <row r="1099" spans="1:16" x14ac:dyDescent="0.35">
      <c r="A1099" s="2" t="s">
        <v>350</v>
      </c>
      <c r="B1099" s="27">
        <v>2</v>
      </c>
      <c r="C1099" s="2" t="s">
        <v>351</v>
      </c>
      <c r="D1099" s="11" t="s">
        <v>354</v>
      </c>
      <c r="E1099" s="11"/>
      <c r="F1099" s="11" t="s">
        <v>102</v>
      </c>
      <c r="G1099" s="11" t="s">
        <v>99</v>
      </c>
      <c r="H1099" s="11" t="s">
        <v>7279</v>
      </c>
      <c r="I1099" s="68"/>
      <c r="J1099" s="68"/>
      <c r="K1099" s="68"/>
      <c r="L1099" s="68"/>
      <c r="M1099" s="68" t="s">
        <v>2040</v>
      </c>
      <c r="N1099" s="68"/>
      <c r="O1099" s="31" t="s">
        <v>2922</v>
      </c>
      <c r="P1099" s="31">
        <v>2.0390000000000001</v>
      </c>
    </row>
    <row r="1100" spans="1:16" x14ac:dyDescent="0.35">
      <c r="A1100" s="2" t="s">
        <v>350</v>
      </c>
      <c r="B1100" s="27">
        <v>2</v>
      </c>
      <c r="C1100" s="2" t="s">
        <v>351</v>
      </c>
      <c r="D1100" s="11" t="s">
        <v>354</v>
      </c>
      <c r="E1100" s="11"/>
      <c r="F1100" s="11" t="s">
        <v>102</v>
      </c>
      <c r="G1100" s="11" t="s">
        <v>99</v>
      </c>
      <c r="H1100" s="11" t="s">
        <v>7288</v>
      </c>
      <c r="I1100" s="68"/>
      <c r="J1100" s="68"/>
      <c r="K1100" s="68"/>
      <c r="L1100" s="68"/>
      <c r="M1100" s="68"/>
      <c r="N1100" s="68" t="s">
        <v>2040</v>
      </c>
      <c r="O1100" s="31" t="s">
        <v>2923</v>
      </c>
      <c r="P1100" s="31">
        <v>2.0390000000000001</v>
      </c>
    </row>
    <row r="1101" spans="1:16" x14ac:dyDescent="0.35">
      <c r="A1101" s="2" t="s">
        <v>350</v>
      </c>
      <c r="B1101" s="27">
        <v>2</v>
      </c>
      <c r="C1101" s="2" t="s">
        <v>351</v>
      </c>
      <c r="D1101" s="11" t="s">
        <v>354</v>
      </c>
      <c r="E1101" s="11"/>
      <c r="F1101" s="11" t="s">
        <v>102</v>
      </c>
      <c r="G1101" s="11" t="s">
        <v>99</v>
      </c>
      <c r="H1101" s="11" t="s">
        <v>7276</v>
      </c>
      <c r="I1101" s="68"/>
      <c r="J1101" s="68"/>
      <c r="K1101" s="68"/>
      <c r="L1101" s="68"/>
      <c r="M1101" s="68" t="s">
        <v>2040</v>
      </c>
      <c r="N1101" s="68" t="s">
        <v>2040</v>
      </c>
      <c r="O1101" s="31" t="s">
        <v>2924</v>
      </c>
      <c r="P1101" s="31">
        <v>1.5289999999999999</v>
      </c>
    </row>
    <row r="1102" spans="1:16" x14ac:dyDescent="0.35">
      <c r="A1102" s="2" t="s">
        <v>350</v>
      </c>
      <c r="B1102" s="27">
        <v>2</v>
      </c>
      <c r="C1102" s="2" t="s">
        <v>351</v>
      </c>
      <c r="D1102" s="11" t="s">
        <v>354</v>
      </c>
      <c r="E1102" s="11"/>
      <c r="F1102" s="11" t="s">
        <v>102</v>
      </c>
      <c r="G1102" s="11" t="s">
        <v>659</v>
      </c>
      <c r="H1102" s="11" t="s">
        <v>7269</v>
      </c>
      <c r="I1102" s="68"/>
      <c r="J1102" s="68"/>
      <c r="K1102" s="68"/>
      <c r="L1102" s="68"/>
      <c r="M1102" s="68"/>
      <c r="N1102" s="68"/>
      <c r="O1102" s="31" t="s">
        <v>1011</v>
      </c>
      <c r="P1102" s="31">
        <v>4.234</v>
      </c>
    </row>
    <row r="1103" spans="1:16" x14ac:dyDescent="0.35">
      <c r="A1103" s="2" t="s">
        <v>350</v>
      </c>
      <c r="B1103" s="27">
        <v>2</v>
      </c>
      <c r="C1103" s="2" t="s">
        <v>351</v>
      </c>
      <c r="D1103" s="11" t="s">
        <v>354</v>
      </c>
      <c r="E1103" s="11"/>
      <c r="F1103" s="11" t="s">
        <v>102</v>
      </c>
      <c r="G1103" s="11" t="s">
        <v>659</v>
      </c>
      <c r="H1103" s="11" t="s">
        <v>7279</v>
      </c>
      <c r="I1103" s="68"/>
      <c r="J1103" s="68"/>
      <c r="K1103" s="68"/>
      <c r="L1103" s="68"/>
      <c r="M1103" s="68" t="s">
        <v>2040</v>
      </c>
      <c r="N1103" s="68"/>
      <c r="O1103" s="31" t="s">
        <v>2925</v>
      </c>
      <c r="P1103" s="31">
        <v>3.387</v>
      </c>
    </row>
    <row r="1104" spans="1:16" x14ac:dyDescent="0.35">
      <c r="A1104" s="2" t="s">
        <v>350</v>
      </c>
      <c r="B1104" s="27">
        <v>2</v>
      </c>
      <c r="C1104" s="2" t="s">
        <v>351</v>
      </c>
      <c r="D1104" s="11" t="s">
        <v>354</v>
      </c>
      <c r="E1104" s="11"/>
      <c r="F1104" s="11" t="s">
        <v>102</v>
      </c>
      <c r="G1104" s="11" t="s">
        <v>659</v>
      </c>
      <c r="H1104" s="11" t="s">
        <v>7288</v>
      </c>
      <c r="I1104" s="68"/>
      <c r="J1104" s="68"/>
      <c r="K1104" s="68"/>
      <c r="L1104" s="68"/>
      <c r="M1104" s="68"/>
      <c r="N1104" s="68" t="s">
        <v>2040</v>
      </c>
      <c r="O1104" s="31" t="s">
        <v>2926</v>
      </c>
      <c r="P1104" s="31">
        <v>3.387</v>
      </c>
    </row>
    <row r="1105" spans="1:16" x14ac:dyDescent="0.35">
      <c r="A1105" s="2" t="s">
        <v>350</v>
      </c>
      <c r="B1105" s="27">
        <v>2</v>
      </c>
      <c r="C1105" s="2" t="s">
        <v>351</v>
      </c>
      <c r="D1105" s="11" t="s">
        <v>354</v>
      </c>
      <c r="E1105" s="11"/>
      <c r="F1105" s="11" t="s">
        <v>102</v>
      </c>
      <c r="G1105" s="11" t="s">
        <v>659</v>
      </c>
      <c r="H1105" s="11" t="s">
        <v>7276</v>
      </c>
      <c r="I1105" s="68"/>
      <c r="J1105" s="68"/>
      <c r="K1105" s="68"/>
      <c r="L1105" s="68"/>
      <c r="M1105" s="68" t="s">
        <v>2040</v>
      </c>
      <c r="N1105" s="68" t="s">
        <v>2040</v>
      </c>
      <c r="O1105" s="31" t="s">
        <v>2927</v>
      </c>
      <c r="P1105" s="31">
        <v>2.54</v>
      </c>
    </row>
    <row r="1106" spans="1:16" x14ac:dyDescent="0.35">
      <c r="A1106" s="2" t="s">
        <v>156</v>
      </c>
      <c r="B1106" s="27">
        <v>2</v>
      </c>
      <c r="C1106" s="2" t="s">
        <v>271</v>
      </c>
      <c r="D1106" s="11" t="s">
        <v>158</v>
      </c>
      <c r="E1106" s="11"/>
      <c r="F1106" s="11" t="s">
        <v>106</v>
      </c>
      <c r="G1106" s="11" t="s">
        <v>608</v>
      </c>
      <c r="H1106" s="11" t="s">
        <v>7269</v>
      </c>
      <c r="I1106" s="68"/>
      <c r="J1106" s="68"/>
      <c r="K1106" s="68"/>
      <c r="L1106" s="68"/>
      <c r="M1106" s="68"/>
      <c r="N1106" s="68"/>
      <c r="O1106" s="31" t="s">
        <v>1012</v>
      </c>
      <c r="P1106" s="31">
        <v>4.3999999999999997E-2</v>
      </c>
    </row>
    <row r="1107" spans="1:16" x14ac:dyDescent="0.35">
      <c r="A1107" s="2" t="s">
        <v>156</v>
      </c>
      <c r="B1107" s="27">
        <v>2</v>
      </c>
      <c r="C1107" s="2" t="s">
        <v>271</v>
      </c>
      <c r="D1107" s="11" t="s">
        <v>158</v>
      </c>
      <c r="E1107" s="11"/>
      <c r="F1107" s="11" t="s">
        <v>106</v>
      </c>
      <c r="G1107" s="11" t="s">
        <v>608</v>
      </c>
      <c r="H1107" s="11" t="s">
        <v>7279</v>
      </c>
      <c r="I1107" s="68"/>
      <c r="J1107" s="68"/>
      <c r="K1107" s="68"/>
      <c r="L1107" s="68"/>
      <c r="M1107" s="68" t="s">
        <v>2040</v>
      </c>
      <c r="N1107" s="68"/>
      <c r="O1107" s="31" t="s">
        <v>2928</v>
      </c>
      <c r="P1107" s="31">
        <v>3.5000000000000003E-2</v>
      </c>
    </row>
    <row r="1108" spans="1:16" x14ac:dyDescent="0.35">
      <c r="A1108" s="2" t="s">
        <v>156</v>
      </c>
      <c r="B1108" s="27">
        <v>2</v>
      </c>
      <c r="C1108" s="2" t="s">
        <v>271</v>
      </c>
      <c r="D1108" s="11" t="s">
        <v>158</v>
      </c>
      <c r="E1108" s="11"/>
      <c r="F1108" s="11" t="s">
        <v>106</v>
      </c>
      <c r="G1108" s="11" t="s">
        <v>608</v>
      </c>
      <c r="H1108" s="11" t="s">
        <v>7285</v>
      </c>
      <c r="I1108" s="68" t="s">
        <v>2040</v>
      </c>
      <c r="J1108" s="68"/>
      <c r="K1108" s="68"/>
      <c r="L1108" s="68"/>
      <c r="M1108" s="68"/>
      <c r="N1108" s="68"/>
      <c r="O1108" s="31" t="s">
        <v>2929</v>
      </c>
      <c r="P1108" s="31">
        <v>5.0999999999999997E-2</v>
      </c>
    </row>
    <row r="1109" spans="1:16" x14ac:dyDescent="0.35">
      <c r="A1109" s="2" t="s">
        <v>156</v>
      </c>
      <c r="B1109" s="27">
        <v>2</v>
      </c>
      <c r="C1109" s="2" t="s">
        <v>271</v>
      </c>
      <c r="D1109" s="11" t="s">
        <v>158</v>
      </c>
      <c r="E1109" s="11"/>
      <c r="F1109" s="11" t="s">
        <v>106</v>
      </c>
      <c r="G1109" s="11" t="s">
        <v>608</v>
      </c>
      <c r="H1109" s="11" t="s">
        <v>7273</v>
      </c>
      <c r="I1109" s="68" t="s">
        <v>2040</v>
      </c>
      <c r="J1109" s="68"/>
      <c r="K1109" s="68"/>
      <c r="L1109" s="68"/>
      <c r="M1109" s="68" t="s">
        <v>2040</v>
      </c>
      <c r="N1109" s="68"/>
      <c r="O1109" s="31" t="s">
        <v>2930</v>
      </c>
      <c r="P1109" s="31">
        <v>5.0999999999999997E-2</v>
      </c>
    </row>
    <row r="1110" spans="1:16" x14ac:dyDescent="0.35">
      <c r="A1110" s="2" t="s">
        <v>156</v>
      </c>
      <c r="B1110" s="27">
        <v>2</v>
      </c>
      <c r="C1110" s="2" t="s">
        <v>271</v>
      </c>
      <c r="D1110" s="11" t="s">
        <v>158</v>
      </c>
      <c r="E1110" s="11"/>
      <c r="F1110" s="11" t="s">
        <v>98</v>
      </c>
      <c r="G1110" s="11" t="s">
        <v>608</v>
      </c>
      <c r="H1110" s="11" t="s">
        <v>7269</v>
      </c>
      <c r="I1110" s="68"/>
      <c r="J1110" s="68"/>
      <c r="K1110" s="68"/>
      <c r="L1110" s="68"/>
      <c r="M1110" s="68"/>
      <c r="N1110" s="68"/>
      <c r="O1110" s="31" t="s">
        <v>1013</v>
      </c>
      <c r="P1110" s="31">
        <v>0.10199999999999999</v>
      </c>
    </row>
    <row r="1111" spans="1:16" x14ac:dyDescent="0.35">
      <c r="A1111" s="2" t="s">
        <v>156</v>
      </c>
      <c r="B1111" s="27">
        <v>2</v>
      </c>
      <c r="C1111" s="2" t="s">
        <v>271</v>
      </c>
      <c r="D1111" s="11" t="s">
        <v>158</v>
      </c>
      <c r="E1111" s="11"/>
      <c r="F1111" s="11" t="s">
        <v>98</v>
      </c>
      <c r="G1111" s="11" t="s">
        <v>608</v>
      </c>
      <c r="H1111" s="11" t="s">
        <v>7279</v>
      </c>
      <c r="I1111" s="68"/>
      <c r="J1111" s="68"/>
      <c r="K1111" s="68"/>
      <c r="L1111" s="68"/>
      <c r="M1111" s="68" t="s">
        <v>2040</v>
      </c>
      <c r="N1111" s="68"/>
      <c r="O1111" s="31" t="s">
        <v>2931</v>
      </c>
      <c r="P1111" s="31">
        <v>8.2000000000000003E-2</v>
      </c>
    </row>
    <row r="1112" spans="1:16" x14ac:dyDescent="0.35">
      <c r="A1112" s="2" t="s">
        <v>156</v>
      </c>
      <c r="B1112" s="27">
        <v>2</v>
      </c>
      <c r="C1112" s="2" t="s">
        <v>271</v>
      </c>
      <c r="D1112" s="11" t="s">
        <v>158</v>
      </c>
      <c r="E1112" s="11"/>
      <c r="F1112" s="11" t="s">
        <v>98</v>
      </c>
      <c r="G1112" s="11" t="s">
        <v>608</v>
      </c>
      <c r="H1112" s="11" t="s">
        <v>7285</v>
      </c>
      <c r="I1112" s="68" t="s">
        <v>2040</v>
      </c>
      <c r="J1112" s="68"/>
      <c r="K1112" s="68"/>
      <c r="L1112" s="68"/>
      <c r="M1112" s="68"/>
      <c r="N1112" s="68"/>
      <c r="O1112" s="31" t="s">
        <v>2932</v>
      </c>
      <c r="P1112" s="31">
        <v>0.11700000000000001</v>
      </c>
    </row>
    <row r="1113" spans="1:16" x14ac:dyDescent="0.35">
      <c r="A1113" s="2" t="s">
        <v>156</v>
      </c>
      <c r="B1113" s="27">
        <v>2</v>
      </c>
      <c r="C1113" s="2" t="s">
        <v>271</v>
      </c>
      <c r="D1113" s="11" t="s">
        <v>158</v>
      </c>
      <c r="E1113" s="11"/>
      <c r="F1113" s="11" t="s">
        <v>98</v>
      </c>
      <c r="G1113" s="11" t="s">
        <v>608</v>
      </c>
      <c r="H1113" s="11" t="s">
        <v>7273</v>
      </c>
      <c r="I1113" s="68" t="s">
        <v>2040</v>
      </c>
      <c r="J1113" s="68"/>
      <c r="K1113" s="68"/>
      <c r="L1113" s="68"/>
      <c r="M1113" s="68" t="s">
        <v>2040</v>
      </c>
      <c r="N1113" s="68"/>
      <c r="O1113" s="31" t="s">
        <v>2933</v>
      </c>
      <c r="P1113" s="31">
        <v>0.11700000000000001</v>
      </c>
    </row>
    <row r="1114" spans="1:16" x14ac:dyDescent="0.35">
      <c r="A1114" s="2" t="s">
        <v>156</v>
      </c>
      <c r="B1114" s="27">
        <v>2</v>
      </c>
      <c r="C1114" s="2" t="s">
        <v>271</v>
      </c>
      <c r="D1114" s="11" t="s">
        <v>158</v>
      </c>
      <c r="E1114" s="11"/>
      <c r="F1114" s="11" t="s">
        <v>104</v>
      </c>
      <c r="G1114" s="11" t="s">
        <v>608</v>
      </c>
      <c r="H1114" s="11" t="s">
        <v>7269</v>
      </c>
      <c r="I1114" s="68"/>
      <c r="J1114" s="68"/>
      <c r="K1114" s="68"/>
      <c r="L1114" s="68"/>
      <c r="M1114" s="68"/>
      <c r="N1114" s="68"/>
      <c r="O1114" s="31" t="s">
        <v>1014</v>
      </c>
      <c r="P1114" s="31">
        <v>0.218</v>
      </c>
    </row>
    <row r="1115" spans="1:16" x14ac:dyDescent="0.35">
      <c r="A1115" s="2" t="s">
        <v>156</v>
      </c>
      <c r="B1115" s="27">
        <v>2</v>
      </c>
      <c r="C1115" s="2" t="s">
        <v>271</v>
      </c>
      <c r="D1115" s="11" t="s">
        <v>158</v>
      </c>
      <c r="E1115" s="11"/>
      <c r="F1115" s="11" t="s">
        <v>104</v>
      </c>
      <c r="G1115" s="11" t="s">
        <v>608</v>
      </c>
      <c r="H1115" s="11" t="s">
        <v>7279</v>
      </c>
      <c r="I1115" s="68"/>
      <c r="J1115" s="68"/>
      <c r="K1115" s="68"/>
      <c r="L1115" s="68"/>
      <c r="M1115" s="68" t="s">
        <v>2040</v>
      </c>
      <c r="N1115" s="68"/>
      <c r="O1115" s="31" t="s">
        <v>2934</v>
      </c>
      <c r="P1115" s="31">
        <v>0.17399999999999999</v>
      </c>
    </row>
    <row r="1116" spans="1:16" x14ac:dyDescent="0.35">
      <c r="A1116" s="2" t="s">
        <v>156</v>
      </c>
      <c r="B1116" s="27">
        <v>2</v>
      </c>
      <c r="C1116" s="2" t="s">
        <v>271</v>
      </c>
      <c r="D1116" s="11" t="s">
        <v>158</v>
      </c>
      <c r="E1116" s="11"/>
      <c r="F1116" s="11" t="s">
        <v>104</v>
      </c>
      <c r="G1116" s="11" t="s">
        <v>608</v>
      </c>
      <c r="H1116" s="11" t="s">
        <v>7285</v>
      </c>
      <c r="I1116" s="68" t="s">
        <v>2040</v>
      </c>
      <c r="J1116" s="68"/>
      <c r="K1116" s="68"/>
      <c r="L1116" s="68"/>
      <c r="M1116" s="68"/>
      <c r="N1116" s="68"/>
      <c r="O1116" s="31" t="s">
        <v>2935</v>
      </c>
      <c r="P1116" s="31">
        <v>0.251</v>
      </c>
    </row>
    <row r="1117" spans="1:16" x14ac:dyDescent="0.35">
      <c r="A1117" s="2" t="s">
        <v>156</v>
      </c>
      <c r="B1117" s="27">
        <v>2</v>
      </c>
      <c r="C1117" s="2" t="s">
        <v>271</v>
      </c>
      <c r="D1117" s="11" t="s">
        <v>158</v>
      </c>
      <c r="E1117" s="11"/>
      <c r="F1117" s="11" t="s">
        <v>104</v>
      </c>
      <c r="G1117" s="11" t="s">
        <v>608</v>
      </c>
      <c r="H1117" s="11" t="s">
        <v>7273</v>
      </c>
      <c r="I1117" s="68" t="s">
        <v>2040</v>
      </c>
      <c r="J1117" s="68"/>
      <c r="K1117" s="68"/>
      <c r="L1117" s="68"/>
      <c r="M1117" s="68" t="s">
        <v>2040</v>
      </c>
      <c r="N1117" s="68"/>
      <c r="O1117" s="31" t="s">
        <v>2936</v>
      </c>
      <c r="P1117" s="31">
        <v>0.251</v>
      </c>
    </row>
    <row r="1118" spans="1:16" x14ac:dyDescent="0.35">
      <c r="A1118" s="2" t="s">
        <v>156</v>
      </c>
      <c r="B1118" s="27">
        <v>2</v>
      </c>
      <c r="C1118" s="2" t="s">
        <v>271</v>
      </c>
      <c r="D1118" s="11" t="s">
        <v>158</v>
      </c>
      <c r="E1118" s="11"/>
      <c r="F1118" s="11" t="s">
        <v>105</v>
      </c>
      <c r="G1118" s="11" t="s">
        <v>608</v>
      </c>
      <c r="H1118" s="11" t="s">
        <v>7269</v>
      </c>
      <c r="I1118" s="68"/>
      <c r="J1118" s="68"/>
      <c r="K1118" s="68"/>
      <c r="L1118" s="68"/>
      <c r="M1118" s="68"/>
      <c r="N1118" s="68"/>
      <c r="O1118" s="31" t="s">
        <v>1015</v>
      </c>
      <c r="P1118" s="31">
        <v>0.36299999999999999</v>
      </c>
    </row>
    <row r="1119" spans="1:16" x14ac:dyDescent="0.35">
      <c r="A1119" s="2" t="s">
        <v>156</v>
      </c>
      <c r="B1119" s="27">
        <v>2</v>
      </c>
      <c r="C1119" s="2" t="s">
        <v>271</v>
      </c>
      <c r="D1119" s="11" t="s">
        <v>158</v>
      </c>
      <c r="E1119" s="11"/>
      <c r="F1119" s="11" t="s">
        <v>105</v>
      </c>
      <c r="G1119" s="11" t="s">
        <v>608</v>
      </c>
      <c r="H1119" s="11" t="s">
        <v>7279</v>
      </c>
      <c r="I1119" s="68"/>
      <c r="J1119" s="68"/>
      <c r="K1119" s="68"/>
      <c r="L1119" s="68"/>
      <c r="M1119" s="68" t="s">
        <v>2040</v>
      </c>
      <c r="N1119" s="68"/>
      <c r="O1119" s="31" t="s">
        <v>2937</v>
      </c>
      <c r="P1119" s="31">
        <v>0.28999999999999998</v>
      </c>
    </row>
    <row r="1120" spans="1:16" x14ac:dyDescent="0.35">
      <c r="A1120" s="2" t="s">
        <v>156</v>
      </c>
      <c r="B1120" s="27">
        <v>2</v>
      </c>
      <c r="C1120" s="2" t="s">
        <v>271</v>
      </c>
      <c r="D1120" s="11" t="s">
        <v>158</v>
      </c>
      <c r="E1120" s="11"/>
      <c r="F1120" s="11" t="s">
        <v>105</v>
      </c>
      <c r="G1120" s="11" t="s">
        <v>608</v>
      </c>
      <c r="H1120" s="11" t="s">
        <v>7285</v>
      </c>
      <c r="I1120" s="68" t="s">
        <v>2040</v>
      </c>
      <c r="J1120" s="68"/>
      <c r="K1120" s="68"/>
      <c r="L1120" s="68"/>
      <c r="M1120" s="68"/>
      <c r="N1120" s="68"/>
      <c r="O1120" s="31" t="s">
        <v>2938</v>
      </c>
      <c r="P1120" s="31">
        <v>0.41699999999999998</v>
      </c>
    </row>
    <row r="1121" spans="1:16" x14ac:dyDescent="0.35">
      <c r="A1121" s="2" t="s">
        <v>156</v>
      </c>
      <c r="B1121" s="27">
        <v>2</v>
      </c>
      <c r="C1121" s="2" t="s">
        <v>271</v>
      </c>
      <c r="D1121" s="11" t="s">
        <v>158</v>
      </c>
      <c r="E1121" s="11"/>
      <c r="F1121" s="11" t="s">
        <v>105</v>
      </c>
      <c r="G1121" s="11" t="s">
        <v>608</v>
      </c>
      <c r="H1121" s="11" t="s">
        <v>7273</v>
      </c>
      <c r="I1121" s="68" t="s">
        <v>2040</v>
      </c>
      <c r="J1121" s="68"/>
      <c r="K1121" s="68"/>
      <c r="L1121" s="68"/>
      <c r="M1121" s="68" t="s">
        <v>2040</v>
      </c>
      <c r="N1121" s="68"/>
      <c r="O1121" s="31" t="s">
        <v>2939</v>
      </c>
      <c r="P1121" s="31">
        <v>0.41699999999999998</v>
      </c>
    </row>
    <row r="1122" spans="1:16" x14ac:dyDescent="0.35">
      <c r="A1122" s="2" t="s">
        <v>156</v>
      </c>
      <c r="B1122" s="27">
        <v>2</v>
      </c>
      <c r="C1122" s="2" t="s">
        <v>271</v>
      </c>
      <c r="D1122" s="11" t="s">
        <v>158</v>
      </c>
      <c r="E1122" s="11"/>
      <c r="F1122" s="11" t="s">
        <v>107</v>
      </c>
      <c r="G1122" s="11" t="s">
        <v>608</v>
      </c>
      <c r="H1122" s="11" t="s">
        <v>7269</v>
      </c>
      <c r="I1122" s="68"/>
      <c r="J1122" s="68"/>
      <c r="K1122" s="68"/>
      <c r="L1122" s="68"/>
      <c r="M1122" s="68"/>
      <c r="N1122" s="68"/>
      <c r="O1122" s="31" t="s">
        <v>1016</v>
      </c>
      <c r="P1122" s="31">
        <v>0.63800000000000001</v>
      </c>
    </row>
    <row r="1123" spans="1:16" x14ac:dyDescent="0.35">
      <c r="A1123" s="2" t="s">
        <v>156</v>
      </c>
      <c r="B1123" s="27">
        <v>2</v>
      </c>
      <c r="C1123" s="2" t="s">
        <v>271</v>
      </c>
      <c r="D1123" s="11" t="s">
        <v>158</v>
      </c>
      <c r="E1123" s="11"/>
      <c r="F1123" s="11" t="s">
        <v>107</v>
      </c>
      <c r="G1123" s="11" t="s">
        <v>608</v>
      </c>
      <c r="H1123" s="11" t="s">
        <v>7279</v>
      </c>
      <c r="I1123" s="68"/>
      <c r="J1123" s="68"/>
      <c r="K1123" s="68"/>
      <c r="L1123" s="68"/>
      <c r="M1123" s="68" t="s">
        <v>2040</v>
      </c>
      <c r="N1123" s="68"/>
      <c r="O1123" s="31" t="s">
        <v>2940</v>
      </c>
      <c r="P1123" s="31">
        <v>0.51</v>
      </c>
    </row>
    <row r="1124" spans="1:16" x14ac:dyDescent="0.35">
      <c r="A1124" s="2" t="s">
        <v>156</v>
      </c>
      <c r="B1124" s="27">
        <v>2</v>
      </c>
      <c r="C1124" s="2" t="s">
        <v>271</v>
      </c>
      <c r="D1124" s="11" t="s">
        <v>158</v>
      </c>
      <c r="E1124" s="11"/>
      <c r="F1124" s="11" t="s">
        <v>107</v>
      </c>
      <c r="G1124" s="11" t="s">
        <v>608</v>
      </c>
      <c r="H1124" s="11" t="s">
        <v>7285</v>
      </c>
      <c r="I1124" s="68" t="s">
        <v>2040</v>
      </c>
      <c r="J1124" s="68"/>
      <c r="K1124" s="68"/>
      <c r="L1124" s="68"/>
      <c r="M1124" s="68"/>
      <c r="N1124" s="68"/>
      <c r="O1124" s="31" t="s">
        <v>2941</v>
      </c>
      <c r="P1124" s="31">
        <v>0.73399999999999999</v>
      </c>
    </row>
    <row r="1125" spans="1:16" x14ac:dyDescent="0.35">
      <c r="A1125" s="2" t="s">
        <v>156</v>
      </c>
      <c r="B1125" s="27">
        <v>2</v>
      </c>
      <c r="C1125" s="2" t="s">
        <v>271</v>
      </c>
      <c r="D1125" s="11" t="s">
        <v>158</v>
      </c>
      <c r="E1125" s="11"/>
      <c r="F1125" s="11" t="s">
        <v>107</v>
      </c>
      <c r="G1125" s="11" t="s">
        <v>608</v>
      </c>
      <c r="H1125" s="11" t="s">
        <v>7273</v>
      </c>
      <c r="I1125" s="68" t="s">
        <v>2040</v>
      </c>
      <c r="J1125" s="68"/>
      <c r="K1125" s="68"/>
      <c r="L1125" s="68"/>
      <c r="M1125" s="68" t="s">
        <v>2040</v>
      </c>
      <c r="N1125" s="68"/>
      <c r="O1125" s="31" t="s">
        <v>2942</v>
      </c>
      <c r="P1125" s="31">
        <v>0.73399999999999999</v>
      </c>
    </row>
    <row r="1126" spans="1:16" x14ac:dyDescent="0.35">
      <c r="A1126" s="2" t="s">
        <v>156</v>
      </c>
      <c r="B1126" s="27">
        <v>2</v>
      </c>
      <c r="C1126" s="2" t="s">
        <v>271</v>
      </c>
      <c r="D1126" s="11" t="s">
        <v>158</v>
      </c>
      <c r="E1126" s="11"/>
      <c r="F1126" s="11" t="s">
        <v>159</v>
      </c>
      <c r="G1126" s="11" t="s">
        <v>608</v>
      </c>
      <c r="H1126" s="11" t="s">
        <v>7269</v>
      </c>
      <c r="I1126" s="68"/>
      <c r="J1126" s="68"/>
      <c r="K1126" s="68"/>
      <c r="L1126" s="68"/>
      <c r="M1126" s="68"/>
      <c r="N1126" s="68"/>
      <c r="O1126" s="31" t="s">
        <v>1017</v>
      </c>
      <c r="P1126" s="31">
        <v>1.0589999999999999</v>
      </c>
    </row>
    <row r="1127" spans="1:16" x14ac:dyDescent="0.35">
      <c r="A1127" s="2" t="s">
        <v>156</v>
      </c>
      <c r="B1127" s="27">
        <v>2</v>
      </c>
      <c r="C1127" s="2" t="s">
        <v>271</v>
      </c>
      <c r="D1127" s="11" t="s">
        <v>158</v>
      </c>
      <c r="E1127" s="11"/>
      <c r="F1127" s="11" t="s">
        <v>159</v>
      </c>
      <c r="G1127" s="11" t="s">
        <v>608</v>
      </c>
      <c r="H1127" s="11" t="s">
        <v>7279</v>
      </c>
      <c r="I1127" s="68"/>
      <c r="J1127" s="68"/>
      <c r="K1127" s="68"/>
      <c r="L1127" s="68"/>
      <c r="M1127" s="68" t="s">
        <v>2040</v>
      </c>
      <c r="N1127" s="68"/>
      <c r="O1127" s="31" t="s">
        <v>2943</v>
      </c>
      <c r="P1127" s="31">
        <v>0.84699999999999998</v>
      </c>
    </row>
    <row r="1128" spans="1:16" x14ac:dyDescent="0.35">
      <c r="A1128" s="2" t="s">
        <v>156</v>
      </c>
      <c r="B1128" s="27">
        <v>2</v>
      </c>
      <c r="C1128" s="2" t="s">
        <v>271</v>
      </c>
      <c r="D1128" s="11" t="s">
        <v>158</v>
      </c>
      <c r="E1128" s="11"/>
      <c r="F1128" s="11" t="s">
        <v>159</v>
      </c>
      <c r="G1128" s="11" t="s">
        <v>608</v>
      </c>
      <c r="H1128" s="11" t="s">
        <v>7285</v>
      </c>
      <c r="I1128" s="68" t="s">
        <v>2040</v>
      </c>
      <c r="J1128" s="68"/>
      <c r="K1128" s="68"/>
      <c r="L1128" s="68"/>
      <c r="M1128" s="68"/>
      <c r="N1128" s="68"/>
      <c r="O1128" s="31" t="s">
        <v>2944</v>
      </c>
      <c r="P1128" s="31">
        <v>1.218</v>
      </c>
    </row>
    <row r="1129" spans="1:16" x14ac:dyDescent="0.35">
      <c r="A1129" s="2" t="s">
        <v>156</v>
      </c>
      <c r="B1129" s="27">
        <v>2</v>
      </c>
      <c r="C1129" s="2" t="s">
        <v>271</v>
      </c>
      <c r="D1129" s="11" t="s">
        <v>158</v>
      </c>
      <c r="E1129" s="11"/>
      <c r="F1129" s="11" t="s">
        <v>159</v>
      </c>
      <c r="G1129" s="11" t="s">
        <v>608</v>
      </c>
      <c r="H1129" s="11" t="s">
        <v>7273</v>
      </c>
      <c r="I1129" s="68" t="s">
        <v>2040</v>
      </c>
      <c r="J1129" s="68"/>
      <c r="K1129" s="68"/>
      <c r="L1129" s="68"/>
      <c r="M1129" s="68" t="s">
        <v>2040</v>
      </c>
      <c r="N1129" s="68"/>
      <c r="O1129" s="31" t="s">
        <v>2945</v>
      </c>
      <c r="P1129" s="31">
        <v>1.218</v>
      </c>
    </row>
    <row r="1130" spans="1:16" ht="29" x14ac:dyDescent="0.35">
      <c r="A1130" s="2" t="s">
        <v>156</v>
      </c>
      <c r="B1130" s="27">
        <v>2</v>
      </c>
      <c r="C1130" s="2" t="s">
        <v>271</v>
      </c>
      <c r="D1130" s="11" t="s">
        <v>335</v>
      </c>
      <c r="E1130" s="11"/>
      <c r="F1130" s="11" t="s">
        <v>252</v>
      </c>
      <c r="G1130" s="11" t="s">
        <v>608</v>
      </c>
      <c r="H1130" s="11" t="s">
        <v>7269</v>
      </c>
      <c r="I1130" s="68"/>
      <c r="J1130" s="68"/>
      <c r="K1130" s="68"/>
      <c r="L1130" s="68"/>
      <c r="M1130" s="68"/>
      <c r="N1130" s="68"/>
      <c r="O1130" s="31" t="s">
        <v>1018</v>
      </c>
      <c r="P1130" s="31">
        <v>1E-3</v>
      </c>
    </row>
    <row r="1131" spans="1:16" ht="29" x14ac:dyDescent="0.35">
      <c r="A1131" s="2" t="s">
        <v>156</v>
      </c>
      <c r="B1131" s="27">
        <v>2</v>
      </c>
      <c r="C1131" s="2" t="s">
        <v>271</v>
      </c>
      <c r="D1131" s="11" t="s">
        <v>335</v>
      </c>
      <c r="E1131" s="11"/>
      <c r="F1131" s="11" t="s">
        <v>252</v>
      </c>
      <c r="G1131" s="11" t="s">
        <v>608</v>
      </c>
      <c r="H1131" s="11" t="s">
        <v>7279</v>
      </c>
      <c r="I1131" s="68"/>
      <c r="J1131" s="68"/>
      <c r="K1131" s="68"/>
      <c r="L1131" s="68"/>
      <c r="M1131" s="68" t="s">
        <v>2040</v>
      </c>
      <c r="N1131" s="68"/>
      <c r="O1131" s="31" t="s">
        <v>2946</v>
      </c>
      <c r="P1131" s="31">
        <v>1E-3</v>
      </c>
    </row>
    <row r="1132" spans="1:16" ht="29" x14ac:dyDescent="0.35">
      <c r="A1132" s="2" t="s">
        <v>156</v>
      </c>
      <c r="B1132" s="27">
        <v>2</v>
      </c>
      <c r="C1132" s="2" t="s">
        <v>271</v>
      </c>
      <c r="D1132" s="11" t="s">
        <v>335</v>
      </c>
      <c r="E1132" s="11"/>
      <c r="F1132" s="11" t="s">
        <v>252</v>
      </c>
      <c r="G1132" s="11" t="s">
        <v>608</v>
      </c>
      <c r="H1132" s="11" t="s">
        <v>7285</v>
      </c>
      <c r="I1132" s="68" t="s">
        <v>2040</v>
      </c>
      <c r="J1132" s="68"/>
      <c r="K1132" s="68"/>
      <c r="L1132" s="68"/>
      <c r="M1132" s="68"/>
      <c r="N1132" s="68"/>
      <c r="O1132" s="31" t="s">
        <v>2947</v>
      </c>
      <c r="P1132" s="31">
        <v>1E-3</v>
      </c>
    </row>
    <row r="1133" spans="1:16" ht="29" x14ac:dyDescent="0.35">
      <c r="A1133" s="2" t="s">
        <v>156</v>
      </c>
      <c r="B1133" s="27">
        <v>2</v>
      </c>
      <c r="C1133" s="2" t="s">
        <v>271</v>
      </c>
      <c r="D1133" s="11" t="s">
        <v>335</v>
      </c>
      <c r="E1133" s="11"/>
      <c r="F1133" s="11" t="s">
        <v>252</v>
      </c>
      <c r="G1133" s="11" t="s">
        <v>608</v>
      </c>
      <c r="H1133" s="11" t="s">
        <v>7273</v>
      </c>
      <c r="I1133" s="68" t="s">
        <v>2040</v>
      </c>
      <c r="J1133" s="68"/>
      <c r="K1133" s="68"/>
      <c r="L1133" s="68"/>
      <c r="M1133" s="68" t="s">
        <v>2040</v>
      </c>
      <c r="N1133" s="68"/>
      <c r="O1133" s="31" t="s">
        <v>2948</v>
      </c>
      <c r="P1133" s="31">
        <v>1E-3</v>
      </c>
    </row>
    <row r="1134" spans="1:16" ht="29" x14ac:dyDescent="0.35">
      <c r="A1134" s="2" t="s">
        <v>156</v>
      </c>
      <c r="B1134" s="27">
        <v>2</v>
      </c>
      <c r="C1134" s="2" t="s">
        <v>271</v>
      </c>
      <c r="D1134" s="11" t="s">
        <v>335</v>
      </c>
      <c r="E1134" s="11"/>
      <c r="F1134" s="11" t="s">
        <v>253</v>
      </c>
      <c r="G1134" s="11" t="s">
        <v>608</v>
      </c>
      <c r="H1134" s="11" t="s">
        <v>7269</v>
      </c>
      <c r="I1134" s="68"/>
      <c r="J1134" s="68"/>
      <c r="K1134" s="68"/>
      <c r="L1134" s="68"/>
      <c r="M1134" s="68"/>
      <c r="N1134" s="68"/>
      <c r="O1134" s="31" t="s">
        <v>1019</v>
      </c>
      <c r="P1134" s="31">
        <v>3.0000000000000001E-3</v>
      </c>
    </row>
    <row r="1135" spans="1:16" ht="29" x14ac:dyDescent="0.35">
      <c r="A1135" s="2" t="s">
        <v>156</v>
      </c>
      <c r="B1135" s="27">
        <v>2</v>
      </c>
      <c r="C1135" s="2" t="s">
        <v>271</v>
      </c>
      <c r="D1135" s="11" t="s">
        <v>335</v>
      </c>
      <c r="E1135" s="11"/>
      <c r="F1135" s="11" t="s">
        <v>253</v>
      </c>
      <c r="G1135" s="11" t="s">
        <v>608</v>
      </c>
      <c r="H1135" s="11" t="s">
        <v>7279</v>
      </c>
      <c r="I1135" s="68"/>
      <c r="J1135" s="68"/>
      <c r="K1135" s="68"/>
      <c r="L1135" s="68"/>
      <c r="M1135" s="68" t="s">
        <v>2040</v>
      </c>
      <c r="N1135" s="68"/>
      <c r="O1135" s="31" t="s">
        <v>2949</v>
      </c>
      <c r="P1135" s="31">
        <v>2E-3</v>
      </c>
    </row>
    <row r="1136" spans="1:16" ht="29" x14ac:dyDescent="0.35">
      <c r="A1136" s="2" t="s">
        <v>156</v>
      </c>
      <c r="B1136" s="27">
        <v>2</v>
      </c>
      <c r="C1136" s="2" t="s">
        <v>271</v>
      </c>
      <c r="D1136" s="11" t="s">
        <v>335</v>
      </c>
      <c r="E1136" s="11"/>
      <c r="F1136" s="11" t="s">
        <v>253</v>
      </c>
      <c r="G1136" s="11" t="s">
        <v>608</v>
      </c>
      <c r="H1136" s="11" t="s">
        <v>7285</v>
      </c>
      <c r="I1136" s="68" t="s">
        <v>2040</v>
      </c>
      <c r="J1136" s="68"/>
      <c r="K1136" s="68"/>
      <c r="L1136" s="68"/>
      <c r="M1136" s="68"/>
      <c r="N1136" s="68"/>
      <c r="O1136" s="31" t="s">
        <v>2950</v>
      </c>
      <c r="P1136" s="31">
        <v>3.0000000000000001E-3</v>
      </c>
    </row>
    <row r="1137" spans="1:16" ht="29" x14ac:dyDescent="0.35">
      <c r="A1137" s="2" t="s">
        <v>156</v>
      </c>
      <c r="B1137" s="27">
        <v>2</v>
      </c>
      <c r="C1137" s="2" t="s">
        <v>271</v>
      </c>
      <c r="D1137" s="11" t="s">
        <v>335</v>
      </c>
      <c r="E1137" s="11"/>
      <c r="F1137" s="11" t="s">
        <v>253</v>
      </c>
      <c r="G1137" s="11" t="s">
        <v>608</v>
      </c>
      <c r="H1137" s="11" t="s">
        <v>7273</v>
      </c>
      <c r="I1137" s="68" t="s">
        <v>2040</v>
      </c>
      <c r="J1137" s="68"/>
      <c r="K1137" s="68"/>
      <c r="L1137" s="68"/>
      <c r="M1137" s="68" t="s">
        <v>2040</v>
      </c>
      <c r="N1137" s="68"/>
      <c r="O1137" s="31" t="s">
        <v>2951</v>
      </c>
      <c r="P1137" s="31">
        <v>3.0000000000000001E-3</v>
      </c>
    </row>
    <row r="1138" spans="1:16" ht="29" x14ac:dyDescent="0.35">
      <c r="A1138" s="2" t="s">
        <v>156</v>
      </c>
      <c r="B1138" s="27">
        <v>2</v>
      </c>
      <c r="C1138" s="2" t="s">
        <v>271</v>
      </c>
      <c r="D1138" s="11" t="s">
        <v>335</v>
      </c>
      <c r="E1138" s="11"/>
      <c r="F1138" s="11" t="s">
        <v>254</v>
      </c>
      <c r="G1138" s="11" t="s">
        <v>608</v>
      </c>
      <c r="H1138" s="11" t="s">
        <v>7269</v>
      </c>
      <c r="I1138" s="68"/>
      <c r="J1138" s="68"/>
      <c r="K1138" s="68"/>
      <c r="L1138" s="68"/>
      <c r="M1138" s="68"/>
      <c r="N1138" s="68"/>
      <c r="O1138" s="31" t="s">
        <v>1020</v>
      </c>
      <c r="P1138" s="31">
        <v>4.0000000000000001E-3</v>
      </c>
    </row>
    <row r="1139" spans="1:16" ht="29" x14ac:dyDescent="0.35">
      <c r="A1139" s="2" t="s">
        <v>156</v>
      </c>
      <c r="B1139" s="27">
        <v>2</v>
      </c>
      <c r="C1139" s="2" t="s">
        <v>271</v>
      </c>
      <c r="D1139" s="11" t="s">
        <v>335</v>
      </c>
      <c r="E1139" s="11"/>
      <c r="F1139" s="11" t="s">
        <v>254</v>
      </c>
      <c r="G1139" s="11" t="s">
        <v>608</v>
      </c>
      <c r="H1139" s="11" t="s">
        <v>7279</v>
      </c>
      <c r="I1139" s="68"/>
      <c r="J1139" s="68"/>
      <c r="K1139" s="68"/>
      <c r="L1139" s="68"/>
      <c r="M1139" s="68" t="s">
        <v>2040</v>
      </c>
      <c r="N1139" s="68"/>
      <c r="O1139" s="31" t="s">
        <v>2952</v>
      </c>
      <c r="P1139" s="31">
        <v>3.0000000000000001E-3</v>
      </c>
    </row>
    <row r="1140" spans="1:16" ht="29" x14ac:dyDescent="0.35">
      <c r="A1140" s="2" t="s">
        <v>156</v>
      </c>
      <c r="B1140" s="27">
        <v>2</v>
      </c>
      <c r="C1140" s="2" t="s">
        <v>271</v>
      </c>
      <c r="D1140" s="11" t="s">
        <v>335</v>
      </c>
      <c r="E1140" s="11"/>
      <c r="F1140" s="11" t="s">
        <v>254</v>
      </c>
      <c r="G1140" s="11" t="s">
        <v>608</v>
      </c>
      <c r="H1140" s="11" t="s">
        <v>7285</v>
      </c>
      <c r="I1140" s="68" t="s">
        <v>2040</v>
      </c>
      <c r="J1140" s="68"/>
      <c r="K1140" s="68"/>
      <c r="L1140" s="68"/>
      <c r="M1140" s="68"/>
      <c r="N1140" s="68"/>
      <c r="O1140" s="31" t="s">
        <v>2953</v>
      </c>
      <c r="P1140" s="31">
        <v>5.0000000000000001E-3</v>
      </c>
    </row>
    <row r="1141" spans="1:16" ht="29" x14ac:dyDescent="0.35">
      <c r="A1141" s="2" t="s">
        <v>156</v>
      </c>
      <c r="B1141" s="27">
        <v>2</v>
      </c>
      <c r="C1141" s="2" t="s">
        <v>271</v>
      </c>
      <c r="D1141" s="11" t="s">
        <v>335</v>
      </c>
      <c r="E1141" s="11"/>
      <c r="F1141" s="11" t="s">
        <v>254</v>
      </c>
      <c r="G1141" s="11" t="s">
        <v>608</v>
      </c>
      <c r="H1141" s="11" t="s">
        <v>7273</v>
      </c>
      <c r="I1141" s="68" t="s">
        <v>2040</v>
      </c>
      <c r="J1141" s="68"/>
      <c r="K1141" s="68"/>
      <c r="L1141" s="68"/>
      <c r="M1141" s="68" t="s">
        <v>2040</v>
      </c>
      <c r="N1141" s="68"/>
      <c r="O1141" s="31" t="s">
        <v>2954</v>
      </c>
      <c r="P1141" s="31">
        <v>5.0000000000000001E-3</v>
      </c>
    </row>
    <row r="1142" spans="1:16" ht="29" x14ac:dyDescent="0.35">
      <c r="A1142" s="2" t="s">
        <v>156</v>
      </c>
      <c r="B1142" s="27">
        <v>2</v>
      </c>
      <c r="C1142" s="2" t="s">
        <v>271</v>
      </c>
      <c r="D1142" s="11" t="s">
        <v>335</v>
      </c>
      <c r="E1142" s="11"/>
      <c r="F1142" s="11" t="s">
        <v>255</v>
      </c>
      <c r="G1142" s="11" t="s">
        <v>608</v>
      </c>
      <c r="H1142" s="11" t="s">
        <v>7269</v>
      </c>
      <c r="I1142" s="68"/>
      <c r="J1142" s="68"/>
      <c r="K1142" s="68"/>
      <c r="L1142" s="68"/>
      <c r="M1142" s="68"/>
      <c r="N1142" s="68"/>
      <c r="O1142" s="31" t="s">
        <v>1021</v>
      </c>
      <c r="P1142" s="31">
        <v>1.4999999999999999E-2</v>
      </c>
    </row>
    <row r="1143" spans="1:16" ht="29" x14ac:dyDescent="0.35">
      <c r="A1143" s="2" t="s">
        <v>156</v>
      </c>
      <c r="B1143" s="27">
        <v>2</v>
      </c>
      <c r="C1143" s="2" t="s">
        <v>271</v>
      </c>
      <c r="D1143" s="11" t="s">
        <v>335</v>
      </c>
      <c r="E1143" s="11"/>
      <c r="F1143" s="11" t="s">
        <v>255</v>
      </c>
      <c r="G1143" s="11" t="s">
        <v>608</v>
      </c>
      <c r="H1143" s="11" t="s">
        <v>7279</v>
      </c>
      <c r="I1143" s="68"/>
      <c r="J1143" s="68"/>
      <c r="K1143" s="68"/>
      <c r="L1143" s="68"/>
      <c r="M1143" s="68" t="s">
        <v>2040</v>
      </c>
      <c r="N1143" s="68"/>
      <c r="O1143" s="31" t="s">
        <v>2955</v>
      </c>
      <c r="P1143" s="31">
        <v>1.2E-2</v>
      </c>
    </row>
    <row r="1144" spans="1:16" ht="29" x14ac:dyDescent="0.35">
      <c r="A1144" s="2" t="s">
        <v>156</v>
      </c>
      <c r="B1144" s="27">
        <v>2</v>
      </c>
      <c r="C1144" s="2" t="s">
        <v>271</v>
      </c>
      <c r="D1144" s="11" t="s">
        <v>335</v>
      </c>
      <c r="E1144" s="11"/>
      <c r="F1144" s="11" t="s">
        <v>255</v>
      </c>
      <c r="G1144" s="11" t="s">
        <v>608</v>
      </c>
      <c r="H1144" s="11" t="s">
        <v>7285</v>
      </c>
      <c r="I1144" s="68" t="s">
        <v>2040</v>
      </c>
      <c r="J1144" s="68"/>
      <c r="K1144" s="68"/>
      <c r="L1144" s="68"/>
      <c r="M1144" s="68"/>
      <c r="N1144" s="68"/>
      <c r="O1144" s="31" t="s">
        <v>2956</v>
      </c>
      <c r="P1144" s="31">
        <v>1.7000000000000001E-2</v>
      </c>
    </row>
    <row r="1145" spans="1:16" ht="29" x14ac:dyDescent="0.35">
      <c r="A1145" s="2" t="s">
        <v>156</v>
      </c>
      <c r="B1145" s="27">
        <v>2</v>
      </c>
      <c r="C1145" s="2" t="s">
        <v>271</v>
      </c>
      <c r="D1145" s="11" t="s">
        <v>335</v>
      </c>
      <c r="E1145" s="11"/>
      <c r="F1145" s="11" t="s">
        <v>255</v>
      </c>
      <c r="G1145" s="11" t="s">
        <v>608</v>
      </c>
      <c r="H1145" s="11" t="s">
        <v>7273</v>
      </c>
      <c r="I1145" s="68" t="s">
        <v>2040</v>
      </c>
      <c r="J1145" s="68"/>
      <c r="K1145" s="68"/>
      <c r="L1145" s="68"/>
      <c r="M1145" s="68" t="s">
        <v>2040</v>
      </c>
      <c r="N1145" s="68"/>
      <c r="O1145" s="31" t="s">
        <v>2957</v>
      </c>
      <c r="P1145" s="31">
        <v>1.7000000000000001E-2</v>
      </c>
    </row>
    <row r="1146" spans="1:16" ht="29" x14ac:dyDescent="0.35">
      <c r="A1146" s="2" t="s">
        <v>156</v>
      </c>
      <c r="B1146" s="27">
        <v>2</v>
      </c>
      <c r="C1146" s="2" t="s">
        <v>271</v>
      </c>
      <c r="D1146" s="11" t="s">
        <v>335</v>
      </c>
      <c r="E1146" s="11"/>
      <c r="F1146" s="11" t="s">
        <v>241</v>
      </c>
      <c r="G1146" s="11" t="s">
        <v>608</v>
      </c>
      <c r="H1146" s="11" t="s">
        <v>7269</v>
      </c>
      <c r="I1146" s="68"/>
      <c r="J1146" s="68"/>
      <c r="K1146" s="68"/>
      <c r="L1146" s="68"/>
      <c r="M1146" s="68"/>
      <c r="N1146" s="68"/>
      <c r="O1146" s="31" t="s">
        <v>1022</v>
      </c>
      <c r="P1146" s="31">
        <v>2.9000000000000001E-2</v>
      </c>
    </row>
    <row r="1147" spans="1:16" ht="29" x14ac:dyDescent="0.35">
      <c r="A1147" s="2" t="s">
        <v>156</v>
      </c>
      <c r="B1147" s="27">
        <v>2</v>
      </c>
      <c r="C1147" s="2" t="s">
        <v>271</v>
      </c>
      <c r="D1147" s="11" t="s">
        <v>335</v>
      </c>
      <c r="E1147" s="11"/>
      <c r="F1147" s="11" t="s">
        <v>241</v>
      </c>
      <c r="G1147" s="11" t="s">
        <v>608</v>
      </c>
      <c r="H1147" s="11" t="s">
        <v>7279</v>
      </c>
      <c r="I1147" s="68"/>
      <c r="J1147" s="68"/>
      <c r="K1147" s="68"/>
      <c r="L1147" s="68"/>
      <c r="M1147" s="68" t="s">
        <v>2040</v>
      </c>
      <c r="N1147" s="68"/>
      <c r="O1147" s="31" t="s">
        <v>2958</v>
      </c>
      <c r="P1147" s="31">
        <v>2.3E-2</v>
      </c>
    </row>
    <row r="1148" spans="1:16" ht="29" x14ac:dyDescent="0.35">
      <c r="A1148" s="2" t="s">
        <v>156</v>
      </c>
      <c r="B1148" s="27">
        <v>2</v>
      </c>
      <c r="C1148" s="2" t="s">
        <v>271</v>
      </c>
      <c r="D1148" s="11" t="s">
        <v>335</v>
      </c>
      <c r="E1148" s="11"/>
      <c r="F1148" s="11" t="s">
        <v>241</v>
      </c>
      <c r="G1148" s="11" t="s">
        <v>608</v>
      </c>
      <c r="H1148" s="11" t="s">
        <v>7285</v>
      </c>
      <c r="I1148" s="68" t="s">
        <v>2040</v>
      </c>
      <c r="J1148" s="68"/>
      <c r="K1148" s="68"/>
      <c r="L1148" s="68"/>
      <c r="M1148" s="68"/>
      <c r="N1148" s="68"/>
      <c r="O1148" s="31" t="s">
        <v>2959</v>
      </c>
      <c r="P1148" s="31">
        <v>3.3000000000000002E-2</v>
      </c>
    </row>
    <row r="1149" spans="1:16" ht="29" x14ac:dyDescent="0.35">
      <c r="A1149" s="2" t="s">
        <v>156</v>
      </c>
      <c r="B1149" s="27">
        <v>2</v>
      </c>
      <c r="C1149" s="2" t="s">
        <v>271</v>
      </c>
      <c r="D1149" s="11" t="s">
        <v>335</v>
      </c>
      <c r="E1149" s="11"/>
      <c r="F1149" s="11" t="s">
        <v>241</v>
      </c>
      <c r="G1149" s="11" t="s">
        <v>608</v>
      </c>
      <c r="H1149" s="11" t="s">
        <v>7273</v>
      </c>
      <c r="I1149" s="68" t="s">
        <v>2040</v>
      </c>
      <c r="J1149" s="68"/>
      <c r="K1149" s="68"/>
      <c r="L1149" s="68"/>
      <c r="M1149" s="68" t="s">
        <v>2040</v>
      </c>
      <c r="N1149" s="68"/>
      <c r="O1149" s="31" t="s">
        <v>2960</v>
      </c>
      <c r="P1149" s="31">
        <v>3.3000000000000002E-2</v>
      </c>
    </row>
    <row r="1150" spans="1:16" ht="29" x14ac:dyDescent="0.35">
      <c r="A1150" s="2" t="s">
        <v>156</v>
      </c>
      <c r="B1150" s="27">
        <v>2</v>
      </c>
      <c r="C1150" s="2" t="s">
        <v>271</v>
      </c>
      <c r="D1150" s="11" t="s">
        <v>335</v>
      </c>
      <c r="E1150" s="11"/>
      <c r="F1150" s="11" t="s">
        <v>103</v>
      </c>
      <c r="G1150" s="11" t="s">
        <v>608</v>
      </c>
      <c r="H1150" s="11" t="s">
        <v>7269</v>
      </c>
      <c r="I1150" s="68"/>
      <c r="J1150" s="68"/>
      <c r="K1150" s="68"/>
      <c r="L1150" s="68"/>
      <c r="M1150" s="68"/>
      <c r="N1150" s="68"/>
      <c r="O1150" s="31" t="s">
        <v>1023</v>
      </c>
      <c r="P1150" s="31">
        <v>4.3999999999999997E-2</v>
      </c>
    </row>
    <row r="1151" spans="1:16" ht="29" x14ac:dyDescent="0.35">
      <c r="A1151" s="2" t="s">
        <v>156</v>
      </c>
      <c r="B1151" s="27">
        <v>2</v>
      </c>
      <c r="C1151" s="2" t="s">
        <v>271</v>
      </c>
      <c r="D1151" s="11" t="s">
        <v>335</v>
      </c>
      <c r="E1151" s="11"/>
      <c r="F1151" s="11" t="s">
        <v>103</v>
      </c>
      <c r="G1151" s="11" t="s">
        <v>608</v>
      </c>
      <c r="H1151" s="11" t="s">
        <v>7279</v>
      </c>
      <c r="I1151" s="68"/>
      <c r="J1151" s="68"/>
      <c r="K1151" s="68"/>
      <c r="L1151" s="68"/>
      <c r="M1151" s="68" t="s">
        <v>2040</v>
      </c>
      <c r="N1151" s="68"/>
      <c r="O1151" s="31" t="s">
        <v>2961</v>
      </c>
      <c r="P1151" s="31">
        <v>3.5000000000000003E-2</v>
      </c>
    </row>
    <row r="1152" spans="1:16" ht="29" x14ac:dyDescent="0.35">
      <c r="A1152" s="2" t="s">
        <v>156</v>
      </c>
      <c r="B1152" s="27">
        <v>2</v>
      </c>
      <c r="C1152" s="2" t="s">
        <v>271</v>
      </c>
      <c r="D1152" s="11" t="s">
        <v>335</v>
      </c>
      <c r="E1152" s="11"/>
      <c r="F1152" s="11" t="s">
        <v>103</v>
      </c>
      <c r="G1152" s="11" t="s">
        <v>608</v>
      </c>
      <c r="H1152" s="11" t="s">
        <v>7285</v>
      </c>
      <c r="I1152" s="68" t="s">
        <v>2040</v>
      </c>
      <c r="J1152" s="68"/>
      <c r="K1152" s="68"/>
      <c r="L1152" s="68"/>
      <c r="M1152" s="68"/>
      <c r="N1152" s="68"/>
      <c r="O1152" s="31" t="s">
        <v>2962</v>
      </c>
      <c r="P1152" s="31">
        <v>5.0999999999999997E-2</v>
      </c>
    </row>
    <row r="1153" spans="1:16" ht="29" x14ac:dyDescent="0.35">
      <c r="A1153" s="2" t="s">
        <v>156</v>
      </c>
      <c r="B1153" s="27">
        <v>2</v>
      </c>
      <c r="C1153" s="2" t="s">
        <v>271</v>
      </c>
      <c r="D1153" s="11" t="s">
        <v>335</v>
      </c>
      <c r="E1153" s="11"/>
      <c r="F1153" s="11" t="s">
        <v>103</v>
      </c>
      <c r="G1153" s="11" t="s">
        <v>608</v>
      </c>
      <c r="H1153" s="11" t="s">
        <v>7273</v>
      </c>
      <c r="I1153" s="68" t="s">
        <v>2040</v>
      </c>
      <c r="J1153" s="68"/>
      <c r="K1153" s="68"/>
      <c r="L1153" s="68"/>
      <c r="M1153" s="68" t="s">
        <v>2040</v>
      </c>
      <c r="N1153" s="68"/>
      <c r="O1153" s="31" t="s">
        <v>2963</v>
      </c>
      <c r="P1153" s="31">
        <v>5.0999999999999997E-2</v>
      </c>
    </row>
    <row r="1154" spans="1:16" ht="29" x14ac:dyDescent="0.35">
      <c r="A1154" s="2" t="s">
        <v>156</v>
      </c>
      <c r="B1154" s="27">
        <v>2</v>
      </c>
      <c r="C1154" s="2" t="s">
        <v>271</v>
      </c>
      <c r="D1154" s="11" t="s">
        <v>335</v>
      </c>
      <c r="E1154" s="11"/>
      <c r="F1154" s="11" t="s">
        <v>98</v>
      </c>
      <c r="G1154" s="11" t="s">
        <v>608</v>
      </c>
      <c r="H1154" s="11" t="s">
        <v>7269</v>
      </c>
      <c r="I1154" s="68"/>
      <c r="J1154" s="68"/>
      <c r="K1154" s="68"/>
      <c r="L1154" s="68"/>
      <c r="M1154" s="68"/>
      <c r="N1154" s="68"/>
      <c r="O1154" s="31" t="s">
        <v>1024</v>
      </c>
      <c r="P1154" s="31">
        <v>0.10199999999999999</v>
      </c>
    </row>
    <row r="1155" spans="1:16" ht="29" x14ac:dyDescent="0.35">
      <c r="A1155" s="2" t="s">
        <v>156</v>
      </c>
      <c r="B1155" s="27">
        <v>2</v>
      </c>
      <c r="C1155" s="2" t="s">
        <v>271</v>
      </c>
      <c r="D1155" s="11" t="s">
        <v>335</v>
      </c>
      <c r="E1155" s="11"/>
      <c r="F1155" s="11" t="s">
        <v>98</v>
      </c>
      <c r="G1155" s="11" t="s">
        <v>608</v>
      </c>
      <c r="H1155" s="11" t="s">
        <v>7279</v>
      </c>
      <c r="I1155" s="68"/>
      <c r="J1155" s="68"/>
      <c r="K1155" s="68"/>
      <c r="L1155" s="68"/>
      <c r="M1155" s="68" t="s">
        <v>2040</v>
      </c>
      <c r="N1155" s="68"/>
      <c r="O1155" s="31" t="s">
        <v>2964</v>
      </c>
      <c r="P1155" s="31">
        <v>8.2000000000000003E-2</v>
      </c>
    </row>
    <row r="1156" spans="1:16" ht="29" x14ac:dyDescent="0.35">
      <c r="A1156" s="2" t="s">
        <v>156</v>
      </c>
      <c r="B1156" s="27">
        <v>2</v>
      </c>
      <c r="C1156" s="2" t="s">
        <v>271</v>
      </c>
      <c r="D1156" s="11" t="s">
        <v>335</v>
      </c>
      <c r="E1156" s="11"/>
      <c r="F1156" s="11" t="s">
        <v>98</v>
      </c>
      <c r="G1156" s="11" t="s">
        <v>608</v>
      </c>
      <c r="H1156" s="11" t="s">
        <v>7285</v>
      </c>
      <c r="I1156" s="68" t="s">
        <v>2040</v>
      </c>
      <c r="J1156" s="68"/>
      <c r="K1156" s="68"/>
      <c r="L1156" s="68"/>
      <c r="M1156" s="68"/>
      <c r="N1156" s="68"/>
      <c r="O1156" s="31" t="s">
        <v>2965</v>
      </c>
      <c r="P1156" s="31">
        <v>0.11700000000000001</v>
      </c>
    </row>
    <row r="1157" spans="1:16" ht="29" x14ac:dyDescent="0.35">
      <c r="A1157" s="2" t="s">
        <v>156</v>
      </c>
      <c r="B1157" s="27">
        <v>2</v>
      </c>
      <c r="C1157" s="2" t="s">
        <v>271</v>
      </c>
      <c r="D1157" s="11" t="s">
        <v>335</v>
      </c>
      <c r="E1157" s="11"/>
      <c r="F1157" s="11" t="s">
        <v>98</v>
      </c>
      <c r="G1157" s="11" t="s">
        <v>608</v>
      </c>
      <c r="H1157" s="11" t="s">
        <v>7273</v>
      </c>
      <c r="I1157" s="68" t="s">
        <v>2040</v>
      </c>
      <c r="J1157" s="68"/>
      <c r="K1157" s="68"/>
      <c r="L1157" s="68"/>
      <c r="M1157" s="68" t="s">
        <v>2040</v>
      </c>
      <c r="N1157" s="68"/>
      <c r="O1157" s="31" t="s">
        <v>2966</v>
      </c>
      <c r="P1157" s="31">
        <v>0.11700000000000001</v>
      </c>
    </row>
    <row r="1158" spans="1:16" ht="29" x14ac:dyDescent="0.35">
      <c r="A1158" s="2" t="s">
        <v>156</v>
      </c>
      <c r="B1158" s="27">
        <v>2</v>
      </c>
      <c r="C1158" s="2" t="s">
        <v>271</v>
      </c>
      <c r="D1158" s="11" t="s">
        <v>335</v>
      </c>
      <c r="E1158" s="11"/>
      <c r="F1158" s="11" t="s">
        <v>104</v>
      </c>
      <c r="G1158" s="11" t="s">
        <v>608</v>
      </c>
      <c r="H1158" s="11" t="s">
        <v>7269</v>
      </c>
      <c r="I1158" s="68"/>
      <c r="J1158" s="68"/>
      <c r="K1158" s="68"/>
      <c r="L1158" s="68"/>
      <c r="M1158" s="68"/>
      <c r="N1158" s="68"/>
      <c r="O1158" s="31" t="s">
        <v>1025</v>
      </c>
      <c r="P1158" s="31">
        <v>0.218</v>
      </c>
    </row>
    <row r="1159" spans="1:16" ht="29" x14ac:dyDescent="0.35">
      <c r="A1159" s="2" t="s">
        <v>156</v>
      </c>
      <c r="B1159" s="27">
        <v>2</v>
      </c>
      <c r="C1159" s="2" t="s">
        <v>271</v>
      </c>
      <c r="D1159" s="11" t="s">
        <v>335</v>
      </c>
      <c r="E1159" s="11"/>
      <c r="F1159" s="11" t="s">
        <v>104</v>
      </c>
      <c r="G1159" s="11" t="s">
        <v>608</v>
      </c>
      <c r="H1159" s="11" t="s">
        <v>7279</v>
      </c>
      <c r="I1159" s="68"/>
      <c r="J1159" s="68"/>
      <c r="K1159" s="68"/>
      <c r="L1159" s="68"/>
      <c r="M1159" s="68" t="s">
        <v>2040</v>
      </c>
      <c r="N1159" s="68"/>
      <c r="O1159" s="31" t="s">
        <v>2967</v>
      </c>
      <c r="P1159" s="31">
        <v>0.17399999999999999</v>
      </c>
    </row>
    <row r="1160" spans="1:16" ht="29" x14ac:dyDescent="0.35">
      <c r="A1160" s="2" t="s">
        <v>156</v>
      </c>
      <c r="B1160" s="27">
        <v>2</v>
      </c>
      <c r="C1160" s="2" t="s">
        <v>271</v>
      </c>
      <c r="D1160" s="11" t="s">
        <v>335</v>
      </c>
      <c r="E1160" s="11"/>
      <c r="F1160" s="11" t="s">
        <v>104</v>
      </c>
      <c r="G1160" s="11" t="s">
        <v>608</v>
      </c>
      <c r="H1160" s="11" t="s">
        <v>7285</v>
      </c>
      <c r="I1160" s="68" t="s">
        <v>2040</v>
      </c>
      <c r="J1160" s="68"/>
      <c r="K1160" s="68"/>
      <c r="L1160" s="68"/>
      <c r="M1160" s="68"/>
      <c r="N1160" s="68"/>
      <c r="O1160" s="31" t="s">
        <v>2968</v>
      </c>
      <c r="P1160" s="31">
        <v>0.251</v>
      </c>
    </row>
    <row r="1161" spans="1:16" ht="29" x14ac:dyDescent="0.35">
      <c r="A1161" s="2" t="s">
        <v>156</v>
      </c>
      <c r="B1161" s="27">
        <v>2</v>
      </c>
      <c r="C1161" s="2" t="s">
        <v>271</v>
      </c>
      <c r="D1161" s="11" t="s">
        <v>335</v>
      </c>
      <c r="E1161" s="11"/>
      <c r="F1161" s="11" t="s">
        <v>104</v>
      </c>
      <c r="G1161" s="11" t="s">
        <v>608</v>
      </c>
      <c r="H1161" s="11" t="s">
        <v>7273</v>
      </c>
      <c r="I1161" s="68" t="s">
        <v>2040</v>
      </c>
      <c r="J1161" s="68"/>
      <c r="K1161" s="68"/>
      <c r="L1161" s="68"/>
      <c r="M1161" s="68" t="s">
        <v>2040</v>
      </c>
      <c r="N1161" s="68"/>
      <c r="O1161" s="31" t="s">
        <v>2969</v>
      </c>
      <c r="P1161" s="31">
        <v>0.251</v>
      </c>
    </row>
    <row r="1162" spans="1:16" ht="29" x14ac:dyDescent="0.35">
      <c r="A1162" s="2" t="s">
        <v>156</v>
      </c>
      <c r="B1162" s="27">
        <v>2</v>
      </c>
      <c r="C1162" s="2" t="s">
        <v>271</v>
      </c>
      <c r="D1162" s="11" t="s">
        <v>335</v>
      </c>
      <c r="E1162" s="11"/>
      <c r="F1162" s="11" t="s">
        <v>105</v>
      </c>
      <c r="G1162" s="11" t="s">
        <v>608</v>
      </c>
      <c r="H1162" s="11" t="s">
        <v>7269</v>
      </c>
      <c r="I1162" s="68"/>
      <c r="J1162" s="68"/>
      <c r="K1162" s="68"/>
      <c r="L1162" s="68"/>
      <c r="M1162" s="68"/>
      <c r="N1162" s="68"/>
      <c r="O1162" s="31" t="s">
        <v>1026</v>
      </c>
      <c r="P1162" s="31">
        <v>0.36299999999999999</v>
      </c>
    </row>
    <row r="1163" spans="1:16" ht="29" x14ac:dyDescent="0.35">
      <c r="A1163" s="2" t="s">
        <v>156</v>
      </c>
      <c r="B1163" s="27">
        <v>2</v>
      </c>
      <c r="C1163" s="2" t="s">
        <v>271</v>
      </c>
      <c r="D1163" s="11" t="s">
        <v>335</v>
      </c>
      <c r="E1163" s="11"/>
      <c r="F1163" s="11" t="s">
        <v>105</v>
      </c>
      <c r="G1163" s="11" t="s">
        <v>608</v>
      </c>
      <c r="H1163" s="11" t="s">
        <v>7279</v>
      </c>
      <c r="I1163" s="68"/>
      <c r="J1163" s="68"/>
      <c r="K1163" s="68"/>
      <c r="L1163" s="68"/>
      <c r="M1163" s="68" t="s">
        <v>2040</v>
      </c>
      <c r="N1163" s="68"/>
      <c r="O1163" s="31" t="s">
        <v>2970</v>
      </c>
      <c r="P1163" s="31">
        <v>0.28999999999999998</v>
      </c>
    </row>
    <row r="1164" spans="1:16" ht="29" x14ac:dyDescent="0.35">
      <c r="A1164" s="2" t="s">
        <v>156</v>
      </c>
      <c r="B1164" s="27">
        <v>2</v>
      </c>
      <c r="C1164" s="2" t="s">
        <v>271</v>
      </c>
      <c r="D1164" s="11" t="s">
        <v>335</v>
      </c>
      <c r="E1164" s="11"/>
      <c r="F1164" s="11" t="s">
        <v>105</v>
      </c>
      <c r="G1164" s="11" t="s">
        <v>608</v>
      </c>
      <c r="H1164" s="11" t="s">
        <v>7285</v>
      </c>
      <c r="I1164" s="68" t="s">
        <v>2040</v>
      </c>
      <c r="J1164" s="68"/>
      <c r="K1164" s="68"/>
      <c r="L1164" s="68"/>
      <c r="M1164" s="68"/>
      <c r="N1164" s="68"/>
      <c r="O1164" s="31" t="s">
        <v>2971</v>
      </c>
      <c r="P1164" s="31">
        <v>0.41699999999999998</v>
      </c>
    </row>
    <row r="1165" spans="1:16" ht="29" x14ac:dyDescent="0.35">
      <c r="A1165" s="2" t="s">
        <v>156</v>
      </c>
      <c r="B1165" s="27">
        <v>2</v>
      </c>
      <c r="C1165" s="2" t="s">
        <v>271</v>
      </c>
      <c r="D1165" s="11" t="s">
        <v>335</v>
      </c>
      <c r="E1165" s="11"/>
      <c r="F1165" s="11" t="s">
        <v>105</v>
      </c>
      <c r="G1165" s="11" t="s">
        <v>608</v>
      </c>
      <c r="H1165" s="11" t="s">
        <v>7273</v>
      </c>
      <c r="I1165" s="68" t="s">
        <v>2040</v>
      </c>
      <c r="J1165" s="68"/>
      <c r="K1165" s="68"/>
      <c r="L1165" s="68"/>
      <c r="M1165" s="68" t="s">
        <v>2040</v>
      </c>
      <c r="N1165" s="68"/>
      <c r="O1165" s="31" t="s">
        <v>2972</v>
      </c>
      <c r="P1165" s="31">
        <v>0.41699999999999998</v>
      </c>
    </row>
    <row r="1166" spans="1:16" ht="29" x14ac:dyDescent="0.35">
      <c r="A1166" s="2" t="s">
        <v>156</v>
      </c>
      <c r="B1166" s="27">
        <v>2</v>
      </c>
      <c r="C1166" s="2" t="s">
        <v>271</v>
      </c>
      <c r="D1166" s="11" t="s">
        <v>335</v>
      </c>
      <c r="E1166" s="11"/>
      <c r="F1166" s="11" t="s">
        <v>107</v>
      </c>
      <c r="G1166" s="11" t="s">
        <v>608</v>
      </c>
      <c r="H1166" s="11" t="s">
        <v>7269</v>
      </c>
      <c r="I1166" s="68"/>
      <c r="J1166" s="68"/>
      <c r="K1166" s="68"/>
      <c r="L1166" s="68"/>
      <c r="M1166" s="68"/>
      <c r="N1166" s="68"/>
      <c r="O1166" s="31" t="s">
        <v>1027</v>
      </c>
      <c r="P1166" s="31">
        <v>0.63800000000000001</v>
      </c>
    </row>
    <row r="1167" spans="1:16" ht="29" x14ac:dyDescent="0.35">
      <c r="A1167" s="2" t="s">
        <v>156</v>
      </c>
      <c r="B1167" s="27">
        <v>2</v>
      </c>
      <c r="C1167" s="2" t="s">
        <v>271</v>
      </c>
      <c r="D1167" s="11" t="s">
        <v>335</v>
      </c>
      <c r="E1167" s="11"/>
      <c r="F1167" s="11" t="s">
        <v>107</v>
      </c>
      <c r="G1167" s="11" t="s">
        <v>608</v>
      </c>
      <c r="H1167" s="11" t="s">
        <v>7279</v>
      </c>
      <c r="I1167" s="68"/>
      <c r="J1167" s="68"/>
      <c r="K1167" s="68"/>
      <c r="L1167" s="68"/>
      <c r="M1167" s="68" t="s">
        <v>2040</v>
      </c>
      <c r="N1167" s="68"/>
      <c r="O1167" s="31" t="s">
        <v>2973</v>
      </c>
      <c r="P1167" s="31">
        <v>0.51</v>
      </c>
    </row>
    <row r="1168" spans="1:16" ht="29" x14ac:dyDescent="0.35">
      <c r="A1168" s="2" t="s">
        <v>156</v>
      </c>
      <c r="B1168" s="27">
        <v>2</v>
      </c>
      <c r="C1168" s="2" t="s">
        <v>271</v>
      </c>
      <c r="D1168" s="11" t="s">
        <v>335</v>
      </c>
      <c r="E1168" s="11"/>
      <c r="F1168" s="11" t="s">
        <v>107</v>
      </c>
      <c r="G1168" s="11" t="s">
        <v>608</v>
      </c>
      <c r="H1168" s="11" t="s">
        <v>7285</v>
      </c>
      <c r="I1168" s="68" t="s">
        <v>2040</v>
      </c>
      <c r="J1168" s="68"/>
      <c r="K1168" s="68"/>
      <c r="L1168" s="68"/>
      <c r="M1168" s="68"/>
      <c r="N1168" s="68"/>
      <c r="O1168" s="31" t="s">
        <v>2974</v>
      </c>
      <c r="P1168" s="31">
        <v>0.73399999999999999</v>
      </c>
    </row>
    <row r="1169" spans="1:16" ht="29" x14ac:dyDescent="0.35">
      <c r="A1169" s="2" t="s">
        <v>156</v>
      </c>
      <c r="B1169" s="27">
        <v>2</v>
      </c>
      <c r="C1169" s="2" t="s">
        <v>271</v>
      </c>
      <c r="D1169" s="11" t="s">
        <v>335</v>
      </c>
      <c r="E1169" s="11"/>
      <c r="F1169" s="11" t="s">
        <v>107</v>
      </c>
      <c r="G1169" s="11" t="s">
        <v>608</v>
      </c>
      <c r="H1169" s="11" t="s">
        <v>7273</v>
      </c>
      <c r="I1169" s="68" t="s">
        <v>2040</v>
      </c>
      <c r="J1169" s="68"/>
      <c r="K1169" s="68"/>
      <c r="L1169" s="68"/>
      <c r="M1169" s="68" t="s">
        <v>2040</v>
      </c>
      <c r="N1169" s="68"/>
      <c r="O1169" s="31" t="s">
        <v>2975</v>
      </c>
      <c r="P1169" s="31">
        <v>0.73399999999999999</v>
      </c>
    </row>
    <row r="1170" spans="1:16" ht="29" x14ac:dyDescent="0.35">
      <c r="A1170" s="2" t="s">
        <v>156</v>
      </c>
      <c r="B1170" s="27">
        <v>2</v>
      </c>
      <c r="C1170" s="2" t="s">
        <v>271</v>
      </c>
      <c r="D1170" s="11" t="s">
        <v>335</v>
      </c>
      <c r="E1170" s="11"/>
      <c r="F1170" s="11" t="s">
        <v>109</v>
      </c>
      <c r="G1170" s="11" t="s">
        <v>608</v>
      </c>
      <c r="H1170" s="11" t="s">
        <v>7269</v>
      </c>
      <c r="I1170" s="68"/>
      <c r="J1170" s="68"/>
      <c r="K1170" s="68"/>
      <c r="L1170" s="68"/>
      <c r="M1170" s="68"/>
      <c r="N1170" s="68"/>
      <c r="O1170" s="31" t="s">
        <v>1028</v>
      </c>
      <c r="P1170" s="31">
        <v>1.0589999999999999</v>
      </c>
    </row>
    <row r="1171" spans="1:16" ht="29" x14ac:dyDescent="0.35">
      <c r="A1171" s="2" t="s">
        <v>156</v>
      </c>
      <c r="B1171" s="27">
        <v>2</v>
      </c>
      <c r="C1171" s="2" t="s">
        <v>271</v>
      </c>
      <c r="D1171" s="11" t="s">
        <v>335</v>
      </c>
      <c r="E1171" s="11"/>
      <c r="F1171" s="11" t="s">
        <v>109</v>
      </c>
      <c r="G1171" s="11" t="s">
        <v>608</v>
      </c>
      <c r="H1171" s="11" t="s">
        <v>7279</v>
      </c>
      <c r="I1171" s="68"/>
      <c r="J1171" s="68"/>
      <c r="K1171" s="68"/>
      <c r="L1171" s="68"/>
      <c r="M1171" s="68" t="s">
        <v>2040</v>
      </c>
      <c r="N1171" s="68"/>
      <c r="O1171" s="31" t="s">
        <v>2976</v>
      </c>
      <c r="P1171" s="31">
        <v>0.84699999999999998</v>
      </c>
    </row>
    <row r="1172" spans="1:16" ht="29" x14ac:dyDescent="0.35">
      <c r="A1172" s="2" t="s">
        <v>156</v>
      </c>
      <c r="B1172" s="27">
        <v>2</v>
      </c>
      <c r="C1172" s="2" t="s">
        <v>271</v>
      </c>
      <c r="D1172" s="11" t="s">
        <v>335</v>
      </c>
      <c r="E1172" s="11"/>
      <c r="F1172" s="11" t="s">
        <v>109</v>
      </c>
      <c r="G1172" s="11" t="s">
        <v>608</v>
      </c>
      <c r="H1172" s="11" t="s">
        <v>7285</v>
      </c>
      <c r="I1172" s="68" t="s">
        <v>2040</v>
      </c>
      <c r="J1172" s="68"/>
      <c r="K1172" s="68"/>
      <c r="L1172" s="68"/>
      <c r="M1172" s="68"/>
      <c r="N1172" s="68"/>
      <c r="O1172" s="31" t="s">
        <v>2977</v>
      </c>
      <c r="P1172" s="31">
        <v>1.218</v>
      </c>
    </row>
    <row r="1173" spans="1:16" ht="29" x14ac:dyDescent="0.35">
      <c r="A1173" s="2" t="s">
        <v>156</v>
      </c>
      <c r="B1173" s="27">
        <v>2</v>
      </c>
      <c r="C1173" s="2" t="s">
        <v>271</v>
      </c>
      <c r="D1173" s="11" t="s">
        <v>335</v>
      </c>
      <c r="E1173" s="11"/>
      <c r="F1173" s="11" t="s">
        <v>109</v>
      </c>
      <c r="G1173" s="11" t="s">
        <v>608</v>
      </c>
      <c r="H1173" s="11" t="s">
        <v>7273</v>
      </c>
      <c r="I1173" s="68" t="s">
        <v>2040</v>
      </c>
      <c r="J1173" s="68"/>
      <c r="K1173" s="68"/>
      <c r="L1173" s="68"/>
      <c r="M1173" s="68" t="s">
        <v>2040</v>
      </c>
      <c r="N1173" s="68"/>
      <c r="O1173" s="31" t="s">
        <v>2978</v>
      </c>
      <c r="P1173" s="31">
        <v>1.218</v>
      </c>
    </row>
    <row r="1174" spans="1:16" ht="29" x14ac:dyDescent="0.35">
      <c r="A1174" s="2" t="s">
        <v>156</v>
      </c>
      <c r="B1174" s="27">
        <v>2</v>
      </c>
      <c r="C1174" s="2" t="s">
        <v>271</v>
      </c>
      <c r="D1174" s="11" t="s">
        <v>335</v>
      </c>
      <c r="E1174" s="11"/>
      <c r="F1174" s="11" t="s">
        <v>110</v>
      </c>
      <c r="G1174" s="11" t="s">
        <v>608</v>
      </c>
      <c r="H1174" s="11" t="s">
        <v>7269</v>
      </c>
      <c r="I1174" s="68"/>
      <c r="J1174" s="68"/>
      <c r="K1174" s="68"/>
      <c r="L1174" s="68"/>
      <c r="M1174" s="68"/>
      <c r="N1174" s="68"/>
      <c r="O1174" s="31" t="s">
        <v>1029</v>
      </c>
      <c r="P1174" s="31">
        <v>1.4790000000000001</v>
      </c>
    </row>
    <row r="1175" spans="1:16" ht="29" x14ac:dyDescent="0.35">
      <c r="A1175" s="2" t="s">
        <v>156</v>
      </c>
      <c r="B1175" s="27">
        <v>2</v>
      </c>
      <c r="C1175" s="2" t="s">
        <v>271</v>
      </c>
      <c r="D1175" s="11" t="s">
        <v>335</v>
      </c>
      <c r="E1175" s="11"/>
      <c r="F1175" s="11" t="s">
        <v>110</v>
      </c>
      <c r="G1175" s="11" t="s">
        <v>608</v>
      </c>
      <c r="H1175" s="11" t="s">
        <v>7279</v>
      </c>
      <c r="I1175" s="68"/>
      <c r="J1175" s="68"/>
      <c r="K1175" s="68"/>
      <c r="L1175" s="68"/>
      <c r="M1175" s="68" t="s">
        <v>2040</v>
      </c>
      <c r="N1175" s="68"/>
      <c r="O1175" s="31" t="s">
        <v>2979</v>
      </c>
      <c r="P1175" s="31">
        <v>1.1830000000000001</v>
      </c>
    </row>
    <row r="1176" spans="1:16" ht="29" x14ac:dyDescent="0.35">
      <c r="A1176" s="2" t="s">
        <v>156</v>
      </c>
      <c r="B1176" s="27">
        <v>2</v>
      </c>
      <c r="C1176" s="2" t="s">
        <v>271</v>
      </c>
      <c r="D1176" s="11" t="s">
        <v>335</v>
      </c>
      <c r="E1176" s="11"/>
      <c r="F1176" s="11" t="s">
        <v>110</v>
      </c>
      <c r="G1176" s="11" t="s">
        <v>608</v>
      </c>
      <c r="H1176" s="11" t="s">
        <v>7285</v>
      </c>
      <c r="I1176" s="68" t="s">
        <v>2040</v>
      </c>
      <c r="J1176" s="68"/>
      <c r="K1176" s="68"/>
      <c r="L1176" s="68"/>
      <c r="M1176" s="68"/>
      <c r="N1176" s="68"/>
      <c r="O1176" s="31" t="s">
        <v>2980</v>
      </c>
      <c r="P1176" s="31">
        <v>1.7010000000000001</v>
      </c>
    </row>
    <row r="1177" spans="1:16" ht="29" x14ac:dyDescent="0.35">
      <c r="A1177" s="2" t="s">
        <v>156</v>
      </c>
      <c r="B1177" s="27">
        <v>2</v>
      </c>
      <c r="C1177" s="2" t="s">
        <v>271</v>
      </c>
      <c r="D1177" s="11" t="s">
        <v>335</v>
      </c>
      <c r="E1177" s="11"/>
      <c r="F1177" s="11" t="s">
        <v>110</v>
      </c>
      <c r="G1177" s="11" t="s">
        <v>608</v>
      </c>
      <c r="H1177" s="11" t="s">
        <v>7273</v>
      </c>
      <c r="I1177" s="68" t="s">
        <v>2040</v>
      </c>
      <c r="J1177" s="68"/>
      <c r="K1177" s="68"/>
      <c r="L1177" s="68"/>
      <c r="M1177" s="68" t="s">
        <v>2040</v>
      </c>
      <c r="N1177" s="68"/>
      <c r="O1177" s="31" t="s">
        <v>2981</v>
      </c>
      <c r="P1177" s="31">
        <v>1.7010000000000001</v>
      </c>
    </row>
    <row r="1178" spans="1:16" ht="29" x14ac:dyDescent="0.35">
      <c r="A1178" s="2" t="s">
        <v>156</v>
      </c>
      <c r="B1178" s="27">
        <v>2</v>
      </c>
      <c r="C1178" s="2" t="s">
        <v>271</v>
      </c>
      <c r="D1178" s="11" t="s">
        <v>335</v>
      </c>
      <c r="E1178" s="11"/>
      <c r="F1178" s="11" t="s">
        <v>111</v>
      </c>
      <c r="G1178" s="11" t="s">
        <v>608</v>
      </c>
      <c r="H1178" s="11" t="s">
        <v>7269</v>
      </c>
      <c r="I1178" s="68"/>
      <c r="J1178" s="68"/>
      <c r="K1178" s="68"/>
      <c r="L1178" s="68"/>
      <c r="M1178" s="68"/>
      <c r="N1178" s="68"/>
      <c r="O1178" s="31" t="s">
        <v>1030</v>
      </c>
      <c r="P1178" s="31">
        <v>1.9139999999999999</v>
      </c>
    </row>
    <row r="1179" spans="1:16" ht="29" x14ac:dyDescent="0.35">
      <c r="A1179" s="2" t="s">
        <v>156</v>
      </c>
      <c r="B1179" s="27">
        <v>2</v>
      </c>
      <c r="C1179" s="2" t="s">
        <v>271</v>
      </c>
      <c r="D1179" s="11" t="s">
        <v>335</v>
      </c>
      <c r="E1179" s="11"/>
      <c r="F1179" s="11" t="s">
        <v>111</v>
      </c>
      <c r="G1179" s="11" t="s">
        <v>608</v>
      </c>
      <c r="H1179" s="11" t="s">
        <v>7279</v>
      </c>
      <c r="I1179" s="68"/>
      <c r="J1179" s="68"/>
      <c r="K1179" s="68"/>
      <c r="L1179" s="68"/>
      <c r="M1179" s="68" t="s">
        <v>2040</v>
      </c>
      <c r="N1179" s="68"/>
      <c r="O1179" s="31" t="s">
        <v>2982</v>
      </c>
      <c r="P1179" s="31">
        <v>1.5309999999999999</v>
      </c>
    </row>
    <row r="1180" spans="1:16" ht="29" x14ac:dyDescent="0.35">
      <c r="A1180" s="2" t="s">
        <v>156</v>
      </c>
      <c r="B1180" s="27">
        <v>2</v>
      </c>
      <c r="C1180" s="2" t="s">
        <v>271</v>
      </c>
      <c r="D1180" s="11" t="s">
        <v>335</v>
      </c>
      <c r="E1180" s="11"/>
      <c r="F1180" s="11" t="s">
        <v>111</v>
      </c>
      <c r="G1180" s="11" t="s">
        <v>608</v>
      </c>
      <c r="H1180" s="11" t="s">
        <v>7285</v>
      </c>
      <c r="I1180" s="68" t="s">
        <v>2040</v>
      </c>
      <c r="J1180" s="68"/>
      <c r="K1180" s="68"/>
      <c r="L1180" s="68"/>
      <c r="M1180" s="68"/>
      <c r="N1180" s="68"/>
      <c r="O1180" s="31" t="s">
        <v>2983</v>
      </c>
      <c r="P1180" s="31">
        <v>2.2010000000000001</v>
      </c>
    </row>
    <row r="1181" spans="1:16" ht="29" x14ac:dyDescent="0.35">
      <c r="A1181" s="2" t="s">
        <v>156</v>
      </c>
      <c r="B1181" s="27">
        <v>2</v>
      </c>
      <c r="C1181" s="2" t="s">
        <v>271</v>
      </c>
      <c r="D1181" s="11" t="s">
        <v>335</v>
      </c>
      <c r="E1181" s="11"/>
      <c r="F1181" s="11" t="s">
        <v>111</v>
      </c>
      <c r="G1181" s="11" t="s">
        <v>608</v>
      </c>
      <c r="H1181" s="11" t="s">
        <v>7273</v>
      </c>
      <c r="I1181" s="68" t="s">
        <v>2040</v>
      </c>
      <c r="J1181" s="68"/>
      <c r="K1181" s="68"/>
      <c r="L1181" s="68"/>
      <c r="M1181" s="68" t="s">
        <v>2040</v>
      </c>
      <c r="N1181" s="68"/>
      <c r="O1181" s="31" t="s">
        <v>2984</v>
      </c>
      <c r="P1181" s="31">
        <v>2.2010000000000001</v>
      </c>
    </row>
    <row r="1182" spans="1:16" ht="29" x14ac:dyDescent="0.35">
      <c r="A1182" s="2" t="s">
        <v>156</v>
      </c>
      <c r="B1182" s="27">
        <v>2</v>
      </c>
      <c r="C1182" s="2" t="s">
        <v>271</v>
      </c>
      <c r="D1182" s="11" t="s">
        <v>335</v>
      </c>
      <c r="E1182" s="11"/>
      <c r="F1182" s="11" t="s">
        <v>112</v>
      </c>
      <c r="G1182" s="11" t="s">
        <v>608</v>
      </c>
      <c r="H1182" s="11" t="s">
        <v>7269</v>
      </c>
      <c r="I1182" s="68"/>
      <c r="J1182" s="68"/>
      <c r="K1182" s="68"/>
      <c r="L1182" s="68"/>
      <c r="M1182" s="68"/>
      <c r="N1182" s="68"/>
      <c r="O1182" s="31" t="s">
        <v>1031</v>
      </c>
      <c r="P1182" s="31">
        <v>2.117</v>
      </c>
    </row>
    <row r="1183" spans="1:16" ht="29" x14ac:dyDescent="0.35">
      <c r="A1183" s="2" t="s">
        <v>156</v>
      </c>
      <c r="B1183" s="27">
        <v>2</v>
      </c>
      <c r="C1183" s="2" t="s">
        <v>271</v>
      </c>
      <c r="D1183" s="11" t="s">
        <v>335</v>
      </c>
      <c r="E1183" s="11"/>
      <c r="F1183" s="11" t="s">
        <v>112</v>
      </c>
      <c r="G1183" s="11" t="s">
        <v>608</v>
      </c>
      <c r="H1183" s="11" t="s">
        <v>7279</v>
      </c>
      <c r="I1183" s="68"/>
      <c r="J1183" s="68"/>
      <c r="K1183" s="68"/>
      <c r="L1183" s="68"/>
      <c r="M1183" s="68" t="s">
        <v>2040</v>
      </c>
      <c r="N1183" s="68"/>
      <c r="O1183" s="31" t="s">
        <v>2985</v>
      </c>
      <c r="P1183" s="31">
        <v>1.694</v>
      </c>
    </row>
    <row r="1184" spans="1:16" ht="29" x14ac:dyDescent="0.35">
      <c r="A1184" s="2" t="s">
        <v>156</v>
      </c>
      <c r="B1184" s="27">
        <v>2</v>
      </c>
      <c r="C1184" s="2" t="s">
        <v>271</v>
      </c>
      <c r="D1184" s="11" t="s">
        <v>335</v>
      </c>
      <c r="E1184" s="11"/>
      <c r="F1184" s="11" t="s">
        <v>112</v>
      </c>
      <c r="G1184" s="11" t="s">
        <v>608</v>
      </c>
      <c r="H1184" s="11" t="s">
        <v>7285</v>
      </c>
      <c r="I1184" s="68" t="s">
        <v>2040</v>
      </c>
      <c r="J1184" s="68"/>
      <c r="K1184" s="68"/>
      <c r="L1184" s="68"/>
      <c r="M1184" s="68"/>
      <c r="N1184" s="68"/>
      <c r="O1184" s="31" t="s">
        <v>2986</v>
      </c>
      <c r="P1184" s="31">
        <v>2.4350000000000001</v>
      </c>
    </row>
    <row r="1185" spans="1:16" ht="29" x14ac:dyDescent="0.35">
      <c r="A1185" s="2" t="s">
        <v>156</v>
      </c>
      <c r="B1185" s="27">
        <v>2</v>
      </c>
      <c r="C1185" s="2" t="s">
        <v>271</v>
      </c>
      <c r="D1185" s="11" t="s">
        <v>335</v>
      </c>
      <c r="E1185" s="11"/>
      <c r="F1185" s="11" t="s">
        <v>112</v>
      </c>
      <c r="G1185" s="11" t="s">
        <v>608</v>
      </c>
      <c r="H1185" s="11" t="s">
        <v>7273</v>
      </c>
      <c r="I1185" s="68" t="s">
        <v>2040</v>
      </c>
      <c r="J1185" s="68"/>
      <c r="K1185" s="68"/>
      <c r="L1185" s="68"/>
      <c r="M1185" s="68" t="s">
        <v>2040</v>
      </c>
      <c r="N1185" s="68"/>
      <c r="O1185" s="31" t="s">
        <v>2987</v>
      </c>
      <c r="P1185" s="31">
        <v>2.4350000000000001</v>
      </c>
    </row>
    <row r="1186" spans="1:16" ht="29" x14ac:dyDescent="0.35">
      <c r="A1186" s="2" t="s">
        <v>156</v>
      </c>
      <c r="B1186" s="27">
        <v>2</v>
      </c>
      <c r="C1186" s="2" t="s">
        <v>271</v>
      </c>
      <c r="D1186" s="11" t="s">
        <v>335</v>
      </c>
      <c r="E1186" s="11"/>
      <c r="F1186" s="11" t="s">
        <v>113</v>
      </c>
      <c r="G1186" s="11" t="s">
        <v>608</v>
      </c>
      <c r="H1186" s="11" t="s">
        <v>7269</v>
      </c>
      <c r="I1186" s="68"/>
      <c r="J1186" s="68"/>
      <c r="K1186" s="68"/>
      <c r="L1186" s="68"/>
      <c r="M1186" s="68"/>
      <c r="N1186" s="68"/>
      <c r="O1186" s="31" t="s">
        <v>1032</v>
      </c>
      <c r="P1186" s="31">
        <v>2.5379999999999998</v>
      </c>
    </row>
    <row r="1187" spans="1:16" ht="29" x14ac:dyDescent="0.35">
      <c r="A1187" s="2" t="s">
        <v>156</v>
      </c>
      <c r="B1187" s="27">
        <v>2</v>
      </c>
      <c r="C1187" s="2" t="s">
        <v>271</v>
      </c>
      <c r="D1187" s="11" t="s">
        <v>335</v>
      </c>
      <c r="E1187" s="11"/>
      <c r="F1187" s="11" t="s">
        <v>113</v>
      </c>
      <c r="G1187" s="11" t="s">
        <v>608</v>
      </c>
      <c r="H1187" s="11" t="s">
        <v>7279</v>
      </c>
      <c r="I1187" s="68"/>
      <c r="J1187" s="68"/>
      <c r="K1187" s="68"/>
      <c r="L1187" s="68"/>
      <c r="M1187" s="68" t="s">
        <v>2040</v>
      </c>
      <c r="N1187" s="68"/>
      <c r="O1187" s="31" t="s">
        <v>2988</v>
      </c>
      <c r="P1187" s="31">
        <v>2.0299999999999998</v>
      </c>
    </row>
    <row r="1188" spans="1:16" ht="29" x14ac:dyDescent="0.35">
      <c r="A1188" s="2" t="s">
        <v>156</v>
      </c>
      <c r="B1188" s="27">
        <v>2</v>
      </c>
      <c r="C1188" s="2" t="s">
        <v>271</v>
      </c>
      <c r="D1188" s="11" t="s">
        <v>335</v>
      </c>
      <c r="E1188" s="11"/>
      <c r="F1188" s="11" t="s">
        <v>113</v>
      </c>
      <c r="G1188" s="11" t="s">
        <v>608</v>
      </c>
      <c r="H1188" s="11" t="s">
        <v>7285</v>
      </c>
      <c r="I1188" s="68" t="s">
        <v>2040</v>
      </c>
      <c r="J1188" s="68"/>
      <c r="K1188" s="68"/>
      <c r="L1188" s="68"/>
      <c r="M1188" s="68"/>
      <c r="N1188" s="68"/>
      <c r="O1188" s="31" t="s">
        <v>2989</v>
      </c>
      <c r="P1188" s="31">
        <v>2.919</v>
      </c>
    </row>
    <row r="1189" spans="1:16" ht="29" x14ac:dyDescent="0.35">
      <c r="A1189" s="2" t="s">
        <v>156</v>
      </c>
      <c r="B1189" s="27">
        <v>2</v>
      </c>
      <c r="C1189" s="2" t="s">
        <v>271</v>
      </c>
      <c r="D1189" s="11" t="s">
        <v>335</v>
      </c>
      <c r="E1189" s="11"/>
      <c r="F1189" s="11" t="s">
        <v>113</v>
      </c>
      <c r="G1189" s="11" t="s">
        <v>608</v>
      </c>
      <c r="H1189" s="11" t="s">
        <v>7273</v>
      </c>
      <c r="I1189" s="68" t="s">
        <v>2040</v>
      </c>
      <c r="J1189" s="68"/>
      <c r="K1189" s="68"/>
      <c r="L1189" s="68"/>
      <c r="M1189" s="68" t="s">
        <v>2040</v>
      </c>
      <c r="N1189" s="68"/>
      <c r="O1189" s="31" t="s">
        <v>2990</v>
      </c>
      <c r="P1189" s="31">
        <v>2.919</v>
      </c>
    </row>
    <row r="1190" spans="1:16" ht="29" x14ac:dyDescent="0.35">
      <c r="A1190" s="2" t="s">
        <v>156</v>
      </c>
      <c r="B1190" s="27">
        <v>2</v>
      </c>
      <c r="C1190" s="2" t="s">
        <v>271</v>
      </c>
      <c r="D1190" s="11" t="s">
        <v>335</v>
      </c>
      <c r="E1190" s="11"/>
      <c r="F1190" s="11" t="s">
        <v>114</v>
      </c>
      <c r="G1190" s="11" t="s">
        <v>608</v>
      </c>
      <c r="H1190" s="11" t="s">
        <v>7269</v>
      </c>
      <c r="I1190" s="68"/>
      <c r="J1190" s="68"/>
      <c r="K1190" s="68"/>
      <c r="L1190" s="68"/>
      <c r="M1190" s="68"/>
      <c r="N1190" s="68"/>
      <c r="O1190" s="31" t="s">
        <v>1033</v>
      </c>
      <c r="P1190" s="31">
        <v>2.9729999999999999</v>
      </c>
    </row>
    <row r="1191" spans="1:16" ht="29" x14ac:dyDescent="0.35">
      <c r="A1191" s="2" t="s">
        <v>156</v>
      </c>
      <c r="B1191" s="27">
        <v>2</v>
      </c>
      <c r="C1191" s="2" t="s">
        <v>271</v>
      </c>
      <c r="D1191" s="11" t="s">
        <v>335</v>
      </c>
      <c r="E1191" s="11"/>
      <c r="F1191" s="11" t="s">
        <v>114</v>
      </c>
      <c r="G1191" s="11" t="s">
        <v>608</v>
      </c>
      <c r="H1191" s="11" t="s">
        <v>7279</v>
      </c>
      <c r="I1191" s="68"/>
      <c r="J1191" s="68"/>
      <c r="K1191" s="68"/>
      <c r="L1191" s="68"/>
      <c r="M1191" s="68" t="s">
        <v>2040</v>
      </c>
      <c r="N1191" s="68"/>
      <c r="O1191" s="31" t="s">
        <v>2991</v>
      </c>
      <c r="P1191" s="31">
        <v>2.3780000000000001</v>
      </c>
    </row>
    <row r="1192" spans="1:16" ht="29" x14ac:dyDescent="0.35">
      <c r="A1192" s="2" t="s">
        <v>156</v>
      </c>
      <c r="B1192" s="27">
        <v>2</v>
      </c>
      <c r="C1192" s="2" t="s">
        <v>271</v>
      </c>
      <c r="D1192" s="11" t="s">
        <v>335</v>
      </c>
      <c r="E1192" s="11"/>
      <c r="F1192" s="11" t="s">
        <v>114</v>
      </c>
      <c r="G1192" s="11" t="s">
        <v>608</v>
      </c>
      <c r="H1192" s="11" t="s">
        <v>7285</v>
      </c>
      <c r="I1192" s="68" t="s">
        <v>2040</v>
      </c>
      <c r="J1192" s="68"/>
      <c r="K1192" s="68"/>
      <c r="L1192" s="68"/>
      <c r="M1192" s="68"/>
      <c r="N1192" s="68"/>
      <c r="O1192" s="31" t="s">
        <v>2992</v>
      </c>
      <c r="P1192" s="31">
        <v>3.419</v>
      </c>
    </row>
    <row r="1193" spans="1:16" ht="29" x14ac:dyDescent="0.35">
      <c r="A1193" s="2" t="s">
        <v>156</v>
      </c>
      <c r="B1193" s="27">
        <v>2</v>
      </c>
      <c r="C1193" s="2" t="s">
        <v>271</v>
      </c>
      <c r="D1193" s="11" t="s">
        <v>335</v>
      </c>
      <c r="E1193" s="11"/>
      <c r="F1193" s="11" t="s">
        <v>114</v>
      </c>
      <c r="G1193" s="11" t="s">
        <v>608</v>
      </c>
      <c r="H1193" s="11" t="s">
        <v>7273</v>
      </c>
      <c r="I1193" s="68" t="s">
        <v>2040</v>
      </c>
      <c r="J1193" s="68"/>
      <c r="K1193" s="68"/>
      <c r="L1193" s="68"/>
      <c r="M1193" s="68" t="s">
        <v>2040</v>
      </c>
      <c r="N1193" s="68"/>
      <c r="O1193" s="31" t="s">
        <v>2993</v>
      </c>
      <c r="P1193" s="31">
        <v>3.419</v>
      </c>
    </row>
    <row r="1194" spans="1:16" ht="29" x14ac:dyDescent="0.35">
      <c r="A1194" s="2" t="s">
        <v>156</v>
      </c>
      <c r="B1194" s="27">
        <v>2</v>
      </c>
      <c r="C1194" s="2" t="s">
        <v>271</v>
      </c>
      <c r="D1194" s="11" t="s">
        <v>335</v>
      </c>
      <c r="E1194" s="11"/>
      <c r="F1194" s="11" t="s">
        <v>102</v>
      </c>
      <c r="G1194" s="11" t="s">
        <v>608</v>
      </c>
      <c r="H1194" s="11" t="s">
        <v>7269</v>
      </c>
      <c r="I1194" s="68"/>
      <c r="J1194" s="68"/>
      <c r="K1194" s="68"/>
      <c r="L1194" s="68"/>
      <c r="M1194" s="68"/>
      <c r="N1194" s="68"/>
      <c r="O1194" s="31" t="s">
        <v>1034</v>
      </c>
      <c r="P1194" s="31">
        <v>4.234</v>
      </c>
    </row>
    <row r="1195" spans="1:16" ht="29" x14ac:dyDescent="0.35">
      <c r="A1195" s="2" t="s">
        <v>156</v>
      </c>
      <c r="B1195" s="27">
        <v>2</v>
      </c>
      <c r="C1195" s="2" t="s">
        <v>271</v>
      </c>
      <c r="D1195" s="11" t="s">
        <v>335</v>
      </c>
      <c r="E1195" s="11"/>
      <c r="F1195" s="11" t="s">
        <v>102</v>
      </c>
      <c r="G1195" s="11" t="s">
        <v>608</v>
      </c>
      <c r="H1195" s="11" t="s">
        <v>7279</v>
      </c>
      <c r="I1195" s="68"/>
      <c r="J1195" s="68"/>
      <c r="K1195" s="68"/>
      <c r="L1195" s="68"/>
      <c r="M1195" s="68" t="s">
        <v>2040</v>
      </c>
      <c r="N1195" s="68"/>
      <c r="O1195" s="31" t="s">
        <v>2994</v>
      </c>
      <c r="P1195" s="31">
        <v>3.387</v>
      </c>
    </row>
    <row r="1196" spans="1:16" ht="29" x14ac:dyDescent="0.35">
      <c r="A1196" s="2" t="s">
        <v>156</v>
      </c>
      <c r="B1196" s="27">
        <v>2</v>
      </c>
      <c r="C1196" s="2" t="s">
        <v>271</v>
      </c>
      <c r="D1196" s="11" t="s">
        <v>335</v>
      </c>
      <c r="E1196" s="11"/>
      <c r="F1196" s="11" t="s">
        <v>102</v>
      </c>
      <c r="G1196" s="11" t="s">
        <v>608</v>
      </c>
      <c r="H1196" s="11" t="s">
        <v>7285</v>
      </c>
      <c r="I1196" s="68" t="s">
        <v>2040</v>
      </c>
      <c r="J1196" s="68"/>
      <c r="K1196" s="68"/>
      <c r="L1196" s="68"/>
      <c r="M1196" s="68"/>
      <c r="N1196" s="68"/>
      <c r="O1196" s="31" t="s">
        <v>2995</v>
      </c>
      <c r="P1196" s="31">
        <v>4.8689999999999998</v>
      </c>
    </row>
    <row r="1197" spans="1:16" ht="29" x14ac:dyDescent="0.35">
      <c r="A1197" s="2" t="s">
        <v>156</v>
      </c>
      <c r="B1197" s="27">
        <v>2</v>
      </c>
      <c r="C1197" s="2" t="s">
        <v>271</v>
      </c>
      <c r="D1197" s="11" t="s">
        <v>335</v>
      </c>
      <c r="E1197" s="11"/>
      <c r="F1197" s="11" t="s">
        <v>102</v>
      </c>
      <c r="G1197" s="11" t="s">
        <v>608</v>
      </c>
      <c r="H1197" s="11" t="s">
        <v>7273</v>
      </c>
      <c r="I1197" s="68" t="s">
        <v>2040</v>
      </c>
      <c r="J1197" s="68"/>
      <c r="K1197" s="68"/>
      <c r="L1197" s="68"/>
      <c r="M1197" s="68" t="s">
        <v>2040</v>
      </c>
      <c r="N1197" s="68"/>
      <c r="O1197" s="31" t="s">
        <v>2996</v>
      </c>
      <c r="P1197" s="31">
        <v>4.8689999999999998</v>
      </c>
    </row>
    <row r="1198" spans="1:16" x14ac:dyDescent="0.35">
      <c r="A1198" s="2" t="s">
        <v>156</v>
      </c>
      <c r="B1198" s="27">
        <v>2</v>
      </c>
      <c r="C1198" s="2" t="s">
        <v>308</v>
      </c>
      <c r="D1198" s="11" t="s">
        <v>166</v>
      </c>
      <c r="E1198" s="11"/>
      <c r="F1198" s="33" t="s">
        <v>608</v>
      </c>
      <c r="G1198" s="33" t="s">
        <v>99</v>
      </c>
      <c r="H1198" s="11" t="s">
        <v>7269</v>
      </c>
      <c r="I1198" s="67"/>
      <c r="J1198" s="67"/>
      <c r="K1198" s="67"/>
      <c r="L1198" s="67"/>
      <c r="M1198" s="67"/>
      <c r="N1198" s="67"/>
      <c r="O1198" s="31" t="s">
        <v>1035</v>
      </c>
      <c r="P1198" s="31">
        <v>2.9000000000000001E-2</v>
      </c>
    </row>
    <row r="1199" spans="1:16" x14ac:dyDescent="0.35">
      <c r="A1199" s="2" t="s">
        <v>156</v>
      </c>
      <c r="B1199" s="27">
        <v>2</v>
      </c>
      <c r="C1199" s="2" t="s">
        <v>308</v>
      </c>
      <c r="D1199" s="11" t="s">
        <v>166</v>
      </c>
      <c r="E1199" s="11"/>
      <c r="F1199" s="33" t="s">
        <v>608</v>
      </c>
      <c r="G1199" s="33" t="s">
        <v>99</v>
      </c>
      <c r="H1199" s="11" t="s">
        <v>7279</v>
      </c>
      <c r="I1199" s="68"/>
      <c r="J1199" s="68"/>
      <c r="K1199" s="68"/>
      <c r="L1199" s="68"/>
      <c r="M1199" s="68" t="s">
        <v>2040</v>
      </c>
      <c r="N1199" s="68"/>
      <c r="O1199" s="31" t="s">
        <v>2997</v>
      </c>
      <c r="P1199" s="31">
        <v>2.3E-2</v>
      </c>
    </row>
    <row r="1200" spans="1:16" x14ac:dyDescent="0.35">
      <c r="A1200" s="2" t="s">
        <v>156</v>
      </c>
      <c r="B1200" s="27">
        <v>2</v>
      </c>
      <c r="C1200" s="2" t="s">
        <v>308</v>
      </c>
      <c r="D1200" s="11" t="s">
        <v>166</v>
      </c>
      <c r="E1200" s="11"/>
      <c r="F1200" s="33" t="s">
        <v>608</v>
      </c>
      <c r="G1200" s="33" t="s">
        <v>99</v>
      </c>
      <c r="H1200" s="11" t="s">
        <v>7288</v>
      </c>
      <c r="I1200" s="68"/>
      <c r="J1200" s="68"/>
      <c r="K1200" s="68"/>
      <c r="L1200" s="68"/>
      <c r="M1200" s="68"/>
      <c r="N1200" s="68" t="s">
        <v>2040</v>
      </c>
      <c r="O1200" s="31" t="s">
        <v>2998</v>
      </c>
      <c r="P1200" s="31">
        <v>2.3E-2</v>
      </c>
    </row>
    <row r="1201" spans="1:16" x14ac:dyDescent="0.35">
      <c r="A1201" s="2" t="s">
        <v>156</v>
      </c>
      <c r="B1201" s="27">
        <v>2</v>
      </c>
      <c r="C1201" s="2" t="s">
        <v>308</v>
      </c>
      <c r="D1201" s="11" t="s">
        <v>166</v>
      </c>
      <c r="E1201" s="11"/>
      <c r="F1201" s="33" t="s">
        <v>608</v>
      </c>
      <c r="G1201" s="33" t="s">
        <v>99</v>
      </c>
      <c r="H1201" s="11" t="s">
        <v>7276</v>
      </c>
      <c r="I1201" s="68"/>
      <c r="J1201" s="68"/>
      <c r="K1201" s="68"/>
      <c r="L1201" s="68"/>
      <c r="M1201" s="68" t="s">
        <v>2040</v>
      </c>
      <c r="N1201" s="68" t="s">
        <v>2040</v>
      </c>
      <c r="O1201" s="31" t="s">
        <v>2999</v>
      </c>
      <c r="P1201" s="31">
        <v>1.7000000000000001E-2</v>
      </c>
    </row>
    <row r="1202" spans="1:16" x14ac:dyDescent="0.35">
      <c r="A1202" s="2" t="s">
        <v>156</v>
      </c>
      <c r="B1202" s="27">
        <v>2</v>
      </c>
      <c r="C1202" s="2" t="s">
        <v>308</v>
      </c>
      <c r="D1202" s="11" t="s">
        <v>166</v>
      </c>
      <c r="E1202" s="11"/>
      <c r="F1202" s="33" t="s">
        <v>608</v>
      </c>
      <c r="G1202" s="11" t="s">
        <v>659</v>
      </c>
      <c r="H1202" s="11" t="s">
        <v>7269</v>
      </c>
      <c r="I1202" s="68"/>
      <c r="J1202" s="68"/>
      <c r="K1202" s="68"/>
      <c r="L1202" s="68"/>
      <c r="M1202" s="68"/>
      <c r="N1202" s="68"/>
      <c r="O1202" s="31" t="s">
        <v>1036</v>
      </c>
      <c r="P1202" s="31">
        <v>8.6999999999999994E-2</v>
      </c>
    </row>
    <row r="1203" spans="1:16" x14ac:dyDescent="0.35">
      <c r="A1203" s="2" t="s">
        <v>156</v>
      </c>
      <c r="B1203" s="27">
        <v>2</v>
      </c>
      <c r="C1203" s="2" t="s">
        <v>308</v>
      </c>
      <c r="D1203" s="11" t="s">
        <v>166</v>
      </c>
      <c r="E1203" s="11"/>
      <c r="F1203" s="33" t="s">
        <v>608</v>
      </c>
      <c r="G1203" s="11" t="s">
        <v>659</v>
      </c>
      <c r="H1203" s="11" t="s">
        <v>7279</v>
      </c>
      <c r="I1203" s="68"/>
      <c r="J1203" s="68"/>
      <c r="K1203" s="68"/>
      <c r="L1203" s="68"/>
      <c r="M1203" s="68" t="s">
        <v>2040</v>
      </c>
      <c r="N1203" s="68"/>
      <c r="O1203" s="31" t="s">
        <v>3000</v>
      </c>
      <c r="P1203" s="31">
        <v>7.0000000000000007E-2</v>
      </c>
    </row>
    <row r="1204" spans="1:16" x14ac:dyDescent="0.35">
      <c r="A1204" s="2" t="s">
        <v>156</v>
      </c>
      <c r="B1204" s="27">
        <v>2</v>
      </c>
      <c r="C1204" s="2" t="s">
        <v>308</v>
      </c>
      <c r="D1204" s="11" t="s">
        <v>166</v>
      </c>
      <c r="E1204" s="11"/>
      <c r="F1204" s="33" t="s">
        <v>608</v>
      </c>
      <c r="G1204" s="11" t="s">
        <v>659</v>
      </c>
      <c r="H1204" s="11" t="s">
        <v>7288</v>
      </c>
      <c r="I1204" s="68"/>
      <c r="J1204" s="68"/>
      <c r="K1204" s="68"/>
      <c r="L1204" s="68"/>
      <c r="M1204" s="68"/>
      <c r="N1204" s="68" t="s">
        <v>2040</v>
      </c>
      <c r="O1204" s="31" t="s">
        <v>3001</v>
      </c>
      <c r="P1204" s="31">
        <v>7.0000000000000007E-2</v>
      </c>
    </row>
    <row r="1205" spans="1:16" x14ac:dyDescent="0.35">
      <c r="A1205" s="2" t="s">
        <v>156</v>
      </c>
      <c r="B1205" s="27">
        <v>2</v>
      </c>
      <c r="C1205" s="2" t="s">
        <v>308</v>
      </c>
      <c r="D1205" s="11" t="s">
        <v>166</v>
      </c>
      <c r="E1205" s="11"/>
      <c r="F1205" s="33" t="s">
        <v>608</v>
      </c>
      <c r="G1205" s="11" t="s">
        <v>659</v>
      </c>
      <c r="H1205" s="11" t="s">
        <v>7276</v>
      </c>
      <c r="I1205" s="68"/>
      <c r="J1205" s="68"/>
      <c r="K1205" s="68"/>
      <c r="L1205" s="68"/>
      <c r="M1205" s="68" t="s">
        <v>2040</v>
      </c>
      <c r="N1205" s="68" t="s">
        <v>2040</v>
      </c>
      <c r="O1205" s="31" t="s">
        <v>3002</v>
      </c>
      <c r="P1205" s="31">
        <v>5.1999999999999998E-2</v>
      </c>
    </row>
    <row r="1206" spans="1:16" x14ac:dyDescent="0.35">
      <c r="A1206" s="2" t="s">
        <v>156</v>
      </c>
      <c r="B1206" s="27">
        <v>2</v>
      </c>
      <c r="C1206" s="2" t="s">
        <v>308</v>
      </c>
      <c r="D1206" s="11" t="s">
        <v>316</v>
      </c>
      <c r="E1206" s="11"/>
      <c r="F1206" s="11" t="s">
        <v>252</v>
      </c>
      <c r="G1206" s="11" t="s">
        <v>608</v>
      </c>
      <c r="H1206" s="11" t="s">
        <v>7269</v>
      </c>
      <c r="I1206" s="68"/>
      <c r="J1206" s="68"/>
      <c r="K1206" s="68"/>
      <c r="L1206" s="68"/>
      <c r="M1206" s="68"/>
      <c r="N1206" s="68"/>
      <c r="O1206" s="31" t="s">
        <v>1037</v>
      </c>
      <c r="P1206" s="31">
        <v>1E-3</v>
      </c>
    </row>
    <row r="1207" spans="1:16" x14ac:dyDescent="0.35">
      <c r="A1207" s="2" t="s">
        <v>156</v>
      </c>
      <c r="B1207" s="27">
        <v>2</v>
      </c>
      <c r="C1207" s="2" t="s">
        <v>308</v>
      </c>
      <c r="D1207" s="11" t="s">
        <v>316</v>
      </c>
      <c r="E1207" s="11"/>
      <c r="F1207" s="11" t="s">
        <v>252</v>
      </c>
      <c r="G1207" s="11" t="s">
        <v>608</v>
      </c>
      <c r="H1207" s="11" t="s">
        <v>7279</v>
      </c>
      <c r="I1207" s="68"/>
      <c r="J1207" s="68"/>
      <c r="K1207" s="68"/>
      <c r="L1207" s="68"/>
      <c r="M1207" s="68" t="s">
        <v>2040</v>
      </c>
      <c r="N1207" s="68"/>
      <c r="O1207" s="31" t="s">
        <v>3003</v>
      </c>
      <c r="P1207" s="31">
        <v>1E-3</v>
      </c>
    </row>
    <row r="1208" spans="1:16" x14ac:dyDescent="0.35">
      <c r="A1208" s="2" t="s">
        <v>156</v>
      </c>
      <c r="B1208" s="27">
        <v>2</v>
      </c>
      <c r="C1208" s="2" t="s">
        <v>308</v>
      </c>
      <c r="D1208" s="11" t="s">
        <v>316</v>
      </c>
      <c r="E1208" s="11"/>
      <c r="F1208" s="11" t="s">
        <v>253</v>
      </c>
      <c r="G1208" s="11" t="s">
        <v>608</v>
      </c>
      <c r="H1208" s="11" t="s">
        <v>7269</v>
      </c>
      <c r="I1208" s="68"/>
      <c r="J1208" s="68"/>
      <c r="K1208" s="68"/>
      <c r="L1208" s="68"/>
      <c r="M1208" s="68"/>
      <c r="N1208" s="68"/>
      <c r="O1208" s="31" t="s">
        <v>1038</v>
      </c>
      <c r="P1208" s="31">
        <v>3.0000000000000001E-3</v>
      </c>
    </row>
    <row r="1209" spans="1:16" x14ac:dyDescent="0.35">
      <c r="A1209" s="2" t="s">
        <v>156</v>
      </c>
      <c r="B1209" s="27">
        <v>2</v>
      </c>
      <c r="C1209" s="2" t="s">
        <v>308</v>
      </c>
      <c r="D1209" s="11" t="s">
        <v>316</v>
      </c>
      <c r="E1209" s="11"/>
      <c r="F1209" s="11" t="s">
        <v>253</v>
      </c>
      <c r="G1209" s="11" t="s">
        <v>608</v>
      </c>
      <c r="H1209" s="11" t="s">
        <v>7279</v>
      </c>
      <c r="I1209" s="68"/>
      <c r="J1209" s="68"/>
      <c r="K1209" s="68"/>
      <c r="L1209" s="68"/>
      <c r="M1209" s="68" t="s">
        <v>2040</v>
      </c>
      <c r="N1209" s="68"/>
      <c r="O1209" s="31" t="s">
        <v>3004</v>
      </c>
      <c r="P1209" s="31">
        <v>2E-3</v>
      </c>
    </row>
    <row r="1210" spans="1:16" x14ac:dyDescent="0.35">
      <c r="A1210" s="2" t="s">
        <v>156</v>
      </c>
      <c r="B1210" s="27">
        <v>2</v>
      </c>
      <c r="C1210" s="2" t="s">
        <v>308</v>
      </c>
      <c r="D1210" s="11" t="s">
        <v>316</v>
      </c>
      <c r="E1210" s="11"/>
      <c r="F1210" s="11" t="s">
        <v>254</v>
      </c>
      <c r="G1210" s="11" t="s">
        <v>608</v>
      </c>
      <c r="H1210" s="11" t="s">
        <v>7269</v>
      </c>
      <c r="I1210" s="68"/>
      <c r="J1210" s="68"/>
      <c r="K1210" s="68"/>
      <c r="L1210" s="68"/>
      <c r="M1210" s="68"/>
      <c r="N1210" s="68"/>
      <c r="O1210" s="31" t="s">
        <v>1039</v>
      </c>
      <c r="P1210" s="31">
        <v>4.0000000000000001E-3</v>
      </c>
    </row>
    <row r="1211" spans="1:16" x14ac:dyDescent="0.35">
      <c r="A1211" s="2" t="s">
        <v>156</v>
      </c>
      <c r="B1211" s="27">
        <v>2</v>
      </c>
      <c r="C1211" s="2" t="s">
        <v>308</v>
      </c>
      <c r="D1211" s="11" t="s">
        <v>316</v>
      </c>
      <c r="E1211" s="11"/>
      <c r="F1211" s="11" t="s">
        <v>254</v>
      </c>
      <c r="G1211" s="11" t="s">
        <v>608</v>
      </c>
      <c r="H1211" s="11" t="s">
        <v>7279</v>
      </c>
      <c r="I1211" s="68"/>
      <c r="J1211" s="68"/>
      <c r="K1211" s="68"/>
      <c r="L1211" s="68"/>
      <c r="M1211" s="68" t="s">
        <v>2040</v>
      </c>
      <c r="N1211" s="68"/>
      <c r="O1211" s="31" t="s">
        <v>3005</v>
      </c>
      <c r="P1211" s="31">
        <v>3.0000000000000001E-3</v>
      </c>
    </row>
    <row r="1212" spans="1:16" x14ac:dyDescent="0.35">
      <c r="A1212" s="2" t="s">
        <v>156</v>
      </c>
      <c r="B1212" s="27">
        <v>2</v>
      </c>
      <c r="C1212" s="2" t="s">
        <v>308</v>
      </c>
      <c r="D1212" s="11" t="s">
        <v>316</v>
      </c>
      <c r="E1212" s="11"/>
      <c r="F1212" s="11" t="s">
        <v>255</v>
      </c>
      <c r="G1212" s="11" t="s">
        <v>608</v>
      </c>
      <c r="H1212" s="11" t="s">
        <v>7269</v>
      </c>
      <c r="I1212" s="68"/>
      <c r="J1212" s="68"/>
      <c r="K1212" s="68"/>
      <c r="L1212" s="68"/>
      <c r="M1212" s="68"/>
      <c r="N1212" s="68"/>
      <c r="O1212" s="31" t="s">
        <v>1040</v>
      </c>
      <c r="P1212" s="31">
        <v>1.4999999999999999E-2</v>
      </c>
    </row>
    <row r="1213" spans="1:16" x14ac:dyDescent="0.35">
      <c r="A1213" s="2" t="s">
        <v>156</v>
      </c>
      <c r="B1213" s="27">
        <v>2</v>
      </c>
      <c r="C1213" s="2" t="s">
        <v>308</v>
      </c>
      <c r="D1213" s="11" t="s">
        <v>316</v>
      </c>
      <c r="E1213" s="11"/>
      <c r="F1213" s="11" t="s">
        <v>255</v>
      </c>
      <c r="G1213" s="11" t="s">
        <v>608</v>
      </c>
      <c r="H1213" s="11" t="s">
        <v>7279</v>
      </c>
      <c r="I1213" s="68"/>
      <c r="J1213" s="68"/>
      <c r="K1213" s="68"/>
      <c r="L1213" s="68"/>
      <c r="M1213" s="68" t="s">
        <v>2040</v>
      </c>
      <c r="N1213" s="68"/>
      <c r="O1213" s="31" t="s">
        <v>3006</v>
      </c>
      <c r="P1213" s="31">
        <v>1.2E-2</v>
      </c>
    </row>
    <row r="1214" spans="1:16" x14ac:dyDescent="0.35">
      <c r="A1214" s="2" t="s">
        <v>156</v>
      </c>
      <c r="B1214" s="27">
        <v>2</v>
      </c>
      <c r="C1214" s="2" t="s">
        <v>308</v>
      </c>
      <c r="D1214" s="11" t="s">
        <v>316</v>
      </c>
      <c r="E1214" s="11"/>
      <c r="F1214" s="11" t="s">
        <v>241</v>
      </c>
      <c r="G1214" s="11" t="s">
        <v>608</v>
      </c>
      <c r="H1214" s="11" t="s">
        <v>7269</v>
      </c>
      <c r="I1214" s="68"/>
      <c r="J1214" s="68"/>
      <c r="K1214" s="68"/>
      <c r="L1214" s="68"/>
      <c r="M1214" s="68"/>
      <c r="N1214" s="68"/>
      <c r="O1214" s="31" t="s">
        <v>1041</v>
      </c>
      <c r="P1214" s="31">
        <v>2.9000000000000001E-2</v>
      </c>
    </row>
    <row r="1215" spans="1:16" x14ac:dyDescent="0.35">
      <c r="A1215" s="2" t="s">
        <v>156</v>
      </c>
      <c r="B1215" s="27">
        <v>2</v>
      </c>
      <c r="C1215" s="2" t="s">
        <v>308</v>
      </c>
      <c r="D1215" s="11" t="s">
        <v>316</v>
      </c>
      <c r="E1215" s="11"/>
      <c r="F1215" s="11" t="s">
        <v>241</v>
      </c>
      <c r="G1215" s="11" t="s">
        <v>608</v>
      </c>
      <c r="H1215" s="11" t="s">
        <v>7279</v>
      </c>
      <c r="I1215" s="68"/>
      <c r="J1215" s="68"/>
      <c r="K1215" s="68"/>
      <c r="L1215" s="68"/>
      <c r="M1215" s="68" t="s">
        <v>2040</v>
      </c>
      <c r="N1215" s="68"/>
      <c r="O1215" s="31" t="s">
        <v>3007</v>
      </c>
      <c r="P1215" s="31">
        <v>2.3E-2</v>
      </c>
    </row>
    <row r="1216" spans="1:16" x14ac:dyDescent="0.35">
      <c r="A1216" s="2" t="s">
        <v>156</v>
      </c>
      <c r="B1216" s="27">
        <v>2</v>
      </c>
      <c r="C1216" s="2" t="s">
        <v>308</v>
      </c>
      <c r="D1216" s="11" t="s">
        <v>316</v>
      </c>
      <c r="E1216" s="11"/>
      <c r="F1216" s="11" t="s">
        <v>103</v>
      </c>
      <c r="G1216" s="11" t="s">
        <v>608</v>
      </c>
      <c r="H1216" s="11" t="s">
        <v>7269</v>
      </c>
      <c r="I1216" s="68"/>
      <c r="J1216" s="68"/>
      <c r="K1216" s="68"/>
      <c r="L1216" s="68"/>
      <c r="M1216" s="68"/>
      <c r="N1216" s="68"/>
      <c r="O1216" s="31" t="s">
        <v>1042</v>
      </c>
      <c r="P1216" s="31">
        <v>4.3999999999999997E-2</v>
      </c>
    </row>
    <row r="1217" spans="1:16" x14ac:dyDescent="0.35">
      <c r="A1217" s="2" t="s">
        <v>156</v>
      </c>
      <c r="B1217" s="27">
        <v>2</v>
      </c>
      <c r="C1217" s="2" t="s">
        <v>308</v>
      </c>
      <c r="D1217" s="11" t="s">
        <v>316</v>
      </c>
      <c r="E1217" s="11"/>
      <c r="F1217" s="11" t="s">
        <v>103</v>
      </c>
      <c r="G1217" s="11" t="s">
        <v>608</v>
      </c>
      <c r="H1217" s="11" t="s">
        <v>7279</v>
      </c>
      <c r="I1217" s="68"/>
      <c r="J1217" s="68"/>
      <c r="K1217" s="68"/>
      <c r="L1217" s="68"/>
      <c r="M1217" s="68" t="s">
        <v>2040</v>
      </c>
      <c r="N1217" s="68"/>
      <c r="O1217" s="31" t="s">
        <v>3008</v>
      </c>
      <c r="P1217" s="31">
        <v>3.5000000000000003E-2</v>
      </c>
    </row>
    <row r="1218" spans="1:16" x14ac:dyDescent="0.35">
      <c r="A1218" s="2" t="s">
        <v>156</v>
      </c>
      <c r="B1218" s="27">
        <v>2</v>
      </c>
      <c r="C1218" s="2" t="s">
        <v>308</v>
      </c>
      <c r="D1218" s="11" t="s">
        <v>316</v>
      </c>
      <c r="E1218" s="11"/>
      <c r="F1218" s="11" t="s">
        <v>98</v>
      </c>
      <c r="G1218" s="11" t="s">
        <v>608</v>
      </c>
      <c r="H1218" s="11" t="s">
        <v>7269</v>
      </c>
      <c r="I1218" s="68"/>
      <c r="J1218" s="68"/>
      <c r="K1218" s="68"/>
      <c r="L1218" s="68"/>
      <c r="M1218" s="68"/>
      <c r="N1218" s="68"/>
      <c r="O1218" s="31" t="s">
        <v>1043</v>
      </c>
      <c r="P1218" s="31">
        <v>8.6999999999999994E-2</v>
      </c>
    </row>
    <row r="1219" spans="1:16" x14ac:dyDescent="0.35">
      <c r="A1219" s="2" t="s">
        <v>156</v>
      </c>
      <c r="B1219" s="27">
        <v>2</v>
      </c>
      <c r="C1219" s="2" t="s">
        <v>308</v>
      </c>
      <c r="D1219" s="11" t="s">
        <v>316</v>
      </c>
      <c r="E1219" s="11"/>
      <c r="F1219" s="11" t="s">
        <v>98</v>
      </c>
      <c r="G1219" s="11" t="s">
        <v>608</v>
      </c>
      <c r="H1219" s="11" t="s">
        <v>7279</v>
      </c>
      <c r="I1219" s="68"/>
      <c r="J1219" s="68"/>
      <c r="K1219" s="68"/>
      <c r="L1219" s="68"/>
      <c r="M1219" s="68" t="s">
        <v>2040</v>
      </c>
      <c r="N1219" s="68"/>
      <c r="O1219" s="31" t="s">
        <v>3009</v>
      </c>
      <c r="P1219" s="31">
        <v>7.0000000000000007E-2</v>
      </c>
    </row>
    <row r="1220" spans="1:16" x14ac:dyDescent="0.35">
      <c r="A1220" s="2" t="s">
        <v>156</v>
      </c>
      <c r="B1220" s="27">
        <v>2</v>
      </c>
      <c r="C1220" s="2" t="s">
        <v>308</v>
      </c>
      <c r="D1220" s="11" t="s">
        <v>316</v>
      </c>
      <c r="E1220" s="11"/>
      <c r="F1220" s="11" t="s">
        <v>104</v>
      </c>
      <c r="G1220" s="11" t="s">
        <v>608</v>
      </c>
      <c r="H1220" s="11" t="s">
        <v>7269</v>
      </c>
      <c r="I1220" s="68"/>
      <c r="J1220" s="68"/>
      <c r="K1220" s="68"/>
      <c r="L1220" s="68"/>
      <c r="M1220" s="68"/>
      <c r="N1220" s="68"/>
      <c r="O1220" s="31" t="s">
        <v>1044</v>
      </c>
      <c r="P1220" s="31">
        <v>0.189</v>
      </c>
    </row>
    <row r="1221" spans="1:16" x14ac:dyDescent="0.35">
      <c r="A1221" s="2" t="s">
        <v>156</v>
      </c>
      <c r="B1221" s="27">
        <v>2</v>
      </c>
      <c r="C1221" s="2" t="s">
        <v>308</v>
      </c>
      <c r="D1221" s="11" t="s">
        <v>316</v>
      </c>
      <c r="E1221" s="11"/>
      <c r="F1221" s="11" t="s">
        <v>104</v>
      </c>
      <c r="G1221" s="11" t="s">
        <v>608</v>
      </c>
      <c r="H1221" s="11" t="s">
        <v>7279</v>
      </c>
      <c r="I1221" s="68"/>
      <c r="J1221" s="68"/>
      <c r="K1221" s="68"/>
      <c r="L1221" s="68"/>
      <c r="M1221" s="68" t="s">
        <v>2040</v>
      </c>
      <c r="N1221" s="68"/>
      <c r="O1221" s="31" t="s">
        <v>3010</v>
      </c>
      <c r="P1221" s="31">
        <v>0.151</v>
      </c>
    </row>
    <row r="1222" spans="1:16" x14ac:dyDescent="0.35">
      <c r="A1222" s="2" t="s">
        <v>156</v>
      </c>
      <c r="B1222" s="27">
        <v>2</v>
      </c>
      <c r="C1222" s="2" t="s">
        <v>308</v>
      </c>
      <c r="D1222" s="11" t="s">
        <v>316</v>
      </c>
      <c r="E1222" s="11"/>
      <c r="F1222" s="11" t="s">
        <v>105</v>
      </c>
      <c r="G1222" s="11" t="s">
        <v>608</v>
      </c>
      <c r="H1222" s="11" t="s">
        <v>7269</v>
      </c>
      <c r="I1222" s="68"/>
      <c r="J1222" s="68"/>
      <c r="K1222" s="68"/>
      <c r="L1222" s="68"/>
      <c r="M1222" s="68"/>
      <c r="N1222" s="68"/>
      <c r="O1222" s="31" t="s">
        <v>1045</v>
      </c>
      <c r="P1222" s="31">
        <v>0.34799999999999998</v>
      </c>
    </row>
    <row r="1223" spans="1:16" x14ac:dyDescent="0.35">
      <c r="A1223" s="2" t="s">
        <v>156</v>
      </c>
      <c r="B1223" s="27">
        <v>2</v>
      </c>
      <c r="C1223" s="2" t="s">
        <v>308</v>
      </c>
      <c r="D1223" s="11" t="s">
        <v>316</v>
      </c>
      <c r="E1223" s="11"/>
      <c r="F1223" s="11" t="s">
        <v>105</v>
      </c>
      <c r="G1223" s="11" t="s">
        <v>608</v>
      </c>
      <c r="H1223" s="11" t="s">
        <v>7279</v>
      </c>
      <c r="I1223" s="68"/>
      <c r="J1223" s="68"/>
      <c r="K1223" s="68"/>
      <c r="L1223" s="68"/>
      <c r="M1223" s="68" t="s">
        <v>2040</v>
      </c>
      <c r="N1223" s="68"/>
      <c r="O1223" s="31" t="s">
        <v>3011</v>
      </c>
      <c r="P1223" s="31">
        <v>0.27800000000000002</v>
      </c>
    </row>
    <row r="1224" spans="1:16" x14ac:dyDescent="0.35">
      <c r="A1224" s="2" t="s">
        <v>156</v>
      </c>
      <c r="B1224" s="27">
        <v>2</v>
      </c>
      <c r="C1224" s="2" t="s">
        <v>308</v>
      </c>
      <c r="D1224" s="11" t="s">
        <v>316</v>
      </c>
      <c r="E1224" s="11"/>
      <c r="F1224" s="11" t="s">
        <v>107</v>
      </c>
      <c r="G1224" s="11" t="s">
        <v>608</v>
      </c>
      <c r="H1224" s="11" t="s">
        <v>7269</v>
      </c>
      <c r="I1224" s="68"/>
      <c r="J1224" s="68"/>
      <c r="K1224" s="68"/>
      <c r="L1224" s="68"/>
      <c r="M1224" s="68"/>
      <c r="N1224" s="68"/>
      <c r="O1224" s="31" t="s">
        <v>1046</v>
      </c>
      <c r="P1224" s="31">
        <v>0.92800000000000005</v>
      </c>
    </row>
    <row r="1225" spans="1:16" x14ac:dyDescent="0.35">
      <c r="A1225" s="2" t="s">
        <v>156</v>
      </c>
      <c r="B1225" s="27">
        <v>2</v>
      </c>
      <c r="C1225" s="2" t="s">
        <v>308</v>
      </c>
      <c r="D1225" s="11" t="s">
        <v>316</v>
      </c>
      <c r="E1225" s="11"/>
      <c r="F1225" s="11" t="s">
        <v>107</v>
      </c>
      <c r="G1225" s="11" t="s">
        <v>608</v>
      </c>
      <c r="H1225" s="11" t="s">
        <v>7279</v>
      </c>
      <c r="I1225" s="68"/>
      <c r="J1225" s="68"/>
      <c r="K1225" s="68"/>
      <c r="L1225" s="68"/>
      <c r="M1225" s="68" t="s">
        <v>2040</v>
      </c>
      <c r="N1225" s="68"/>
      <c r="O1225" s="31" t="s">
        <v>3012</v>
      </c>
      <c r="P1225" s="31">
        <v>0.74199999999999999</v>
      </c>
    </row>
    <row r="1226" spans="1:16" x14ac:dyDescent="0.35">
      <c r="A1226" s="2" t="s">
        <v>156</v>
      </c>
      <c r="B1226" s="27">
        <v>2</v>
      </c>
      <c r="C1226" s="2" t="s">
        <v>308</v>
      </c>
      <c r="D1226" s="11" t="s">
        <v>316</v>
      </c>
      <c r="E1226" s="11"/>
      <c r="F1226" s="11" t="s">
        <v>109</v>
      </c>
      <c r="G1226" s="11" t="s">
        <v>608</v>
      </c>
      <c r="H1226" s="11" t="s">
        <v>7269</v>
      </c>
      <c r="I1226" s="68"/>
      <c r="J1226" s="68"/>
      <c r="K1226" s="68"/>
      <c r="L1226" s="68"/>
      <c r="M1226" s="68"/>
      <c r="N1226" s="68"/>
      <c r="O1226" s="31" t="s">
        <v>1047</v>
      </c>
      <c r="P1226" s="31">
        <v>0.92800000000000005</v>
      </c>
    </row>
    <row r="1227" spans="1:16" x14ac:dyDescent="0.35">
      <c r="A1227" s="2" t="s">
        <v>156</v>
      </c>
      <c r="B1227" s="27">
        <v>2</v>
      </c>
      <c r="C1227" s="2" t="s">
        <v>308</v>
      </c>
      <c r="D1227" s="11" t="s">
        <v>316</v>
      </c>
      <c r="E1227" s="11"/>
      <c r="F1227" s="11" t="s">
        <v>109</v>
      </c>
      <c r="G1227" s="11" t="s">
        <v>608</v>
      </c>
      <c r="H1227" s="11" t="s">
        <v>7279</v>
      </c>
      <c r="I1227" s="68"/>
      <c r="J1227" s="68"/>
      <c r="K1227" s="68"/>
      <c r="L1227" s="68"/>
      <c r="M1227" s="68" t="s">
        <v>2040</v>
      </c>
      <c r="N1227" s="68"/>
      <c r="O1227" s="31" t="s">
        <v>3013</v>
      </c>
      <c r="P1227" s="31">
        <v>0.74199999999999999</v>
      </c>
    </row>
    <row r="1228" spans="1:16" x14ac:dyDescent="0.35">
      <c r="A1228" s="2" t="s">
        <v>156</v>
      </c>
      <c r="B1228" s="27">
        <v>2</v>
      </c>
      <c r="C1228" s="2" t="s">
        <v>308</v>
      </c>
      <c r="D1228" s="11" t="s">
        <v>316</v>
      </c>
      <c r="E1228" s="11"/>
      <c r="F1228" s="11" t="s">
        <v>110</v>
      </c>
      <c r="G1228" s="11" t="s">
        <v>608</v>
      </c>
      <c r="H1228" s="11" t="s">
        <v>7269</v>
      </c>
      <c r="I1228" s="68"/>
      <c r="J1228" s="68"/>
      <c r="K1228" s="68"/>
      <c r="L1228" s="68"/>
      <c r="M1228" s="68"/>
      <c r="N1228" s="68"/>
      <c r="O1228" s="31" t="s">
        <v>1048</v>
      </c>
      <c r="P1228" s="31">
        <v>1.61</v>
      </c>
    </row>
    <row r="1229" spans="1:16" x14ac:dyDescent="0.35">
      <c r="A1229" s="2" t="s">
        <v>156</v>
      </c>
      <c r="B1229" s="27">
        <v>2</v>
      </c>
      <c r="C1229" s="2" t="s">
        <v>308</v>
      </c>
      <c r="D1229" s="11" t="s">
        <v>316</v>
      </c>
      <c r="E1229" s="11"/>
      <c r="F1229" s="11" t="s">
        <v>110</v>
      </c>
      <c r="G1229" s="11" t="s">
        <v>608</v>
      </c>
      <c r="H1229" s="11" t="s">
        <v>7279</v>
      </c>
      <c r="I1229" s="68"/>
      <c r="J1229" s="68"/>
      <c r="K1229" s="68"/>
      <c r="L1229" s="68"/>
      <c r="M1229" s="68" t="s">
        <v>2040</v>
      </c>
      <c r="N1229" s="68"/>
      <c r="O1229" s="31" t="s">
        <v>3014</v>
      </c>
      <c r="P1229" s="31">
        <v>1.288</v>
      </c>
    </row>
    <row r="1230" spans="1:16" x14ac:dyDescent="0.35">
      <c r="A1230" s="2" t="s">
        <v>156</v>
      </c>
      <c r="B1230" s="27">
        <v>2</v>
      </c>
      <c r="C1230" s="2" t="s">
        <v>308</v>
      </c>
      <c r="D1230" s="11" t="s">
        <v>316</v>
      </c>
      <c r="E1230" s="11"/>
      <c r="F1230" s="11" t="s">
        <v>111</v>
      </c>
      <c r="G1230" s="11" t="s">
        <v>608</v>
      </c>
      <c r="H1230" s="11" t="s">
        <v>7269</v>
      </c>
      <c r="I1230" s="68"/>
      <c r="J1230" s="68"/>
      <c r="K1230" s="68"/>
      <c r="L1230" s="68"/>
      <c r="M1230" s="68"/>
      <c r="N1230" s="68"/>
      <c r="O1230" s="31" t="s">
        <v>1049</v>
      </c>
      <c r="P1230" s="31">
        <v>1.61</v>
      </c>
    </row>
    <row r="1231" spans="1:16" x14ac:dyDescent="0.35">
      <c r="A1231" s="2" t="s">
        <v>156</v>
      </c>
      <c r="B1231" s="27">
        <v>2</v>
      </c>
      <c r="C1231" s="2" t="s">
        <v>308</v>
      </c>
      <c r="D1231" s="11" t="s">
        <v>316</v>
      </c>
      <c r="E1231" s="11"/>
      <c r="F1231" s="11" t="s">
        <v>111</v>
      </c>
      <c r="G1231" s="11" t="s">
        <v>608</v>
      </c>
      <c r="H1231" s="11" t="s">
        <v>7279</v>
      </c>
      <c r="I1231" s="68"/>
      <c r="J1231" s="68"/>
      <c r="K1231" s="68"/>
      <c r="L1231" s="68"/>
      <c r="M1231" s="68" t="s">
        <v>2040</v>
      </c>
      <c r="N1231" s="68"/>
      <c r="O1231" s="31" t="s">
        <v>3015</v>
      </c>
      <c r="P1231" s="31">
        <v>1.288</v>
      </c>
    </row>
    <row r="1232" spans="1:16" x14ac:dyDescent="0.35">
      <c r="A1232" s="2" t="s">
        <v>156</v>
      </c>
      <c r="B1232" s="27">
        <v>2</v>
      </c>
      <c r="C1232" s="2" t="s">
        <v>308</v>
      </c>
      <c r="D1232" s="11" t="s">
        <v>316</v>
      </c>
      <c r="E1232" s="11"/>
      <c r="F1232" s="11" t="s">
        <v>112</v>
      </c>
      <c r="G1232" s="11" t="s">
        <v>608</v>
      </c>
      <c r="H1232" s="11" t="s">
        <v>7269</v>
      </c>
      <c r="I1232" s="68"/>
      <c r="J1232" s="68"/>
      <c r="K1232" s="68"/>
      <c r="L1232" s="68"/>
      <c r="M1232" s="68"/>
      <c r="N1232" s="68"/>
      <c r="O1232" s="31" t="s">
        <v>1050</v>
      </c>
      <c r="P1232" s="31">
        <v>1.61</v>
      </c>
    </row>
    <row r="1233" spans="1:16" x14ac:dyDescent="0.35">
      <c r="A1233" s="2" t="s">
        <v>156</v>
      </c>
      <c r="B1233" s="27">
        <v>2</v>
      </c>
      <c r="C1233" s="2" t="s">
        <v>308</v>
      </c>
      <c r="D1233" s="11" t="s">
        <v>316</v>
      </c>
      <c r="E1233" s="11"/>
      <c r="F1233" s="11" t="s">
        <v>112</v>
      </c>
      <c r="G1233" s="11" t="s">
        <v>608</v>
      </c>
      <c r="H1233" s="11" t="s">
        <v>7279</v>
      </c>
      <c r="I1233" s="68"/>
      <c r="J1233" s="68"/>
      <c r="K1233" s="68"/>
      <c r="L1233" s="68"/>
      <c r="M1233" s="68" t="s">
        <v>2040</v>
      </c>
      <c r="N1233" s="68"/>
      <c r="O1233" s="31" t="s">
        <v>3016</v>
      </c>
      <c r="P1233" s="31">
        <v>1.288</v>
      </c>
    </row>
    <row r="1234" spans="1:16" x14ac:dyDescent="0.35">
      <c r="A1234" s="2" t="s">
        <v>156</v>
      </c>
      <c r="B1234" s="27">
        <v>2</v>
      </c>
      <c r="C1234" s="2" t="s">
        <v>308</v>
      </c>
      <c r="D1234" s="11" t="s">
        <v>316</v>
      </c>
      <c r="E1234" s="11"/>
      <c r="F1234" s="11" t="s">
        <v>113</v>
      </c>
      <c r="G1234" s="11" t="s">
        <v>608</v>
      </c>
      <c r="H1234" s="11" t="s">
        <v>7269</v>
      </c>
      <c r="I1234" s="68"/>
      <c r="J1234" s="68"/>
      <c r="K1234" s="68"/>
      <c r="L1234" s="68"/>
      <c r="M1234" s="68"/>
      <c r="N1234" s="68"/>
      <c r="O1234" s="31" t="s">
        <v>1051</v>
      </c>
      <c r="P1234" s="31">
        <v>3.6829999999999998</v>
      </c>
    </row>
    <row r="1235" spans="1:16" x14ac:dyDescent="0.35">
      <c r="A1235" s="2" t="s">
        <v>156</v>
      </c>
      <c r="B1235" s="27">
        <v>2</v>
      </c>
      <c r="C1235" s="2" t="s">
        <v>308</v>
      </c>
      <c r="D1235" s="11" t="s">
        <v>316</v>
      </c>
      <c r="E1235" s="11"/>
      <c r="F1235" s="11" t="s">
        <v>113</v>
      </c>
      <c r="G1235" s="11" t="s">
        <v>608</v>
      </c>
      <c r="H1235" s="11" t="s">
        <v>7279</v>
      </c>
      <c r="I1235" s="68"/>
      <c r="J1235" s="68"/>
      <c r="K1235" s="68"/>
      <c r="L1235" s="68"/>
      <c r="M1235" s="68" t="s">
        <v>2040</v>
      </c>
      <c r="N1235" s="68"/>
      <c r="O1235" s="31" t="s">
        <v>3017</v>
      </c>
      <c r="P1235" s="31">
        <v>2.9460000000000002</v>
      </c>
    </row>
    <row r="1236" spans="1:16" x14ac:dyDescent="0.35">
      <c r="A1236" s="2" t="s">
        <v>156</v>
      </c>
      <c r="B1236" s="27">
        <v>2</v>
      </c>
      <c r="C1236" s="2" t="s">
        <v>308</v>
      </c>
      <c r="D1236" s="11" t="s">
        <v>316</v>
      </c>
      <c r="E1236" s="11"/>
      <c r="F1236" s="11" t="s">
        <v>114</v>
      </c>
      <c r="G1236" s="11" t="s">
        <v>608</v>
      </c>
      <c r="H1236" s="11" t="s">
        <v>7269</v>
      </c>
      <c r="I1236" s="68"/>
      <c r="J1236" s="68"/>
      <c r="K1236" s="68"/>
      <c r="L1236" s="68"/>
      <c r="M1236" s="68"/>
      <c r="N1236" s="68"/>
      <c r="O1236" s="31" t="s">
        <v>1052</v>
      </c>
      <c r="P1236" s="31">
        <v>3.6829999999999998</v>
      </c>
    </row>
    <row r="1237" spans="1:16" x14ac:dyDescent="0.35">
      <c r="A1237" s="2" t="s">
        <v>156</v>
      </c>
      <c r="B1237" s="27">
        <v>2</v>
      </c>
      <c r="C1237" s="2" t="s">
        <v>308</v>
      </c>
      <c r="D1237" s="11" t="s">
        <v>316</v>
      </c>
      <c r="E1237" s="11"/>
      <c r="F1237" s="11" t="s">
        <v>114</v>
      </c>
      <c r="G1237" s="11" t="s">
        <v>608</v>
      </c>
      <c r="H1237" s="11" t="s">
        <v>7279</v>
      </c>
      <c r="I1237" s="68"/>
      <c r="J1237" s="68"/>
      <c r="K1237" s="68"/>
      <c r="L1237" s="68"/>
      <c r="M1237" s="68" t="s">
        <v>2040</v>
      </c>
      <c r="N1237" s="68"/>
      <c r="O1237" s="31" t="s">
        <v>3018</v>
      </c>
      <c r="P1237" s="31">
        <v>2.9460000000000002</v>
      </c>
    </row>
    <row r="1238" spans="1:16" x14ac:dyDescent="0.35">
      <c r="A1238" s="2" t="s">
        <v>156</v>
      </c>
      <c r="B1238" s="27">
        <v>2</v>
      </c>
      <c r="C1238" s="2" t="s">
        <v>308</v>
      </c>
      <c r="D1238" s="11" t="s">
        <v>316</v>
      </c>
      <c r="E1238" s="11"/>
      <c r="F1238" s="11" t="s">
        <v>102</v>
      </c>
      <c r="G1238" s="11" t="s">
        <v>608</v>
      </c>
      <c r="H1238" s="11" t="s">
        <v>7269</v>
      </c>
      <c r="I1238" s="68"/>
      <c r="J1238" s="68"/>
      <c r="K1238" s="68"/>
      <c r="L1238" s="68"/>
      <c r="M1238" s="68"/>
      <c r="N1238" s="68"/>
      <c r="O1238" s="31" t="s">
        <v>1053</v>
      </c>
      <c r="P1238" s="31">
        <v>3.6829999999999998</v>
      </c>
    </row>
    <row r="1239" spans="1:16" x14ac:dyDescent="0.35">
      <c r="A1239" s="2" t="s">
        <v>156</v>
      </c>
      <c r="B1239" s="27">
        <v>2</v>
      </c>
      <c r="C1239" s="2" t="s">
        <v>308</v>
      </c>
      <c r="D1239" s="11" t="s">
        <v>316</v>
      </c>
      <c r="E1239" s="11"/>
      <c r="F1239" s="11" t="s">
        <v>102</v>
      </c>
      <c r="G1239" s="11" t="s">
        <v>608</v>
      </c>
      <c r="H1239" s="11" t="s">
        <v>7279</v>
      </c>
      <c r="I1239" s="68"/>
      <c r="J1239" s="68"/>
      <c r="K1239" s="68"/>
      <c r="L1239" s="68"/>
      <c r="M1239" s="68" t="s">
        <v>2040</v>
      </c>
      <c r="N1239" s="68"/>
      <c r="O1239" s="31" t="s">
        <v>3019</v>
      </c>
      <c r="P1239" s="31">
        <v>2.9460000000000002</v>
      </c>
    </row>
    <row r="1240" spans="1:16" x14ac:dyDescent="0.35">
      <c r="A1240" s="2" t="s">
        <v>156</v>
      </c>
      <c r="B1240" s="27">
        <v>2</v>
      </c>
      <c r="C1240" s="2" t="s">
        <v>284</v>
      </c>
      <c r="D1240" s="11" t="s">
        <v>157</v>
      </c>
      <c r="E1240" s="11"/>
      <c r="F1240" s="11" t="s">
        <v>106</v>
      </c>
      <c r="G1240" s="11" t="s">
        <v>99</v>
      </c>
      <c r="H1240" s="11" t="s">
        <v>7269</v>
      </c>
      <c r="I1240" s="68"/>
      <c r="J1240" s="68"/>
      <c r="K1240" s="68"/>
      <c r="L1240" s="68"/>
      <c r="M1240" s="68"/>
      <c r="N1240" s="68"/>
      <c r="O1240" s="31" t="s">
        <v>1054</v>
      </c>
      <c r="P1240" s="31">
        <v>2.9000000000000001E-2</v>
      </c>
    </row>
    <row r="1241" spans="1:16" x14ac:dyDescent="0.35">
      <c r="A1241" s="2" t="s">
        <v>156</v>
      </c>
      <c r="B1241" s="27">
        <v>2</v>
      </c>
      <c r="C1241" s="2" t="s">
        <v>284</v>
      </c>
      <c r="D1241" s="11" t="s">
        <v>157</v>
      </c>
      <c r="E1241" s="11"/>
      <c r="F1241" s="11" t="s">
        <v>106</v>
      </c>
      <c r="G1241" s="11" t="s">
        <v>99</v>
      </c>
      <c r="H1241" s="11" t="s">
        <v>7279</v>
      </c>
      <c r="I1241" s="68"/>
      <c r="J1241" s="68"/>
      <c r="K1241" s="68"/>
      <c r="L1241" s="68"/>
      <c r="M1241" s="68" t="s">
        <v>2040</v>
      </c>
      <c r="N1241" s="68"/>
      <c r="O1241" s="31" t="s">
        <v>3020</v>
      </c>
      <c r="P1241" s="31">
        <v>2.3E-2</v>
      </c>
    </row>
    <row r="1242" spans="1:16" x14ac:dyDescent="0.35">
      <c r="A1242" s="2" t="s">
        <v>156</v>
      </c>
      <c r="B1242" s="27">
        <v>2</v>
      </c>
      <c r="C1242" s="2" t="s">
        <v>284</v>
      </c>
      <c r="D1242" s="11" t="s">
        <v>157</v>
      </c>
      <c r="E1242" s="11"/>
      <c r="F1242" s="11" t="s">
        <v>106</v>
      </c>
      <c r="G1242" s="11" t="s">
        <v>99</v>
      </c>
      <c r="H1242" s="11" t="s">
        <v>7285</v>
      </c>
      <c r="I1242" s="68" t="s">
        <v>2040</v>
      </c>
      <c r="J1242" s="68"/>
      <c r="K1242" s="68"/>
      <c r="L1242" s="68"/>
      <c r="M1242" s="68"/>
      <c r="N1242" s="68"/>
      <c r="O1242" s="31" t="s">
        <v>3021</v>
      </c>
      <c r="P1242" s="31">
        <v>3.3000000000000002E-2</v>
      </c>
    </row>
    <row r="1243" spans="1:16" x14ac:dyDescent="0.35">
      <c r="A1243" s="2" t="s">
        <v>156</v>
      </c>
      <c r="B1243" s="27">
        <v>2</v>
      </c>
      <c r="C1243" s="2" t="s">
        <v>284</v>
      </c>
      <c r="D1243" s="11" t="s">
        <v>157</v>
      </c>
      <c r="E1243" s="11"/>
      <c r="F1243" s="11" t="s">
        <v>106</v>
      </c>
      <c r="G1243" s="11" t="s">
        <v>99</v>
      </c>
      <c r="H1243" s="11" t="s">
        <v>7273</v>
      </c>
      <c r="I1243" s="68" t="s">
        <v>2040</v>
      </c>
      <c r="J1243" s="68"/>
      <c r="K1243" s="68"/>
      <c r="L1243" s="68"/>
      <c r="M1243" s="68" t="s">
        <v>2040</v>
      </c>
      <c r="N1243" s="68"/>
      <c r="O1243" s="31" t="s">
        <v>3022</v>
      </c>
      <c r="P1243" s="31">
        <v>3.3000000000000002E-2</v>
      </c>
    </row>
    <row r="1244" spans="1:16" x14ac:dyDescent="0.35">
      <c r="A1244" s="2" t="s">
        <v>156</v>
      </c>
      <c r="B1244" s="27">
        <v>2</v>
      </c>
      <c r="C1244" s="2" t="s">
        <v>284</v>
      </c>
      <c r="D1244" s="11" t="s">
        <v>157</v>
      </c>
      <c r="E1244" s="11"/>
      <c r="F1244" s="11" t="s">
        <v>106</v>
      </c>
      <c r="G1244" s="11" t="s">
        <v>99</v>
      </c>
      <c r="H1244" s="11" t="s">
        <v>7288</v>
      </c>
      <c r="I1244" s="68"/>
      <c r="J1244" s="68"/>
      <c r="K1244" s="68"/>
      <c r="L1244" s="68"/>
      <c r="M1244" s="68"/>
      <c r="N1244" s="68" t="s">
        <v>2040</v>
      </c>
      <c r="O1244" s="31" t="s">
        <v>3023</v>
      </c>
      <c r="P1244" s="31">
        <v>2.3E-2</v>
      </c>
    </row>
    <row r="1245" spans="1:16" x14ac:dyDescent="0.35">
      <c r="A1245" s="2" t="s">
        <v>156</v>
      </c>
      <c r="B1245" s="27">
        <v>2</v>
      </c>
      <c r="C1245" s="2" t="s">
        <v>284</v>
      </c>
      <c r="D1245" s="11" t="s">
        <v>157</v>
      </c>
      <c r="E1245" s="11"/>
      <c r="F1245" s="11" t="s">
        <v>106</v>
      </c>
      <c r="G1245" s="11" t="s">
        <v>99</v>
      </c>
      <c r="H1245" s="11" t="s">
        <v>7276</v>
      </c>
      <c r="I1245" s="68"/>
      <c r="J1245" s="68"/>
      <c r="K1245" s="68"/>
      <c r="L1245" s="68"/>
      <c r="M1245" s="68" t="s">
        <v>2040</v>
      </c>
      <c r="N1245" s="68" t="s">
        <v>2040</v>
      </c>
      <c r="O1245" s="31" t="s">
        <v>3024</v>
      </c>
      <c r="P1245" s="31">
        <v>1.7000000000000001E-2</v>
      </c>
    </row>
    <row r="1246" spans="1:16" x14ac:dyDescent="0.35">
      <c r="A1246" s="2" t="s">
        <v>156</v>
      </c>
      <c r="B1246" s="27">
        <v>2</v>
      </c>
      <c r="C1246" s="2" t="s">
        <v>284</v>
      </c>
      <c r="D1246" s="11" t="s">
        <v>157</v>
      </c>
      <c r="E1246" s="11"/>
      <c r="F1246" s="11" t="s">
        <v>106</v>
      </c>
      <c r="G1246" s="11" t="s">
        <v>99</v>
      </c>
      <c r="H1246" s="11" t="s">
        <v>7282</v>
      </c>
      <c r="I1246" s="68" t="s">
        <v>2040</v>
      </c>
      <c r="J1246" s="68"/>
      <c r="K1246" s="68"/>
      <c r="L1246" s="68"/>
      <c r="M1246" s="68"/>
      <c r="N1246" s="68" t="s">
        <v>2040</v>
      </c>
      <c r="O1246" s="31" t="s">
        <v>3025</v>
      </c>
      <c r="P1246" s="31">
        <v>2.8000000000000001E-2</v>
      </c>
    </row>
    <row r="1247" spans="1:16" x14ac:dyDescent="0.35">
      <c r="A1247" s="2" t="s">
        <v>156</v>
      </c>
      <c r="B1247" s="27">
        <v>2</v>
      </c>
      <c r="C1247" s="2" t="s">
        <v>284</v>
      </c>
      <c r="D1247" s="11" t="s">
        <v>157</v>
      </c>
      <c r="E1247" s="11"/>
      <c r="F1247" s="11" t="s">
        <v>106</v>
      </c>
      <c r="G1247" s="11" t="s">
        <v>99</v>
      </c>
      <c r="H1247" s="11" t="s">
        <v>7272</v>
      </c>
      <c r="I1247" s="68" t="s">
        <v>2040</v>
      </c>
      <c r="J1247" s="68"/>
      <c r="K1247" s="68"/>
      <c r="L1247" s="68"/>
      <c r="M1247" s="68" t="s">
        <v>2040</v>
      </c>
      <c r="N1247" s="68" t="s">
        <v>2040</v>
      </c>
      <c r="O1247" s="31" t="s">
        <v>3026</v>
      </c>
      <c r="P1247" s="31">
        <v>2.8000000000000001E-2</v>
      </c>
    </row>
    <row r="1248" spans="1:16" x14ac:dyDescent="0.35">
      <c r="A1248" s="2" t="s">
        <v>156</v>
      </c>
      <c r="B1248" s="27">
        <v>2</v>
      </c>
      <c r="C1248" s="2" t="s">
        <v>284</v>
      </c>
      <c r="D1248" s="11" t="s">
        <v>157</v>
      </c>
      <c r="E1248" s="11"/>
      <c r="F1248" s="11" t="s">
        <v>106</v>
      </c>
      <c r="G1248" s="11" t="s">
        <v>659</v>
      </c>
      <c r="H1248" s="11" t="s">
        <v>7269</v>
      </c>
      <c r="I1248" s="68"/>
      <c r="J1248" s="68"/>
      <c r="K1248" s="68"/>
      <c r="L1248" s="68"/>
      <c r="M1248" s="68"/>
      <c r="N1248" s="68"/>
      <c r="O1248" s="31" t="s">
        <v>1055</v>
      </c>
      <c r="P1248" s="31">
        <v>4.3999999999999997E-2</v>
      </c>
    </row>
    <row r="1249" spans="1:16" x14ac:dyDescent="0.35">
      <c r="A1249" s="2" t="s">
        <v>156</v>
      </c>
      <c r="B1249" s="27">
        <v>2</v>
      </c>
      <c r="C1249" s="2" t="s">
        <v>284</v>
      </c>
      <c r="D1249" s="11" t="s">
        <v>157</v>
      </c>
      <c r="E1249" s="11"/>
      <c r="F1249" s="11" t="s">
        <v>106</v>
      </c>
      <c r="G1249" s="11" t="s">
        <v>659</v>
      </c>
      <c r="H1249" s="11" t="s">
        <v>7279</v>
      </c>
      <c r="I1249" s="68"/>
      <c r="J1249" s="68"/>
      <c r="K1249" s="68"/>
      <c r="L1249" s="68"/>
      <c r="M1249" s="68" t="s">
        <v>2040</v>
      </c>
      <c r="N1249" s="68"/>
      <c r="O1249" s="31" t="s">
        <v>3027</v>
      </c>
      <c r="P1249" s="31">
        <v>3.5000000000000003E-2</v>
      </c>
    </row>
    <row r="1250" spans="1:16" x14ac:dyDescent="0.35">
      <c r="A1250" s="2" t="s">
        <v>156</v>
      </c>
      <c r="B1250" s="27">
        <v>2</v>
      </c>
      <c r="C1250" s="2" t="s">
        <v>284</v>
      </c>
      <c r="D1250" s="11" t="s">
        <v>157</v>
      </c>
      <c r="E1250" s="11"/>
      <c r="F1250" s="11" t="s">
        <v>106</v>
      </c>
      <c r="G1250" s="11" t="s">
        <v>659</v>
      </c>
      <c r="H1250" s="11" t="s">
        <v>7285</v>
      </c>
      <c r="I1250" s="68" t="s">
        <v>2040</v>
      </c>
      <c r="J1250" s="68"/>
      <c r="K1250" s="68"/>
      <c r="L1250" s="68"/>
      <c r="M1250" s="68"/>
      <c r="N1250" s="68"/>
      <c r="O1250" s="31" t="s">
        <v>3028</v>
      </c>
      <c r="P1250" s="31">
        <v>5.0999999999999997E-2</v>
      </c>
    </row>
    <row r="1251" spans="1:16" x14ac:dyDescent="0.35">
      <c r="A1251" s="2" t="s">
        <v>156</v>
      </c>
      <c r="B1251" s="27">
        <v>2</v>
      </c>
      <c r="C1251" s="2" t="s">
        <v>284</v>
      </c>
      <c r="D1251" s="11" t="s">
        <v>157</v>
      </c>
      <c r="E1251" s="11"/>
      <c r="F1251" s="11" t="s">
        <v>106</v>
      </c>
      <c r="G1251" s="11" t="s">
        <v>659</v>
      </c>
      <c r="H1251" s="11" t="s">
        <v>7273</v>
      </c>
      <c r="I1251" s="68" t="s">
        <v>2040</v>
      </c>
      <c r="J1251" s="68"/>
      <c r="K1251" s="68"/>
      <c r="L1251" s="68"/>
      <c r="M1251" s="68" t="s">
        <v>2040</v>
      </c>
      <c r="N1251" s="68"/>
      <c r="O1251" s="31" t="s">
        <v>3029</v>
      </c>
      <c r="P1251" s="31">
        <v>5.0999999999999997E-2</v>
      </c>
    </row>
    <row r="1252" spans="1:16" x14ac:dyDescent="0.35">
      <c r="A1252" s="2" t="s">
        <v>156</v>
      </c>
      <c r="B1252" s="27">
        <v>2</v>
      </c>
      <c r="C1252" s="2" t="s">
        <v>284</v>
      </c>
      <c r="D1252" s="11" t="s">
        <v>157</v>
      </c>
      <c r="E1252" s="11"/>
      <c r="F1252" s="11" t="s">
        <v>106</v>
      </c>
      <c r="G1252" s="11" t="s">
        <v>659</v>
      </c>
      <c r="H1252" s="11" t="s">
        <v>7288</v>
      </c>
      <c r="I1252" s="68"/>
      <c r="J1252" s="68"/>
      <c r="K1252" s="68"/>
      <c r="L1252" s="68"/>
      <c r="M1252" s="68"/>
      <c r="N1252" s="68" t="s">
        <v>2040</v>
      </c>
      <c r="O1252" s="31" t="s">
        <v>3030</v>
      </c>
      <c r="P1252" s="31">
        <v>3.5000000000000003E-2</v>
      </c>
    </row>
    <row r="1253" spans="1:16" x14ac:dyDescent="0.35">
      <c r="A1253" s="2" t="s">
        <v>156</v>
      </c>
      <c r="B1253" s="27">
        <v>2</v>
      </c>
      <c r="C1253" s="2" t="s">
        <v>284</v>
      </c>
      <c r="D1253" s="11" t="s">
        <v>157</v>
      </c>
      <c r="E1253" s="11"/>
      <c r="F1253" s="11" t="s">
        <v>106</v>
      </c>
      <c r="G1253" s="11" t="s">
        <v>659</v>
      </c>
      <c r="H1253" s="11" t="s">
        <v>7276</v>
      </c>
      <c r="I1253" s="68"/>
      <c r="J1253" s="68"/>
      <c r="K1253" s="68"/>
      <c r="L1253" s="68"/>
      <c r="M1253" s="68" t="s">
        <v>2040</v>
      </c>
      <c r="N1253" s="68" t="s">
        <v>2040</v>
      </c>
      <c r="O1253" s="31" t="s">
        <v>3031</v>
      </c>
      <c r="P1253" s="31">
        <v>2.5999999999999999E-2</v>
      </c>
    </row>
    <row r="1254" spans="1:16" x14ac:dyDescent="0.35">
      <c r="A1254" s="2" t="s">
        <v>156</v>
      </c>
      <c r="B1254" s="27">
        <v>2</v>
      </c>
      <c r="C1254" s="2" t="s">
        <v>284</v>
      </c>
      <c r="D1254" s="11" t="s">
        <v>157</v>
      </c>
      <c r="E1254" s="11"/>
      <c r="F1254" s="11" t="s">
        <v>106</v>
      </c>
      <c r="G1254" s="11" t="s">
        <v>659</v>
      </c>
      <c r="H1254" s="11" t="s">
        <v>7282</v>
      </c>
      <c r="I1254" s="68" t="s">
        <v>2040</v>
      </c>
      <c r="J1254" s="68"/>
      <c r="K1254" s="68"/>
      <c r="L1254" s="68"/>
      <c r="M1254" s="68"/>
      <c r="N1254" s="68" t="s">
        <v>2040</v>
      </c>
      <c r="O1254" s="31" t="s">
        <v>3032</v>
      </c>
      <c r="P1254" s="31">
        <v>4.2000000000000003E-2</v>
      </c>
    </row>
    <row r="1255" spans="1:16" x14ac:dyDescent="0.35">
      <c r="A1255" s="2" t="s">
        <v>156</v>
      </c>
      <c r="B1255" s="27">
        <v>2</v>
      </c>
      <c r="C1255" s="2" t="s">
        <v>284</v>
      </c>
      <c r="D1255" s="11" t="s">
        <v>157</v>
      </c>
      <c r="E1255" s="11"/>
      <c r="F1255" s="11" t="s">
        <v>106</v>
      </c>
      <c r="G1255" s="11" t="s">
        <v>659</v>
      </c>
      <c r="H1255" s="11" t="s">
        <v>7272</v>
      </c>
      <c r="I1255" s="68" t="s">
        <v>2040</v>
      </c>
      <c r="J1255" s="68"/>
      <c r="K1255" s="68"/>
      <c r="L1255" s="68"/>
      <c r="M1255" s="68" t="s">
        <v>2040</v>
      </c>
      <c r="N1255" s="68" t="s">
        <v>2040</v>
      </c>
      <c r="O1255" s="31" t="s">
        <v>3033</v>
      </c>
      <c r="P1255" s="31">
        <v>4.2000000000000003E-2</v>
      </c>
    </row>
    <row r="1256" spans="1:16" x14ac:dyDescent="0.35">
      <c r="A1256" s="2" t="s">
        <v>156</v>
      </c>
      <c r="B1256" s="27">
        <v>2</v>
      </c>
      <c r="C1256" s="2" t="s">
        <v>284</v>
      </c>
      <c r="D1256" s="11" t="s">
        <v>157</v>
      </c>
      <c r="E1256" s="11"/>
      <c r="F1256" s="11" t="s">
        <v>106</v>
      </c>
      <c r="G1256" s="11" t="s">
        <v>659</v>
      </c>
      <c r="H1256" s="11" t="s">
        <v>5867</v>
      </c>
      <c r="I1256" s="68"/>
      <c r="J1256" s="68" t="s">
        <v>2040</v>
      </c>
      <c r="K1256" s="68"/>
      <c r="L1256" s="68"/>
      <c r="M1256" s="68"/>
      <c r="N1256" s="68"/>
      <c r="O1256" s="31" t="s">
        <v>3034</v>
      </c>
      <c r="P1256" s="31">
        <v>4.8000000000000001E-2</v>
      </c>
    </row>
    <row r="1257" spans="1:16" x14ac:dyDescent="0.35">
      <c r="A1257" s="2" t="s">
        <v>156</v>
      </c>
      <c r="B1257" s="27">
        <v>2</v>
      </c>
      <c r="C1257" s="2" t="s">
        <v>284</v>
      </c>
      <c r="D1257" s="11" t="s">
        <v>157</v>
      </c>
      <c r="E1257" s="11"/>
      <c r="F1257" s="11" t="s">
        <v>106</v>
      </c>
      <c r="G1257" s="11" t="s">
        <v>659</v>
      </c>
      <c r="H1257" s="11" t="s">
        <v>7296</v>
      </c>
      <c r="I1257" s="68"/>
      <c r="J1257" s="68" t="s">
        <v>2040</v>
      </c>
      <c r="K1257" s="68"/>
      <c r="L1257" s="68"/>
      <c r="M1257" s="68" t="s">
        <v>2040</v>
      </c>
      <c r="N1257" s="68"/>
      <c r="O1257" s="31" t="s">
        <v>3035</v>
      </c>
      <c r="P1257" s="31">
        <v>4.8000000000000001E-2</v>
      </c>
    </row>
    <row r="1258" spans="1:16" x14ac:dyDescent="0.35">
      <c r="A1258" s="2" t="s">
        <v>156</v>
      </c>
      <c r="B1258" s="27">
        <v>2</v>
      </c>
      <c r="C1258" s="2" t="s">
        <v>284</v>
      </c>
      <c r="D1258" s="11" t="s">
        <v>157</v>
      </c>
      <c r="E1258" s="11"/>
      <c r="F1258" s="11" t="s">
        <v>106</v>
      </c>
      <c r="G1258" s="11" t="s">
        <v>659</v>
      </c>
      <c r="H1258" s="11" t="s">
        <v>7298</v>
      </c>
      <c r="I1258" s="68" t="s">
        <v>2040</v>
      </c>
      <c r="J1258" s="68" t="s">
        <v>2040</v>
      </c>
      <c r="K1258" s="68"/>
      <c r="L1258" s="68"/>
      <c r="M1258" s="68"/>
      <c r="N1258" s="68"/>
      <c r="O1258" s="31" t="s">
        <v>3036</v>
      </c>
      <c r="P1258" s="31">
        <v>5.5E-2</v>
      </c>
    </row>
    <row r="1259" spans="1:16" x14ac:dyDescent="0.35">
      <c r="A1259" s="2" t="s">
        <v>156</v>
      </c>
      <c r="B1259" s="27">
        <v>2</v>
      </c>
      <c r="C1259" s="2" t="s">
        <v>284</v>
      </c>
      <c r="D1259" s="11" t="s">
        <v>157</v>
      </c>
      <c r="E1259" s="11"/>
      <c r="F1259" s="11" t="s">
        <v>106</v>
      </c>
      <c r="G1259" s="11" t="s">
        <v>659</v>
      </c>
      <c r="H1259" s="11" t="s">
        <v>7294</v>
      </c>
      <c r="I1259" s="68" t="s">
        <v>2040</v>
      </c>
      <c r="J1259" s="68" t="s">
        <v>2040</v>
      </c>
      <c r="K1259" s="68"/>
      <c r="L1259" s="68"/>
      <c r="M1259" s="68" t="s">
        <v>2040</v>
      </c>
      <c r="N1259" s="68"/>
      <c r="O1259" s="31" t="s">
        <v>3037</v>
      </c>
      <c r="P1259" s="31">
        <v>5.5E-2</v>
      </c>
    </row>
    <row r="1260" spans="1:16" x14ac:dyDescent="0.35">
      <c r="A1260" s="2" t="s">
        <v>156</v>
      </c>
      <c r="B1260" s="27">
        <v>2</v>
      </c>
      <c r="C1260" s="2" t="s">
        <v>284</v>
      </c>
      <c r="D1260" s="11" t="s">
        <v>157</v>
      </c>
      <c r="E1260" s="11"/>
      <c r="F1260" s="11" t="s">
        <v>106</v>
      </c>
      <c r="G1260" s="11" t="s">
        <v>659</v>
      </c>
      <c r="H1260" s="11" t="s">
        <v>7299</v>
      </c>
      <c r="I1260" s="68"/>
      <c r="J1260" s="68" t="s">
        <v>2040</v>
      </c>
      <c r="K1260" s="68"/>
      <c r="L1260" s="68"/>
      <c r="M1260" s="68"/>
      <c r="N1260" s="68" t="s">
        <v>2040</v>
      </c>
      <c r="O1260" s="31" t="s">
        <v>3038</v>
      </c>
      <c r="P1260" s="31">
        <v>0.04</v>
      </c>
    </row>
    <row r="1261" spans="1:16" x14ac:dyDescent="0.35">
      <c r="A1261" s="2" t="s">
        <v>156</v>
      </c>
      <c r="B1261" s="27">
        <v>2</v>
      </c>
      <c r="C1261" s="2" t="s">
        <v>284</v>
      </c>
      <c r="D1261" s="11" t="s">
        <v>157</v>
      </c>
      <c r="E1261" s="11"/>
      <c r="F1261" s="11" t="s">
        <v>106</v>
      </c>
      <c r="G1261" s="11" t="s">
        <v>659</v>
      </c>
      <c r="H1261" s="11" t="s">
        <v>7295</v>
      </c>
      <c r="I1261" s="68"/>
      <c r="J1261" s="68" t="s">
        <v>2040</v>
      </c>
      <c r="K1261" s="68"/>
      <c r="L1261" s="68"/>
      <c r="M1261" s="68" t="s">
        <v>2040</v>
      </c>
      <c r="N1261" s="68" t="s">
        <v>2040</v>
      </c>
      <c r="O1261" s="31" t="s">
        <v>3039</v>
      </c>
      <c r="P1261" s="31">
        <v>0.04</v>
      </c>
    </row>
    <row r="1262" spans="1:16" x14ac:dyDescent="0.35">
      <c r="A1262" s="2" t="s">
        <v>156</v>
      </c>
      <c r="B1262" s="27">
        <v>2</v>
      </c>
      <c r="C1262" s="2" t="s">
        <v>284</v>
      </c>
      <c r="D1262" s="11" t="s">
        <v>157</v>
      </c>
      <c r="E1262" s="11"/>
      <c r="F1262" s="11" t="s">
        <v>106</v>
      </c>
      <c r="G1262" s="11" t="s">
        <v>659</v>
      </c>
      <c r="H1262" s="11" t="s">
        <v>7297</v>
      </c>
      <c r="I1262" s="68" t="s">
        <v>2040</v>
      </c>
      <c r="J1262" s="68" t="s">
        <v>2040</v>
      </c>
      <c r="K1262" s="68"/>
      <c r="L1262" s="68"/>
      <c r="M1262" s="68"/>
      <c r="N1262" s="68" t="s">
        <v>2040</v>
      </c>
      <c r="O1262" s="31" t="s">
        <v>3040</v>
      </c>
      <c r="P1262" s="31">
        <v>4.5999999999999999E-2</v>
      </c>
    </row>
    <row r="1263" spans="1:16" x14ac:dyDescent="0.35">
      <c r="A1263" s="2" t="s">
        <v>156</v>
      </c>
      <c r="B1263" s="27">
        <v>2</v>
      </c>
      <c r="C1263" s="2" t="s">
        <v>284</v>
      </c>
      <c r="D1263" s="11" t="s">
        <v>157</v>
      </c>
      <c r="E1263" s="11"/>
      <c r="F1263" s="11" t="s">
        <v>106</v>
      </c>
      <c r="G1263" s="11" t="s">
        <v>659</v>
      </c>
      <c r="H1263" s="11" t="s">
        <v>7291</v>
      </c>
      <c r="I1263" s="68" t="s">
        <v>2040</v>
      </c>
      <c r="J1263" s="68" t="s">
        <v>2040</v>
      </c>
      <c r="K1263" s="68"/>
      <c r="L1263" s="68"/>
      <c r="M1263" s="68" t="s">
        <v>2040</v>
      </c>
      <c r="N1263" s="68" t="s">
        <v>2040</v>
      </c>
      <c r="O1263" s="31" t="s">
        <v>3041</v>
      </c>
      <c r="P1263" s="31">
        <v>4.5999999999999999E-2</v>
      </c>
    </row>
    <row r="1264" spans="1:16" x14ac:dyDescent="0.35">
      <c r="A1264" s="2" t="s">
        <v>156</v>
      </c>
      <c r="B1264" s="27">
        <v>2</v>
      </c>
      <c r="C1264" s="2" t="s">
        <v>284</v>
      </c>
      <c r="D1264" s="11" t="s">
        <v>157</v>
      </c>
      <c r="E1264" s="11"/>
      <c r="F1264" s="11" t="s">
        <v>138</v>
      </c>
      <c r="G1264" s="11" t="s">
        <v>99</v>
      </c>
      <c r="H1264" s="11" t="s">
        <v>7269</v>
      </c>
      <c r="I1264" s="68"/>
      <c r="J1264" s="68"/>
      <c r="K1264" s="68"/>
      <c r="L1264" s="68"/>
      <c r="M1264" s="68"/>
      <c r="N1264" s="68"/>
      <c r="O1264" s="31" t="s">
        <v>1056</v>
      </c>
      <c r="P1264" s="31">
        <v>2.9000000000000001E-2</v>
      </c>
    </row>
    <row r="1265" spans="1:16" x14ac:dyDescent="0.35">
      <c r="A1265" s="2" t="s">
        <v>156</v>
      </c>
      <c r="B1265" s="27">
        <v>2</v>
      </c>
      <c r="C1265" s="2" t="s">
        <v>284</v>
      </c>
      <c r="D1265" s="11" t="s">
        <v>157</v>
      </c>
      <c r="E1265" s="11"/>
      <c r="F1265" s="11" t="s">
        <v>138</v>
      </c>
      <c r="G1265" s="11" t="s">
        <v>99</v>
      </c>
      <c r="H1265" s="11" t="s">
        <v>7279</v>
      </c>
      <c r="I1265" s="68"/>
      <c r="J1265" s="68"/>
      <c r="K1265" s="68"/>
      <c r="L1265" s="68"/>
      <c r="M1265" s="68" t="s">
        <v>2040</v>
      </c>
      <c r="N1265" s="68"/>
      <c r="O1265" s="31" t="s">
        <v>3042</v>
      </c>
      <c r="P1265" s="31">
        <v>2.3E-2</v>
      </c>
    </row>
    <row r="1266" spans="1:16" x14ac:dyDescent="0.35">
      <c r="A1266" s="2" t="s">
        <v>156</v>
      </c>
      <c r="B1266" s="27">
        <v>2</v>
      </c>
      <c r="C1266" s="2" t="s">
        <v>284</v>
      </c>
      <c r="D1266" s="11" t="s">
        <v>157</v>
      </c>
      <c r="E1266" s="11"/>
      <c r="F1266" s="11" t="s">
        <v>138</v>
      </c>
      <c r="G1266" s="11" t="s">
        <v>99</v>
      </c>
      <c r="H1266" s="11" t="s">
        <v>7285</v>
      </c>
      <c r="I1266" s="68" t="s">
        <v>2040</v>
      </c>
      <c r="J1266" s="68"/>
      <c r="K1266" s="68"/>
      <c r="L1266" s="68"/>
      <c r="M1266" s="68"/>
      <c r="N1266" s="68"/>
      <c r="O1266" s="31" t="s">
        <v>3043</v>
      </c>
      <c r="P1266" s="31">
        <v>3.3000000000000002E-2</v>
      </c>
    </row>
    <row r="1267" spans="1:16" x14ac:dyDescent="0.35">
      <c r="A1267" s="2" t="s">
        <v>156</v>
      </c>
      <c r="B1267" s="27">
        <v>2</v>
      </c>
      <c r="C1267" s="2" t="s">
        <v>284</v>
      </c>
      <c r="D1267" s="11" t="s">
        <v>157</v>
      </c>
      <c r="E1267" s="11"/>
      <c r="F1267" s="11" t="s">
        <v>138</v>
      </c>
      <c r="G1267" s="11" t="s">
        <v>99</v>
      </c>
      <c r="H1267" s="11" t="s">
        <v>7273</v>
      </c>
      <c r="I1267" s="68" t="s">
        <v>2040</v>
      </c>
      <c r="J1267" s="68"/>
      <c r="K1267" s="68"/>
      <c r="L1267" s="68"/>
      <c r="M1267" s="68" t="s">
        <v>2040</v>
      </c>
      <c r="N1267" s="68"/>
      <c r="O1267" s="31" t="s">
        <v>3044</v>
      </c>
      <c r="P1267" s="31">
        <v>3.3000000000000002E-2</v>
      </c>
    </row>
    <row r="1268" spans="1:16" x14ac:dyDescent="0.35">
      <c r="A1268" s="2" t="s">
        <v>156</v>
      </c>
      <c r="B1268" s="27">
        <v>2</v>
      </c>
      <c r="C1268" s="2" t="s">
        <v>284</v>
      </c>
      <c r="D1268" s="11" t="s">
        <v>157</v>
      </c>
      <c r="E1268" s="11"/>
      <c r="F1268" s="11" t="s">
        <v>138</v>
      </c>
      <c r="G1268" s="11" t="s">
        <v>99</v>
      </c>
      <c r="H1268" s="11" t="s">
        <v>7288</v>
      </c>
      <c r="I1268" s="68"/>
      <c r="J1268" s="68"/>
      <c r="K1268" s="68"/>
      <c r="L1268" s="68"/>
      <c r="M1268" s="68"/>
      <c r="N1268" s="68" t="s">
        <v>2040</v>
      </c>
      <c r="O1268" s="31" t="s">
        <v>3045</v>
      </c>
      <c r="P1268" s="31">
        <v>2.3E-2</v>
      </c>
    </row>
    <row r="1269" spans="1:16" x14ac:dyDescent="0.35">
      <c r="A1269" s="2" t="s">
        <v>156</v>
      </c>
      <c r="B1269" s="27">
        <v>2</v>
      </c>
      <c r="C1269" s="2" t="s">
        <v>284</v>
      </c>
      <c r="D1269" s="11" t="s">
        <v>157</v>
      </c>
      <c r="E1269" s="11"/>
      <c r="F1269" s="11" t="s">
        <v>138</v>
      </c>
      <c r="G1269" s="11" t="s">
        <v>99</v>
      </c>
      <c r="H1269" s="11" t="s">
        <v>7276</v>
      </c>
      <c r="I1269" s="68"/>
      <c r="J1269" s="68"/>
      <c r="K1269" s="68"/>
      <c r="L1269" s="68"/>
      <c r="M1269" s="68" t="s">
        <v>2040</v>
      </c>
      <c r="N1269" s="68" t="s">
        <v>2040</v>
      </c>
      <c r="O1269" s="31" t="s">
        <v>3046</v>
      </c>
      <c r="P1269" s="31">
        <v>1.7000000000000001E-2</v>
      </c>
    </row>
    <row r="1270" spans="1:16" x14ac:dyDescent="0.35">
      <c r="A1270" s="2" t="s">
        <v>156</v>
      </c>
      <c r="B1270" s="27">
        <v>2</v>
      </c>
      <c r="C1270" s="2" t="s">
        <v>284</v>
      </c>
      <c r="D1270" s="11" t="s">
        <v>157</v>
      </c>
      <c r="E1270" s="11"/>
      <c r="F1270" s="11" t="s">
        <v>138</v>
      </c>
      <c r="G1270" s="11" t="s">
        <v>99</v>
      </c>
      <c r="H1270" s="11" t="s">
        <v>7282</v>
      </c>
      <c r="I1270" s="68" t="s">
        <v>2040</v>
      </c>
      <c r="J1270" s="68"/>
      <c r="K1270" s="68"/>
      <c r="L1270" s="68"/>
      <c r="M1270" s="68"/>
      <c r="N1270" s="68" t="s">
        <v>2040</v>
      </c>
      <c r="O1270" s="31" t="s">
        <v>3047</v>
      </c>
      <c r="P1270" s="31">
        <v>2.8000000000000001E-2</v>
      </c>
    </row>
    <row r="1271" spans="1:16" x14ac:dyDescent="0.35">
      <c r="A1271" s="2" t="s">
        <v>156</v>
      </c>
      <c r="B1271" s="27">
        <v>2</v>
      </c>
      <c r="C1271" s="2" t="s">
        <v>284</v>
      </c>
      <c r="D1271" s="11" t="s">
        <v>157</v>
      </c>
      <c r="E1271" s="11"/>
      <c r="F1271" s="11" t="s">
        <v>138</v>
      </c>
      <c r="G1271" s="11" t="s">
        <v>99</v>
      </c>
      <c r="H1271" s="11" t="s">
        <v>7272</v>
      </c>
      <c r="I1271" s="68" t="s">
        <v>2040</v>
      </c>
      <c r="J1271" s="68"/>
      <c r="K1271" s="68"/>
      <c r="L1271" s="68"/>
      <c r="M1271" s="68" t="s">
        <v>2040</v>
      </c>
      <c r="N1271" s="68" t="s">
        <v>2040</v>
      </c>
      <c r="O1271" s="31" t="s">
        <v>3048</v>
      </c>
      <c r="P1271" s="31">
        <v>2.8000000000000001E-2</v>
      </c>
    </row>
    <row r="1272" spans="1:16" x14ac:dyDescent="0.35">
      <c r="A1272" s="2" t="s">
        <v>156</v>
      </c>
      <c r="B1272" s="27">
        <v>2</v>
      </c>
      <c r="C1272" s="2" t="s">
        <v>284</v>
      </c>
      <c r="D1272" s="11" t="s">
        <v>157</v>
      </c>
      <c r="E1272" s="11"/>
      <c r="F1272" s="11" t="s">
        <v>138</v>
      </c>
      <c r="G1272" s="11" t="s">
        <v>659</v>
      </c>
      <c r="H1272" s="11" t="s">
        <v>7269</v>
      </c>
      <c r="I1272" s="68"/>
      <c r="J1272" s="68"/>
      <c r="K1272" s="68"/>
      <c r="L1272" s="68"/>
      <c r="M1272" s="68"/>
      <c r="N1272" s="68"/>
      <c r="O1272" s="31" t="s">
        <v>1057</v>
      </c>
      <c r="P1272" s="31">
        <v>0.10199999999999999</v>
      </c>
    </row>
    <row r="1273" spans="1:16" x14ac:dyDescent="0.35">
      <c r="A1273" s="2" t="s">
        <v>156</v>
      </c>
      <c r="B1273" s="27">
        <v>2</v>
      </c>
      <c r="C1273" s="2" t="s">
        <v>284</v>
      </c>
      <c r="D1273" s="11" t="s">
        <v>157</v>
      </c>
      <c r="E1273" s="11"/>
      <c r="F1273" s="11" t="s">
        <v>138</v>
      </c>
      <c r="G1273" s="11" t="s">
        <v>659</v>
      </c>
      <c r="H1273" s="11" t="s">
        <v>7279</v>
      </c>
      <c r="I1273" s="68"/>
      <c r="J1273" s="68"/>
      <c r="K1273" s="68"/>
      <c r="L1273" s="68"/>
      <c r="M1273" s="68" t="s">
        <v>2040</v>
      </c>
      <c r="N1273" s="68"/>
      <c r="O1273" s="31" t="s">
        <v>3049</v>
      </c>
      <c r="P1273" s="31">
        <v>8.2000000000000003E-2</v>
      </c>
    </row>
    <row r="1274" spans="1:16" x14ac:dyDescent="0.35">
      <c r="A1274" s="2" t="s">
        <v>156</v>
      </c>
      <c r="B1274" s="27">
        <v>2</v>
      </c>
      <c r="C1274" s="2" t="s">
        <v>284</v>
      </c>
      <c r="D1274" s="11" t="s">
        <v>157</v>
      </c>
      <c r="E1274" s="11"/>
      <c r="F1274" s="11" t="s">
        <v>138</v>
      </c>
      <c r="G1274" s="11" t="s">
        <v>659</v>
      </c>
      <c r="H1274" s="11" t="s">
        <v>7285</v>
      </c>
      <c r="I1274" s="68" t="s">
        <v>2040</v>
      </c>
      <c r="J1274" s="68"/>
      <c r="K1274" s="68"/>
      <c r="L1274" s="68"/>
      <c r="M1274" s="68"/>
      <c r="N1274" s="68"/>
      <c r="O1274" s="31" t="s">
        <v>3050</v>
      </c>
      <c r="P1274" s="31">
        <v>0.11700000000000001</v>
      </c>
    </row>
    <row r="1275" spans="1:16" x14ac:dyDescent="0.35">
      <c r="A1275" s="2" t="s">
        <v>156</v>
      </c>
      <c r="B1275" s="27">
        <v>2</v>
      </c>
      <c r="C1275" s="2" t="s">
        <v>284</v>
      </c>
      <c r="D1275" s="11" t="s">
        <v>157</v>
      </c>
      <c r="E1275" s="11"/>
      <c r="F1275" s="11" t="s">
        <v>138</v>
      </c>
      <c r="G1275" s="11" t="s">
        <v>659</v>
      </c>
      <c r="H1275" s="11" t="s">
        <v>7273</v>
      </c>
      <c r="I1275" s="68" t="s">
        <v>2040</v>
      </c>
      <c r="J1275" s="68"/>
      <c r="K1275" s="68"/>
      <c r="L1275" s="68"/>
      <c r="M1275" s="68" t="s">
        <v>2040</v>
      </c>
      <c r="N1275" s="68"/>
      <c r="O1275" s="31" t="s">
        <v>3051</v>
      </c>
      <c r="P1275" s="31">
        <v>0.11700000000000001</v>
      </c>
    </row>
    <row r="1276" spans="1:16" x14ac:dyDescent="0.35">
      <c r="A1276" s="2" t="s">
        <v>156</v>
      </c>
      <c r="B1276" s="27">
        <v>2</v>
      </c>
      <c r="C1276" s="2" t="s">
        <v>284</v>
      </c>
      <c r="D1276" s="11" t="s">
        <v>157</v>
      </c>
      <c r="E1276" s="11"/>
      <c r="F1276" s="11" t="s">
        <v>138</v>
      </c>
      <c r="G1276" s="11" t="s">
        <v>659</v>
      </c>
      <c r="H1276" s="11" t="s">
        <v>7288</v>
      </c>
      <c r="I1276" s="68"/>
      <c r="J1276" s="68"/>
      <c r="K1276" s="68"/>
      <c r="L1276" s="68"/>
      <c r="M1276" s="68"/>
      <c r="N1276" s="68" t="s">
        <v>2040</v>
      </c>
      <c r="O1276" s="31" t="s">
        <v>3052</v>
      </c>
      <c r="P1276" s="31">
        <v>8.2000000000000003E-2</v>
      </c>
    </row>
    <row r="1277" spans="1:16" x14ac:dyDescent="0.35">
      <c r="A1277" s="2" t="s">
        <v>156</v>
      </c>
      <c r="B1277" s="27">
        <v>2</v>
      </c>
      <c r="C1277" s="2" t="s">
        <v>284</v>
      </c>
      <c r="D1277" s="11" t="s">
        <v>157</v>
      </c>
      <c r="E1277" s="11"/>
      <c r="F1277" s="11" t="s">
        <v>138</v>
      </c>
      <c r="G1277" s="11" t="s">
        <v>659</v>
      </c>
      <c r="H1277" s="11" t="s">
        <v>7276</v>
      </c>
      <c r="I1277" s="68"/>
      <c r="J1277" s="68"/>
      <c r="K1277" s="68"/>
      <c r="L1277" s="68"/>
      <c r="M1277" s="68" t="s">
        <v>2040</v>
      </c>
      <c r="N1277" s="68" t="s">
        <v>2040</v>
      </c>
      <c r="O1277" s="31" t="s">
        <v>3053</v>
      </c>
      <c r="P1277" s="31">
        <v>6.0999999999999999E-2</v>
      </c>
    </row>
    <row r="1278" spans="1:16" x14ac:dyDescent="0.35">
      <c r="A1278" s="2" t="s">
        <v>156</v>
      </c>
      <c r="B1278" s="27">
        <v>2</v>
      </c>
      <c r="C1278" s="2" t="s">
        <v>284</v>
      </c>
      <c r="D1278" s="11" t="s">
        <v>157</v>
      </c>
      <c r="E1278" s="11"/>
      <c r="F1278" s="11" t="s">
        <v>138</v>
      </c>
      <c r="G1278" s="11" t="s">
        <v>659</v>
      </c>
      <c r="H1278" s="11" t="s">
        <v>7282</v>
      </c>
      <c r="I1278" s="68" t="s">
        <v>2040</v>
      </c>
      <c r="J1278" s="68"/>
      <c r="K1278" s="68"/>
      <c r="L1278" s="68"/>
      <c r="M1278" s="68"/>
      <c r="N1278" s="68" t="s">
        <v>2040</v>
      </c>
      <c r="O1278" s="31" t="s">
        <v>3054</v>
      </c>
      <c r="P1278" s="31">
        <v>9.7000000000000003E-2</v>
      </c>
    </row>
    <row r="1279" spans="1:16" x14ac:dyDescent="0.35">
      <c r="A1279" s="2" t="s">
        <v>156</v>
      </c>
      <c r="B1279" s="27">
        <v>2</v>
      </c>
      <c r="C1279" s="2" t="s">
        <v>284</v>
      </c>
      <c r="D1279" s="11" t="s">
        <v>157</v>
      </c>
      <c r="E1279" s="11"/>
      <c r="F1279" s="11" t="s">
        <v>138</v>
      </c>
      <c r="G1279" s="11" t="s">
        <v>659</v>
      </c>
      <c r="H1279" s="11" t="s">
        <v>7272</v>
      </c>
      <c r="I1279" s="68" t="s">
        <v>2040</v>
      </c>
      <c r="J1279" s="68"/>
      <c r="K1279" s="68"/>
      <c r="L1279" s="68"/>
      <c r="M1279" s="68" t="s">
        <v>2040</v>
      </c>
      <c r="N1279" s="68" t="s">
        <v>2040</v>
      </c>
      <c r="O1279" s="31" t="s">
        <v>3055</v>
      </c>
      <c r="P1279" s="31">
        <v>9.7000000000000003E-2</v>
      </c>
    </row>
    <row r="1280" spans="1:16" x14ac:dyDescent="0.35">
      <c r="A1280" s="2" t="s">
        <v>156</v>
      </c>
      <c r="B1280" s="27">
        <v>2</v>
      </c>
      <c r="C1280" s="2" t="s">
        <v>284</v>
      </c>
      <c r="D1280" s="11" t="s">
        <v>157</v>
      </c>
      <c r="E1280" s="11"/>
      <c r="F1280" s="11" t="s">
        <v>138</v>
      </c>
      <c r="G1280" s="11" t="s">
        <v>659</v>
      </c>
      <c r="H1280" s="11" t="s">
        <v>5867</v>
      </c>
      <c r="I1280" s="68"/>
      <c r="J1280" s="68" t="s">
        <v>2040</v>
      </c>
      <c r="K1280" s="68"/>
      <c r="L1280" s="68"/>
      <c r="M1280" s="68"/>
      <c r="N1280" s="68"/>
      <c r="O1280" s="31" t="s">
        <v>3056</v>
      </c>
      <c r="P1280" s="31">
        <v>0.112</v>
      </c>
    </row>
    <row r="1281" spans="1:16" x14ac:dyDescent="0.35">
      <c r="A1281" s="2" t="s">
        <v>156</v>
      </c>
      <c r="B1281" s="27">
        <v>2</v>
      </c>
      <c r="C1281" s="2" t="s">
        <v>284</v>
      </c>
      <c r="D1281" s="11" t="s">
        <v>157</v>
      </c>
      <c r="E1281" s="11"/>
      <c r="F1281" s="11" t="s">
        <v>138</v>
      </c>
      <c r="G1281" s="11" t="s">
        <v>659</v>
      </c>
      <c r="H1281" s="11" t="s">
        <v>7296</v>
      </c>
      <c r="I1281" s="68"/>
      <c r="J1281" s="68" t="s">
        <v>2040</v>
      </c>
      <c r="K1281" s="68"/>
      <c r="L1281" s="68"/>
      <c r="M1281" s="68" t="s">
        <v>2040</v>
      </c>
      <c r="N1281" s="68"/>
      <c r="O1281" s="31" t="s">
        <v>3057</v>
      </c>
      <c r="P1281" s="31">
        <v>0.112</v>
      </c>
    </row>
    <row r="1282" spans="1:16" x14ac:dyDescent="0.35">
      <c r="A1282" s="2" t="s">
        <v>156</v>
      </c>
      <c r="B1282" s="27">
        <v>2</v>
      </c>
      <c r="C1282" s="2" t="s">
        <v>284</v>
      </c>
      <c r="D1282" s="11" t="s">
        <v>157</v>
      </c>
      <c r="E1282" s="11"/>
      <c r="F1282" s="11" t="s">
        <v>138</v>
      </c>
      <c r="G1282" s="11" t="s">
        <v>659</v>
      </c>
      <c r="H1282" s="11" t="s">
        <v>7298</v>
      </c>
      <c r="I1282" s="68" t="s">
        <v>2040</v>
      </c>
      <c r="J1282" s="68" t="s">
        <v>2040</v>
      </c>
      <c r="K1282" s="68"/>
      <c r="L1282" s="68"/>
      <c r="M1282" s="68"/>
      <c r="N1282" s="68"/>
      <c r="O1282" s="31" t="s">
        <v>3058</v>
      </c>
      <c r="P1282" s="31">
        <v>0.128</v>
      </c>
    </row>
    <row r="1283" spans="1:16" x14ac:dyDescent="0.35">
      <c r="A1283" s="2" t="s">
        <v>156</v>
      </c>
      <c r="B1283" s="27">
        <v>2</v>
      </c>
      <c r="C1283" s="2" t="s">
        <v>284</v>
      </c>
      <c r="D1283" s="11" t="s">
        <v>157</v>
      </c>
      <c r="E1283" s="11"/>
      <c r="F1283" s="11" t="s">
        <v>138</v>
      </c>
      <c r="G1283" s="11" t="s">
        <v>659</v>
      </c>
      <c r="H1283" s="11" t="s">
        <v>7294</v>
      </c>
      <c r="I1283" s="68" t="s">
        <v>2040</v>
      </c>
      <c r="J1283" s="68" t="s">
        <v>2040</v>
      </c>
      <c r="K1283" s="68"/>
      <c r="L1283" s="68"/>
      <c r="M1283" s="68" t="s">
        <v>2040</v>
      </c>
      <c r="N1283" s="68"/>
      <c r="O1283" s="31" t="s">
        <v>3059</v>
      </c>
      <c r="P1283" s="31">
        <v>0.128</v>
      </c>
    </row>
    <row r="1284" spans="1:16" x14ac:dyDescent="0.35">
      <c r="A1284" s="2" t="s">
        <v>156</v>
      </c>
      <c r="B1284" s="27">
        <v>2</v>
      </c>
      <c r="C1284" s="2" t="s">
        <v>284</v>
      </c>
      <c r="D1284" s="11" t="s">
        <v>157</v>
      </c>
      <c r="E1284" s="11"/>
      <c r="F1284" s="11" t="s">
        <v>138</v>
      </c>
      <c r="G1284" s="11" t="s">
        <v>659</v>
      </c>
      <c r="H1284" s="11" t="s">
        <v>7299</v>
      </c>
      <c r="I1284" s="68"/>
      <c r="J1284" s="68" t="s">
        <v>2040</v>
      </c>
      <c r="K1284" s="68"/>
      <c r="L1284" s="68"/>
      <c r="M1284" s="68"/>
      <c r="N1284" s="68" t="s">
        <v>2040</v>
      </c>
      <c r="O1284" s="31" t="s">
        <v>3060</v>
      </c>
      <c r="P1284" s="31">
        <v>9.1999999999999998E-2</v>
      </c>
    </row>
    <row r="1285" spans="1:16" x14ac:dyDescent="0.35">
      <c r="A1285" s="2" t="s">
        <v>156</v>
      </c>
      <c r="B1285" s="27">
        <v>2</v>
      </c>
      <c r="C1285" s="2" t="s">
        <v>284</v>
      </c>
      <c r="D1285" s="11" t="s">
        <v>157</v>
      </c>
      <c r="E1285" s="11"/>
      <c r="F1285" s="11" t="s">
        <v>138</v>
      </c>
      <c r="G1285" s="11" t="s">
        <v>659</v>
      </c>
      <c r="H1285" s="11" t="s">
        <v>7295</v>
      </c>
      <c r="I1285" s="68"/>
      <c r="J1285" s="68" t="s">
        <v>2040</v>
      </c>
      <c r="K1285" s="68"/>
      <c r="L1285" s="68"/>
      <c r="M1285" s="68" t="s">
        <v>2040</v>
      </c>
      <c r="N1285" s="68" t="s">
        <v>2040</v>
      </c>
      <c r="O1285" s="31" t="s">
        <v>3061</v>
      </c>
      <c r="P1285" s="31">
        <v>9.1999999999999998E-2</v>
      </c>
    </row>
    <row r="1286" spans="1:16" x14ac:dyDescent="0.35">
      <c r="A1286" s="2" t="s">
        <v>156</v>
      </c>
      <c r="B1286" s="27">
        <v>2</v>
      </c>
      <c r="C1286" s="2" t="s">
        <v>284</v>
      </c>
      <c r="D1286" s="11" t="s">
        <v>157</v>
      </c>
      <c r="E1286" s="11"/>
      <c r="F1286" s="11" t="s">
        <v>138</v>
      </c>
      <c r="G1286" s="11" t="s">
        <v>659</v>
      </c>
      <c r="H1286" s="11" t="s">
        <v>7297</v>
      </c>
      <c r="I1286" s="68" t="s">
        <v>2040</v>
      </c>
      <c r="J1286" s="68" t="s">
        <v>2040</v>
      </c>
      <c r="K1286" s="68"/>
      <c r="L1286" s="68"/>
      <c r="M1286" s="68"/>
      <c r="N1286" s="68" t="s">
        <v>2040</v>
      </c>
      <c r="O1286" s="31" t="s">
        <v>3062</v>
      </c>
      <c r="P1286" s="31">
        <v>0.107</v>
      </c>
    </row>
    <row r="1287" spans="1:16" x14ac:dyDescent="0.35">
      <c r="A1287" s="2" t="s">
        <v>156</v>
      </c>
      <c r="B1287" s="27">
        <v>2</v>
      </c>
      <c r="C1287" s="2" t="s">
        <v>284</v>
      </c>
      <c r="D1287" s="11" t="s">
        <v>157</v>
      </c>
      <c r="E1287" s="11"/>
      <c r="F1287" s="11" t="s">
        <v>138</v>
      </c>
      <c r="G1287" s="11" t="s">
        <v>659</v>
      </c>
      <c r="H1287" s="11" t="s">
        <v>7291</v>
      </c>
      <c r="I1287" s="68" t="s">
        <v>2040</v>
      </c>
      <c r="J1287" s="68" t="s">
        <v>2040</v>
      </c>
      <c r="K1287" s="68"/>
      <c r="L1287" s="68"/>
      <c r="M1287" s="68" t="s">
        <v>2040</v>
      </c>
      <c r="N1287" s="68" t="s">
        <v>2040</v>
      </c>
      <c r="O1287" s="31" t="s">
        <v>3063</v>
      </c>
      <c r="P1287" s="31">
        <v>0.107</v>
      </c>
    </row>
    <row r="1288" spans="1:16" x14ac:dyDescent="0.35">
      <c r="A1288" s="2" t="s">
        <v>156</v>
      </c>
      <c r="B1288" s="27">
        <v>2</v>
      </c>
      <c r="C1288" s="2" t="s">
        <v>284</v>
      </c>
      <c r="D1288" s="11" t="s">
        <v>164</v>
      </c>
      <c r="E1288" s="11" t="s">
        <v>97</v>
      </c>
      <c r="F1288" s="33" t="s">
        <v>608</v>
      </c>
      <c r="G1288" s="33" t="s">
        <v>608</v>
      </c>
      <c r="H1288" s="11" t="s">
        <v>7269</v>
      </c>
      <c r="I1288" s="67"/>
      <c r="J1288" s="67"/>
      <c r="K1288" s="67"/>
      <c r="L1288" s="67"/>
      <c r="M1288" s="67"/>
      <c r="N1288" s="67"/>
      <c r="O1288" s="31" t="s">
        <v>1058</v>
      </c>
      <c r="P1288" s="31">
        <v>1.4999999999999999E-2</v>
      </c>
    </row>
    <row r="1289" spans="1:16" x14ac:dyDescent="0.35">
      <c r="A1289" s="2" t="s">
        <v>156</v>
      </c>
      <c r="B1289" s="27">
        <v>2</v>
      </c>
      <c r="C1289" s="2" t="s">
        <v>284</v>
      </c>
      <c r="D1289" s="11" t="s">
        <v>164</v>
      </c>
      <c r="E1289" s="11" t="s">
        <v>97</v>
      </c>
      <c r="F1289" s="33" t="s">
        <v>608</v>
      </c>
      <c r="G1289" s="33" t="s">
        <v>608</v>
      </c>
      <c r="H1289" s="11" t="s">
        <v>7288</v>
      </c>
      <c r="I1289" s="68"/>
      <c r="J1289" s="68"/>
      <c r="K1289" s="68"/>
      <c r="L1289" s="68"/>
      <c r="M1289" s="68"/>
      <c r="N1289" s="68" t="s">
        <v>2040</v>
      </c>
      <c r="O1289" s="31" t="s">
        <v>3064</v>
      </c>
      <c r="P1289" s="31">
        <v>1.2E-2</v>
      </c>
    </row>
    <row r="1290" spans="1:16" x14ac:dyDescent="0.35">
      <c r="A1290" s="2" t="s">
        <v>156</v>
      </c>
      <c r="B1290" s="27">
        <v>2</v>
      </c>
      <c r="C1290" s="2" t="s">
        <v>284</v>
      </c>
      <c r="D1290" s="11" t="s">
        <v>160</v>
      </c>
      <c r="E1290" s="11"/>
      <c r="F1290" s="11" t="s">
        <v>142</v>
      </c>
      <c r="G1290" s="11" t="s">
        <v>608</v>
      </c>
      <c r="H1290" s="11" t="s">
        <v>7269</v>
      </c>
      <c r="I1290" s="68"/>
      <c r="J1290" s="68"/>
      <c r="K1290" s="68"/>
      <c r="L1290" s="68"/>
      <c r="M1290" s="68"/>
      <c r="N1290" s="68"/>
      <c r="O1290" s="31" t="s">
        <v>1059</v>
      </c>
      <c r="P1290" s="31">
        <v>1.0589999999999999</v>
      </c>
    </row>
    <row r="1291" spans="1:16" x14ac:dyDescent="0.35">
      <c r="A1291" s="2" t="s">
        <v>156</v>
      </c>
      <c r="B1291" s="27">
        <v>2</v>
      </c>
      <c r="C1291" s="2" t="s">
        <v>284</v>
      </c>
      <c r="D1291" s="11" t="s">
        <v>160</v>
      </c>
      <c r="E1291" s="11"/>
      <c r="F1291" s="11" t="s">
        <v>142</v>
      </c>
      <c r="G1291" s="11" t="s">
        <v>608</v>
      </c>
      <c r="H1291" s="11" t="s">
        <v>7279</v>
      </c>
      <c r="I1291" s="68"/>
      <c r="J1291" s="68"/>
      <c r="K1291" s="68"/>
      <c r="L1291" s="68"/>
      <c r="M1291" s="68" t="s">
        <v>2040</v>
      </c>
      <c r="N1291" s="68"/>
      <c r="O1291" s="31" t="s">
        <v>3065</v>
      </c>
      <c r="P1291" s="31">
        <v>0.84699999999999998</v>
      </c>
    </row>
    <row r="1292" spans="1:16" x14ac:dyDescent="0.35">
      <c r="A1292" s="2" t="s">
        <v>156</v>
      </c>
      <c r="B1292" s="27">
        <v>2</v>
      </c>
      <c r="C1292" s="2" t="s">
        <v>284</v>
      </c>
      <c r="D1292" s="11" t="s">
        <v>160</v>
      </c>
      <c r="E1292" s="11"/>
      <c r="F1292" s="11" t="s">
        <v>142</v>
      </c>
      <c r="G1292" s="11" t="s">
        <v>608</v>
      </c>
      <c r="H1292" s="11" t="s">
        <v>7285</v>
      </c>
      <c r="I1292" s="68" t="s">
        <v>2040</v>
      </c>
      <c r="J1292" s="68"/>
      <c r="K1292" s="68"/>
      <c r="L1292" s="68"/>
      <c r="M1292" s="68"/>
      <c r="N1292" s="68"/>
      <c r="O1292" s="31" t="s">
        <v>3066</v>
      </c>
      <c r="P1292" s="31">
        <v>1.218</v>
      </c>
    </row>
    <row r="1293" spans="1:16" x14ac:dyDescent="0.35">
      <c r="A1293" s="2" t="s">
        <v>156</v>
      </c>
      <c r="B1293" s="27">
        <v>2</v>
      </c>
      <c r="C1293" s="2" t="s">
        <v>284</v>
      </c>
      <c r="D1293" s="11" t="s">
        <v>160</v>
      </c>
      <c r="E1293" s="11"/>
      <c r="F1293" s="11" t="s">
        <v>142</v>
      </c>
      <c r="G1293" s="11" t="s">
        <v>608</v>
      </c>
      <c r="H1293" s="11" t="s">
        <v>7273</v>
      </c>
      <c r="I1293" s="68" t="s">
        <v>2040</v>
      </c>
      <c r="J1293" s="68"/>
      <c r="K1293" s="68"/>
      <c r="L1293" s="68"/>
      <c r="M1293" s="68" t="s">
        <v>2040</v>
      </c>
      <c r="N1293" s="68"/>
      <c r="O1293" s="31" t="s">
        <v>3067</v>
      </c>
      <c r="P1293" s="31">
        <v>1.218</v>
      </c>
    </row>
    <row r="1294" spans="1:16" x14ac:dyDescent="0.35">
      <c r="A1294" s="2" t="s">
        <v>156</v>
      </c>
      <c r="B1294" s="27">
        <v>2</v>
      </c>
      <c r="C1294" s="2" t="s">
        <v>284</v>
      </c>
      <c r="D1294" s="11" t="s">
        <v>160</v>
      </c>
      <c r="E1294" s="11"/>
      <c r="F1294" s="11" t="s">
        <v>100</v>
      </c>
      <c r="G1294" s="11" t="s">
        <v>608</v>
      </c>
      <c r="H1294" s="11" t="s">
        <v>7269</v>
      </c>
      <c r="I1294" s="68"/>
      <c r="J1294" s="68"/>
      <c r="K1294" s="68"/>
      <c r="L1294" s="68"/>
      <c r="M1294" s="68"/>
      <c r="N1294" s="68"/>
      <c r="O1294" s="31" t="s">
        <v>1060</v>
      </c>
      <c r="P1294" s="31">
        <v>2.7549999999999999</v>
      </c>
    </row>
    <row r="1295" spans="1:16" x14ac:dyDescent="0.35">
      <c r="A1295" s="2" t="s">
        <v>156</v>
      </c>
      <c r="B1295" s="27">
        <v>2</v>
      </c>
      <c r="C1295" s="2" t="s">
        <v>284</v>
      </c>
      <c r="D1295" s="11" t="s">
        <v>160</v>
      </c>
      <c r="E1295" s="11"/>
      <c r="F1295" s="11" t="s">
        <v>100</v>
      </c>
      <c r="G1295" s="11" t="s">
        <v>608</v>
      </c>
      <c r="H1295" s="11" t="s">
        <v>7279</v>
      </c>
      <c r="I1295" s="68"/>
      <c r="J1295" s="68"/>
      <c r="K1295" s="68"/>
      <c r="L1295" s="68"/>
      <c r="M1295" s="68" t="s">
        <v>2040</v>
      </c>
      <c r="N1295" s="68"/>
      <c r="O1295" s="31" t="s">
        <v>3068</v>
      </c>
      <c r="P1295" s="31">
        <v>2.2040000000000002</v>
      </c>
    </row>
    <row r="1296" spans="1:16" x14ac:dyDescent="0.35">
      <c r="A1296" s="2" t="s">
        <v>156</v>
      </c>
      <c r="B1296" s="27">
        <v>2</v>
      </c>
      <c r="C1296" s="2" t="s">
        <v>284</v>
      </c>
      <c r="D1296" s="11" t="s">
        <v>160</v>
      </c>
      <c r="E1296" s="11"/>
      <c r="F1296" s="11" t="s">
        <v>100</v>
      </c>
      <c r="G1296" s="11" t="s">
        <v>608</v>
      </c>
      <c r="H1296" s="11" t="s">
        <v>7285</v>
      </c>
      <c r="I1296" s="68" t="s">
        <v>2040</v>
      </c>
      <c r="J1296" s="68"/>
      <c r="K1296" s="68"/>
      <c r="L1296" s="68"/>
      <c r="M1296" s="68"/>
      <c r="N1296" s="68"/>
      <c r="O1296" s="31" t="s">
        <v>3069</v>
      </c>
      <c r="P1296" s="31">
        <v>3.1680000000000001</v>
      </c>
    </row>
    <row r="1297" spans="1:16" x14ac:dyDescent="0.35">
      <c r="A1297" s="2" t="s">
        <v>156</v>
      </c>
      <c r="B1297" s="27">
        <v>2</v>
      </c>
      <c r="C1297" s="2" t="s">
        <v>284</v>
      </c>
      <c r="D1297" s="11" t="s">
        <v>160</v>
      </c>
      <c r="E1297" s="11"/>
      <c r="F1297" s="11" t="s">
        <v>100</v>
      </c>
      <c r="G1297" s="11" t="s">
        <v>608</v>
      </c>
      <c r="H1297" s="11" t="s">
        <v>7273</v>
      </c>
      <c r="I1297" s="68" t="s">
        <v>2040</v>
      </c>
      <c r="J1297" s="68"/>
      <c r="K1297" s="68"/>
      <c r="L1297" s="68"/>
      <c r="M1297" s="68" t="s">
        <v>2040</v>
      </c>
      <c r="N1297" s="68"/>
      <c r="O1297" s="31" t="s">
        <v>3070</v>
      </c>
      <c r="P1297" s="31">
        <v>3.1680000000000001</v>
      </c>
    </row>
    <row r="1298" spans="1:16" x14ac:dyDescent="0.35">
      <c r="A1298" s="2" t="s">
        <v>156</v>
      </c>
      <c r="B1298" s="27">
        <v>2</v>
      </c>
      <c r="C1298" s="2" t="s">
        <v>284</v>
      </c>
      <c r="D1298" s="11" t="s">
        <v>161</v>
      </c>
      <c r="E1298" s="11"/>
      <c r="F1298" s="33" t="s">
        <v>608</v>
      </c>
      <c r="G1298" s="33" t="s">
        <v>608</v>
      </c>
      <c r="H1298" s="11" t="s">
        <v>7269</v>
      </c>
      <c r="I1298" s="67"/>
      <c r="J1298" s="67"/>
      <c r="K1298" s="67"/>
      <c r="L1298" s="67"/>
      <c r="M1298" s="67"/>
      <c r="N1298" s="67"/>
      <c r="O1298" s="31" t="s">
        <v>1061</v>
      </c>
      <c r="P1298" s="31">
        <v>4.6109999999999998</v>
      </c>
    </row>
    <row r="1299" spans="1:16" x14ac:dyDescent="0.35">
      <c r="A1299" s="2" t="s">
        <v>156</v>
      </c>
      <c r="B1299" s="27">
        <v>2</v>
      </c>
      <c r="C1299" s="2" t="s">
        <v>284</v>
      </c>
      <c r="D1299" s="11" t="s">
        <v>161</v>
      </c>
      <c r="E1299" s="11"/>
      <c r="F1299" s="33" t="s">
        <v>608</v>
      </c>
      <c r="G1299" s="33" t="s">
        <v>608</v>
      </c>
      <c r="H1299" s="11" t="s">
        <v>7279</v>
      </c>
      <c r="I1299" s="68"/>
      <c r="J1299" s="68"/>
      <c r="K1299" s="68"/>
      <c r="L1299" s="68"/>
      <c r="M1299" s="68" t="s">
        <v>2040</v>
      </c>
      <c r="N1299" s="68"/>
      <c r="O1299" s="31" t="s">
        <v>3071</v>
      </c>
      <c r="P1299" s="31">
        <v>3.6890000000000001</v>
      </c>
    </row>
    <row r="1300" spans="1:16" x14ac:dyDescent="0.35">
      <c r="A1300" s="2" t="s">
        <v>156</v>
      </c>
      <c r="B1300" s="27">
        <v>2</v>
      </c>
      <c r="C1300" s="2" t="s">
        <v>284</v>
      </c>
      <c r="D1300" s="11" t="s">
        <v>161</v>
      </c>
      <c r="E1300" s="11"/>
      <c r="F1300" s="33" t="s">
        <v>608</v>
      </c>
      <c r="G1300" s="33" t="s">
        <v>608</v>
      </c>
      <c r="H1300" s="11" t="s">
        <v>7285</v>
      </c>
      <c r="I1300" s="68" t="s">
        <v>2040</v>
      </c>
      <c r="J1300" s="68"/>
      <c r="K1300" s="68"/>
      <c r="L1300" s="68"/>
      <c r="M1300" s="68"/>
      <c r="N1300" s="68"/>
      <c r="O1300" s="31" t="s">
        <v>3072</v>
      </c>
      <c r="P1300" s="31">
        <v>5.3029999999999999</v>
      </c>
    </row>
    <row r="1301" spans="1:16" x14ac:dyDescent="0.35">
      <c r="A1301" s="2" t="s">
        <v>156</v>
      </c>
      <c r="B1301" s="27">
        <v>2</v>
      </c>
      <c r="C1301" s="2" t="s">
        <v>284</v>
      </c>
      <c r="D1301" s="11" t="s">
        <v>161</v>
      </c>
      <c r="E1301" s="11"/>
      <c r="F1301" s="33" t="s">
        <v>608</v>
      </c>
      <c r="G1301" s="33" t="s">
        <v>608</v>
      </c>
      <c r="H1301" s="11" t="s">
        <v>7273</v>
      </c>
      <c r="I1301" s="68" t="s">
        <v>2040</v>
      </c>
      <c r="J1301" s="68"/>
      <c r="K1301" s="68"/>
      <c r="L1301" s="68"/>
      <c r="M1301" s="68" t="s">
        <v>2040</v>
      </c>
      <c r="N1301" s="68"/>
      <c r="O1301" s="31" t="s">
        <v>3073</v>
      </c>
      <c r="P1301" s="31">
        <v>5.3029999999999999</v>
      </c>
    </row>
    <row r="1302" spans="1:16" x14ac:dyDescent="0.35">
      <c r="A1302" s="2" t="s">
        <v>156</v>
      </c>
      <c r="B1302" s="27">
        <v>2</v>
      </c>
      <c r="C1302" s="2" t="s">
        <v>284</v>
      </c>
      <c r="D1302" s="11" t="s">
        <v>266</v>
      </c>
      <c r="E1302" s="11"/>
      <c r="F1302" s="33" t="s">
        <v>608</v>
      </c>
      <c r="G1302" s="33" t="s">
        <v>99</v>
      </c>
      <c r="H1302" s="11" t="s">
        <v>7269</v>
      </c>
      <c r="I1302" s="67"/>
      <c r="J1302" s="67"/>
      <c r="K1302" s="67"/>
      <c r="L1302" s="67"/>
      <c r="M1302" s="67"/>
      <c r="N1302" s="67"/>
      <c r="O1302" s="31" t="s">
        <v>1062</v>
      </c>
      <c r="P1302" s="31">
        <v>3.0000000000000001E-3</v>
      </c>
    </row>
    <row r="1303" spans="1:16" x14ac:dyDescent="0.35">
      <c r="A1303" s="2" t="s">
        <v>156</v>
      </c>
      <c r="B1303" s="27">
        <v>2</v>
      </c>
      <c r="C1303" s="2" t="s">
        <v>284</v>
      </c>
      <c r="D1303" s="11" t="s">
        <v>266</v>
      </c>
      <c r="E1303" s="11"/>
      <c r="F1303" s="33" t="s">
        <v>608</v>
      </c>
      <c r="G1303" s="33" t="s">
        <v>99</v>
      </c>
      <c r="H1303" s="11" t="s">
        <v>7279</v>
      </c>
      <c r="I1303" s="68"/>
      <c r="J1303" s="68"/>
      <c r="K1303" s="68"/>
      <c r="L1303" s="68"/>
      <c r="M1303" s="68" t="s">
        <v>2040</v>
      </c>
      <c r="N1303" s="68"/>
      <c r="O1303" s="31" t="s">
        <v>3074</v>
      </c>
      <c r="P1303" s="31">
        <v>2E-3</v>
      </c>
    </row>
    <row r="1304" spans="1:16" x14ac:dyDescent="0.35">
      <c r="A1304" s="2" t="s">
        <v>156</v>
      </c>
      <c r="B1304" s="27">
        <v>2</v>
      </c>
      <c r="C1304" s="2" t="s">
        <v>284</v>
      </c>
      <c r="D1304" s="11" t="s">
        <v>266</v>
      </c>
      <c r="E1304" s="11"/>
      <c r="F1304" s="33" t="s">
        <v>608</v>
      </c>
      <c r="G1304" s="33" t="s">
        <v>99</v>
      </c>
      <c r="H1304" s="11" t="s">
        <v>7288</v>
      </c>
      <c r="I1304" s="68"/>
      <c r="J1304" s="68"/>
      <c r="K1304" s="68"/>
      <c r="L1304" s="68"/>
      <c r="M1304" s="68"/>
      <c r="N1304" s="68" t="s">
        <v>2040</v>
      </c>
      <c r="O1304" s="31" t="s">
        <v>3075</v>
      </c>
      <c r="P1304" s="31">
        <v>2E-3</v>
      </c>
    </row>
    <row r="1305" spans="1:16" x14ac:dyDescent="0.35">
      <c r="A1305" s="2" t="s">
        <v>156</v>
      </c>
      <c r="B1305" s="27">
        <v>2</v>
      </c>
      <c r="C1305" s="2" t="s">
        <v>284</v>
      </c>
      <c r="D1305" s="11" t="s">
        <v>266</v>
      </c>
      <c r="E1305" s="11"/>
      <c r="F1305" s="33" t="s">
        <v>608</v>
      </c>
      <c r="G1305" s="33" t="s">
        <v>99</v>
      </c>
      <c r="H1305" s="11" t="s">
        <v>7276</v>
      </c>
      <c r="I1305" s="68"/>
      <c r="J1305" s="68"/>
      <c r="K1305" s="68"/>
      <c r="L1305" s="68"/>
      <c r="M1305" s="68" t="s">
        <v>2040</v>
      </c>
      <c r="N1305" s="68" t="s">
        <v>2040</v>
      </c>
      <c r="O1305" s="31" t="s">
        <v>3076</v>
      </c>
      <c r="P1305" s="31">
        <v>2E-3</v>
      </c>
    </row>
    <row r="1306" spans="1:16" x14ac:dyDescent="0.35">
      <c r="A1306" s="2" t="s">
        <v>156</v>
      </c>
      <c r="B1306" s="27">
        <v>2</v>
      </c>
      <c r="C1306" s="2" t="s">
        <v>284</v>
      </c>
      <c r="D1306" s="11" t="s">
        <v>266</v>
      </c>
      <c r="E1306" s="11"/>
      <c r="F1306" s="33" t="s">
        <v>608</v>
      </c>
      <c r="G1306" s="11" t="s">
        <v>659</v>
      </c>
      <c r="H1306" s="11" t="s">
        <v>7269</v>
      </c>
      <c r="I1306" s="68"/>
      <c r="J1306" s="68"/>
      <c r="K1306" s="68"/>
      <c r="L1306" s="68"/>
      <c r="M1306" s="68"/>
      <c r="N1306" s="68"/>
      <c r="O1306" s="31" t="s">
        <v>1063</v>
      </c>
      <c r="P1306" s="31">
        <v>4.0000000000000001E-3</v>
      </c>
    </row>
    <row r="1307" spans="1:16" x14ac:dyDescent="0.35">
      <c r="A1307" s="2" t="s">
        <v>156</v>
      </c>
      <c r="B1307" s="27">
        <v>2</v>
      </c>
      <c r="C1307" s="2" t="s">
        <v>284</v>
      </c>
      <c r="D1307" s="11" t="s">
        <v>266</v>
      </c>
      <c r="E1307" s="11"/>
      <c r="F1307" s="33" t="s">
        <v>608</v>
      </c>
      <c r="G1307" s="11" t="s">
        <v>659</v>
      </c>
      <c r="H1307" s="11" t="s">
        <v>7279</v>
      </c>
      <c r="I1307" s="68"/>
      <c r="J1307" s="68"/>
      <c r="K1307" s="68"/>
      <c r="L1307" s="68"/>
      <c r="M1307" s="68" t="s">
        <v>2040</v>
      </c>
      <c r="N1307" s="68"/>
      <c r="O1307" s="31" t="s">
        <v>3077</v>
      </c>
      <c r="P1307" s="31">
        <v>3.0000000000000001E-3</v>
      </c>
    </row>
    <row r="1308" spans="1:16" x14ac:dyDescent="0.35">
      <c r="A1308" s="2" t="s">
        <v>156</v>
      </c>
      <c r="B1308" s="27">
        <v>2</v>
      </c>
      <c r="C1308" s="2" t="s">
        <v>284</v>
      </c>
      <c r="D1308" s="11" t="s">
        <v>266</v>
      </c>
      <c r="E1308" s="11"/>
      <c r="F1308" s="33" t="s">
        <v>608</v>
      </c>
      <c r="G1308" s="11" t="s">
        <v>659</v>
      </c>
      <c r="H1308" s="11" t="s">
        <v>7288</v>
      </c>
      <c r="I1308" s="68"/>
      <c r="J1308" s="68"/>
      <c r="K1308" s="68"/>
      <c r="L1308" s="68"/>
      <c r="M1308" s="68"/>
      <c r="N1308" s="68" t="s">
        <v>2040</v>
      </c>
      <c r="O1308" s="31" t="s">
        <v>3078</v>
      </c>
      <c r="P1308" s="31">
        <v>3.0000000000000001E-3</v>
      </c>
    </row>
    <row r="1309" spans="1:16" x14ac:dyDescent="0.35">
      <c r="A1309" s="2" t="s">
        <v>156</v>
      </c>
      <c r="B1309" s="27">
        <v>2</v>
      </c>
      <c r="C1309" s="2" t="s">
        <v>284</v>
      </c>
      <c r="D1309" s="11" t="s">
        <v>266</v>
      </c>
      <c r="E1309" s="11"/>
      <c r="F1309" s="33" t="s">
        <v>608</v>
      </c>
      <c r="G1309" s="11" t="s">
        <v>659</v>
      </c>
      <c r="H1309" s="11" t="s">
        <v>7276</v>
      </c>
      <c r="I1309" s="68"/>
      <c r="J1309" s="68"/>
      <c r="K1309" s="68"/>
      <c r="L1309" s="68"/>
      <c r="M1309" s="68" t="s">
        <v>2040</v>
      </c>
      <c r="N1309" s="68" t="s">
        <v>2040</v>
      </c>
      <c r="O1309" s="31" t="s">
        <v>3079</v>
      </c>
      <c r="P1309" s="31">
        <v>2E-3</v>
      </c>
    </row>
    <row r="1310" spans="1:16" x14ac:dyDescent="0.35">
      <c r="A1310" s="2" t="s">
        <v>156</v>
      </c>
      <c r="B1310" s="27">
        <v>2</v>
      </c>
      <c r="C1310" s="2" t="s">
        <v>284</v>
      </c>
      <c r="D1310" s="11" t="s">
        <v>162</v>
      </c>
      <c r="E1310" s="11"/>
      <c r="F1310" s="33" t="s">
        <v>608</v>
      </c>
      <c r="G1310" s="33" t="s">
        <v>608</v>
      </c>
      <c r="H1310" s="11" t="s">
        <v>7269</v>
      </c>
      <c r="I1310" s="67"/>
      <c r="J1310" s="67"/>
      <c r="K1310" s="67"/>
      <c r="L1310" s="67"/>
      <c r="M1310" s="67"/>
      <c r="N1310" s="67"/>
      <c r="O1310" s="31" t="s">
        <v>1064</v>
      </c>
      <c r="P1310" s="31">
        <v>0.10199999999999999</v>
      </c>
    </row>
    <row r="1311" spans="1:16" x14ac:dyDescent="0.35">
      <c r="A1311" s="2" t="s">
        <v>156</v>
      </c>
      <c r="B1311" s="27">
        <v>2</v>
      </c>
      <c r="C1311" s="2" t="s">
        <v>284</v>
      </c>
      <c r="D1311" s="11" t="s">
        <v>162</v>
      </c>
      <c r="E1311" s="11"/>
      <c r="F1311" s="33" t="s">
        <v>608</v>
      </c>
      <c r="G1311" s="33" t="s">
        <v>608</v>
      </c>
      <c r="H1311" s="11" t="s">
        <v>7279</v>
      </c>
      <c r="I1311" s="68"/>
      <c r="J1311" s="68"/>
      <c r="K1311" s="68"/>
      <c r="L1311" s="68"/>
      <c r="M1311" s="68" t="s">
        <v>2040</v>
      </c>
      <c r="N1311" s="68"/>
      <c r="O1311" s="31" t="s">
        <v>3080</v>
      </c>
      <c r="P1311" s="31">
        <v>8.2000000000000003E-2</v>
      </c>
    </row>
    <row r="1312" spans="1:16" x14ac:dyDescent="0.35">
      <c r="A1312" s="2" t="s">
        <v>156</v>
      </c>
      <c r="B1312" s="27">
        <v>2</v>
      </c>
      <c r="C1312" s="2" t="s">
        <v>284</v>
      </c>
      <c r="D1312" s="11" t="s">
        <v>325</v>
      </c>
      <c r="E1312" s="11"/>
      <c r="F1312" s="11" t="s">
        <v>189</v>
      </c>
      <c r="G1312" s="11" t="s">
        <v>608</v>
      </c>
      <c r="H1312" s="11" t="s">
        <v>7269</v>
      </c>
      <c r="I1312" s="68"/>
      <c r="J1312" s="68"/>
      <c r="K1312" s="68"/>
      <c r="L1312" s="68"/>
      <c r="M1312" s="68"/>
      <c r="N1312" s="68"/>
      <c r="O1312" s="31" t="s">
        <v>1065</v>
      </c>
      <c r="P1312" s="31">
        <v>0.10199999999999999</v>
      </c>
    </row>
    <row r="1313" spans="1:16" x14ac:dyDescent="0.35">
      <c r="A1313" s="2" t="s">
        <v>156</v>
      </c>
      <c r="B1313" s="27">
        <v>2</v>
      </c>
      <c r="C1313" s="2" t="s">
        <v>284</v>
      </c>
      <c r="D1313" s="11" t="s">
        <v>325</v>
      </c>
      <c r="E1313" s="11"/>
      <c r="F1313" s="11" t="s">
        <v>189</v>
      </c>
      <c r="G1313" s="11" t="s">
        <v>608</v>
      </c>
      <c r="H1313" s="11" t="s">
        <v>7279</v>
      </c>
      <c r="I1313" s="68"/>
      <c r="J1313" s="68"/>
      <c r="K1313" s="68"/>
      <c r="L1313" s="68"/>
      <c r="M1313" s="68" t="s">
        <v>2040</v>
      </c>
      <c r="N1313" s="68"/>
      <c r="O1313" s="31" t="s">
        <v>3081</v>
      </c>
      <c r="P1313" s="31">
        <v>8.2000000000000003E-2</v>
      </c>
    </row>
    <row r="1314" spans="1:16" x14ac:dyDescent="0.35">
      <c r="A1314" s="2" t="s">
        <v>156</v>
      </c>
      <c r="B1314" s="27">
        <v>2</v>
      </c>
      <c r="C1314" s="2" t="s">
        <v>284</v>
      </c>
      <c r="D1314" s="11" t="s">
        <v>325</v>
      </c>
      <c r="E1314" s="11"/>
      <c r="F1314" s="11" t="s">
        <v>104</v>
      </c>
      <c r="G1314" s="11" t="s">
        <v>608</v>
      </c>
      <c r="H1314" s="11" t="s">
        <v>7269</v>
      </c>
      <c r="I1314" s="68"/>
      <c r="J1314" s="68"/>
      <c r="K1314" s="68"/>
      <c r="L1314" s="68"/>
      <c r="M1314" s="68"/>
      <c r="N1314" s="68"/>
      <c r="O1314" s="31" t="s">
        <v>1066</v>
      </c>
      <c r="P1314" s="31">
        <v>0.218</v>
      </c>
    </row>
    <row r="1315" spans="1:16" x14ac:dyDescent="0.35">
      <c r="A1315" s="2" t="s">
        <v>156</v>
      </c>
      <c r="B1315" s="27">
        <v>2</v>
      </c>
      <c r="C1315" s="2" t="s">
        <v>284</v>
      </c>
      <c r="D1315" s="11" t="s">
        <v>325</v>
      </c>
      <c r="E1315" s="11"/>
      <c r="F1315" s="11" t="s">
        <v>104</v>
      </c>
      <c r="G1315" s="11" t="s">
        <v>608</v>
      </c>
      <c r="H1315" s="11" t="s">
        <v>7279</v>
      </c>
      <c r="I1315" s="68"/>
      <c r="J1315" s="68"/>
      <c r="K1315" s="68"/>
      <c r="L1315" s="68"/>
      <c r="M1315" s="68" t="s">
        <v>2040</v>
      </c>
      <c r="N1315" s="68"/>
      <c r="O1315" s="31" t="s">
        <v>3082</v>
      </c>
      <c r="P1315" s="31">
        <v>0.17399999999999999</v>
      </c>
    </row>
    <row r="1316" spans="1:16" x14ac:dyDescent="0.35">
      <c r="A1316" s="2" t="s">
        <v>156</v>
      </c>
      <c r="B1316" s="27">
        <v>2</v>
      </c>
      <c r="C1316" s="2" t="s">
        <v>284</v>
      </c>
      <c r="D1316" s="11" t="s">
        <v>325</v>
      </c>
      <c r="E1316" s="11"/>
      <c r="F1316" s="11" t="s">
        <v>105</v>
      </c>
      <c r="G1316" s="11" t="s">
        <v>608</v>
      </c>
      <c r="H1316" s="11" t="s">
        <v>7269</v>
      </c>
      <c r="I1316" s="68"/>
      <c r="J1316" s="68"/>
      <c r="K1316" s="68"/>
      <c r="L1316" s="68"/>
      <c r="M1316" s="68"/>
      <c r="N1316" s="68"/>
      <c r="O1316" s="31" t="s">
        <v>1067</v>
      </c>
      <c r="P1316" s="31">
        <v>0.36299999999999999</v>
      </c>
    </row>
    <row r="1317" spans="1:16" x14ac:dyDescent="0.35">
      <c r="A1317" s="2" t="s">
        <v>156</v>
      </c>
      <c r="B1317" s="27">
        <v>2</v>
      </c>
      <c r="C1317" s="2" t="s">
        <v>284</v>
      </c>
      <c r="D1317" s="11" t="s">
        <v>325</v>
      </c>
      <c r="E1317" s="11"/>
      <c r="F1317" s="11" t="s">
        <v>105</v>
      </c>
      <c r="G1317" s="11" t="s">
        <v>608</v>
      </c>
      <c r="H1317" s="11" t="s">
        <v>7279</v>
      </c>
      <c r="I1317" s="68"/>
      <c r="J1317" s="68"/>
      <c r="K1317" s="68"/>
      <c r="L1317" s="68"/>
      <c r="M1317" s="68" t="s">
        <v>2040</v>
      </c>
      <c r="N1317" s="68"/>
      <c r="O1317" s="31" t="s">
        <v>3083</v>
      </c>
      <c r="P1317" s="31">
        <v>0.28999999999999998</v>
      </c>
    </row>
    <row r="1318" spans="1:16" x14ac:dyDescent="0.35">
      <c r="A1318" s="2" t="s">
        <v>156</v>
      </c>
      <c r="B1318" s="27">
        <v>2</v>
      </c>
      <c r="C1318" s="2" t="s">
        <v>284</v>
      </c>
      <c r="D1318" s="11" t="s">
        <v>325</v>
      </c>
      <c r="E1318" s="11"/>
      <c r="F1318" s="11" t="s">
        <v>163</v>
      </c>
      <c r="G1318" s="11" t="s">
        <v>608</v>
      </c>
      <c r="H1318" s="11" t="s">
        <v>7269</v>
      </c>
      <c r="I1318" s="68"/>
      <c r="J1318" s="68"/>
      <c r="K1318" s="68"/>
      <c r="L1318" s="68"/>
      <c r="M1318" s="68"/>
      <c r="N1318" s="68"/>
      <c r="O1318" s="31" t="s">
        <v>1068</v>
      </c>
      <c r="P1318" s="31">
        <v>0.63800000000000001</v>
      </c>
    </row>
    <row r="1319" spans="1:16" x14ac:dyDescent="0.35">
      <c r="A1319" s="2" t="s">
        <v>156</v>
      </c>
      <c r="B1319" s="27">
        <v>2</v>
      </c>
      <c r="C1319" s="2" t="s">
        <v>284</v>
      </c>
      <c r="D1319" s="11" t="s">
        <v>325</v>
      </c>
      <c r="E1319" s="11"/>
      <c r="F1319" s="11" t="s">
        <v>163</v>
      </c>
      <c r="G1319" s="11" t="s">
        <v>608</v>
      </c>
      <c r="H1319" s="11" t="s">
        <v>7279</v>
      </c>
      <c r="I1319" s="68"/>
      <c r="J1319" s="68"/>
      <c r="K1319" s="68"/>
      <c r="L1319" s="68"/>
      <c r="M1319" s="68" t="s">
        <v>2040</v>
      </c>
      <c r="N1319" s="68"/>
      <c r="O1319" s="31" t="s">
        <v>3084</v>
      </c>
      <c r="P1319" s="31">
        <v>0.51</v>
      </c>
    </row>
    <row r="1320" spans="1:16" x14ac:dyDescent="0.35">
      <c r="A1320" s="2" t="s">
        <v>156</v>
      </c>
      <c r="B1320" s="27">
        <v>2</v>
      </c>
      <c r="C1320" s="2" t="s">
        <v>284</v>
      </c>
      <c r="D1320" s="11" t="s">
        <v>165</v>
      </c>
      <c r="E1320" s="11"/>
      <c r="F1320" s="33" t="s">
        <v>608</v>
      </c>
      <c r="G1320" s="33" t="s">
        <v>608</v>
      </c>
      <c r="H1320" s="11" t="s">
        <v>7269</v>
      </c>
      <c r="I1320" s="67"/>
      <c r="J1320" s="67"/>
      <c r="K1320" s="67"/>
      <c r="L1320" s="67"/>
      <c r="M1320" s="67"/>
      <c r="N1320" s="67"/>
      <c r="O1320" s="31" t="s">
        <v>1069</v>
      </c>
      <c r="P1320" s="31">
        <v>1.4999999999999999E-2</v>
      </c>
    </row>
    <row r="1321" spans="1:16" x14ac:dyDescent="0.35">
      <c r="A1321" s="2" t="s">
        <v>156</v>
      </c>
      <c r="B1321" s="27">
        <v>2</v>
      </c>
      <c r="C1321" s="2" t="s">
        <v>284</v>
      </c>
      <c r="D1321" s="11" t="s">
        <v>165</v>
      </c>
      <c r="E1321" s="11"/>
      <c r="F1321" s="33" t="s">
        <v>608</v>
      </c>
      <c r="G1321" s="33" t="s">
        <v>608</v>
      </c>
      <c r="H1321" s="11" t="s">
        <v>7279</v>
      </c>
      <c r="I1321" s="68"/>
      <c r="J1321" s="68"/>
      <c r="K1321" s="68"/>
      <c r="L1321" s="68"/>
      <c r="M1321" s="68" t="s">
        <v>2040</v>
      </c>
      <c r="N1321" s="68"/>
      <c r="O1321" s="31" t="s">
        <v>3085</v>
      </c>
      <c r="P1321" s="31">
        <v>1.2E-2</v>
      </c>
    </row>
    <row r="1322" spans="1:16" x14ac:dyDescent="0.35">
      <c r="A1322" s="2" t="s">
        <v>156</v>
      </c>
      <c r="B1322" s="27">
        <v>2</v>
      </c>
      <c r="C1322" s="2" t="s">
        <v>284</v>
      </c>
      <c r="D1322" s="11" t="s">
        <v>326</v>
      </c>
      <c r="E1322" s="11"/>
      <c r="F1322" s="11" t="s">
        <v>252</v>
      </c>
      <c r="G1322" s="11" t="s">
        <v>99</v>
      </c>
      <c r="H1322" s="11" t="s">
        <v>7269</v>
      </c>
      <c r="I1322" s="68"/>
      <c r="J1322" s="68"/>
      <c r="K1322" s="68"/>
      <c r="L1322" s="68"/>
      <c r="M1322" s="68"/>
      <c r="N1322" s="68"/>
      <c r="O1322" s="31" t="s">
        <v>1070</v>
      </c>
      <c r="P1322" s="31">
        <v>1E-3</v>
      </c>
    </row>
    <row r="1323" spans="1:16" x14ac:dyDescent="0.35">
      <c r="A1323" s="2" t="s">
        <v>156</v>
      </c>
      <c r="B1323" s="27">
        <v>2</v>
      </c>
      <c r="C1323" s="2" t="s">
        <v>284</v>
      </c>
      <c r="D1323" s="11" t="s">
        <v>326</v>
      </c>
      <c r="E1323" s="11"/>
      <c r="F1323" s="11" t="s">
        <v>252</v>
      </c>
      <c r="G1323" s="11" t="s">
        <v>99</v>
      </c>
      <c r="H1323" s="11" t="s">
        <v>7279</v>
      </c>
      <c r="I1323" s="68"/>
      <c r="J1323" s="68"/>
      <c r="K1323" s="68"/>
      <c r="L1323" s="68"/>
      <c r="M1323" s="68" t="s">
        <v>2040</v>
      </c>
      <c r="N1323" s="68"/>
      <c r="O1323" s="31" t="s">
        <v>3086</v>
      </c>
      <c r="P1323" s="31">
        <v>1E-3</v>
      </c>
    </row>
    <row r="1324" spans="1:16" x14ac:dyDescent="0.35">
      <c r="A1324" s="2" t="s">
        <v>156</v>
      </c>
      <c r="B1324" s="27">
        <v>2</v>
      </c>
      <c r="C1324" s="2" t="s">
        <v>284</v>
      </c>
      <c r="D1324" s="11" t="s">
        <v>326</v>
      </c>
      <c r="E1324" s="11"/>
      <c r="F1324" s="11" t="s">
        <v>252</v>
      </c>
      <c r="G1324" s="11" t="s">
        <v>99</v>
      </c>
      <c r="H1324" s="11" t="s">
        <v>7288</v>
      </c>
      <c r="I1324" s="68"/>
      <c r="J1324" s="68"/>
      <c r="K1324" s="68"/>
      <c r="L1324" s="68"/>
      <c r="M1324" s="68"/>
      <c r="N1324" s="68" t="s">
        <v>2040</v>
      </c>
      <c r="O1324" s="31" t="s">
        <v>3087</v>
      </c>
      <c r="P1324" s="31">
        <v>1E-3</v>
      </c>
    </row>
    <row r="1325" spans="1:16" x14ac:dyDescent="0.35">
      <c r="A1325" s="2" t="s">
        <v>156</v>
      </c>
      <c r="B1325" s="27">
        <v>2</v>
      </c>
      <c r="C1325" s="2" t="s">
        <v>284</v>
      </c>
      <c r="D1325" s="11" t="s">
        <v>326</v>
      </c>
      <c r="E1325" s="11"/>
      <c r="F1325" s="11" t="s">
        <v>252</v>
      </c>
      <c r="G1325" s="11" t="s">
        <v>99</v>
      </c>
      <c r="H1325" s="11" t="s">
        <v>7276</v>
      </c>
      <c r="I1325" s="68"/>
      <c r="J1325" s="68"/>
      <c r="K1325" s="68"/>
      <c r="L1325" s="68"/>
      <c r="M1325" s="68" t="s">
        <v>2040</v>
      </c>
      <c r="N1325" s="68" t="s">
        <v>2040</v>
      </c>
      <c r="O1325" s="31" t="s">
        <v>3088</v>
      </c>
      <c r="P1325" s="31">
        <v>1E-3</v>
      </c>
    </row>
    <row r="1326" spans="1:16" x14ac:dyDescent="0.35">
      <c r="A1326" s="2" t="s">
        <v>156</v>
      </c>
      <c r="B1326" s="27">
        <v>2</v>
      </c>
      <c r="C1326" s="2" t="s">
        <v>284</v>
      </c>
      <c r="D1326" s="11" t="s">
        <v>326</v>
      </c>
      <c r="E1326" s="11"/>
      <c r="F1326" s="11" t="s">
        <v>252</v>
      </c>
      <c r="G1326" s="11" t="s">
        <v>659</v>
      </c>
      <c r="H1326" s="11" t="s">
        <v>7269</v>
      </c>
      <c r="I1326" s="68"/>
      <c r="J1326" s="68"/>
      <c r="K1326" s="68"/>
      <c r="L1326" s="68"/>
      <c r="M1326" s="68"/>
      <c r="N1326" s="68"/>
      <c r="O1326" s="31" t="s">
        <v>1071</v>
      </c>
      <c r="P1326" s="31">
        <v>1E-3</v>
      </c>
    </row>
    <row r="1327" spans="1:16" x14ac:dyDescent="0.35">
      <c r="A1327" s="2" t="s">
        <v>156</v>
      </c>
      <c r="B1327" s="27">
        <v>2</v>
      </c>
      <c r="C1327" s="2" t="s">
        <v>284</v>
      </c>
      <c r="D1327" s="11" t="s">
        <v>326</v>
      </c>
      <c r="E1327" s="11"/>
      <c r="F1327" s="11" t="s">
        <v>252</v>
      </c>
      <c r="G1327" s="11" t="s">
        <v>659</v>
      </c>
      <c r="H1327" s="11" t="s">
        <v>7279</v>
      </c>
      <c r="I1327" s="68"/>
      <c r="J1327" s="68"/>
      <c r="K1327" s="68"/>
      <c r="L1327" s="68"/>
      <c r="M1327" s="68" t="s">
        <v>2040</v>
      </c>
      <c r="N1327" s="68"/>
      <c r="O1327" s="31" t="s">
        <v>3089</v>
      </c>
      <c r="P1327" s="31">
        <v>1E-3</v>
      </c>
    </row>
    <row r="1328" spans="1:16" x14ac:dyDescent="0.35">
      <c r="A1328" s="2" t="s">
        <v>156</v>
      </c>
      <c r="B1328" s="27">
        <v>2</v>
      </c>
      <c r="C1328" s="2" t="s">
        <v>284</v>
      </c>
      <c r="D1328" s="11" t="s">
        <v>326</v>
      </c>
      <c r="E1328" s="11"/>
      <c r="F1328" s="11" t="s">
        <v>252</v>
      </c>
      <c r="G1328" s="11" t="s">
        <v>659</v>
      </c>
      <c r="H1328" s="11" t="s">
        <v>7288</v>
      </c>
      <c r="I1328" s="68"/>
      <c r="J1328" s="68"/>
      <c r="K1328" s="68"/>
      <c r="L1328" s="68"/>
      <c r="M1328" s="68"/>
      <c r="N1328" s="68" t="s">
        <v>2040</v>
      </c>
      <c r="O1328" s="31" t="s">
        <v>3090</v>
      </c>
      <c r="P1328" s="31">
        <v>1E-3</v>
      </c>
    </row>
    <row r="1329" spans="1:16" x14ac:dyDescent="0.35">
      <c r="A1329" s="2" t="s">
        <v>156</v>
      </c>
      <c r="B1329" s="27">
        <v>2</v>
      </c>
      <c r="C1329" s="2" t="s">
        <v>284</v>
      </c>
      <c r="D1329" s="11" t="s">
        <v>326</v>
      </c>
      <c r="E1329" s="11"/>
      <c r="F1329" s="11" t="s">
        <v>252</v>
      </c>
      <c r="G1329" s="11" t="s">
        <v>659</v>
      </c>
      <c r="H1329" s="11" t="s">
        <v>7276</v>
      </c>
      <c r="I1329" s="68"/>
      <c r="J1329" s="68"/>
      <c r="K1329" s="68"/>
      <c r="L1329" s="68"/>
      <c r="M1329" s="68" t="s">
        <v>2040</v>
      </c>
      <c r="N1329" s="68" t="s">
        <v>2040</v>
      </c>
      <c r="O1329" s="31" t="s">
        <v>3091</v>
      </c>
      <c r="P1329" s="31">
        <v>1E-3</v>
      </c>
    </row>
    <row r="1330" spans="1:16" x14ac:dyDescent="0.35">
      <c r="A1330" s="2" t="s">
        <v>156</v>
      </c>
      <c r="B1330" s="27">
        <v>2</v>
      </c>
      <c r="C1330" s="2" t="s">
        <v>284</v>
      </c>
      <c r="D1330" s="11" t="s">
        <v>326</v>
      </c>
      <c r="E1330" s="11"/>
      <c r="F1330" s="11" t="s">
        <v>253</v>
      </c>
      <c r="G1330" s="11" t="s">
        <v>99</v>
      </c>
      <c r="H1330" s="11" t="s">
        <v>7269</v>
      </c>
      <c r="I1330" s="68"/>
      <c r="J1330" s="68"/>
      <c r="K1330" s="68"/>
      <c r="L1330" s="68"/>
      <c r="M1330" s="68"/>
      <c r="N1330" s="68"/>
      <c r="O1330" s="31" t="s">
        <v>1072</v>
      </c>
      <c r="P1330" s="31">
        <v>2E-3</v>
      </c>
    </row>
    <row r="1331" spans="1:16" x14ac:dyDescent="0.35">
      <c r="A1331" s="2" t="s">
        <v>156</v>
      </c>
      <c r="B1331" s="27">
        <v>2</v>
      </c>
      <c r="C1331" s="2" t="s">
        <v>284</v>
      </c>
      <c r="D1331" s="11" t="s">
        <v>326</v>
      </c>
      <c r="E1331" s="11"/>
      <c r="F1331" s="11" t="s">
        <v>253</v>
      </c>
      <c r="G1331" s="11" t="s">
        <v>99</v>
      </c>
      <c r="H1331" s="11" t="s">
        <v>7279</v>
      </c>
      <c r="I1331" s="68"/>
      <c r="J1331" s="68"/>
      <c r="K1331" s="68"/>
      <c r="L1331" s="68"/>
      <c r="M1331" s="68" t="s">
        <v>2040</v>
      </c>
      <c r="N1331" s="68"/>
      <c r="O1331" s="31" t="s">
        <v>3092</v>
      </c>
      <c r="P1331" s="31">
        <v>2E-3</v>
      </c>
    </row>
    <row r="1332" spans="1:16" x14ac:dyDescent="0.35">
      <c r="A1332" s="2" t="s">
        <v>156</v>
      </c>
      <c r="B1332" s="27">
        <v>2</v>
      </c>
      <c r="C1332" s="2" t="s">
        <v>284</v>
      </c>
      <c r="D1332" s="11" t="s">
        <v>326</v>
      </c>
      <c r="E1332" s="11"/>
      <c r="F1332" s="11" t="s">
        <v>253</v>
      </c>
      <c r="G1332" s="11" t="s">
        <v>99</v>
      </c>
      <c r="H1332" s="11" t="s">
        <v>7288</v>
      </c>
      <c r="I1332" s="68"/>
      <c r="J1332" s="68"/>
      <c r="K1332" s="68"/>
      <c r="L1332" s="68"/>
      <c r="M1332" s="68"/>
      <c r="N1332" s="68" t="s">
        <v>2040</v>
      </c>
      <c r="O1332" s="31" t="s">
        <v>3093</v>
      </c>
      <c r="P1332" s="31">
        <v>2E-3</v>
      </c>
    </row>
    <row r="1333" spans="1:16" x14ac:dyDescent="0.35">
      <c r="A1333" s="2" t="s">
        <v>156</v>
      </c>
      <c r="B1333" s="27">
        <v>2</v>
      </c>
      <c r="C1333" s="2" t="s">
        <v>284</v>
      </c>
      <c r="D1333" s="11" t="s">
        <v>326</v>
      </c>
      <c r="E1333" s="11"/>
      <c r="F1333" s="11" t="s">
        <v>253</v>
      </c>
      <c r="G1333" s="11" t="s">
        <v>99</v>
      </c>
      <c r="H1333" s="11" t="s">
        <v>7276</v>
      </c>
      <c r="I1333" s="68"/>
      <c r="J1333" s="68"/>
      <c r="K1333" s="68"/>
      <c r="L1333" s="68"/>
      <c r="M1333" s="68" t="s">
        <v>2040</v>
      </c>
      <c r="N1333" s="68" t="s">
        <v>2040</v>
      </c>
      <c r="O1333" s="31" t="s">
        <v>3094</v>
      </c>
      <c r="P1333" s="31">
        <v>1E-3</v>
      </c>
    </row>
    <row r="1334" spans="1:16" x14ac:dyDescent="0.35">
      <c r="A1334" s="2" t="s">
        <v>156</v>
      </c>
      <c r="B1334" s="27">
        <v>2</v>
      </c>
      <c r="C1334" s="2" t="s">
        <v>284</v>
      </c>
      <c r="D1334" s="11" t="s">
        <v>326</v>
      </c>
      <c r="E1334" s="11"/>
      <c r="F1334" s="11" t="s">
        <v>253</v>
      </c>
      <c r="G1334" s="11" t="s">
        <v>659</v>
      </c>
      <c r="H1334" s="11" t="s">
        <v>7269</v>
      </c>
      <c r="I1334" s="68"/>
      <c r="J1334" s="68"/>
      <c r="K1334" s="68"/>
      <c r="L1334" s="68"/>
      <c r="M1334" s="68"/>
      <c r="N1334" s="68"/>
      <c r="O1334" s="31" t="s">
        <v>1073</v>
      </c>
      <c r="P1334" s="31">
        <v>3.0000000000000001E-3</v>
      </c>
    </row>
    <row r="1335" spans="1:16" x14ac:dyDescent="0.35">
      <c r="A1335" s="2" t="s">
        <v>156</v>
      </c>
      <c r="B1335" s="27">
        <v>2</v>
      </c>
      <c r="C1335" s="2" t="s">
        <v>284</v>
      </c>
      <c r="D1335" s="11" t="s">
        <v>326</v>
      </c>
      <c r="E1335" s="11"/>
      <c r="F1335" s="11" t="s">
        <v>253</v>
      </c>
      <c r="G1335" s="11" t="s">
        <v>659</v>
      </c>
      <c r="H1335" s="11" t="s">
        <v>7279</v>
      </c>
      <c r="I1335" s="68"/>
      <c r="J1335" s="68"/>
      <c r="K1335" s="68"/>
      <c r="L1335" s="68"/>
      <c r="M1335" s="68" t="s">
        <v>2040</v>
      </c>
      <c r="N1335" s="68"/>
      <c r="O1335" s="31" t="s">
        <v>3095</v>
      </c>
      <c r="P1335" s="31">
        <v>2E-3</v>
      </c>
    </row>
    <row r="1336" spans="1:16" x14ac:dyDescent="0.35">
      <c r="A1336" s="2" t="s">
        <v>156</v>
      </c>
      <c r="B1336" s="27">
        <v>2</v>
      </c>
      <c r="C1336" s="2" t="s">
        <v>284</v>
      </c>
      <c r="D1336" s="11" t="s">
        <v>326</v>
      </c>
      <c r="E1336" s="11"/>
      <c r="F1336" s="11" t="s">
        <v>253</v>
      </c>
      <c r="G1336" s="11" t="s">
        <v>659</v>
      </c>
      <c r="H1336" s="11" t="s">
        <v>7288</v>
      </c>
      <c r="I1336" s="68"/>
      <c r="J1336" s="68"/>
      <c r="K1336" s="68"/>
      <c r="L1336" s="68"/>
      <c r="M1336" s="68"/>
      <c r="N1336" s="68" t="s">
        <v>2040</v>
      </c>
      <c r="O1336" s="31" t="s">
        <v>3096</v>
      </c>
      <c r="P1336" s="31">
        <v>2E-3</v>
      </c>
    </row>
    <row r="1337" spans="1:16" x14ac:dyDescent="0.35">
      <c r="A1337" s="2" t="s">
        <v>156</v>
      </c>
      <c r="B1337" s="27">
        <v>2</v>
      </c>
      <c r="C1337" s="2" t="s">
        <v>284</v>
      </c>
      <c r="D1337" s="11" t="s">
        <v>326</v>
      </c>
      <c r="E1337" s="11"/>
      <c r="F1337" s="11" t="s">
        <v>253</v>
      </c>
      <c r="G1337" s="11" t="s">
        <v>659</v>
      </c>
      <c r="H1337" s="11" t="s">
        <v>7276</v>
      </c>
      <c r="I1337" s="68"/>
      <c r="J1337" s="68"/>
      <c r="K1337" s="68"/>
      <c r="L1337" s="68"/>
      <c r="M1337" s="68" t="s">
        <v>2040</v>
      </c>
      <c r="N1337" s="68" t="s">
        <v>2040</v>
      </c>
      <c r="O1337" s="31" t="s">
        <v>3097</v>
      </c>
      <c r="P1337" s="31">
        <v>2E-3</v>
      </c>
    </row>
    <row r="1338" spans="1:16" x14ac:dyDescent="0.35">
      <c r="A1338" s="2" t="s">
        <v>156</v>
      </c>
      <c r="B1338" s="27">
        <v>2</v>
      </c>
      <c r="C1338" s="2" t="s">
        <v>284</v>
      </c>
      <c r="D1338" s="11" t="s">
        <v>326</v>
      </c>
      <c r="E1338" s="11"/>
      <c r="F1338" s="11" t="s">
        <v>254</v>
      </c>
      <c r="G1338" s="11" t="s">
        <v>99</v>
      </c>
      <c r="H1338" s="11" t="s">
        <v>7269</v>
      </c>
      <c r="I1338" s="68"/>
      <c r="J1338" s="68"/>
      <c r="K1338" s="68"/>
      <c r="L1338" s="68"/>
      <c r="M1338" s="68"/>
      <c r="N1338" s="68"/>
      <c r="O1338" s="31" t="s">
        <v>1074</v>
      </c>
      <c r="P1338" s="31">
        <v>3.0000000000000001E-3</v>
      </c>
    </row>
    <row r="1339" spans="1:16" x14ac:dyDescent="0.35">
      <c r="A1339" s="2" t="s">
        <v>156</v>
      </c>
      <c r="B1339" s="27">
        <v>2</v>
      </c>
      <c r="C1339" s="2" t="s">
        <v>284</v>
      </c>
      <c r="D1339" s="11" t="s">
        <v>326</v>
      </c>
      <c r="E1339" s="11"/>
      <c r="F1339" s="11" t="s">
        <v>254</v>
      </c>
      <c r="G1339" s="11" t="s">
        <v>99</v>
      </c>
      <c r="H1339" s="11" t="s">
        <v>7279</v>
      </c>
      <c r="I1339" s="68"/>
      <c r="J1339" s="68"/>
      <c r="K1339" s="68"/>
      <c r="L1339" s="68"/>
      <c r="M1339" s="68" t="s">
        <v>2040</v>
      </c>
      <c r="N1339" s="68"/>
      <c r="O1339" s="31" t="s">
        <v>3098</v>
      </c>
      <c r="P1339" s="31">
        <v>2E-3</v>
      </c>
    </row>
    <row r="1340" spans="1:16" x14ac:dyDescent="0.35">
      <c r="A1340" s="2" t="s">
        <v>156</v>
      </c>
      <c r="B1340" s="27">
        <v>2</v>
      </c>
      <c r="C1340" s="2" t="s">
        <v>284</v>
      </c>
      <c r="D1340" s="11" t="s">
        <v>326</v>
      </c>
      <c r="E1340" s="11"/>
      <c r="F1340" s="11" t="s">
        <v>254</v>
      </c>
      <c r="G1340" s="11" t="s">
        <v>99</v>
      </c>
      <c r="H1340" s="11" t="s">
        <v>7288</v>
      </c>
      <c r="I1340" s="68"/>
      <c r="J1340" s="68"/>
      <c r="K1340" s="68"/>
      <c r="L1340" s="68"/>
      <c r="M1340" s="68"/>
      <c r="N1340" s="68" t="s">
        <v>2040</v>
      </c>
      <c r="O1340" s="31" t="s">
        <v>3099</v>
      </c>
      <c r="P1340" s="31">
        <v>2E-3</v>
      </c>
    </row>
    <row r="1341" spans="1:16" x14ac:dyDescent="0.35">
      <c r="A1341" s="2" t="s">
        <v>156</v>
      </c>
      <c r="B1341" s="27">
        <v>2</v>
      </c>
      <c r="C1341" s="2" t="s">
        <v>284</v>
      </c>
      <c r="D1341" s="11" t="s">
        <v>326</v>
      </c>
      <c r="E1341" s="11"/>
      <c r="F1341" s="11" t="s">
        <v>254</v>
      </c>
      <c r="G1341" s="11" t="s">
        <v>99</v>
      </c>
      <c r="H1341" s="11" t="s">
        <v>7276</v>
      </c>
      <c r="I1341" s="68"/>
      <c r="J1341" s="68"/>
      <c r="K1341" s="68"/>
      <c r="L1341" s="68"/>
      <c r="M1341" s="68" t="s">
        <v>2040</v>
      </c>
      <c r="N1341" s="68" t="s">
        <v>2040</v>
      </c>
      <c r="O1341" s="31" t="s">
        <v>3100</v>
      </c>
      <c r="P1341" s="31">
        <v>2E-3</v>
      </c>
    </row>
    <row r="1342" spans="1:16" x14ac:dyDescent="0.35">
      <c r="A1342" s="2" t="s">
        <v>156</v>
      </c>
      <c r="B1342" s="27">
        <v>2</v>
      </c>
      <c r="C1342" s="2" t="s">
        <v>284</v>
      </c>
      <c r="D1342" s="11" t="s">
        <v>326</v>
      </c>
      <c r="E1342" s="11"/>
      <c r="F1342" s="11" t="s">
        <v>254</v>
      </c>
      <c r="G1342" s="11" t="s">
        <v>659</v>
      </c>
      <c r="H1342" s="11" t="s">
        <v>7269</v>
      </c>
      <c r="I1342" s="68"/>
      <c r="J1342" s="68"/>
      <c r="K1342" s="68"/>
      <c r="L1342" s="68"/>
      <c r="M1342" s="68"/>
      <c r="N1342" s="68"/>
      <c r="O1342" s="31" t="s">
        <v>1075</v>
      </c>
      <c r="P1342" s="31">
        <v>4.0000000000000001E-3</v>
      </c>
    </row>
    <row r="1343" spans="1:16" x14ac:dyDescent="0.35">
      <c r="A1343" s="2" t="s">
        <v>156</v>
      </c>
      <c r="B1343" s="27">
        <v>2</v>
      </c>
      <c r="C1343" s="2" t="s">
        <v>284</v>
      </c>
      <c r="D1343" s="11" t="s">
        <v>326</v>
      </c>
      <c r="E1343" s="11"/>
      <c r="F1343" s="11" t="s">
        <v>254</v>
      </c>
      <c r="G1343" s="11" t="s">
        <v>659</v>
      </c>
      <c r="H1343" s="11" t="s">
        <v>7279</v>
      </c>
      <c r="I1343" s="68"/>
      <c r="J1343" s="68"/>
      <c r="K1343" s="68"/>
      <c r="L1343" s="68"/>
      <c r="M1343" s="68" t="s">
        <v>2040</v>
      </c>
      <c r="N1343" s="68"/>
      <c r="O1343" s="31" t="s">
        <v>3101</v>
      </c>
      <c r="P1343" s="31">
        <v>3.0000000000000001E-3</v>
      </c>
    </row>
    <row r="1344" spans="1:16" x14ac:dyDescent="0.35">
      <c r="A1344" s="2" t="s">
        <v>156</v>
      </c>
      <c r="B1344" s="27">
        <v>2</v>
      </c>
      <c r="C1344" s="2" t="s">
        <v>284</v>
      </c>
      <c r="D1344" s="11" t="s">
        <v>326</v>
      </c>
      <c r="E1344" s="11"/>
      <c r="F1344" s="11" t="s">
        <v>254</v>
      </c>
      <c r="G1344" s="11" t="s">
        <v>659</v>
      </c>
      <c r="H1344" s="11" t="s">
        <v>7288</v>
      </c>
      <c r="I1344" s="68"/>
      <c r="J1344" s="68"/>
      <c r="K1344" s="68"/>
      <c r="L1344" s="68"/>
      <c r="M1344" s="68"/>
      <c r="N1344" s="68" t="s">
        <v>2040</v>
      </c>
      <c r="O1344" s="31" t="s">
        <v>3102</v>
      </c>
      <c r="P1344" s="31">
        <v>3.0000000000000001E-3</v>
      </c>
    </row>
    <row r="1345" spans="1:16" x14ac:dyDescent="0.35">
      <c r="A1345" s="2" t="s">
        <v>156</v>
      </c>
      <c r="B1345" s="27">
        <v>2</v>
      </c>
      <c r="C1345" s="2" t="s">
        <v>284</v>
      </c>
      <c r="D1345" s="11" t="s">
        <v>326</v>
      </c>
      <c r="E1345" s="11"/>
      <c r="F1345" s="11" t="s">
        <v>254</v>
      </c>
      <c r="G1345" s="11" t="s">
        <v>659</v>
      </c>
      <c r="H1345" s="11" t="s">
        <v>7276</v>
      </c>
      <c r="I1345" s="68"/>
      <c r="J1345" s="68"/>
      <c r="K1345" s="68"/>
      <c r="L1345" s="68"/>
      <c r="M1345" s="68" t="s">
        <v>2040</v>
      </c>
      <c r="N1345" s="68" t="s">
        <v>2040</v>
      </c>
      <c r="O1345" s="31" t="s">
        <v>3103</v>
      </c>
      <c r="P1345" s="31">
        <v>2E-3</v>
      </c>
    </row>
    <row r="1346" spans="1:16" x14ac:dyDescent="0.35">
      <c r="A1346" s="2" t="s">
        <v>156</v>
      </c>
      <c r="B1346" s="27">
        <v>2</v>
      </c>
      <c r="C1346" s="2" t="s">
        <v>284</v>
      </c>
      <c r="D1346" s="11" t="s">
        <v>326</v>
      </c>
      <c r="E1346" s="11"/>
      <c r="F1346" s="11" t="s">
        <v>255</v>
      </c>
      <c r="G1346" s="11" t="s">
        <v>99</v>
      </c>
      <c r="H1346" s="11" t="s">
        <v>7269</v>
      </c>
      <c r="I1346" s="68"/>
      <c r="J1346" s="68"/>
      <c r="K1346" s="68"/>
      <c r="L1346" s="68"/>
      <c r="M1346" s="68"/>
      <c r="N1346" s="68"/>
      <c r="O1346" s="31" t="s">
        <v>1076</v>
      </c>
      <c r="P1346" s="31">
        <v>8.0000000000000002E-3</v>
      </c>
    </row>
    <row r="1347" spans="1:16" x14ac:dyDescent="0.35">
      <c r="A1347" s="2" t="s">
        <v>156</v>
      </c>
      <c r="B1347" s="27">
        <v>2</v>
      </c>
      <c r="C1347" s="2" t="s">
        <v>284</v>
      </c>
      <c r="D1347" s="11" t="s">
        <v>326</v>
      </c>
      <c r="E1347" s="11"/>
      <c r="F1347" s="11" t="s">
        <v>255</v>
      </c>
      <c r="G1347" s="11" t="s">
        <v>99</v>
      </c>
      <c r="H1347" s="11" t="s">
        <v>7279</v>
      </c>
      <c r="I1347" s="68"/>
      <c r="J1347" s="68"/>
      <c r="K1347" s="68"/>
      <c r="L1347" s="68"/>
      <c r="M1347" s="68" t="s">
        <v>2040</v>
      </c>
      <c r="N1347" s="68"/>
      <c r="O1347" s="31" t="s">
        <v>3104</v>
      </c>
      <c r="P1347" s="31">
        <v>6.0000000000000001E-3</v>
      </c>
    </row>
    <row r="1348" spans="1:16" x14ac:dyDescent="0.35">
      <c r="A1348" s="2" t="s">
        <v>156</v>
      </c>
      <c r="B1348" s="27">
        <v>2</v>
      </c>
      <c r="C1348" s="2" t="s">
        <v>284</v>
      </c>
      <c r="D1348" s="11" t="s">
        <v>326</v>
      </c>
      <c r="E1348" s="11"/>
      <c r="F1348" s="11" t="s">
        <v>255</v>
      </c>
      <c r="G1348" s="11" t="s">
        <v>99</v>
      </c>
      <c r="H1348" s="11" t="s">
        <v>7288</v>
      </c>
      <c r="I1348" s="68"/>
      <c r="J1348" s="68"/>
      <c r="K1348" s="68"/>
      <c r="L1348" s="68"/>
      <c r="M1348" s="68"/>
      <c r="N1348" s="68" t="s">
        <v>2040</v>
      </c>
      <c r="O1348" s="31" t="s">
        <v>3105</v>
      </c>
      <c r="P1348" s="31">
        <v>6.0000000000000001E-3</v>
      </c>
    </row>
    <row r="1349" spans="1:16" x14ac:dyDescent="0.35">
      <c r="A1349" s="2" t="s">
        <v>156</v>
      </c>
      <c r="B1349" s="27">
        <v>2</v>
      </c>
      <c r="C1349" s="2" t="s">
        <v>284</v>
      </c>
      <c r="D1349" s="11" t="s">
        <v>326</v>
      </c>
      <c r="E1349" s="11"/>
      <c r="F1349" s="11" t="s">
        <v>255</v>
      </c>
      <c r="G1349" s="11" t="s">
        <v>99</v>
      </c>
      <c r="H1349" s="11" t="s">
        <v>7276</v>
      </c>
      <c r="I1349" s="68"/>
      <c r="J1349" s="68"/>
      <c r="K1349" s="68"/>
      <c r="L1349" s="68"/>
      <c r="M1349" s="68" t="s">
        <v>2040</v>
      </c>
      <c r="N1349" s="68" t="s">
        <v>2040</v>
      </c>
      <c r="O1349" s="31" t="s">
        <v>3106</v>
      </c>
      <c r="P1349" s="31">
        <v>5.0000000000000001E-3</v>
      </c>
    </row>
    <row r="1350" spans="1:16" x14ac:dyDescent="0.35">
      <c r="A1350" s="2" t="s">
        <v>156</v>
      </c>
      <c r="B1350" s="27">
        <v>2</v>
      </c>
      <c r="C1350" s="2" t="s">
        <v>284</v>
      </c>
      <c r="D1350" s="11" t="s">
        <v>326</v>
      </c>
      <c r="E1350" s="11"/>
      <c r="F1350" s="11" t="s">
        <v>255</v>
      </c>
      <c r="G1350" s="11" t="s">
        <v>659</v>
      </c>
      <c r="H1350" s="11" t="s">
        <v>7269</v>
      </c>
      <c r="I1350" s="68"/>
      <c r="J1350" s="68"/>
      <c r="K1350" s="68"/>
      <c r="L1350" s="68"/>
      <c r="M1350" s="68"/>
      <c r="N1350" s="68"/>
      <c r="O1350" s="31" t="s">
        <v>1077</v>
      </c>
      <c r="P1350" s="31">
        <v>1.4999999999999999E-2</v>
      </c>
    </row>
    <row r="1351" spans="1:16" x14ac:dyDescent="0.35">
      <c r="A1351" s="2" t="s">
        <v>156</v>
      </c>
      <c r="B1351" s="27">
        <v>2</v>
      </c>
      <c r="C1351" s="2" t="s">
        <v>284</v>
      </c>
      <c r="D1351" s="11" t="s">
        <v>326</v>
      </c>
      <c r="E1351" s="11"/>
      <c r="F1351" s="11" t="s">
        <v>255</v>
      </c>
      <c r="G1351" s="11" t="s">
        <v>659</v>
      </c>
      <c r="H1351" s="11" t="s">
        <v>7279</v>
      </c>
      <c r="I1351" s="68"/>
      <c r="J1351" s="68"/>
      <c r="K1351" s="68"/>
      <c r="L1351" s="68"/>
      <c r="M1351" s="68" t="s">
        <v>2040</v>
      </c>
      <c r="N1351" s="68"/>
      <c r="O1351" s="31" t="s">
        <v>3107</v>
      </c>
      <c r="P1351" s="31">
        <v>1.2E-2</v>
      </c>
    </row>
    <row r="1352" spans="1:16" x14ac:dyDescent="0.35">
      <c r="A1352" s="2" t="s">
        <v>156</v>
      </c>
      <c r="B1352" s="27">
        <v>2</v>
      </c>
      <c r="C1352" s="2" t="s">
        <v>284</v>
      </c>
      <c r="D1352" s="11" t="s">
        <v>326</v>
      </c>
      <c r="E1352" s="11"/>
      <c r="F1352" s="11" t="s">
        <v>255</v>
      </c>
      <c r="G1352" s="11" t="s">
        <v>659</v>
      </c>
      <c r="H1352" s="11" t="s">
        <v>7288</v>
      </c>
      <c r="I1352" s="68"/>
      <c r="J1352" s="68"/>
      <c r="K1352" s="68"/>
      <c r="L1352" s="68"/>
      <c r="M1352" s="68"/>
      <c r="N1352" s="68" t="s">
        <v>2040</v>
      </c>
      <c r="O1352" s="31" t="s">
        <v>3108</v>
      </c>
      <c r="P1352" s="31">
        <v>1.2E-2</v>
      </c>
    </row>
    <row r="1353" spans="1:16" x14ac:dyDescent="0.35">
      <c r="A1353" s="2" t="s">
        <v>156</v>
      </c>
      <c r="B1353" s="27">
        <v>2</v>
      </c>
      <c r="C1353" s="2" t="s">
        <v>284</v>
      </c>
      <c r="D1353" s="11" t="s">
        <v>326</v>
      </c>
      <c r="E1353" s="11"/>
      <c r="F1353" s="11" t="s">
        <v>255</v>
      </c>
      <c r="G1353" s="11" t="s">
        <v>659</v>
      </c>
      <c r="H1353" s="11" t="s">
        <v>7276</v>
      </c>
      <c r="I1353" s="68"/>
      <c r="J1353" s="68"/>
      <c r="K1353" s="68"/>
      <c r="L1353" s="68"/>
      <c r="M1353" s="68" t="s">
        <v>2040</v>
      </c>
      <c r="N1353" s="68" t="s">
        <v>2040</v>
      </c>
      <c r="O1353" s="31" t="s">
        <v>3109</v>
      </c>
      <c r="P1353" s="31">
        <v>8.9999999999999993E-3</v>
      </c>
    </row>
    <row r="1354" spans="1:16" x14ac:dyDescent="0.35">
      <c r="A1354" s="2" t="s">
        <v>156</v>
      </c>
      <c r="B1354" s="27">
        <v>2</v>
      </c>
      <c r="C1354" s="2" t="s">
        <v>284</v>
      </c>
      <c r="D1354" s="11" t="s">
        <v>326</v>
      </c>
      <c r="E1354" s="11"/>
      <c r="F1354" s="11" t="s">
        <v>241</v>
      </c>
      <c r="G1354" s="11" t="s">
        <v>99</v>
      </c>
      <c r="H1354" s="11" t="s">
        <v>7269</v>
      </c>
      <c r="I1354" s="68"/>
      <c r="J1354" s="68"/>
      <c r="K1354" s="68"/>
      <c r="L1354" s="68"/>
      <c r="M1354" s="68"/>
      <c r="N1354" s="68"/>
      <c r="O1354" s="31" t="s">
        <v>1078</v>
      </c>
      <c r="P1354" s="31">
        <v>1.7000000000000001E-2</v>
      </c>
    </row>
    <row r="1355" spans="1:16" x14ac:dyDescent="0.35">
      <c r="A1355" s="2" t="s">
        <v>156</v>
      </c>
      <c r="B1355" s="27">
        <v>2</v>
      </c>
      <c r="C1355" s="2" t="s">
        <v>284</v>
      </c>
      <c r="D1355" s="11" t="s">
        <v>326</v>
      </c>
      <c r="E1355" s="11"/>
      <c r="F1355" s="11" t="s">
        <v>241</v>
      </c>
      <c r="G1355" s="11" t="s">
        <v>99</v>
      </c>
      <c r="H1355" s="11" t="s">
        <v>7279</v>
      </c>
      <c r="I1355" s="68"/>
      <c r="J1355" s="68"/>
      <c r="K1355" s="68"/>
      <c r="L1355" s="68"/>
      <c r="M1355" s="68" t="s">
        <v>2040</v>
      </c>
      <c r="N1355" s="68"/>
      <c r="O1355" s="31" t="s">
        <v>3110</v>
      </c>
      <c r="P1355" s="31">
        <v>1.4E-2</v>
      </c>
    </row>
    <row r="1356" spans="1:16" x14ac:dyDescent="0.35">
      <c r="A1356" s="2" t="s">
        <v>156</v>
      </c>
      <c r="B1356" s="27">
        <v>2</v>
      </c>
      <c r="C1356" s="2" t="s">
        <v>284</v>
      </c>
      <c r="D1356" s="11" t="s">
        <v>326</v>
      </c>
      <c r="E1356" s="11"/>
      <c r="F1356" s="11" t="s">
        <v>241</v>
      </c>
      <c r="G1356" s="11" t="s">
        <v>99</v>
      </c>
      <c r="H1356" s="11" t="s">
        <v>7288</v>
      </c>
      <c r="I1356" s="68"/>
      <c r="J1356" s="68"/>
      <c r="K1356" s="68"/>
      <c r="L1356" s="68"/>
      <c r="M1356" s="68"/>
      <c r="N1356" s="68" t="s">
        <v>2040</v>
      </c>
      <c r="O1356" s="31" t="s">
        <v>3111</v>
      </c>
      <c r="P1356" s="31">
        <v>1.4E-2</v>
      </c>
    </row>
    <row r="1357" spans="1:16" x14ac:dyDescent="0.35">
      <c r="A1357" s="2" t="s">
        <v>156</v>
      </c>
      <c r="B1357" s="27">
        <v>2</v>
      </c>
      <c r="C1357" s="2" t="s">
        <v>284</v>
      </c>
      <c r="D1357" s="11" t="s">
        <v>326</v>
      </c>
      <c r="E1357" s="11"/>
      <c r="F1357" s="11" t="s">
        <v>241</v>
      </c>
      <c r="G1357" s="11" t="s">
        <v>99</v>
      </c>
      <c r="H1357" s="11" t="s">
        <v>7276</v>
      </c>
      <c r="I1357" s="68"/>
      <c r="J1357" s="68"/>
      <c r="K1357" s="68"/>
      <c r="L1357" s="68"/>
      <c r="M1357" s="68" t="s">
        <v>2040</v>
      </c>
      <c r="N1357" s="68" t="s">
        <v>2040</v>
      </c>
      <c r="O1357" s="31" t="s">
        <v>3112</v>
      </c>
      <c r="P1357" s="31">
        <v>0.01</v>
      </c>
    </row>
    <row r="1358" spans="1:16" x14ac:dyDescent="0.35">
      <c r="A1358" s="2" t="s">
        <v>156</v>
      </c>
      <c r="B1358" s="27">
        <v>2</v>
      </c>
      <c r="C1358" s="2" t="s">
        <v>284</v>
      </c>
      <c r="D1358" s="11" t="s">
        <v>326</v>
      </c>
      <c r="E1358" s="11"/>
      <c r="F1358" s="11" t="s">
        <v>241</v>
      </c>
      <c r="G1358" s="11" t="s">
        <v>659</v>
      </c>
      <c r="H1358" s="11" t="s">
        <v>7269</v>
      </c>
      <c r="I1358" s="68"/>
      <c r="J1358" s="68"/>
      <c r="K1358" s="68"/>
      <c r="L1358" s="68"/>
      <c r="M1358" s="68"/>
      <c r="N1358" s="68"/>
      <c r="O1358" s="31" t="s">
        <v>1079</v>
      </c>
      <c r="P1358" s="31">
        <v>2.9000000000000001E-2</v>
      </c>
    </row>
    <row r="1359" spans="1:16" x14ac:dyDescent="0.35">
      <c r="A1359" s="2" t="s">
        <v>156</v>
      </c>
      <c r="B1359" s="27">
        <v>2</v>
      </c>
      <c r="C1359" s="2" t="s">
        <v>284</v>
      </c>
      <c r="D1359" s="11" t="s">
        <v>326</v>
      </c>
      <c r="E1359" s="11"/>
      <c r="F1359" s="11" t="s">
        <v>241</v>
      </c>
      <c r="G1359" s="11" t="s">
        <v>659</v>
      </c>
      <c r="H1359" s="11" t="s">
        <v>7279</v>
      </c>
      <c r="I1359" s="68"/>
      <c r="J1359" s="68"/>
      <c r="K1359" s="68"/>
      <c r="L1359" s="68"/>
      <c r="M1359" s="68" t="s">
        <v>2040</v>
      </c>
      <c r="N1359" s="68"/>
      <c r="O1359" s="31" t="s">
        <v>3113</v>
      </c>
      <c r="P1359" s="31">
        <v>2.3E-2</v>
      </c>
    </row>
    <row r="1360" spans="1:16" x14ac:dyDescent="0.35">
      <c r="A1360" s="2" t="s">
        <v>156</v>
      </c>
      <c r="B1360" s="27">
        <v>2</v>
      </c>
      <c r="C1360" s="2" t="s">
        <v>284</v>
      </c>
      <c r="D1360" s="11" t="s">
        <v>326</v>
      </c>
      <c r="E1360" s="11"/>
      <c r="F1360" s="11" t="s">
        <v>241</v>
      </c>
      <c r="G1360" s="11" t="s">
        <v>659</v>
      </c>
      <c r="H1360" s="11" t="s">
        <v>7288</v>
      </c>
      <c r="I1360" s="68"/>
      <c r="J1360" s="68"/>
      <c r="K1360" s="68"/>
      <c r="L1360" s="68"/>
      <c r="M1360" s="68"/>
      <c r="N1360" s="68" t="s">
        <v>2040</v>
      </c>
      <c r="O1360" s="31" t="s">
        <v>3114</v>
      </c>
      <c r="P1360" s="31">
        <v>2.3E-2</v>
      </c>
    </row>
    <row r="1361" spans="1:16" x14ac:dyDescent="0.35">
      <c r="A1361" s="2" t="s">
        <v>156</v>
      </c>
      <c r="B1361" s="27">
        <v>2</v>
      </c>
      <c r="C1361" s="2" t="s">
        <v>284</v>
      </c>
      <c r="D1361" s="11" t="s">
        <v>326</v>
      </c>
      <c r="E1361" s="11"/>
      <c r="F1361" s="11" t="s">
        <v>241</v>
      </c>
      <c r="G1361" s="11" t="s">
        <v>659</v>
      </c>
      <c r="H1361" s="11" t="s">
        <v>7276</v>
      </c>
      <c r="I1361" s="68"/>
      <c r="J1361" s="68"/>
      <c r="K1361" s="68"/>
      <c r="L1361" s="68"/>
      <c r="M1361" s="68" t="s">
        <v>2040</v>
      </c>
      <c r="N1361" s="68" t="s">
        <v>2040</v>
      </c>
      <c r="O1361" s="31" t="s">
        <v>3115</v>
      </c>
      <c r="P1361" s="31">
        <v>1.7000000000000001E-2</v>
      </c>
    </row>
    <row r="1362" spans="1:16" x14ac:dyDescent="0.35">
      <c r="A1362" s="2" t="s">
        <v>156</v>
      </c>
      <c r="B1362" s="27">
        <v>2</v>
      </c>
      <c r="C1362" s="2" t="s">
        <v>284</v>
      </c>
      <c r="D1362" s="11" t="s">
        <v>326</v>
      </c>
      <c r="E1362" s="11"/>
      <c r="F1362" s="11" t="s">
        <v>103</v>
      </c>
      <c r="G1362" s="11" t="s">
        <v>99</v>
      </c>
      <c r="H1362" s="11" t="s">
        <v>7269</v>
      </c>
      <c r="I1362" s="68"/>
      <c r="J1362" s="68"/>
      <c r="K1362" s="68"/>
      <c r="L1362" s="68"/>
      <c r="M1362" s="68"/>
      <c r="N1362" s="68"/>
      <c r="O1362" s="31" t="s">
        <v>1080</v>
      </c>
      <c r="P1362" s="31">
        <v>2.9000000000000001E-2</v>
      </c>
    </row>
    <row r="1363" spans="1:16" x14ac:dyDescent="0.35">
      <c r="A1363" s="2" t="s">
        <v>156</v>
      </c>
      <c r="B1363" s="27">
        <v>2</v>
      </c>
      <c r="C1363" s="2" t="s">
        <v>284</v>
      </c>
      <c r="D1363" s="11" t="s">
        <v>326</v>
      </c>
      <c r="E1363" s="11"/>
      <c r="F1363" s="11" t="s">
        <v>103</v>
      </c>
      <c r="G1363" s="11" t="s">
        <v>99</v>
      </c>
      <c r="H1363" s="11" t="s">
        <v>7279</v>
      </c>
      <c r="I1363" s="68"/>
      <c r="J1363" s="68"/>
      <c r="K1363" s="68"/>
      <c r="L1363" s="68"/>
      <c r="M1363" s="68" t="s">
        <v>2040</v>
      </c>
      <c r="N1363" s="68"/>
      <c r="O1363" s="31" t="s">
        <v>3116</v>
      </c>
      <c r="P1363" s="31">
        <v>2.3E-2</v>
      </c>
    </row>
    <row r="1364" spans="1:16" x14ac:dyDescent="0.35">
      <c r="A1364" s="2" t="s">
        <v>156</v>
      </c>
      <c r="B1364" s="27">
        <v>2</v>
      </c>
      <c r="C1364" s="2" t="s">
        <v>284</v>
      </c>
      <c r="D1364" s="11" t="s">
        <v>326</v>
      </c>
      <c r="E1364" s="11"/>
      <c r="F1364" s="11" t="s">
        <v>103</v>
      </c>
      <c r="G1364" s="11" t="s">
        <v>99</v>
      </c>
      <c r="H1364" s="11" t="s">
        <v>7288</v>
      </c>
      <c r="I1364" s="68"/>
      <c r="J1364" s="68"/>
      <c r="K1364" s="68"/>
      <c r="L1364" s="68"/>
      <c r="M1364" s="68"/>
      <c r="N1364" s="68" t="s">
        <v>2040</v>
      </c>
      <c r="O1364" s="31" t="s">
        <v>3117</v>
      </c>
      <c r="P1364" s="31">
        <v>2.3E-2</v>
      </c>
    </row>
    <row r="1365" spans="1:16" x14ac:dyDescent="0.35">
      <c r="A1365" s="2" t="s">
        <v>156</v>
      </c>
      <c r="B1365" s="27">
        <v>2</v>
      </c>
      <c r="C1365" s="2" t="s">
        <v>284</v>
      </c>
      <c r="D1365" s="11" t="s">
        <v>326</v>
      </c>
      <c r="E1365" s="11"/>
      <c r="F1365" s="11" t="s">
        <v>103</v>
      </c>
      <c r="G1365" s="11" t="s">
        <v>99</v>
      </c>
      <c r="H1365" s="11" t="s">
        <v>7276</v>
      </c>
      <c r="I1365" s="68"/>
      <c r="J1365" s="68"/>
      <c r="K1365" s="68"/>
      <c r="L1365" s="68"/>
      <c r="M1365" s="68" t="s">
        <v>2040</v>
      </c>
      <c r="N1365" s="68" t="s">
        <v>2040</v>
      </c>
      <c r="O1365" s="31" t="s">
        <v>3118</v>
      </c>
      <c r="P1365" s="31">
        <v>1.7000000000000001E-2</v>
      </c>
    </row>
    <row r="1366" spans="1:16" x14ac:dyDescent="0.35">
      <c r="A1366" s="2" t="s">
        <v>156</v>
      </c>
      <c r="B1366" s="27">
        <v>2</v>
      </c>
      <c r="C1366" s="2" t="s">
        <v>284</v>
      </c>
      <c r="D1366" s="11" t="s">
        <v>326</v>
      </c>
      <c r="E1366" s="11"/>
      <c r="F1366" s="11" t="s">
        <v>103</v>
      </c>
      <c r="G1366" s="11" t="s">
        <v>659</v>
      </c>
      <c r="H1366" s="11" t="s">
        <v>7269</v>
      </c>
      <c r="I1366" s="68"/>
      <c r="J1366" s="68"/>
      <c r="K1366" s="68"/>
      <c r="L1366" s="68"/>
      <c r="M1366" s="68"/>
      <c r="N1366" s="68"/>
      <c r="O1366" s="31" t="s">
        <v>1081</v>
      </c>
      <c r="P1366" s="31">
        <v>4.3999999999999997E-2</v>
      </c>
    </row>
    <row r="1367" spans="1:16" x14ac:dyDescent="0.35">
      <c r="A1367" s="2" t="s">
        <v>156</v>
      </c>
      <c r="B1367" s="27">
        <v>2</v>
      </c>
      <c r="C1367" s="2" t="s">
        <v>284</v>
      </c>
      <c r="D1367" s="11" t="s">
        <v>326</v>
      </c>
      <c r="E1367" s="11"/>
      <c r="F1367" s="11" t="s">
        <v>103</v>
      </c>
      <c r="G1367" s="11" t="s">
        <v>659</v>
      </c>
      <c r="H1367" s="11" t="s">
        <v>7279</v>
      </c>
      <c r="I1367" s="68"/>
      <c r="J1367" s="68"/>
      <c r="K1367" s="68"/>
      <c r="L1367" s="68"/>
      <c r="M1367" s="68" t="s">
        <v>2040</v>
      </c>
      <c r="N1367" s="68"/>
      <c r="O1367" s="31" t="s">
        <v>3119</v>
      </c>
      <c r="P1367" s="31">
        <v>3.5000000000000003E-2</v>
      </c>
    </row>
    <row r="1368" spans="1:16" x14ac:dyDescent="0.35">
      <c r="A1368" s="2" t="s">
        <v>156</v>
      </c>
      <c r="B1368" s="27">
        <v>2</v>
      </c>
      <c r="C1368" s="2" t="s">
        <v>284</v>
      </c>
      <c r="D1368" s="11" t="s">
        <v>326</v>
      </c>
      <c r="E1368" s="11"/>
      <c r="F1368" s="11" t="s">
        <v>103</v>
      </c>
      <c r="G1368" s="11" t="s">
        <v>659</v>
      </c>
      <c r="H1368" s="11" t="s">
        <v>7288</v>
      </c>
      <c r="I1368" s="68"/>
      <c r="J1368" s="68"/>
      <c r="K1368" s="68"/>
      <c r="L1368" s="68"/>
      <c r="M1368" s="68"/>
      <c r="N1368" s="68" t="s">
        <v>2040</v>
      </c>
      <c r="O1368" s="31" t="s">
        <v>3120</v>
      </c>
      <c r="P1368" s="31">
        <v>3.5000000000000003E-2</v>
      </c>
    </row>
    <row r="1369" spans="1:16" x14ac:dyDescent="0.35">
      <c r="A1369" s="2" t="s">
        <v>156</v>
      </c>
      <c r="B1369" s="27">
        <v>2</v>
      </c>
      <c r="C1369" s="2" t="s">
        <v>284</v>
      </c>
      <c r="D1369" s="11" t="s">
        <v>326</v>
      </c>
      <c r="E1369" s="11"/>
      <c r="F1369" s="11" t="s">
        <v>103</v>
      </c>
      <c r="G1369" s="11" t="s">
        <v>659</v>
      </c>
      <c r="H1369" s="11" t="s">
        <v>7276</v>
      </c>
      <c r="I1369" s="68"/>
      <c r="J1369" s="68"/>
      <c r="K1369" s="68"/>
      <c r="L1369" s="68"/>
      <c r="M1369" s="68" t="s">
        <v>2040</v>
      </c>
      <c r="N1369" s="68" t="s">
        <v>2040</v>
      </c>
      <c r="O1369" s="31" t="s">
        <v>3121</v>
      </c>
      <c r="P1369" s="31">
        <v>2.5999999999999999E-2</v>
      </c>
    </row>
    <row r="1370" spans="1:16" x14ac:dyDescent="0.35">
      <c r="A1370" s="2" t="s">
        <v>156</v>
      </c>
      <c r="B1370" s="27">
        <v>2</v>
      </c>
      <c r="C1370" s="2" t="s">
        <v>284</v>
      </c>
      <c r="D1370" s="11" t="s">
        <v>326</v>
      </c>
      <c r="E1370" s="11"/>
      <c r="F1370" s="11" t="s">
        <v>98</v>
      </c>
      <c r="G1370" s="11" t="s">
        <v>99</v>
      </c>
      <c r="H1370" s="11" t="s">
        <v>7269</v>
      </c>
      <c r="I1370" s="68"/>
      <c r="J1370" s="68"/>
      <c r="K1370" s="68"/>
      <c r="L1370" s="68"/>
      <c r="M1370" s="68"/>
      <c r="N1370" s="68"/>
      <c r="O1370" s="31" t="s">
        <v>1082</v>
      </c>
      <c r="P1370" s="31">
        <v>8.2000000000000003E-2</v>
      </c>
    </row>
    <row r="1371" spans="1:16" x14ac:dyDescent="0.35">
      <c r="A1371" s="2" t="s">
        <v>156</v>
      </c>
      <c r="B1371" s="27">
        <v>2</v>
      </c>
      <c r="C1371" s="2" t="s">
        <v>284</v>
      </c>
      <c r="D1371" s="11" t="s">
        <v>326</v>
      </c>
      <c r="E1371" s="11"/>
      <c r="F1371" s="11" t="s">
        <v>98</v>
      </c>
      <c r="G1371" s="11" t="s">
        <v>99</v>
      </c>
      <c r="H1371" s="11" t="s">
        <v>7279</v>
      </c>
      <c r="I1371" s="68"/>
      <c r="J1371" s="68"/>
      <c r="K1371" s="68"/>
      <c r="L1371" s="68"/>
      <c r="M1371" s="68" t="s">
        <v>2040</v>
      </c>
      <c r="N1371" s="68"/>
      <c r="O1371" s="31" t="s">
        <v>3122</v>
      </c>
      <c r="P1371" s="31">
        <v>6.6000000000000003E-2</v>
      </c>
    </row>
    <row r="1372" spans="1:16" x14ac:dyDescent="0.35">
      <c r="A1372" s="2" t="s">
        <v>156</v>
      </c>
      <c r="B1372" s="27">
        <v>2</v>
      </c>
      <c r="C1372" s="2" t="s">
        <v>284</v>
      </c>
      <c r="D1372" s="11" t="s">
        <v>326</v>
      </c>
      <c r="E1372" s="11"/>
      <c r="F1372" s="11" t="s">
        <v>98</v>
      </c>
      <c r="G1372" s="11" t="s">
        <v>99</v>
      </c>
      <c r="H1372" s="11" t="s">
        <v>7288</v>
      </c>
      <c r="I1372" s="68"/>
      <c r="J1372" s="68"/>
      <c r="K1372" s="68"/>
      <c r="L1372" s="68"/>
      <c r="M1372" s="68"/>
      <c r="N1372" s="68" t="s">
        <v>2040</v>
      </c>
      <c r="O1372" s="31" t="s">
        <v>3123</v>
      </c>
      <c r="P1372" s="31">
        <v>6.6000000000000003E-2</v>
      </c>
    </row>
    <row r="1373" spans="1:16" x14ac:dyDescent="0.35">
      <c r="A1373" s="2" t="s">
        <v>156</v>
      </c>
      <c r="B1373" s="27">
        <v>2</v>
      </c>
      <c r="C1373" s="2" t="s">
        <v>284</v>
      </c>
      <c r="D1373" s="11" t="s">
        <v>326</v>
      </c>
      <c r="E1373" s="11"/>
      <c r="F1373" s="11" t="s">
        <v>98</v>
      </c>
      <c r="G1373" s="11" t="s">
        <v>99</v>
      </c>
      <c r="H1373" s="11" t="s">
        <v>7276</v>
      </c>
      <c r="I1373" s="68"/>
      <c r="J1373" s="68"/>
      <c r="K1373" s="68"/>
      <c r="L1373" s="68"/>
      <c r="M1373" s="68" t="s">
        <v>2040</v>
      </c>
      <c r="N1373" s="68" t="s">
        <v>2040</v>
      </c>
      <c r="O1373" s="31" t="s">
        <v>3124</v>
      </c>
      <c r="P1373" s="31">
        <v>4.9000000000000002E-2</v>
      </c>
    </row>
    <row r="1374" spans="1:16" x14ac:dyDescent="0.35">
      <c r="A1374" s="2" t="s">
        <v>156</v>
      </c>
      <c r="B1374" s="27">
        <v>2</v>
      </c>
      <c r="C1374" s="2" t="s">
        <v>284</v>
      </c>
      <c r="D1374" s="11" t="s">
        <v>326</v>
      </c>
      <c r="E1374" s="11"/>
      <c r="F1374" s="11" t="s">
        <v>98</v>
      </c>
      <c r="G1374" s="11" t="s">
        <v>659</v>
      </c>
      <c r="H1374" s="11" t="s">
        <v>7269</v>
      </c>
      <c r="I1374" s="68"/>
      <c r="J1374" s="68"/>
      <c r="K1374" s="68"/>
      <c r="L1374" s="68"/>
      <c r="M1374" s="68"/>
      <c r="N1374" s="68"/>
      <c r="O1374" s="31" t="s">
        <v>1083</v>
      </c>
      <c r="P1374" s="31">
        <v>0.10199999999999999</v>
      </c>
    </row>
    <row r="1375" spans="1:16" x14ac:dyDescent="0.35">
      <c r="A1375" s="2" t="s">
        <v>156</v>
      </c>
      <c r="B1375" s="27">
        <v>2</v>
      </c>
      <c r="C1375" s="2" t="s">
        <v>284</v>
      </c>
      <c r="D1375" s="11" t="s">
        <v>326</v>
      </c>
      <c r="E1375" s="11"/>
      <c r="F1375" s="11" t="s">
        <v>98</v>
      </c>
      <c r="G1375" s="11" t="s">
        <v>659</v>
      </c>
      <c r="H1375" s="11" t="s">
        <v>7279</v>
      </c>
      <c r="I1375" s="68"/>
      <c r="J1375" s="68"/>
      <c r="K1375" s="68"/>
      <c r="L1375" s="68"/>
      <c r="M1375" s="68" t="s">
        <v>2040</v>
      </c>
      <c r="N1375" s="68"/>
      <c r="O1375" s="31" t="s">
        <v>3125</v>
      </c>
      <c r="P1375" s="31">
        <v>8.2000000000000003E-2</v>
      </c>
    </row>
    <row r="1376" spans="1:16" x14ac:dyDescent="0.35">
      <c r="A1376" s="2" t="s">
        <v>156</v>
      </c>
      <c r="B1376" s="27">
        <v>2</v>
      </c>
      <c r="C1376" s="2" t="s">
        <v>284</v>
      </c>
      <c r="D1376" s="11" t="s">
        <v>326</v>
      </c>
      <c r="E1376" s="11"/>
      <c r="F1376" s="11" t="s">
        <v>98</v>
      </c>
      <c r="G1376" s="11" t="s">
        <v>659</v>
      </c>
      <c r="H1376" s="11" t="s">
        <v>7288</v>
      </c>
      <c r="I1376" s="68"/>
      <c r="J1376" s="68"/>
      <c r="K1376" s="68"/>
      <c r="L1376" s="68"/>
      <c r="M1376" s="68"/>
      <c r="N1376" s="68" t="s">
        <v>2040</v>
      </c>
      <c r="O1376" s="31" t="s">
        <v>3126</v>
      </c>
      <c r="P1376" s="31">
        <v>8.2000000000000003E-2</v>
      </c>
    </row>
    <row r="1377" spans="1:16" x14ac:dyDescent="0.35">
      <c r="A1377" s="2" t="s">
        <v>156</v>
      </c>
      <c r="B1377" s="27">
        <v>2</v>
      </c>
      <c r="C1377" s="2" t="s">
        <v>284</v>
      </c>
      <c r="D1377" s="11" t="s">
        <v>326</v>
      </c>
      <c r="E1377" s="11"/>
      <c r="F1377" s="11" t="s">
        <v>98</v>
      </c>
      <c r="G1377" s="11" t="s">
        <v>659</v>
      </c>
      <c r="H1377" s="11" t="s">
        <v>7276</v>
      </c>
      <c r="I1377" s="68"/>
      <c r="J1377" s="68"/>
      <c r="K1377" s="68"/>
      <c r="L1377" s="68"/>
      <c r="M1377" s="68" t="s">
        <v>2040</v>
      </c>
      <c r="N1377" s="68" t="s">
        <v>2040</v>
      </c>
      <c r="O1377" s="31" t="s">
        <v>3127</v>
      </c>
      <c r="P1377" s="31">
        <v>6.0999999999999999E-2</v>
      </c>
    </row>
    <row r="1378" spans="1:16" x14ac:dyDescent="0.35">
      <c r="A1378" s="2" t="s">
        <v>156</v>
      </c>
      <c r="B1378" s="27">
        <v>2</v>
      </c>
      <c r="C1378" s="2" t="s">
        <v>284</v>
      </c>
      <c r="D1378" s="11" t="s">
        <v>326</v>
      </c>
      <c r="E1378" s="11"/>
      <c r="F1378" s="11" t="s">
        <v>104</v>
      </c>
      <c r="G1378" s="11" t="s">
        <v>99</v>
      </c>
      <c r="H1378" s="11" t="s">
        <v>7269</v>
      </c>
      <c r="I1378" s="68"/>
      <c r="J1378" s="68"/>
      <c r="K1378" s="68"/>
      <c r="L1378" s="68"/>
      <c r="M1378" s="68"/>
      <c r="N1378" s="68"/>
      <c r="O1378" s="31" t="s">
        <v>1084</v>
      </c>
      <c r="P1378" s="31">
        <v>0.15</v>
      </c>
    </row>
    <row r="1379" spans="1:16" x14ac:dyDescent="0.35">
      <c r="A1379" s="2" t="s">
        <v>156</v>
      </c>
      <c r="B1379" s="27">
        <v>2</v>
      </c>
      <c r="C1379" s="2" t="s">
        <v>284</v>
      </c>
      <c r="D1379" s="11" t="s">
        <v>326</v>
      </c>
      <c r="E1379" s="11"/>
      <c r="F1379" s="11" t="s">
        <v>104</v>
      </c>
      <c r="G1379" s="11" t="s">
        <v>99</v>
      </c>
      <c r="H1379" s="11" t="s">
        <v>7279</v>
      </c>
      <c r="I1379" s="68"/>
      <c r="J1379" s="68"/>
      <c r="K1379" s="68"/>
      <c r="L1379" s="68"/>
      <c r="M1379" s="68" t="s">
        <v>2040</v>
      </c>
      <c r="N1379" s="68"/>
      <c r="O1379" s="31" t="s">
        <v>3128</v>
      </c>
      <c r="P1379" s="31">
        <v>0.12</v>
      </c>
    </row>
    <row r="1380" spans="1:16" x14ac:dyDescent="0.35">
      <c r="A1380" s="2" t="s">
        <v>156</v>
      </c>
      <c r="B1380" s="27">
        <v>2</v>
      </c>
      <c r="C1380" s="2" t="s">
        <v>284</v>
      </c>
      <c r="D1380" s="11" t="s">
        <v>326</v>
      </c>
      <c r="E1380" s="11"/>
      <c r="F1380" s="11" t="s">
        <v>104</v>
      </c>
      <c r="G1380" s="11" t="s">
        <v>99</v>
      </c>
      <c r="H1380" s="11" t="s">
        <v>7288</v>
      </c>
      <c r="I1380" s="68"/>
      <c r="J1380" s="68"/>
      <c r="K1380" s="68"/>
      <c r="L1380" s="68"/>
      <c r="M1380" s="68"/>
      <c r="N1380" s="68" t="s">
        <v>2040</v>
      </c>
      <c r="O1380" s="31" t="s">
        <v>3129</v>
      </c>
      <c r="P1380" s="31">
        <v>0.12</v>
      </c>
    </row>
    <row r="1381" spans="1:16" x14ac:dyDescent="0.35">
      <c r="A1381" s="2" t="s">
        <v>156</v>
      </c>
      <c r="B1381" s="27">
        <v>2</v>
      </c>
      <c r="C1381" s="2" t="s">
        <v>284</v>
      </c>
      <c r="D1381" s="11" t="s">
        <v>326</v>
      </c>
      <c r="E1381" s="11"/>
      <c r="F1381" s="11" t="s">
        <v>104</v>
      </c>
      <c r="G1381" s="11" t="s">
        <v>99</v>
      </c>
      <c r="H1381" s="11" t="s">
        <v>7276</v>
      </c>
      <c r="I1381" s="68"/>
      <c r="J1381" s="68"/>
      <c r="K1381" s="68"/>
      <c r="L1381" s="68"/>
      <c r="M1381" s="68" t="s">
        <v>2040</v>
      </c>
      <c r="N1381" s="68" t="s">
        <v>2040</v>
      </c>
      <c r="O1381" s="31" t="s">
        <v>3130</v>
      </c>
      <c r="P1381" s="31">
        <v>0.09</v>
      </c>
    </row>
    <row r="1382" spans="1:16" x14ac:dyDescent="0.35">
      <c r="A1382" s="2" t="s">
        <v>156</v>
      </c>
      <c r="B1382" s="27">
        <v>2</v>
      </c>
      <c r="C1382" s="2" t="s">
        <v>284</v>
      </c>
      <c r="D1382" s="11" t="s">
        <v>326</v>
      </c>
      <c r="E1382" s="11"/>
      <c r="F1382" s="11" t="s">
        <v>104</v>
      </c>
      <c r="G1382" s="11" t="s">
        <v>659</v>
      </c>
      <c r="H1382" s="11" t="s">
        <v>7269</v>
      </c>
      <c r="I1382" s="68"/>
      <c r="J1382" s="68"/>
      <c r="K1382" s="68"/>
      <c r="L1382" s="68"/>
      <c r="M1382" s="68"/>
      <c r="N1382" s="68"/>
      <c r="O1382" s="31" t="s">
        <v>1085</v>
      </c>
      <c r="P1382" s="31">
        <v>0.218</v>
      </c>
    </row>
    <row r="1383" spans="1:16" x14ac:dyDescent="0.35">
      <c r="A1383" s="2" t="s">
        <v>156</v>
      </c>
      <c r="B1383" s="27">
        <v>2</v>
      </c>
      <c r="C1383" s="2" t="s">
        <v>284</v>
      </c>
      <c r="D1383" s="11" t="s">
        <v>326</v>
      </c>
      <c r="E1383" s="11"/>
      <c r="F1383" s="11" t="s">
        <v>104</v>
      </c>
      <c r="G1383" s="11" t="s">
        <v>659</v>
      </c>
      <c r="H1383" s="11" t="s">
        <v>7279</v>
      </c>
      <c r="I1383" s="68"/>
      <c r="J1383" s="68"/>
      <c r="K1383" s="68"/>
      <c r="L1383" s="68"/>
      <c r="M1383" s="68" t="s">
        <v>2040</v>
      </c>
      <c r="N1383" s="68"/>
      <c r="O1383" s="31" t="s">
        <v>3131</v>
      </c>
      <c r="P1383" s="31">
        <v>0.17399999999999999</v>
      </c>
    </row>
    <row r="1384" spans="1:16" x14ac:dyDescent="0.35">
      <c r="A1384" s="2" t="s">
        <v>156</v>
      </c>
      <c r="B1384" s="27">
        <v>2</v>
      </c>
      <c r="C1384" s="2" t="s">
        <v>284</v>
      </c>
      <c r="D1384" s="11" t="s">
        <v>326</v>
      </c>
      <c r="E1384" s="11"/>
      <c r="F1384" s="11" t="s">
        <v>104</v>
      </c>
      <c r="G1384" s="11" t="s">
        <v>659</v>
      </c>
      <c r="H1384" s="11" t="s">
        <v>7288</v>
      </c>
      <c r="I1384" s="68"/>
      <c r="J1384" s="68"/>
      <c r="K1384" s="68"/>
      <c r="L1384" s="68"/>
      <c r="M1384" s="68"/>
      <c r="N1384" s="68" t="s">
        <v>2040</v>
      </c>
      <c r="O1384" s="31" t="s">
        <v>3132</v>
      </c>
      <c r="P1384" s="31">
        <v>0.17399999999999999</v>
      </c>
    </row>
    <row r="1385" spans="1:16" x14ac:dyDescent="0.35">
      <c r="A1385" s="2" t="s">
        <v>156</v>
      </c>
      <c r="B1385" s="27">
        <v>2</v>
      </c>
      <c r="C1385" s="2" t="s">
        <v>284</v>
      </c>
      <c r="D1385" s="11" t="s">
        <v>326</v>
      </c>
      <c r="E1385" s="11"/>
      <c r="F1385" s="11" t="s">
        <v>104</v>
      </c>
      <c r="G1385" s="11" t="s">
        <v>659</v>
      </c>
      <c r="H1385" s="11" t="s">
        <v>7276</v>
      </c>
      <c r="I1385" s="68"/>
      <c r="J1385" s="68"/>
      <c r="K1385" s="68"/>
      <c r="L1385" s="68"/>
      <c r="M1385" s="68" t="s">
        <v>2040</v>
      </c>
      <c r="N1385" s="68" t="s">
        <v>2040</v>
      </c>
      <c r="O1385" s="31" t="s">
        <v>3133</v>
      </c>
      <c r="P1385" s="31">
        <v>0.13100000000000001</v>
      </c>
    </row>
    <row r="1386" spans="1:16" x14ac:dyDescent="0.35">
      <c r="A1386" s="2" t="s">
        <v>156</v>
      </c>
      <c r="B1386" s="27">
        <v>2</v>
      </c>
      <c r="C1386" s="2" t="s">
        <v>284</v>
      </c>
      <c r="D1386" s="11" t="s">
        <v>326</v>
      </c>
      <c r="E1386" s="11"/>
      <c r="F1386" s="11" t="s">
        <v>105</v>
      </c>
      <c r="G1386" s="11" t="s">
        <v>99</v>
      </c>
      <c r="H1386" s="11" t="s">
        <v>7269</v>
      </c>
      <c r="I1386" s="68"/>
      <c r="J1386" s="68"/>
      <c r="K1386" s="68"/>
      <c r="L1386" s="68"/>
      <c r="M1386" s="68"/>
      <c r="N1386" s="68"/>
      <c r="O1386" s="31" t="s">
        <v>1086</v>
      </c>
      <c r="P1386" s="31">
        <v>0.31900000000000001</v>
      </c>
    </row>
    <row r="1387" spans="1:16" x14ac:dyDescent="0.35">
      <c r="A1387" s="2" t="s">
        <v>156</v>
      </c>
      <c r="B1387" s="27">
        <v>2</v>
      </c>
      <c r="C1387" s="2" t="s">
        <v>284</v>
      </c>
      <c r="D1387" s="11" t="s">
        <v>326</v>
      </c>
      <c r="E1387" s="11"/>
      <c r="F1387" s="11" t="s">
        <v>105</v>
      </c>
      <c r="G1387" s="11" t="s">
        <v>99</v>
      </c>
      <c r="H1387" s="11" t="s">
        <v>7279</v>
      </c>
      <c r="I1387" s="68"/>
      <c r="J1387" s="68"/>
      <c r="K1387" s="68"/>
      <c r="L1387" s="68"/>
      <c r="M1387" s="68" t="s">
        <v>2040</v>
      </c>
      <c r="N1387" s="68"/>
      <c r="O1387" s="31" t="s">
        <v>3134</v>
      </c>
      <c r="P1387" s="31">
        <v>0.255</v>
      </c>
    </row>
    <row r="1388" spans="1:16" x14ac:dyDescent="0.35">
      <c r="A1388" s="2" t="s">
        <v>156</v>
      </c>
      <c r="B1388" s="27">
        <v>2</v>
      </c>
      <c r="C1388" s="2" t="s">
        <v>284</v>
      </c>
      <c r="D1388" s="11" t="s">
        <v>326</v>
      </c>
      <c r="E1388" s="11"/>
      <c r="F1388" s="11" t="s">
        <v>105</v>
      </c>
      <c r="G1388" s="11" t="s">
        <v>99</v>
      </c>
      <c r="H1388" s="11" t="s">
        <v>7288</v>
      </c>
      <c r="I1388" s="68"/>
      <c r="J1388" s="68"/>
      <c r="K1388" s="68"/>
      <c r="L1388" s="68"/>
      <c r="M1388" s="68"/>
      <c r="N1388" s="68" t="s">
        <v>2040</v>
      </c>
      <c r="O1388" s="31" t="s">
        <v>3135</v>
      </c>
      <c r="P1388" s="31">
        <v>0.255</v>
      </c>
    </row>
    <row r="1389" spans="1:16" x14ac:dyDescent="0.35">
      <c r="A1389" s="2" t="s">
        <v>156</v>
      </c>
      <c r="B1389" s="27">
        <v>2</v>
      </c>
      <c r="C1389" s="2" t="s">
        <v>284</v>
      </c>
      <c r="D1389" s="11" t="s">
        <v>326</v>
      </c>
      <c r="E1389" s="11"/>
      <c r="F1389" s="11" t="s">
        <v>105</v>
      </c>
      <c r="G1389" s="11" t="s">
        <v>99</v>
      </c>
      <c r="H1389" s="11" t="s">
        <v>7276</v>
      </c>
      <c r="I1389" s="68"/>
      <c r="J1389" s="68"/>
      <c r="K1389" s="68"/>
      <c r="L1389" s="68"/>
      <c r="M1389" s="68" t="s">
        <v>2040</v>
      </c>
      <c r="N1389" s="68" t="s">
        <v>2040</v>
      </c>
      <c r="O1389" s="31" t="s">
        <v>3136</v>
      </c>
      <c r="P1389" s="31">
        <v>0.191</v>
      </c>
    </row>
    <row r="1390" spans="1:16" x14ac:dyDescent="0.35">
      <c r="A1390" s="2" t="s">
        <v>156</v>
      </c>
      <c r="B1390" s="27">
        <v>2</v>
      </c>
      <c r="C1390" s="2" t="s">
        <v>284</v>
      </c>
      <c r="D1390" s="11" t="s">
        <v>326</v>
      </c>
      <c r="E1390" s="11"/>
      <c r="F1390" s="11" t="s">
        <v>105</v>
      </c>
      <c r="G1390" s="11" t="s">
        <v>659</v>
      </c>
      <c r="H1390" s="11" t="s">
        <v>7269</v>
      </c>
      <c r="I1390" s="68"/>
      <c r="J1390" s="68"/>
      <c r="K1390" s="68"/>
      <c r="L1390" s="68"/>
      <c r="M1390" s="68"/>
      <c r="N1390" s="68"/>
      <c r="O1390" s="31" t="s">
        <v>1087</v>
      </c>
      <c r="P1390" s="31">
        <v>0.36299999999999999</v>
      </c>
    </row>
    <row r="1391" spans="1:16" x14ac:dyDescent="0.35">
      <c r="A1391" s="2" t="s">
        <v>156</v>
      </c>
      <c r="B1391" s="27">
        <v>2</v>
      </c>
      <c r="C1391" s="2" t="s">
        <v>284</v>
      </c>
      <c r="D1391" s="11" t="s">
        <v>326</v>
      </c>
      <c r="E1391" s="11"/>
      <c r="F1391" s="11" t="s">
        <v>105</v>
      </c>
      <c r="G1391" s="11" t="s">
        <v>659</v>
      </c>
      <c r="H1391" s="11" t="s">
        <v>7279</v>
      </c>
      <c r="I1391" s="68"/>
      <c r="J1391" s="68"/>
      <c r="K1391" s="68"/>
      <c r="L1391" s="68"/>
      <c r="M1391" s="68" t="s">
        <v>2040</v>
      </c>
      <c r="N1391" s="68"/>
      <c r="O1391" s="31" t="s">
        <v>3137</v>
      </c>
      <c r="P1391" s="31">
        <v>0.28999999999999998</v>
      </c>
    </row>
    <row r="1392" spans="1:16" x14ac:dyDescent="0.35">
      <c r="A1392" s="2" t="s">
        <v>156</v>
      </c>
      <c r="B1392" s="27">
        <v>2</v>
      </c>
      <c r="C1392" s="2" t="s">
        <v>284</v>
      </c>
      <c r="D1392" s="11" t="s">
        <v>326</v>
      </c>
      <c r="E1392" s="11"/>
      <c r="F1392" s="11" t="s">
        <v>105</v>
      </c>
      <c r="G1392" s="11" t="s">
        <v>659</v>
      </c>
      <c r="H1392" s="11" t="s">
        <v>7288</v>
      </c>
      <c r="I1392" s="68"/>
      <c r="J1392" s="68"/>
      <c r="K1392" s="68"/>
      <c r="L1392" s="68"/>
      <c r="M1392" s="68"/>
      <c r="N1392" s="68" t="s">
        <v>2040</v>
      </c>
      <c r="O1392" s="31" t="s">
        <v>3138</v>
      </c>
      <c r="P1392" s="31">
        <v>0.28999999999999998</v>
      </c>
    </row>
    <row r="1393" spans="1:16" x14ac:dyDescent="0.35">
      <c r="A1393" s="2" t="s">
        <v>156</v>
      </c>
      <c r="B1393" s="27">
        <v>2</v>
      </c>
      <c r="C1393" s="2" t="s">
        <v>284</v>
      </c>
      <c r="D1393" s="11" t="s">
        <v>326</v>
      </c>
      <c r="E1393" s="11"/>
      <c r="F1393" s="11" t="s">
        <v>105</v>
      </c>
      <c r="G1393" s="11" t="s">
        <v>659</v>
      </c>
      <c r="H1393" s="11" t="s">
        <v>7276</v>
      </c>
      <c r="I1393" s="68"/>
      <c r="J1393" s="68"/>
      <c r="K1393" s="68"/>
      <c r="L1393" s="68"/>
      <c r="M1393" s="68" t="s">
        <v>2040</v>
      </c>
      <c r="N1393" s="68" t="s">
        <v>2040</v>
      </c>
      <c r="O1393" s="31" t="s">
        <v>3139</v>
      </c>
      <c r="P1393" s="31">
        <v>0.218</v>
      </c>
    </row>
    <row r="1394" spans="1:16" x14ac:dyDescent="0.35">
      <c r="A1394" s="2" t="s">
        <v>156</v>
      </c>
      <c r="B1394" s="27">
        <v>2</v>
      </c>
      <c r="C1394" s="2" t="s">
        <v>284</v>
      </c>
      <c r="D1394" s="11" t="s">
        <v>326</v>
      </c>
      <c r="E1394" s="11"/>
      <c r="F1394" s="11" t="s">
        <v>107</v>
      </c>
      <c r="G1394" s="11" t="s">
        <v>99</v>
      </c>
      <c r="H1394" s="11" t="s">
        <v>7269</v>
      </c>
      <c r="I1394" s="68"/>
      <c r="J1394" s="68"/>
      <c r="K1394" s="68"/>
      <c r="L1394" s="68"/>
      <c r="M1394" s="68"/>
      <c r="N1394" s="68"/>
      <c r="O1394" s="31" t="s">
        <v>1088</v>
      </c>
      <c r="P1394" s="31">
        <v>0.45</v>
      </c>
    </row>
    <row r="1395" spans="1:16" x14ac:dyDescent="0.35">
      <c r="A1395" s="2" t="s">
        <v>156</v>
      </c>
      <c r="B1395" s="27">
        <v>2</v>
      </c>
      <c r="C1395" s="2" t="s">
        <v>284</v>
      </c>
      <c r="D1395" s="11" t="s">
        <v>326</v>
      </c>
      <c r="E1395" s="11"/>
      <c r="F1395" s="11" t="s">
        <v>107</v>
      </c>
      <c r="G1395" s="11" t="s">
        <v>99</v>
      </c>
      <c r="H1395" s="11" t="s">
        <v>7279</v>
      </c>
      <c r="I1395" s="68"/>
      <c r="J1395" s="68"/>
      <c r="K1395" s="68"/>
      <c r="L1395" s="68"/>
      <c r="M1395" s="68" t="s">
        <v>2040</v>
      </c>
      <c r="N1395" s="68"/>
      <c r="O1395" s="31" t="s">
        <v>3140</v>
      </c>
      <c r="P1395" s="31">
        <v>0.36</v>
      </c>
    </row>
    <row r="1396" spans="1:16" x14ac:dyDescent="0.35">
      <c r="A1396" s="2" t="s">
        <v>156</v>
      </c>
      <c r="B1396" s="27">
        <v>2</v>
      </c>
      <c r="C1396" s="2" t="s">
        <v>284</v>
      </c>
      <c r="D1396" s="11" t="s">
        <v>326</v>
      </c>
      <c r="E1396" s="11"/>
      <c r="F1396" s="11" t="s">
        <v>107</v>
      </c>
      <c r="G1396" s="11" t="s">
        <v>99</v>
      </c>
      <c r="H1396" s="11" t="s">
        <v>7288</v>
      </c>
      <c r="I1396" s="68"/>
      <c r="J1396" s="68"/>
      <c r="K1396" s="68"/>
      <c r="L1396" s="68"/>
      <c r="M1396" s="68"/>
      <c r="N1396" s="68" t="s">
        <v>2040</v>
      </c>
      <c r="O1396" s="31" t="s">
        <v>3141</v>
      </c>
      <c r="P1396" s="31">
        <v>0.36</v>
      </c>
    </row>
    <row r="1397" spans="1:16" x14ac:dyDescent="0.35">
      <c r="A1397" s="2" t="s">
        <v>156</v>
      </c>
      <c r="B1397" s="27">
        <v>2</v>
      </c>
      <c r="C1397" s="2" t="s">
        <v>284</v>
      </c>
      <c r="D1397" s="11" t="s">
        <v>326</v>
      </c>
      <c r="E1397" s="11"/>
      <c r="F1397" s="11" t="s">
        <v>107</v>
      </c>
      <c r="G1397" s="11" t="s">
        <v>99</v>
      </c>
      <c r="H1397" s="11" t="s">
        <v>7276</v>
      </c>
      <c r="I1397" s="68"/>
      <c r="J1397" s="68"/>
      <c r="K1397" s="68"/>
      <c r="L1397" s="68"/>
      <c r="M1397" s="68" t="s">
        <v>2040</v>
      </c>
      <c r="N1397" s="68" t="s">
        <v>2040</v>
      </c>
      <c r="O1397" s="31" t="s">
        <v>3142</v>
      </c>
      <c r="P1397" s="31">
        <v>0.27</v>
      </c>
    </row>
    <row r="1398" spans="1:16" x14ac:dyDescent="0.35">
      <c r="A1398" s="2" t="s">
        <v>156</v>
      </c>
      <c r="B1398" s="27">
        <v>2</v>
      </c>
      <c r="C1398" s="2" t="s">
        <v>284</v>
      </c>
      <c r="D1398" s="11" t="s">
        <v>326</v>
      </c>
      <c r="E1398" s="11"/>
      <c r="F1398" s="11" t="s">
        <v>107</v>
      </c>
      <c r="G1398" s="11" t="s">
        <v>659</v>
      </c>
      <c r="H1398" s="11" t="s">
        <v>7269</v>
      </c>
      <c r="I1398" s="68"/>
      <c r="J1398" s="68"/>
      <c r="K1398" s="68"/>
      <c r="L1398" s="68"/>
      <c r="M1398" s="68"/>
      <c r="N1398" s="68"/>
      <c r="O1398" s="31" t="s">
        <v>1089</v>
      </c>
      <c r="P1398" s="31">
        <v>0.63800000000000001</v>
      </c>
    </row>
    <row r="1399" spans="1:16" x14ac:dyDescent="0.35">
      <c r="A1399" s="2" t="s">
        <v>156</v>
      </c>
      <c r="B1399" s="27">
        <v>2</v>
      </c>
      <c r="C1399" s="2" t="s">
        <v>284</v>
      </c>
      <c r="D1399" s="11" t="s">
        <v>326</v>
      </c>
      <c r="E1399" s="11"/>
      <c r="F1399" s="11" t="s">
        <v>107</v>
      </c>
      <c r="G1399" s="11" t="s">
        <v>659</v>
      </c>
      <c r="H1399" s="11" t="s">
        <v>7279</v>
      </c>
      <c r="I1399" s="68"/>
      <c r="J1399" s="68"/>
      <c r="K1399" s="68"/>
      <c r="L1399" s="68"/>
      <c r="M1399" s="68" t="s">
        <v>2040</v>
      </c>
      <c r="N1399" s="68"/>
      <c r="O1399" s="31" t="s">
        <v>3143</v>
      </c>
      <c r="P1399" s="31">
        <v>0.51</v>
      </c>
    </row>
    <row r="1400" spans="1:16" x14ac:dyDescent="0.35">
      <c r="A1400" s="2" t="s">
        <v>156</v>
      </c>
      <c r="B1400" s="27">
        <v>2</v>
      </c>
      <c r="C1400" s="2" t="s">
        <v>284</v>
      </c>
      <c r="D1400" s="11" t="s">
        <v>326</v>
      </c>
      <c r="E1400" s="11"/>
      <c r="F1400" s="11" t="s">
        <v>107</v>
      </c>
      <c r="G1400" s="11" t="s">
        <v>659</v>
      </c>
      <c r="H1400" s="11" t="s">
        <v>7288</v>
      </c>
      <c r="I1400" s="68"/>
      <c r="J1400" s="68"/>
      <c r="K1400" s="68"/>
      <c r="L1400" s="68"/>
      <c r="M1400" s="68"/>
      <c r="N1400" s="68" t="s">
        <v>2040</v>
      </c>
      <c r="O1400" s="31" t="s">
        <v>3144</v>
      </c>
      <c r="P1400" s="31">
        <v>0.51</v>
      </c>
    </row>
    <row r="1401" spans="1:16" x14ac:dyDescent="0.35">
      <c r="A1401" s="2" t="s">
        <v>156</v>
      </c>
      <c r="B1401" s="27">
        <v>2</v>
      </c>
      <c r="C1401" s="2" t="s">
        <v>284</v>
      </c>
      <c r="D1401" s="11" t="s">
        <v>326</v>
      </c>
      <c r="E1401" s="11"/>
      <c r="F1401" s="11" t="s">
        <v>107</v>
      </c>
      <c r="G1401" s="11" t="s">
        <v>659</v>
      </c>
      <c r="H1401" s="11" t="s">
        <v>7276</v>
      </c>
      <c r="I1401" s="68"/>
      <c r="J1401" s="68"/>
      <c r="K1401" s="68"/>
      <c r="L1401" s="68"/>
      <c r="M1401" s="68" t="s">
        <v>2040</v>
      </c>
      <c r="N1401" s="68" t="s">
        <v>2040</v>
      </c>
      <c r="O1401" s="31" t="s">
        <v>3145</v>
      </c>
      <c r="P1401" s="31">
        <v>0.38300000000000001</v>
      </c>
    </row>
    <row r="1402" spans="1:16" x14ac:dyDescent="0.35">
      <c r="A1402" s="2" t="s">
        <v>156</v>
      </c>
      <c r="B1402" s="27">
        <v>2</v>
      </c>
      <c r="C1402" s="2" t="s">
        <v>284</v>
      </c>
      <c r="D1402" s="11" t="s">
        <v>326</v>
      </c>
      <c r="E1402" s="11"/>
      <c r="F1402" s="11" t="s">
        <v>109</v>
      </c>
      <c r="G1402" s="11" t="s">
        <v>99</v>
      </c>
      <c r="H1402" s="11" t="s">
        <v>7269</v>
      </c>
      <c r="I1402" s="68"/>
      <c r="J1402" s="68"/>
      <c r="K1402" s="68"/>
      <c r="L1402" s="68"/>
      <c r="M1402" s="68"/>
      <c r="N1402" s="68"/>
      <c r="O1402" s="31" t="s">
        <v>1090</v>
      </c>
      <c r="P1402" s="31">
        <v>0.6</v>
      </c>
    </row>
    <row r="1403" spans="1:16" x14ac:dyDescent="0.35">
      <c r="A1403" s="2" t="s">
        <v>156</v>
      </c>
      <c r="B1403" s="27">
        <v>2</v>
      </c>
      <c r="C1403" s="2" t="s">
        <v>284</v>
      </c>
      <c r="D1403" s="11" t="s">
        <v>326</v>
      </c>
      <c r="E1403" s="11"/>
      <c r="F1403" s="11" t="s">
        <v>109</v>
      </c>
      <c r="G1403" s="11" t="s">
        <v>99</v>
      </c>
      <c r="H1403" s="11" t="s">
        <v>7279</v>
      </c>
      <c r="I1403" s="68"/>
      <c r="J1403" s="68"/>
      <c r="K1403" s="68"/>
      <c r="L1403" s="68"/>
      <c r="M1403" s="68" t="s">
        <v>2040</v>
      </c>
      <c r="N1403" s="68"/>
      <c r="O1403" s="31" t="s">
        <v>3146</v>
      </c>
      <c r="P1403" s="31">
        <v>0.48</v>
      </c>
    </row>
    <row r="1404" spans="1:16" x14ac:dyDescent="0.35">
      <c r="A1404" s="2" t="s">
        <v>156</v>
      </c>
      <c r="B1404" s="27">
        <v>2</v>
      </c>
      <c r="C1404" s="2" t="s">
        <v>284</v>
      </c>
      <c r="D1404" s="11" t="s">
        <v>326</v>
      </c>
      <c r="E1404" s="11"/>
      <c r="F1404" s="11" t="s">
        <v>109</v>
      </c>
      <c r="G1404" s="11" t="s">
        <v>99</v>
      </c>
      <c r="H1404" s="11" t="s">
        <v>7288</v>
      </c>
      <c r="I1404" s="68"/>
      <c r="J1404" s="68"/>
      <c r="K1404" s="68"/>
      <c r="L1404" s="68"/>
      <c r="M1404" s="68"/>
      <c r="N1404" s="68" t="s">
        <v>2040</v>
      </c>
      <c r="O1404" s="31" t="s">
        <v>3147</v>
      </c>
      <c r="P1404" s="31">
        <v>0.48</v>
      </c>
    </row>
    <row r="1405" spans="1:16" x14ac:dyDescent="0.35">
      <c r="A1405" s="2" t="s">
        <v>156</v>
      </c>
      <c r="B1405" s="27">
        <v>2</v>
      </c>
      <c r="C1405" s="2" t="s">
        <v>284</v>
      </c>
      <c r="D1405" s="11" t="s">
        <v>326</v>
      </c>
      <c r="E1405" s="11"/>
      <c r="F1405" s="11" t="s">
        <v>109</v>
      </c>
      <c r="G1405" s="11" t="s">
        <v>99</v>
      </c>
      <c r="H1405" s="11" t="s">
        <v>7276</v>
      </c>
      <c r="I1405" s="68"/>
      <c r="J1405" s="68"/>
      <c r="K1405" s="68"/>
      <c r="L1405" s="68"/>
      <c r="M1405" s="68" t="s">
        <v>2040</v>
      </c>
      <c r="N1405" s="68" t="s">
        <v>2040</v>
      </c>
      <c r="O1405" s="31" t="s">
        <v>3148</v>
      </c>
      <c r="P1405" s="31">
        <v>0.36</v>
      </c>
    </row>
    <row r="1406" spans="1:16" x14ac:dyDescent="0.35">
      <c r="A1406" s="2" t="s">
        <v>156</v>
      </c>
      <c r="B1406" s="27">
        <v>2</v>
      </c>
      <c r="C1406" s="2" t="s">
        <v>284</v>
      </c>
      <c r="D1406" s="11" t="s">
        <v>326</v>
      </c>
      <c r="E1406" s="11"/>
      <c r="F1406" s="11" t="s">
        <v>109</v>
      </c>
      <c r="G1406" s="11" t="s">
        <v>659</v>
      </c>
      <c r="H1406" s="11" t="s">
        <v>7269</v>
      </c>
      <c r="I1406" s="68"/>
      <c r="J1406" s="68"/>
      <c r="K1406" s="68"/>
      <c r="L1406" s="68"/>
      <c r="M1406" s="68"/>
      <c r="N1406" s="68"/>
      <c r="O1406" s="31" t="s">
        <v>1091</v>
      </c>
      <c r="P1406" s="31">
        <v>1.0589999999999999</v>
      </c>
    </row>
    <row r="1407" spans="1:16" x14ac:dyDescent="0.35">
      <c r="A1407" s="2" t="s">
        <v>156</v>
      </c>
      <c r="B1407" s="27">
        <v>2</v>
      </c>
      <c r="C1407" s="2" t="s">
        <v>284</v>
      </c>
      <c r="D1407" s="11" t="s">
        <v>326</v>
      </c>
      <c r="E1407" s="11"/>
      <c r="F1407" s="11" t="s">
        <v>109</v>
      </c>
      <c r="G1407" s="11" t="s">
        <v>659</v>
      </c>
      <c r="H1407" s="11" t="s">
        <v>7279</v>
      </c>
      <c r="I1407" s="68"/>
      <c r="J1407" s="68"/>
      <c r="K1407" s="68"/>
      <c r="L1407" s="68"/>
      <c r="M1407" s="68" t="s">
        <v>2040</v>
      </c>
      <c r="N1407" s="68"/>
      <c r="O1407" s="31" t="s">
        <v>3149</v>
      </c>
      <c r="P1407" s="31">
        <v>0.84699999999999998</v>
      </c>
    </row>
    <row r="1408" spans="1:16" x14ac:dyDescent="0.35">
      <c r="A1408" s="2" t="s">
        <v>156</v>
      </c>
      <c r="B1408" s="27">
        <v>2</v>
      </c>
      <c r="C1408" s="2" t="s">
        <v>284</v>
      </c>
      <c r="D1408" s="11" t="s">
        <v>326</v>
      </c>
      <c r="E1408" s="11"/>
      <c r="F1408" s="11" t="s">
        <v>109</v>
      </c>
      <c r="G1408" s="11" t="s">
        <v>659</v>
      </c>
      <c r="H1408" s="11" t="s">
        <v>7288</v>
      </c>
      <c r="I1408" s="68"/>
      <c r="J1408" s="68"/>
      <c r="K1408" s="68"/>
      <c r="L1408" s="68"/>
      <c r="M1408" s="68"/>
      <c r="N1408" s="68" t="s">
        <v>2040</v>
      </c>
      <c r="O1408" s="31" t="s">
        <v>3150</v>
      </c>
      <c r="P1408" s="31">
        <v>0.84699999999999998</v>
      </c>
    </row>
    <row r="1409" spans="1:16" x14ac:dyDescent="0.35">
      <c r="A1409" s="2" t="s">
        <v>156</v>
      </c>
      <c r="B1409" s="27">
        <v>2</v>
      </c>
      <c r="C1409" s="2" t="s">
        <v>284</v>
      </c>
      <c r="D1409" s="11" t="s">
        <v>326</v>
      </c>
      <c r="E1409" s="11"/>
      <c r="F1409" s="11" t="s">
        <v>109</v>
      </c>
      <c r="G1409" s="11" t="s">
        <v>659</v>
      </c>
      <c r="H1409" s="11" t="s">
        <v>7276</v>
      </c>
      <c r="I1409" s="68"/>
      <c r="J1409" s="68"/>
      <c r="K1409" s="68"/>
      <c r="L1409" s="68"/>
      <c r="M1409" s="68" t="s">
        <v>2040</v>
      </c>
      <c r="N1409" s="68" t="s">
        <v>2040</v>
      </c>
      <c r="O1409" s="31" t="s">
        <v>3151</v>
      </c>
      <c r="P1409" s="31">
        <v>0.63500000000000001</v>
      </c>
    </row>
    <row r="1410" spans="1:16" x14ac:dyDescent="0.35">
      <c r="A1410" s="2" t="s">
        <v>156</v>
      </c>
      <c r="B1410" s="27">
        <v>2</v>
      </c>
      <c r="C1410" s="2" t="s">
        <v>284</v>
      </c>
      <c r="D1410" s="11" t="s">
        <v>326</v>
      </c>
      <c r="E1410" s="11"/>
      <c r="F1410" s="11" t="s">
        <v>110</v>
      </c>
      <c r="G1410" s="11" t="s">
        <v>99</v>
      </c>
      <c r="H1410" s="11" t="s">
        <v>7269</v>
      </c>
      <c r="I1410" s="68"/>
      <c r="J1410" s="68"/>
      <c r="K1410" s="68"/>
      <c r="L1410" s="68"/>
      <c r="M1410" s="68"/>
      <c r="N1410" s="68"/>
      <c r="O1410" s="31" t="s">
        <v>1092</v>
      </c>
      <c r="P1410" s="31">
        <v>0.95699999999999996</v>
      </c>
    </row>
    <row r="1411" spans="1:16" x14ac:dyDescent="0.35">
      <c r="A1411" s="2" t="s">
        <v>156</v>
      </c>
      <c r="B1411" s="27">
        <v>2</v>
      </c>
      <c r="C1411" s="2" t="s">
        <v>284</v>
      </c>
      <c r="D1411" s="11" t="s">
        <v>326</v>
      </c>
      <c r="E1411" s="11"/>
      <c r="F1411" s="11" t="s">
        <v>110</v>
      </c>
      <c r="G1411" s="11" t="s">
        <v>99</v>
      </c>
      <c r="H1411" s="11" t="s">
        <v>7279</v>
      </c>
      <c r="I1411" s="68"/>
      <c r="J1411" s="68"/>
      <c r="K1411" s="68"/>
      <c r="L1411" s="68"/>
      <c r="M1411" s="68" t="s">
        <v>2040</v>
      </c>
      <c r="N1411" s="68"/>
      <c r="O1411" s="31" t="s">
        <v>3152</v>
      </c>
      <c r="P1411" s="31">
        <v>0.76600000000000001</v>
      </c>
    </row>
    <row r="1412" spans="1:16" x14ac:dyDescent="0.35">
      <c r="A1412" s="2" t="s">
        <v>156</v>
      </c>
      <c r="B1412" s="27">
        <v>2</v>
      </c>
      <c r="C1412" s="2" t="s">
        <v>284</v>
      </c>
      <c r="D1412" s="11" t="s">
        <v>326</v>
      </c>
      <c r="E1412" s="11"/>
      <c r="F1412" s="11" t="s">
        <v>110</v>
      </c>
      <c r="G1412" s="11" t="s">
        <v>99</v>
      </c>
      <c r="H1412" s="11" t="s">
        <v>7288</v>
      </c>
      <c r="I1412" s="68"/>
      <c r="J1412" s="68"/>
      <c r="K1412" s="68"/>
      <c r="L1412" s="68"/>
      <c r="M1412" s="68"/>
      <c r="N1412" s="68" t="s">
        <v>2040</v>
      </c>
      <c r="O1412" s="31" t="s">
        <v>3153</v>
      </c>
      <c r="P1412" s="31">
        <v>0.76600000000000001</v>
      </c>
    </row>
    <row r="1413" spans="1:16" x14ac:dyDescent="0.35">
      <c r="A1413" s="2" t="s">
        <v>156</v>
      </c>
      <c r="B1413" s="27">
        <v>2</v>
      </c>
      <c r="C1413" s="2" t="s">
        <v>284</v>
      </c>
      <c r="D1413" s="11" t="s">
        <v>326</v>
      </c>
      <c r="E1413" s="11"/>
      <c r="F1413" s="11" t="s">
        <v>110</v>
      </c>
      <c r="G1413" s="11" t="s">
        <v>99</v>
      </c>
      <c r="H1413" s="11" t="s">
        <v>7276</v>
      </c>
      <c r="I1413" s="68"/>
      <c r="J1413" s="68"/>
      <c r="K1413" s="68"/>
      <c r="L1413" s="68"/>
      <c r="M1413" s="68" t="s">
        <v>2040</v>
      </c>
      <c r="N1413" s="68" t="s">
        <v>2040</v>
      </c>
      <c r="O1413" s="31" t="s">
        <v>3154</v>
      </c>
      <c r="P1413" s="31">
        <v>0.57399999999999995</v>
      </c>
    </row>
    <row r="1414" spans="1:16" x14ac:dyDescent="0.35">
      <c r="A1414" s="2" t="s">
        <v>156</v>
      </c>
      <c r="B1414" s="27">
        <v>2</v>
      </c>
      <c r="C1414" s="2" t="s">
        <v>284</v>
      </c>
      <c r="D1414" s="11" t="s">
        <v>326</v>
      </c>
      <c r="E1414" s="11"/>
      <c r="F1414" s="11" t="s">
        <v>110</v>
      </c>
      <c r="G1414" s="11" t="s">
        <v>659</v>
      </c>
      <c r="H1414" s="11" t="s">
        <v>7269</v>
      </c>
      <c r="I1414" s="68"/>
      <c r="J1414" s="68"/>
      <c r="K1414" s="68"/>
      <c r="L1414" s="68"/>
      <c r="M1414" s="68"/>
      <c r="N1414" s="68"/>
      <c r="O1414" s="31" t="s">
        <v>1093</v>
      </c>
      <c r="P1414" s="31">
        <v>1.4790000000000001</v>
      </c>
    </row>
    <row r="1415" spans="1:16" x14ac:dyDescent="0.35">
      <c r="A1415" s="2" t="s">
        <v>156</v>
      </c>
      <c r="B1415" s="27">
        <v>2</v>
      </c>
      <c r="C1415" s="2" t="s">
        <v>284</v>
      </c>
      <c r="D1415" s="11" t="s">
        <v>326</v>
      </c>
      <c r="E1415" s="11"/>
      <c r="F1415" s="11" t="s">
        <v>110</v>
      </c>
      <c r="G1415" s="11" t="s">
        <v>659</v>
      </c>
      <c r="H1415" s="11" t="s">
        <v>7279</v>
      </c>
      <c r="I1415" s="68"/>
      <c r="J1415" s="68"/>
      <c r="K1415" s="68"/>
      <c r="L1415" s="68"/>
      <c r="M1415" s="68" t="s">
        <v>2040</v>
      </c>
      <c r="N1415" s="68"/>
      <c r="O1415" s="31" t="s">
        <v>3155</v>
      </c>
      <c r="P1415" s="31">
        <v>1.1830000000000001</v>
      </c>
    </row>
    <row r="1416" spans="1:16" x14ac:dyDescent="0.35">
      <c r="A1416" s="2" t="s">
        <v>156</v>
      </c>
      <c r="B1416" s="27">
        <v>2</v>
      </c>
      <c r="C1416" s="2" t="s">
        <v>284</v>
      </c>
      <c r="D1416" s="11" t="s">
        <v>326</v>
      </c>
      <c r="E1416" s="11"/>
      <c r="F1416" s="11" t="s">
        <v>110</v>
      </c>
      <c r="G1416" s="11" t="s">
        <v>659</v>
      </c>
      <c r="H1416" s="11" t="s">
        <v>7288</v>
      </c>
      <c r="I1416" s="68"/>
      <c r="J1416" s="68"/>
      <c r="K1416" s="68"/>
      <c r="L1416" s="68"/>
      <c r="M1416" s="68"/>
      <c r="N1416" s="68" t="s">
        <v>2040</v>
      </c>
      <c r="O1416" s="31" t="s">
        <v>3156</v>
      </c>
      <c r="P1416" s="31">
        <v>1.1830000000000001</v>
      </c>
    </row>
    <row r="1417" spans="1:16" x14ac:dyDescent="0.35">
      <c r="A1417" s="2" t="s">
        <v>156</v>
      </c>
      <c r="B1417" s="27">
        <v>2</v>
      </c>
      <c r="C1417" s="2" t="s">
        <v>284</v>
      </c>
      <c r="D1417" s="11" t="s">
        <v>326</v>
      </c>
      <c r="E1417" s="11"/>
      <c r="F1417" s="11" t="s">
        <v>110</v>
      </c>
      <c r="G1417" s="11" t="s">
        <v>659</v>
      </c>
      <c r="H1417" s="11" t="s">
        <v>7276</v>
      </c>
      <c r="I1417" s="68"/>
      <c r="J1417" s="68"/>
      <c r="K1417" s="68"/>
      <c r="L1417" s="68"/>
      <c r="M1417" s="68" t="s">
        <v>2040</v>
      </c>
      <c r="N1417" s="68" t="s">
        <v>2040</v>
      </c>
      <c r="O1417" s="31" t="s">
        <v>3157</v>
      </c>
      <c r="P1417" s="31">
        <v>0.88700000000000001</v>
      </c>
    </row>
    <row r="1418" spans="1:16" x14ac:dyDescent="0.35">
      <c r="A1418" s="2" t="s">
        <v>156</v>
      </c>
      <c r="B1418" s="27">
        <v>2</v>
      </c>
      <c r="C1418" s="2" t="s">
        <v>284</v>
      </c>
      <c r="D1418" s="11" t="s">
        <v>326</v>
      </c>
      <c r="E1418" s="11"/>
      <c r="F1418" s="11" t="s">
        <v>111</v>
      </c>
      <c r="G1418" s="11" t="s">
        <v>99</v>
      </c>
      <c r="H1418" s="11" t="s">
        <v>7269</v>
      </c>
      <c r="I1418" s="68"/>
      <c r="J1418" s="68"/>
      <c r="K1418" s="68"/>
      <c r="L1418" s="68"/>
      <c r="M1418" s="68"/>
      <c r="N1418" s="68"/>
      <c r="O1418" s="31" t="s">
        <v>1094</v>
      </c>
      <c r="P1418" s="31">
        <v>1.05</v>
      </c>
    </row>
    <row r="1419" spans="1:16" x14ac:dyDescent="0.35">
      <c r="A1419" s="2" t="s">
        <v>156</v>
      </c>
      <c r="B1419" s="27">
        <v>2</v>
      </c>
      <c r="C1419" s="2" t="s">
        <v>284</v>
      </c>
      <c r="D1419" s="11" t="s">
        <v>326</v>
      </c>
      <c r="E1419" s="11"/>
      <c r="F1419" s="11" t="s">
        <v>111</v>
      </c>
      <c r="G1419" s="11" t="s">
        <v>99</v>
      </c>
      <c r="H1419" s="11" t="s">
        <v>7279</v>
      </c>
      <c r="I1419" s="68"/>
      <c r="J1419" s="68"/>
      <c r="K1419" s="68"/>
      <c r="L1419" s="68"/>
      <c r="M1419" s="68" t="s">
        <v>2040</v>
      </c>
      <c r="N1419" s="68"/>
      <c r="O1419" s="31" t="s">
        <v>3158</v>
      </c>
      <c r="P1419" s="31">
        <v>0.84</v>
      </c>
    </row>
    <row r="1420" spans="1:16" x14ac:dyDescent="0.35">
      <c r="A1420" s="2" t="s">
        <v>156</v>
      </c>
      <c r="B1420" s="27">
        <v>2</v>
      </c>
      <c r="C1420" s="2" t="s">
        <v>284</v>
      </c>
      <c r="D1420" s="11" t="s">
        <v>326</v>
      </c>
      <c r="E1420" s="11"/>
      <c r="F1420" s="11" t="s">
        <v>111</v>
      </c>
      <c r="G1420" s="11" t="s">
        <v>99</v>
      </c>
      <c r="H1420" s="11" t="s">
        <v>7288</v>
      </c>
      <c r="I1420" s="68"/>
      <c r="J1420" s="68"/>
      <c r="K1420" s="68"/>
      <c r="L1420" s="68"/>
      <c r="M1420" s="68"/>
      <c r="N1420" s="68" t="s">
        <v>2040</v>
      </c>
      <c r="O1420" s="31" t="s">
        <v>3159</v>
      </c>
      <c r="P1420" s="31">
        <v>0.84</v>
      </c>
    </row>
    <row r="1421" spans="1:16" x14ac:dyDescent="0.35">
      <c r="A1421" s="2" t="s">
        <v>156</v>
      </c>
      <c r="B1421" s="27">
        <v>2</v>
      </c>
      <c r="C1421" s="2" t="s">
        <v>284</v>
      </c>
      <c r="D1421" s="11" t="s">
        <v>326</v>
      </c>
      <c r="E1421" s="11"/>
      <c r="F1421" s="11" t="s">
        <v>111</v>
      </c>
      <c r="G1421" s="11" t="s">
        <v>99</v>
      </c>
      <c r="H1421" s="11" t="s">
        <v>7276</v>
      </c>
      <c r="I1421" s="68"/>
      <c r="J1421" s="68"/>
      <c r="K1421" s="68"/>
      <c r="L1421" s="68"/>
      <c r="M1421" s="68" t="s">
        <v>2040</v>
      </c>
      <c r="N1421" s="68" t="s">
        <v>2040</v>
      </c>
      <c r="O1421" s="31" t="s">
        <v>3160</v>
      </c>
      <c r="P1421" s="31">
        <v>0.63</v>
      </c>
    </row>
    <row r="1422" spans="1:16" x14ac:dyDescent="0.35">
      <c r="A1422" s="2" t="s">
        <v>156</v>
      </c>
      <c r="B1422" s="27">
        <v>2</v>
      </c>
      <c r="C1422" s="2" t="s">
        <v>284</v>
      </c>
      <c r="D1422" s="11" t="s">
        <v>326</v>
      </c>
      <c r="E1422" s="11"/>
      <c r="F1422" s="11" t="s">
        <v>111</v>
      </c>
      <c r="G1422" s="11" t="s">
        <v>659</v>
      </c>
      <c r="H1422" s="11" t="s">
        <v>7269</v>
      </c>
      <c r="I1422" s="68"/>
      <c r="J1422" s="68"/>
      <c r="K1422" s="68"/>
      <c r="L1422" s="68"/>
      <c r="M1422" s="68"/>
      <c r="N1422" s="68"/>
      <c r="O1422" s="31" t="s">
        <v>1095</v>
      </c>
      <c r="P1422" s="31">
        <v>1.9139999999999999</v>
      </c>
    </row>
    <row r="1423" spans="1:16" x14ac:dyDescent="0.35">
      <c r="A1423" s="2" t="s">
        <v>156</v>
      </c>
      <c r="B1423" s="27">
        <v>2</v>
      </c>
      <c r="C1423" s="2" t="s">
        <v>284</v>
      </c>
      <c r="D1423" s="11" t="s">
        <v>326</v>
      </c>
      <c r="E1423" s="11"/>
      <c r="F1423" s="11" t="s">
        <v>111</v>
      </c>
      <c r="G1423" s="11" t="s">
        <v>659</v>
      </c>
      <c r="H1423" s="11" t="s">
        <v>7279</v>
      </c>
      <c r="I1423" s="68"/>
      <c r="J1423" s="68"/>
      <c r="K1423" s="68"/>
      <c r="L1423" s="68"/>
      <c r="M1423" s="68" t="s">
        <v>2040</v>
      </c>
      <c r="N1423" s="68"/>
      <c r="O1423" s="31" t="s">
        <v>3161</v>
      </c>
      <c r="P1423" s="31">
        <v>1.5309999999999999</v>
      </c>
    </row>
    <row r="1424" spans="1:16" x14ac:dyDescent="0.35">
      <c r="A1424" s="2" t="s">
        <v>156</v>
      </c>
      <c r="B1424" s="27">
        <v>2</v>
      </c>
      <c r="C1424" s="2" t="s">
        <v>284</v>
      </c>
      <c r="D1424" s="11" t="s">
        <v>326</v>
      </c>
      <c r="E1424" s="11"/>
      <c r="F1424" s="11" t="s">
        <v>111</v>
      </c>
      <c r="G1424" s="11" t="s">
        <v>659</v>
      </c>
      <c r="H1424" s="11" t="s">
        <v>7288</v>
      </c>
      <c r="I1424" s="68"/>
      <c r="J1424" s="68"/>
      <c r="K1424" s="68"/>
      <c r="L1424" s="68"/>
      <c r="M1424" s="68"/>
      <c r="N1424" s="68" t="s">
        <v>2040</v>
      </c>
      <c r="O1424" s="31" t="s">
        <v>3162</v>
      </c>
      <c r="P1424" s="31">
        <v>1.5309999999999999</v>
      </c>
    </row>
    <row r="1425" spans="1:16" x14ac:dyDescent="0.35">
      <c r="A1425" s="2" t="s">
        <v>156</v>
      </c>
      <c r="B1425" s="27">
        <v>2</v>
      </c>
      <c r="C1425" s="2" t="s">
        <v>284</v>
      </c>
      <c r="D1425" s="11" t="s">
        <v>326</v>
      </c>
      <c r="E1425" s="11"/>
      <c r="F1425" s="11" t="s">
        <v>111</v>
      </c>
      <c r="G1425" s="11" t="s">
        <v>659</v>
      </c>
      <c r="H1425" s="11" t="s">
        <v>7276</v>
      </c>
      <c r="I1425" s="68"/>
      <c r="J1425" s="68"/>
      <c r="K1425" s="68"/>
      <c r="L1425" s="68"/>
      <c r="M1425" s="68" t="s">
        <v>2040</v>
      </c>
      <c r="N1425" s="68" t="s">
        <v>2040</v>
      </c>
      <c r="O1425" s="31" t="s">
        <v>3163</v>
      </c>
      <c r="P1425" s="31">
        <v>1.1479999999999999</v>
      </c>
    </row>
    <row r="1426" spans="1:16" x14ac:dyDescent="0.35">
      <c r="A1426" s="2" t="s">
        <v>156</v>
      </c>
      <c r="B1426" s="27">
        <v>2</v>
      </c>
      <c r="C1426" s="2" t="s">
        <v>284</v>
      </c>
      <c r="D1426" s="11" t="s">
        <v>326</v>
      </c>
      <c r="E1426" s="11"/>
      <c r="F1426" s="11" t="s">
        <v>112</v>
      </c>
      <c r="G1426" s="11" t="s">
        <v>99</v>
      </c>
      <c r="H1426" s="11" t="s">
        <v>7269</v>
      </c>
      <c r="I1426" s="68"/>
      <c r="J1426" s="68"/>
      <c r="K1426" s="68"/>
      <c r="L1426" s="68"/>
      <c r="M1426" s="68"/>
      <c r="N1426" s="68"/>
      <c r="O1426" s="31" t="s">
        <v>1096</v>
      </c>
      <c r="P1426" s="31">
        <v>1.05</v>
      </c>
    </row>
    <row r="1427" spans="1:16" x14ac:dyDescent="0.35">
      <c r="A1427" s="2" t="s">
        <v>156</v>
      </c>
      <c r="B1427" s="27">
        <v>2</v>
      </c>
      <c r="C1427" s="2" t="s">
        <v>284</v>
      </c>
      <c r="D1427" s="11" t="s">
        <v>326</v>
      </c>
      <c r="E1427" s="11"/>
      <c r="F1427" s="11" t="s">
        <v>112</v>
      </c>
      <c r="G1427" s="11" t="s">
        <v>99</v>
      </c>
      <c r="H1427" s="11" t="s">
        <v>7279</v>
      </c>
      <c r="I1427" s="68"/>
      <c r="J1427" s="68"/>
      <c r="K1427" s="68"/>
      <c r="L1427" s="68"/>
      <c r="M1427" s="68" t="s">
        <v>2040</v>
      </c>
      <c r="N1427" s="68"/>
      <c r="O1427" s="31" t="s">
        <v>3164</v>
      </c>
      <c r="P1427" s="31">
        <v>0.84</v>
      </c>
    </row>
    <row r="1428" spans="1:16" x14ac:dyDescent="0.35">
      <c r="A1428" s="2" t="s">
        <v>156</v>
      </c>
      <c r="B1428" s="27">
        <v>2</v>
      </c>
      <c r="C1428" s="2" t="s">
        <v>284</v>
      </c>
      <c r="D1428" s="11" t="s">
        <v>326</v>
      </c>
      <c r="E1428" s="11"/>
      <c r="F1428" s="11" t="s">
        <v>112</v>
      </c>
      <c r="G1428" s="11" t="s">
        <v>99</v>
      </c>
      <c r="H1428" s="11" t="s">
        <v>7288</v>
      </c>
      <c r="I1428" s="68"/>
      <c r="J1428" s="68"/>
      <c r="K1428" s="68"/>
      <c r="L1428" s="68"/>
      <c r="M1428" s="68"/>
      <c r="N1428" s="68" t="s">
        <v>2040</v>
      </c>
      <c r="O1428" s="31" t="s">
        <v>3165</v>
      </c>
      <c r="P1428" s="31">
        <v>0.84</v>
      </c>
    </row>
    <row r="1429" spans="1:16" x14ac:dyDescent="0.35">
      <c r="A1429" s="2" t="s">
        <v>156</v>
      </c>
      <c r="B1429" s="27">
        <v>2</v>
      </c>
      <c r="C1429" s="2" t="s">
        <v>284</v>
      </c>
      <c r="D1429" s="11" t="s">
        <v>326</v>
      </c>
      <c r="E1429" s="11"/>
      <c r="F1429" s="11" t="s">
        <v>112</v>
      </c>
      <c r="G1429" s="11" t="s">
        <v>99</v>
      </c>
      <c r="H1429" s="11" t="s">
        <v>7276</v>
      </c>
      <c r="I1429" s="68"/>
      <c r="J1429" s="68"/>
      <c r="K1429" s="68"/>
      <c r="L1429" s="68"/>
      <c r="M1429" s="68" t="s">
        <v>2040</v>
      </c>
      <c r="N1429" s="68" t="s">
        <v>2040</v>
      </c>
      <c r="O1429" s="31" t="s">
        <v>3166</v>
      </c>
      <c r="P1429" s="31">
        <v>0.63</v>
      </c>
    </row>
    <row r="1430" spans="1:16" x14ac:dyDescent="0.35">
      <c r="A1430" s="2" t="s">
        <v>156</v>
      </c>
      <c r="B1430" s="27">
        <v>2</v>
      </c>
      <c r="C1430" s="2" t="s">
        <v>284</v>
      </c>
      <c r="D1430" s="11" t="s">
        <v>326</v>
      </c>
      <c r="E1430" s="11"/>
      <c r="F1430" s="11" t="s">
        <v>112</v>
      </c>
      <c r="G1430" s="11" t="s">
        <v>659</v>
      </c>
      <c r="H1430" s="11" t="s">
        <v>7269</v>
      </c>
      <c r="I1430" s="68"/>
      <c r="J1430" s="68"/>
      <c r="K1430" s="68"/>
      <c r="L1430" s="68"/>
      <c r="M1430" s="68"/>
      <c r="N1430" s="68"/>
      <c r="O1430" s="31" t="s">
        <v>1097</v>
      </c>
      <c r="P1430" s="31">
        <v>2.117</v>
      </c>
    </row>
    <row r="1431" spans="1:16" x14ac:dyDescent="0.35">
      <c r="A1431" s="2" t="s">
        <v>156</v>
      </c>
      <c r="B1431" s="27">
        <v>2</v>
      </c>
      <c r="C1431" s="2" t="s">
        <v>284</v>
      </c>
      <c r="D1431" s="11" t="s">
        <v>326</v>
      </c>
      <c r="E1431" s="11"/>
      <c r="F1431" s="11" t="s">
        <v>112</v>
      </c>
      <c r="G1431" s="11" t="s">
        <v>659</v>
      </c>
      <c r="H1431" s="11" t="s">
        <v>7279</v>
      </c>
      <c r="I1431" s="68"/>
      <c r="J1431" s="68"/>
      <c r="K1431" s="68"/>
      <c r="L1431" s="68"/>
      <c r="M1431" s="68" t="s">
        <v>2040</v>
      </c>
      <c r="N1431" s="68"/>
      <c r="O1431" s="31" t="s">
        <v>3167</v>
      </c>
      <c r="P1431" s="31">
        <v>1.694</v>
      </c>
    </row>
    <row r="1432" spans="1:16" x14ac:dyDescent="0.35">
      <c r="A1432" s="2" t="s">
        <v>156</v>
      </c>
      <c r="B1432" s="27">
        <v>2</v>
      </c>
      <c r="C1432" s="2" t="s">
        <v>284</v>
      </c>
      <c r="D1432" s="11" t="s">
        <v>326</v>
      </c>
      <c r="E1432" s="11"/>
      <c r="F1432" s="11" t="s">
        <v>112</v>
      </c>
      <c r="G1432" s="11" t="s">
        <v>659</v>
      </c>
      <c r="H1432" s="11" t="s">
        <v>7288</v>
      </c>
      <c r="I1432" s="68"/>
      <c r="J1432" s="68"/>
      <c r="K1432" s="68"/>
      <c r="L1432" s="68"/>
      <c r="M1432" s="68"/>
      <c r="N1432" s="68" t="s">
        <v>2040</v>
      </c>
      <c r="O1432" s="31" t="s">
        <v>3168</v>
      </c>
      <c r="P1432" s="31">
        <v>1.694</v>
      </c>
    </row>
    <row r="1433" spans="1:16" x14ac:dyDescent="0.35">
      <c r="A1433" s="2" t="s">
        <v>156</v>
      </c>
      <c r="B1433" s="27">
        <v>2</v>
      </c>
      <c r="C1433" s="2" t="s">
        <v>284</v>
      </c>
      <c r="D1433" s="11" t="s">
        <v>326</v>
      </c>
      <c r="E1433" s="11"/>
      <c r="F1433" s="11" t="s">
        <v>112</v>
      </c>
      <c r="G1433" s="11" t="s">
        <v>659</v>
      </c>
      <c r="H1433" s="11" t="s">
        <v>7276</v>
      </c>
      <c r="I1433" s="68"/>
      <c r="J1433" s="68"/>
      <c r="K1433" s="68"/>
      <c r="L1433" s="68"/>
      <c r="M1433" s="68" t="s">
        <v>2040</v>
      </c>
      <c r="N1433" s="68" t="s">
        <v>2040</v>
      </c>
      <c r="O1433" s="31" t="s">
        <v>3169</v>
      </c>
      <c r="P1433" s="31">
        <v>1.27</v>
      </c>
    </row>
    <row r="1434" spans="1:16" x14ac:dyDescent="0.35">
      <c r="A1434" s="2" t="s">
        <v>156</v>
      </c>
      <c r="B1434" s="27">
        <v>2</v>
      </c>
      <c r="C1434" s="2" t="s">
        <v>284</v>
      </c>
      <c r="D1434" s="11" t="s">
        <v>326</v>
      </c>
      <c r="E1434" s="11"/>
      <c r="F1434" s="11" t="s">
        <v>113</v>
      </c>
      <c r="G1434" s="11" t="s">
        <v>99</v>
      </c>
      <c r="H1434" s="11" t="s">
        <v>7269</v>
      </c>
      <c r="I1434" s="68"/>
      <c r="J1434" s="68"/>
      <c r="K1434" s="68"/>
      <c r="L1434" s="68"/>
      <c r="M1434" s="68"/>
      <c r="N1434" s="68"/>
      <c r="O1434" s="31" t="s">
        <v>1098</v>
      </c>
      <c r="P1434" s="31">
        <v>1.9139999999999999</v>
      </c>
    </row>
    <row r="1435" spans="1:16" x14ac:dyDescent="0.35">
      <c r="A1435" s="2" t="s">
        <v>156</v>
      </c>
      <c r="B1435" s="27">
        <v>2</v>
      </c>
      <c r="C1435" s="2" t="s">
        <v>284</v>
      </c>
      <c r="D1435" s="11" t="s">
        <v>326</v>
      </c>
      <c r="E1435" s="11"/>
      <c r="F1435" s="11" t="s">
        <v>113</v>
      </c>
      <c r="G1435" s="11" t="s">
        <v>99</v>
      </c>
      <c r="H1435" s="11" t="s">
        <v>7279</v>
      </c>
      <c r="I1435" s="68"/>
      <c r="J1435" s="68"/>
      <c r="K1435" s="68"/>
      <c r="L1435" s="68"/>
      <c r="M1435" s="68" t="s">
        <v>2040</v>
      </c>
      <c r="N1435" s="68"/>
      <c r="O1435" s="31" t="s">
        <v>3170</v>
      </c>
      <c r="P1435" s="31">
        <v>1.5309999999999999</v>
      </c>
    </row>
    <row r="1436" spans="1:16" x14ac:dyDescent="0.35">
      <c r="A1436" s="2" t="s">
        <v>156</v>
      </c>
      <c r="B1436" s="27">
        <v>2</v>
      </c>
      <c r="C1436" s="2" t="s">
        <v>284</v>
      </c>
      <c r="D1436" s="11" t="s">
        <v>326</v>
      </c>
      <c r="E1436" s="11"/>
      <c r="F1436" s="11" t="s">
        <v>113</v>
      </c>
      <c r="G1436" s="11" t="s">
        <v>99</v>
      </c>
      <c r="H1436" s="11" t="s">
        <v>7288</v>
      </c>
      <c r="I1436" s="68"/>
      <c r="J1436" s="68"/>
      <c r="K1436" s="68"/>
      <c r="L1436" s="68"/>
      <c r="M1436" s="68"/>
      <c r="N1436" s="68" t="s">
        <v>2040</v>
      </c>
      <c r="O1436" s="31" t="s">
        <v>3171</v>
      </c>
      <c r="P1436" s="31">
        <v>1.5309999999999999</v>
      </c>
    </row>
    <row r="1437" spans="1:16" x14ac:dyDescent="0.35">
      <c r="A1437" s="2" t="s">
        <v>156</v>
      </c>
      <c r="B1437" s="27">
        <v>2</v>
      </c>
      <c r="C1437" s="2" t="s">
        <v>284</v>
      </c>
      <c r="D1437" s="11" t="s">
        <v>326</v>
      </c>
      <c r="E1437" s="11"/>
      <c r="F1437" s="11" t="s">
        <v>113</v>
      </c>
      <c r="G1437" s="11" t="s">
        <v>99</v>
      </c>
      <c r="H1437" s="11" t="s">
        <v>7276</v>
      </c>
      <c r="I1437" s="68"/>
      <c r="J1437" s="68"/>
      <c r="K1437" s="68"/>
      <c r="L1437" s="68"/>
      <c r="M1437" s="68" t="s">
        <v>2040</v>
      </c>
      <c r="N1437" s="68" t="s">
        <v>2040</v>
      </c>
      <c r="O1437" s="31" t="s">
        <v>3172</v>
      </c>
      <c r="P1437" s="31">
        <v>1.1479999999999999</v>
      </c>
    </row>
    <row r="1438" spans="1:16" x14ac:dyDescent="0.35">
      <c r="A1438" s="2" t="s">
        <v>156</v>
      </c>
      <c r="B1438" s="27">
        <v>2</v>
      </c>
      <c r="C1438" s="2" t="s">
        <v>284</v>
      </c>
      <c r="D1438" s="11" t="s">
        <v>326</v>
      </c>
      <c r="E1438" s="11"/>
      <c r="F1438" s="11" t="s">
        <v>113</v>
      </c>
      <c r="G1438" s="11" t="s">
        <v>659</v>
      </c>
      <c r="H1438" s="11" t="s">
        <v>7269</v>
      </c>
      <c r="I1438" s="68"/>
      <c r="J1438" s="68"/>
      <c r="K1438" s="68"/>
      <c r="L1438" s="68"/>
      <c r="M1438" s="68"/>
      <c r="N1438" s="68"/>
      <c r="O1438" s="31" t="s">
        <v>1099</v>
      </c>
      <c r="P1438" s="31">
        <v>2.5379999999999998</v>
      </c>
    </row>
    <row r="1439" spans="1:16" x14ac:dyDescent="0.35">
      <c r="A1439" s="2" t="s">
        <v>156</v>
      </c>
      <c r="B1439" s="27">
        <v>2</v>
      </c>
      <c r="C1439" s="2" t="s">
        <v>284</v>
      </c>
      <c r="D1439" s="11" t="s">
        <v>326</v>
      </c>
      <c r="E1439" s="11"/>
      <c r="F1439" s="11" t="s">
        <v>113</v>
      </c>
      <c r="G1439" s="11" t="s">
        <v>659</v>
      </c>
      <c r="H1439" s="11" t="s">
        <v>7279</v>
      </c>
      <c r="I1439" s="68"/>
      <c r="J1439" s="68"/>
      <c r="K1439" s="68"/>
      <c r="L1439" s="68"/>
      <c r="M1439" s="68" t="s">
        <v>2040</v>
      </c>
      <c r="N1439" s="68"/>
      <c r="O1439" s="31" t="s">
        <v>3173</v>
      </c>
      <c r="P1439" s="31">
        <v>2.0299999999999998</v>
      </c>
    </row>
    <row r="1440" spans="1:16" x14ac:dyDescent="0.35">
      <c r="A1440" s="2" t="s">
        <v>156</v>
      </c>
      <c r="B1440" s="27">
        <v>2</v>
      </c>
      <c r="C1440" s="2" t="s">
        <v>284</v>
      </c>
      <c r="D1440" s="11" t="s">
        <v>326</v>
      </c>
      <c r="E1440" s="11"/>
      <c r="F1440" s="11" t="s">
        <v>113</v>
      </c>
      <c r="G1440" s="11" t="s">
        <v>659</v>
      </c>
      <c r="H1440" s="11" t="s">
        <v>7288</v>
      </c>
      <c r="I1440" s="68"/>
      <c r="J1440" s="68"/>
      <c r="K1440" s="68"/>
      <c r="L1440" s="68"/>
      <c r="M1440" s="68"/>
      <c r="N1440" s="68" t="s">
        <v>2040</v>
      </c>
      <c r="O1440" s="31" t="s">
        <v>3174</v>
      </c>
      <c r="P1440" s="31">
        <v>2.0299999999999998</v>
      </c>
    </row>
    <row r="1441" spans="1:16" x14ac:dyDescent="0.35">
      <c r="A1441" s="2" t="s">
        <v>156</v>
      </c>
      <c r="B1441" s="27">
        <v>2</v>
      </c>
      <c r="C1441" s="2" t="s">
        <v>284</v>
      </c>
      <c r="D1441" s="11" t="s">
        <v>326</v>
      </c>
      <c r="E1441" s="11"/>
      <c r="F1441" s="11" t="s">
        <v>113</v>
      </c>
      <c r="G1441" s="11" t="s">
        <v>659</v>
      </c>
      <c r="H1441" s="11" t="s">
        <v>7276</v>
      </c>
      <c r="I1441" s="68"/>
      <c r="J1441" s="68"/>
      <c r="K1441" s="68"/>
      <c r="L1441" s="68"/>
      <c r="M1441" s="68" t="s">
        <v>2040</v>
      </c>
      <c r="N1441" s="68" t="s">
        <v>2040</v>
      </c>
      <c r="O1441" s="31" t="s">
        <v>3175</v>
      </c>
      <c r="P1441" s="31">
        <v>1.5229999999999999</v>
      </c>
    </row>
    <row r="1442" spans="1:16" x14ac:dyDescent="0.35">
      <c r="A1442" s="2" t="s">
        <v>156</v>
      </c>
      <c r="B1442" s="27">
        <v>2</v>
      </c>
      <c r="C1442" s="2" t="s">
        <v>284</v>
      </c>
      <c r="D1442" s="11" t="s">
        <v>326</v>
      </c>
      <c r="E1442" s="11"/>
      <c r="F1442" s="11" t="s">
        <v>114</v>
      </c>
      <c r="G1442" s="11" t="s">
        <v>99</v>
      </c>
      <c r="H1442" s="11" t="s">
        <v>7269</v>
      </c>
      <c r="I1442" s="68"/>
      <c r="J1442" s="68"/>
      <c r="K1442" s="68"/>
      <c r="L1442" s="68"/>
      <c r="M1442" s="68"/>
      <c r="N1442" s="68"/>
      <c r="O1442" s="31" t="s">
        <v>1100</v>
      </c>
      <c r="P1442" s="31">
        <v>1.9139999999999999</v>
      </c>
    </row>
    <row r="1443" spans="1:16" x14ac:dyDescent="0.35">
      <c r="A1443" s="2" t="s">
        <v>156</v>
      </c>
      <c r="B1443" s="27">
        <v>2</v>
      </c>
      <c r="C1443" s="2" t="s">
        <v>284</v>
      </c>
      <c r="D1443" s="11" t="s">
        <v>326</v>
      </c>
      <c r="E1443" s="11"/>
      <c r="F1443" s="11" t="s">
        <v>114</v>
      </c>
      <c r="G1443" s="11" t="s">
        <v>99</v>
      </c>
      <c r="H1443" s="11" t="s">
        <v>7279</v>
      </c>
      <c r="I1443" s="68"/>
      <c r="J1443" s="68"/>
      <c r="K1443" s="68"/>
      <c r="L1443" s="68"/>
      <c r="M1443" s="68" t="s">
        <v>2040</v>
      </c>
      <c r="N1443" s="68"/>
      <c r="O1443" s="31" t="s">
        <v>3176</v>
      </c>
      <c r="P1443" s="31">
        <v>1.5309999999999999</v>
      </c>
    </row>
    <row r="1444" spans="1:16" x14ac:dyDescent="0.35">
      <c r="A1444" s="2" t="s">
        <v>156</v>
      </c>
      <c r="B1444" s="27">
        <v>2</v>
      </c>
      <c r="C1444" s="2" t="s">
        <v>284</v>
      </c>
      <c r="D1444" s="11" t="s">
        <v>326</v>
      </c>
      <c r="E1444" s="11"/>
      <c r="F1444" s="11" t="s">
        <v>114</v>
      </c>
      <c r="G1444" s="11" t="s">
        <v>99</v>
      </c>
      <c r="H1444" s="11" t="s">
        <v>7288</v>
      </c>
      <c r="I1444" s="68"/>
      <c r="J1444" s="68"/>
      <c r="K1444" s="68"/>
      <c r="L1444" s="68"/>
      <c r="M1444" s="68"/>
      <c r="N1444" s="68" t="s">
        <v>2040</v>
      </c>
      <c r="O1444" s="31" t="s">
        <v>3177</v>
      </c>
      <c r="P1444" s="31">
        <v>1.5309999999999999</v>
      </c>
    </row>
    <row r="1445" spans="1:16" x14ac:dyDescent="0.35">
      <c r="A1445" s="2" t="s">
        <v>156</v>
      </c>
      <c r="B1445" s="27">
        <v>2</v>
      </c>
      <c r="C1445" s="2" t="s">
        <v>284</v>
      </c>
      <c r="D1445" s="11" t="s">
        <v>326</v>
      </c>
      <c r="E1445" s="11"/>
      <c r="F1445" s="11" t="s">
        <v>114</v>
      </c>
      <c r="G1445" s="11" t="s">
        <v>99</v>
      </c>
      <c r="H1445" s="11" t="s">
        <v>7276</v>
      </c>
      <c r="I1445" s="68"/>
      <c r="J1445" s="68"/>
      <c r="K1445" s="68"/>
      <c r="L1445" s="68"/>
      <c r="M1445" s="68" t="s">
        <v>2040</v>
      </c>
      <c r="N1445" s="68" t="s">
        <v>2040</v>
      </c>
      <c r="O1445" s="31" t="s">
        <v>3178</v>
      </c>
      <c r="P1445" s="31">
        <v>1.1479999999999999</v>
      </c>
    </row>
    <row r="1446" spans="1:16" x14ac:dyDescent="0.35">
      <c r="A1446" s="2" t="s">
        <v>156</v>
      </c>
      <c r="B1446" s="27">
        <v>2</v>
      </c>
      <c r="C1446" s="2" t="s">
        <v>284</v>
      </c>
      <c r="D1446" s="11" t="s">
        <v>326</v>
      </c>
      <c r="E1446" s="11"/>
      <c r="F1446" s="11" t="s">
        <v>114</v>
      </c>
      <c r="G1446" s="11" t="s">
        <v>659</v>
      </c>
      <c r="H1446" s="11" t="s">
        <v>7269</v>
      </c>
      <c r="I1446" s="68"/>
      <c r="J1446" s="68"/>
      <c r="K1446" s="68"/>
      <c r="L1446" s="68"/>
      <c r="M1446" s="68"/>
      <c r="N1446" s="68"/>
      <c r="O1446" s="31" t="s">
        <v>1101</v>
      </c>
      <c r="P1446" s="31">
        <v>2.9729999999999999</v>
      </c>
    </row>
    <row r="1447" spans="1:16" x14ac:dyDescent="0.35">
      <c r="A1447" s="2" t="s">
        <v>156</v>
      </c>
      <c r="B1447" s="27">
        <v>2</v>
      </c>
      <c r="C1447" s="2" t="s">
        <v>284</v>
      </c>
      <c r="D1447" s="11" t="s">
        <v>326</v>
      </c>
      <c r="E1447" s="11"/>
      <c r="F1447" s="11" t="s">
        <v>114</v>
      </c>
      <c r="G1447" s="11" t="s">
        <v>659</v>
      </c>
      <c r="H1447" s="11" t="s">
        <v>7279</v>
      </c>
      <c r="I1447" s="68"/>
      <c r="J1447" s="68"/>
      <c r="K1447" s="68"/>
      <c r="L1447" s="68"/>
      <c r="M1447" s="68" t="s">
        <v>2040</v>
      </c>
      <c r="N1447" s="68"/>
      <c r="O1447" s="31" t="s">
        <v>3179</v>
      </c>
      <c r="P1447" s="31">
        <v>2.3780000000000001</v>
      </c>
    </row>
    <row r="1448" spans="1:16" x14ac:dyDescent="0.35">
      <c r="A1448" s="2" t="s">
        <v>156</v>
      </c>
      <c r="B1448" s="27">
        <v>2</v>
      </c>
      <c r="C1448" s="2" t="s">
        <v>284</v>
      </c>
      <c r="D1448" s="11" t="s">
        <v>326</v>
      </c>
      <c r="E1448" s="11"/>
      <c r="F1448" s="11" t="s">
        <v>114</v>
      </c>
      <c r="G1448" s="11" t="s">
        <v>659</v>
      </c>
      <c r="H1448" s="11" t="s">
        <v>7288</v>
      </c>
      <c r="I1448" s="68"/>
      <c r="J1448" s="68"/>
      <c r="K1448" s="68"/>
      <c r="L1448" s="68"/>
      <c r="M1448" s="68"/>
      <c r="N1448" s="68" t="s">
        <v>2040</v>
      </c>
      <c r="O1448" s="31" t="s">
        <v>3180</v>
      </c>
      <c r="P1448" s="31">
        <v>2.3780000000000001</v>
      </c>
    </row>
    <row r="1449" spans="1:16" x14ac:dyDescent="0.35">
      <c r="A1449" s="2" t="s">
        <v>156</v>
      </c>
      <c r="B1449" s="27">
        <v>2</v>
      </c>
      <c r="C1449" s="2" t="s">
        <v>284</v>
      </c>
      <c r="D1449" s="11" t="s">
        <v>326</v>
      </c>
      <c r="E1449" s="11"/>
      <c r="F1449" s="11" t="s">
        <v>114</v>
      </c>
      <c r="G1449" s="11" t="s">
        <v>659</v>
      </c>
      <c r="H1449" s="11" t="s">
        <v>7276</v>
      </c>
      <c r="I1449" s="68"/>
      <c r="J1449" s="68"/>
      <c r="K1449" s="68"/>
      <c r="L1449" s="68"/>
      <c r="M1449" s="68" t="s">
        <v>2040</v>
      </c>
      <c r="N1449" s="68" t="s">
        <v>2040</v>
      </c>
      <c r="O1449" s="31" t="s">
        <v>3181</v>
      </c>
      <c r="P1449" s="31">
        <v>1.784</v>
      </c>
    </row>
    <row r="1450" spans="1:16" x14ac:dyDescent="0.35">
      <c r="A1450" s="2" t="s">
        <v>156</v>
      </c>
      <c r="B1450" s="27">
        <v>2</v>
      </c>
      <c r="C1450" s="2" t="s">
        <v>284</v>
      </c>
      <c r="D1450" s="11" t="s">
        <v>326</v>
      </c>
      <c r="E1450" s="11"/>
      <c r="F1450" s="11" t="s">
        <v>102</v>
      </c>
      <c r="G1450" s="11" t="s">
        <v>99</v>
      </c>
      <c r="H1450" s="11" t="s">
        <v>7269</v>
      </c>
      <c r="I1450" s="68"/>
      <c r="J1450" s="68"/>
      <c r="K1450" s="68"/>
      <c r="L1450" s="68"/>
      <c r="M1450" s="68"/>
      <c r="N1450" s="68"/>
      <c r="O1450" s="31" t="s">
        <v>1102</v>
      </c>
      <c r="P1450" s="31">
        <v>2.5489999999999999</v>
      </c>
    </row>
    <row r="1451" spans="1:16" x14ac:dyDescent="0.35">
      <c r="A1451" s="2" t="s">
        <v>156</v>
      </c>
      <c r="B1451" s="27">
        <v>2</v>
      </c>
      <c r="C1451" s="2" t="s">
        <v>284</v>
      </c>
      <c r="D1451" s="11" t="s">
        <v>326</v>
      </c>
      <c r="E1451" s="11"/>
      <c r="F1451" s="11" t="s">
        <v>102</v>
      </c>
      <c r="G1451" s="11" t="s">
        <v>99</v>
      </c>
      <c r="H1451" s="11" t="s">
        <v>7279</v>
      </c>
      <c r="I1451" s="68"/>
      <c r="J1451" s="68"/>
      <c r="K1451" s="68"/>
      <c r="L1451" s="68"/>
      <c r="M1451" s="68" t="s">
        <v>2040</v>
      </c>
      <c r="N1451" s="68"/>
      <c r="O1451" s="31" t="s">
        <v>3182</v>
      </c>
      <c r="P1451" s="31">
        <v>2.0390000000000001</v>
      </c>
    </row>
    <row r="1452" spans="1:16" x14ac:dyDescent="0.35">
      <c r="A1452" s="2" t="s">
        <v>156</v>
      </c>
      <c r="B1452" s="27">
        <v>2</v>
      </c>
      <c r="C1452" s="2" t="s">
        <v>284</v>
      </c>
      <c r="D1452" s="11" t="s">
        <v>326</v>
      </c>
      <c r="E1452" s="11"/>
      <c r="F1452" s="11" t="s">
        <v>102</v>
      </c>
      <c r="G1452" s="11" t="s">
        <v>99</v>
      </c>
      <c r="H1452" s="11" t="s">
        <v>7288</v>
      </c>
      <c r="I1452" s="68"/>
      <c r="J1452" s="68"/>
      <c r="K1452" s="68"/>
      <c r="L1452" s="68"/>
      <c r="M1452" s="68"/>
      <c r="N1452" s="68" t="s">
        <v>2040</v>
      </c>
      <c r="O1452" s="31" t="s">
        <v>3183</v>
      </c>
      <c r="P1452" s="31">
        <v>2.0390000000000001</v>
      </c>
    </row>
    <row r="1453" spans="1:16" x14ac:dyDescent="0.35">
      <c r="A1453" s="2" t="s">
        <v>156</v>
      </c>
      <c r="B1453" s="27">
        <v>2</v>
      </c>
      <c r="C1453" s="2" t="s">
        <v>284</v>
      </c>
      <c r="D1453" s="11" t="s">
        <v>326</v>
      </c>
      <c r="E1453" s="11"/>
      <c r="F1453" s="11" t="s">
        <v>102</v>
      </c>
      <c r="G1453" s="11" t="s">
        <v>99</v>
      </c>
      <c r="H1453" s="11" t="s">
        <v>7276</v>
      </c>
      <c r="I1453" s="68"/>
      <c r="J1453" s="68"/>
      <c r="K1453" s="68"/>
      <c r="L1453" s="68"/>
      <c r="M1453" s="68" t="s">
        <v>2040</v>
      </c>
      <c r="N1453" s="68" t="s">
        <v>2040</v>
      </c>
      <c r="O1453" s="31" t="s">
        <v>3184</v>
      </c>
      <c r="P1453" s="31">
        <v>1.5289999999999999</v>
      </c>
    </row>
    <row r="1454" spans="1:16" x14ac:dyDescent="0.35">
      <c r="A1454" s="2" t="s">
        <v>156</v>
      </c>
      <c r="B1454" s="27">
        <v>2</v>
      </c>
      <c r="C1454" s="2" t="s">
        <v>284</v>
      </c>
      <c r="D1454" s="11" t="s">
        <v>326</v>
      </c>
      <c r="E1454" s="11"/>
      <c r="F1454" s="11" t="s">
        <v>102</v>
      </c>
      <c r="G1454" s="11" t="s">
        <v>659</v>
      </c>
      <c r="H1454" s="11" t="s">
        <v>7269</v>
      </c>
      <c r="I1454" s="68"/>
      <c r="J1454" s="68"/>
      <c r="K1454" s="68"/>
      <c r="L1454" s="68"/>
      <c r="M1454" s="68"/>
      <c r="N1454" s="68"/>
      <c r="O1454" s="31" t="s">
        <v>1103</v>
      </c>
      <c r="P1454" s="31">
        <v>4.234</v>
      </c>
    </row>
    <row r="1455" spans="1:16" x14ac:dyDescent="0.35">
      <c r="A1455" s="2" t="s">
        <v>156</v>
      </c>
      <c r="B1455" s="27">
        <v>2</v>
      </c>
      <c r="C1455" s="2" t="s">
        <v>284</v>
      </c>
      <c r="D1455" s="11" t="s">
        <v>326</v>
      </c>
      <c r="E1455" s="11"/>
      <c r="F1455" s="11" t="s">
        <v>102</v>
      </c>
      <c r="G1455" s="11" t="s">
        <v>659</v>
      </c>
      <c r="H1455" s="11" t="s">
        <v>7279</v>
      </c>
      <c r="I1455" s="68"/>
      <c r="J1455" s="68"/>
      <c r="K1455" s="68"/>
      <c r="L1455" s="68"/>
      <c r="M1455" s="68" t="s">
        <v>2040</v>
      </c>
      <c r="N1455" s="68"/>
      <c r="O1455" s="31" t="s">
        <v>3185</v>
      </c>
      <c r="P1455" s="31">
        <v>3.387</v>
      </c>
    </row>
    <row r="1456" spans="1:16" x14ac:dyDescent="0.35">
      <c r="A1456" s="2" t="s">
        <v>156</v>
      </c>
      <c r="B1456" s="27">
        <v>2</v>
      </c>
      <c r="C1456" s="2" t="s">
        <v>284</v>
      </c>
      <c r="D1456" s="11" t="s">
        <v>326</v>
      </c>
      <c r="E1456" s="11"/>
      <c r="F1456" s="11" t="s">
        <v>102</v>
      </c>
      <c r="G1456" s="11" t="s">
        <v>659</v>
      </c>
      <c r="H1456" s="11" t="s">
        <v>7288</v>
      </c>
      <c r="I1456" s="68"/>
      <c r="J1456" s="68"/>
      <c r="K1456" s="68"/>
      <c r="L1456" s="68"/>
      <c r="M1456" s="68"/>
      <c r="N1456" s="68" t="s">
        <v>2040</v>
      </c>
      <c r="O1456" s="31" t="s">
        <v>3186</v>
      </c>
      <c r="P1456" s="31">
        <v>3.387</v>
      </c>
    </row>
    <row r="1457" spans="1:16" x14ac:dyDescent="0.35">
      <c r="A1457" s="2" t="s">
        <v>156</v>
      </c>
      <c r="B1457" s="27">
        <v>2</v>
      </c>
      <c r="C1457" s="2" t="s">
        <v>284</v>
      </c>
      <c r="D1457" s="11" t="s">
        <v>326</v>
      </c>
      <c r="E1457" s="11"/>
      <c r="F1457" s="11" t="s">
        <v>102</v>
      </c>
      <c r="G1457" s="11" t="s">
        <v>659</v>
      </c>
      <c r="H1457" s="11" t="s">
        <v>7276</v>
      </c>
      <c r="I1457" s="68"/>
      <c r="J1457" s="68"/>
      <c r="K1457" s="68"/>
      <c r="L1457" s="68"/>
      <c r="M1457" s="68" t="s">
        <v>2040</v>
      </c>
      <c r="N1457" s="68" t="s">
        <v>2040</v>
      </c>
      <c r="O1457" s="31" t="s">
        <v>3187</v>
      </c>
      <c r="P1457" s="31">
        <v>2.54</v>
      </c>
    </row>
    <row r="1458" spans="1:16" x14ac:dyDescent="0.35">
      <c r="A1458" s="2" t="s">
        <v>16</v>
      </c>
      <c r="B1458" s="27">
        <v>2</v>
      </c>
      <c r="C1458" s="2" t="s">
        <v>264</v>
      </c>
      <c r="D1458" s="11" t="s">
        <v>491</v>
      </c>
      <c r="E1458" s="11"/>
      <c r="F1458" s="33" t="s">
        <v>608</v>
      </c>
      <c r="G1458" s="33" t="s">
        <v>608</v>
      </c>
      <c r="H1458" s="11" t="s">
        <v>7269</v>
      </c>
      <c r="I1458" s="67"/>
      <c r="J1458" s="67"/>
      <c r="K1458" s="67"/>
      <c r="L1458" s="67"/>
      <c r="M1458" s="67"/>
      <c r="N1458" s="67"/>
      <c r="O1458" s="31" t="s">
        <v>1104</v>
      </c>
      <c r="P1458" s="31">
        <v>0.189</v>
      </c>
    </row>
    <row r="1459" spans="1:16" x14ac:dyDescent="0.35">
      <c r="A1459" s="2" t="s">
        <v>16</v>
      </c>
      <c r="B1459" s="27">
        <v>2</v>
      </c>
      <c r="C1459" s="2" t="s">
        <v>264</v>
      </c>
      <c r="D1459" s="11" t="s">
        <v>491</v>
      </c>
      <c r="E1459" s="11"/>
      <c r="F1459" s="33" t="s">
        <v>608</v>
      </c>
      <c r="G1459" s="33" t="s">
        <v>608</v>
      </c>
      <c r="H1459" s="11" t="s">
        <v>7279</v>
      </c>
      <c r="I1459" s="68"/>
      <c r="J1459" s="68"/>
      <c r="K1459" s="68"/>
      <c r="L1459" s="68"/>
      <c r="M1459" s="68" t="s">
        <v>2040</v>
      </c>
      <c r="N1459" s="68"/>
      <c r="O1459" s="31" t="s">
        <v>3188</v>
      </c>
      <c r="P1459" s="31">
        <v>0.151</v>
      </c>
    </row>
    <row r="1460" spans="1:16" x14ac:dyDescent="0.35">
      <c r="A1460" s="2" t="s">
        <v>16</v>
      </c>
      <c r="B1460" s="27">
        <v>2</v>
      </c>
      <c r="C1460" s="2" t="s">
        <v>263</v>
      </c>
      <c r="D1460" s="11" t="s">
        <v>348</v>
      </c>
      <c r="E1460" s="11"/>
      <c r="F1460" s="11" t="s">
        <v>252</v>
      </c>
      <c r="G1460" s="11" t="s">
        <v>608</v>
      </c>
      <c r="H1460" s="11" t="s">
        <v>7269</v>
      </c>
      <c r="I1460" s="68"/>
      <c r="J1460" s="68"/>
      <c r="K1460" s="68"/>
      <c r="L1460" s="68"/>
      <c r="M1460" s="68"/>
      <c r="N1460" s="68"/>
      <c r="O1460" s="31" t="s">
        <v>1105</v>
      </c>
      <c r="P1460" s="31">
        <v>1E-3</v>
      </c>
    </row>
    <row r="1461" spans="1:16" x14ac:dyDescent="0.35">
      <c r="A1461" s="2" t="s">
        <v>16</v>
      </c>
      <c r="B1461" s="27">
        <v>2</v>
      </c>
      <c r="C1461" s="2" t="s">
        <v>263</v>
      </c>
      <c r="D1461" s="11" t="s">
        <v>348</v>
      </c>
      <c r="E1461" s="11"/>
      <c r="F1461" s="11" t="s">
        <v>252</v>
      </c>
      <c r="G1461" s="11" t="s">
        <v>608</v>
      </c>
      <c r="H1461" s="11" t="s">
        <v>7279</v>
      </c>
      <c r="I1461" s="68"/>
      <c r="J1461" s="68"/>
      <c r="K1461" s="68"/>
      <c r="L1461" s="68"/>
      <c r="M1461" s="68" t="s">
        <v>2040</v>
      </c>
      <c r="N1461" s="68"/>
      <c r="O1461" s="31" t="s">
        <v>3189</v>
      </c>
      <c r="P1461" s="31">
        <v>1E-3</v>
      </c>
    </row>
    <row r="1462" spans="1:16" x14ac:dyDescent="0.35">
      <c r="A1462" s="2" t="s">
        <v>16</v>
      </c>
      <c r="B1462" s="27">
        <v>2</v>
      </c>
      <c r="C1462" s="2" t="s">
        <v>263</v>
      </c>
      <c r="D1462" s="11" t="s">
        <v>348</v>
      </c>
      <c r="E1462" s="11"/>
      <c r="F1462" s="11" t="s">
        <v>252</v>
      </c>
      <c r="G1462" s="11" t="s">
        <v>608</v>
      </c>
      <c r="H1462" s="11" t="s">
        <v>7285</v>
      </c>
      <c r="I1462" s="68" t="s">
        <v>2040</v>
      </c>
      <c r="J1462" s="68"/>
      <c r="K1462" s="68"/>
      <c r="L1462" s="68"/>
      <c r="M1462" s="68"/>
      <c r="N1462" s="68"/>
      <c r="O1462" s="31" t="s">
        <v>3190</v>
      </c>
      <c r="P1462" s="31">
        <v>1E-3</v>
      </c>
    </row>
    <row r="1463" spans="1:16" x14ac:dyDescent="0.35">
      <c r="A1463" s="2" t="s">
        <v>16</v>
      </c>
      <c r="B1463" s="27">
        <v>2</v>
      </c>
      <c r="C1463" s="2" t="s">
        <v>263</v>
      </c>
      <c r="D1463" s="11" t="s">
        <v>348</v>
      </c>
      <c r="E1463" s="11"/>
      <c r="F1463" s="11" t="s">
        <v>252</v>
      </c>
      <c r="G1463" s="11" t="s">
        <v>608</v>
      </c>
      <c r="H1463" s="11" t="s">
        <v>7273</v>
      </c>
      <c r="I1463" s="68" t="s">
        <v>2040</v>
      </c>
      <c r="J1463" s="68"/>
      <c r="K1463" s="68"/>
      <c r="L1463" s="68"/>
      <c r="M1463" s="68" t="s">
        <v>2040</v>
      </c>
      <c r="N1463" s="68"/>
      <c r="O1463" s="31" t="s">
        <v>3191</v>
      </c>
      <c r="P1463" s="31">
        <v>1E-3</v>
      </c>
    </row>
    <row r="1464" spans="1:16" x14ac:dyDescent="0.35">
      <c r="A1464" s="2" t="s">
        <v>16</v>
      </c>
      <c r="B1464" s="27">
        <v>2</v>
      </c>
      <c r="C1464" s="2" t="s">
        <v>263</v>
      </c>
      <c r="D1464" s="11" t="s">
        <v>348</v>
      </c>
      <c r="E1464" s="11"/>
      <c r="F1464" s="11" t="s">
        <v>253</v>
      </c>
      <c r="G1464" s="11" t="s">
        <v>608</v>
      </c>
      <c r="H1464" s="11" t="s">
        <v>7269</v>
      </c>
      <c r="I1464" s="68"/>
      <c r="J1464" s="68"/>
      <c r="K1464" s="68"/>
      <c r="L1464" s="68"/>
      <c r="M1464" s="68"/>
      <c r="N1464" s="68"/>
      <c r="O1464" s="31" t="s">
        <v>1106</v>
      </c>
      <c r="P1464" s="31">
        <v>3.0000000000000001E-3</v>
      </c>
    </row>
    <row r="1465" spans="1:16" x14ac:dyDescent="0.35">
      <c r="A1465" s="2" t="s">
        <v>16</v>
      </c>
      <c r="B1465" s="27">
        <v>2</v>
      </c>
      <c r="C1465" s="2" t="s">
        <v>263</v>
      </c>
      <c r="D1465" s="11" t="s">
        <v>348</v>
      </c>
      <c r="E1465" s="11"/>
      <c r="F1465" s="11" t="s">
        <v>253</v>
      </c>
      <c r="G1465" s="11" t="s">
        <v>608</v>
      </c>
      <c r="H1465" s="11" t="s">
        <v>7279</v>
      </c>
      <c r="I1465" s="68"/>
      <c r="J1465" s="68"/>
      <c r="K1465" s="68"/>
      <c r="L1465" s="68"/>
      <c r="M1465" s="68" t="s">
        <v>2040</v>
      </c>
      <c r="N1465" s="68"/>
      <c r="O1465" s="31" t="s">
        <v>3192</v>
      </c>
      <c r="P1465" s="31">
        <v>2E-3</v>
      </c>
    </row>
    <row r="1466" spans="1:16" x14ac:dyDescent="0.35">
      <c r="A1466" s="2" t="s">
        <v>16</v>
      </c>
      <c r="B1466" s="27">
        <v>2</v>
      </c>
      <c r="C1466" s="2" t="s">
        <v>263</v>
      </c>
      <c r="D1466" s="11" t="s">
        <v>348</v>
      </c>
      <c r="E1466" s="11"/>
      <c r="F1466" s="11" t="s">
        <v>253</v>
      </c>
      <c r="G1466" s="11" t="s">
        <v>608</v>
      </c>
      <c r="H1466" s="11" t="s">
        <v>7285</v>
      </c>
      <c r="I1466" s="68" t="s">
        <v>2040</v>
      </c>
      <c r="J1466" s="68"/>
      <c r="K1466" s="68"/>
      <c r="L1466" s="68"/>
      <c r="M1466" s="68"/>
      <c r="N1466" s="68"/>
      <c r="O1466" s="31" t="s">
        <v>3193</v>
      </c>
      <c r="P1466" s="31">
        <v>3.0000000000000001E-3</v>
      </c>
    </row>
    <row r="1467" spans="1:16" x14ac:dyDescent="0.35">
      <c r="A1467" s="2" t="s">
        <v>16</v>
      </c>
      <c r="B1467" s="27">
        <v>2</v>
      </c>
      <c r="C1467" s="2" t="s">
        <v>263</v>
      </c>
      <c r="D1467" s="11" t="s">
        <v>348</v>
      </c>
      <c r="E1467" s="11"/>
      <c r="F1467" s="11" t="s">
        <v>253</v>
      </c>
      <c r="G1467" s="11" t="s">
        <v>608</v>
      </c>
      <c r="H1467" s="11" t="s">
        <v>7273</v>
      </c>
      <c r="I1467" s="68" t="s">
        <v>2040</v>
      </c>
      <c r="J1467" s="68"/>
      <c r="K1467" s="68"/>
      <c r="L1467" s="68"/>
      <c r="M1467" s="68" t="s">
        <v>2040</v>
      </c>
      <c r="N1467" s="68"/>
      <c r="O1467" s="31" t="s">
        <v>3194</v>
      </c>
      <c r="P1467" s="31">
        <v>3.0000000000000001E-3</v>
      </c>
    </row>
    <row r="1468" spans="1:16" x14ac:dyDescent="0.35">
      <c r="A1468" s="2" t="s">
        <v>16</v>
      </c>
      <c r="B1468" s="27">
        <v>2</v>
      </c>
      <c r="C1468" s="2" t="s">
        <v>263</v>
      </c>
      <c r="D1468" s="11" t="s">
        <v>348</v>
      </c>
      <c r="E1468" s="11"/>
      <c r="F1468" s="11" t="s">
        <v>254</v>
      </c>
      <c r="G1468" s="11" t="s">
        <v>608</v>
      </c>
      <c r="H1468" s="11" t="s">
        <v>7269</v>
      </c>
      <c r="I1468" s="68"/>
      <c r="J1468" s="68"/>
      <c r="K1468" s="68"/>
      <c r="L1468" s="68"/>
      <c r="M1468" s="68"/>
      <c r="N1468" s="68"/>
      <c r="O1468" s="31" t="s">
        <v>1107</v>
      </c>
      <c r="P1468" s="31">
        <v>4.0000000000000001E-3</v>
      </c>
    </row>
    <row r="1469" spans="1:16" x14ac:dyDescent="0.35">
      <c r="A1469" s="2" t="s">
        <v>16</v>
      </c>
      <c r="B1469" s="27">
        <v>2</v>
      </c>
      <c r="C1469" s="2" t="s">
        <v>263</v>
      </c>
      <c r="D1469" s="11" t="s">
        <v>348</v>
      </c>
      <c r="E1469" s="11"/>
      <c r="F1469" s="11" t="s">
        <v>254</v>
      </c>
      <c r="G1469" s="11" t="s">
        <v>608</v>
      </c>
      <c r="H1469" s="11" t="s">
        <v>7279</v>
      </c>
      <c r="I1469" s="68"/>
      <c r="J1469" s="68"/>
      <c r="K1469" s="68"/>
      <c r="L1469" s="68"/>
      <c r="M1469" s="68" t="s">
        <v>2040</v>
      </c>
      <c r="N1469" s="68"/>
      <c r="O1469" s="31" t="s">
        <v>3195</v>
      </c>
      <c r="P1469" s="31">
        <v>3.0000000000000001E-3</v>
      </c>
    </row>
    <row r="1470" spans="1:16" x14ac:dyDescent="0.35">
      <c r="A1470" s="2" t="s">
        <v>16</v>
      </c>
      <c r="B1470" s="27">
        <v>2</v>
      </c>
      <c r="C1470" s="2" t="s">
        <v>263</v>
      </c>
      <c r="D1470" s="11" t="s">
        <v>348</v>
      </c>
      <c r="E1470" s="11"/>
      <c r="F1470" s="11" t="s">
        <v>254</v>
      </c>
      <c r="G1470" s="11" t="s">
        <v>608</v>
      </c>
      <c r="H1470" s="11" t="s">
        <v>7285</v>
      </c>
      <c r="I1470" s="68" t="s">
        <v>2040</v>
      </c>
      <c r="J1470" s="68"/>
      <c r="K1470" s="68"/>
      <c r="L1470" s="68"/>
      <c r="M1470" s="68"/>
      <c r="N1470" s="68"/>
      <c r="O1470" s="31" t="s">
        <v>3196</v>
      </c>
      <c r="P1470" s="31">
        <v>5.0000000000000001E-3</v>
      </c>
    </row>
    <row r="1471" spans="1:16" x14ac:dyDescent="0.35">
      <c r="A1471" s="2" t="s">
        <v>16</v>
      </c>
      <c r="B1471" s="27">
        <v>2</v>
      </c>
      <c r="C1471" s="2" t="s">
        <v>263</v>
      </c>
      <c r="D1471" s="11" t="s">
        <v>348</v>
      </c>
      <c r="E1471" s="11"/>
      <c r="F1471" s="11" t="s">
        <v>254</v>
      </c>
      <c r="G1471" s="11" t="s">
        <v>608</v>
      </c>
      <c r="H1471" s="11" t="s">
        <v>7273</v>
      </c>
      <c r="I1471" s="68" t="s">
        <v>2040</v>
      </c>
      <c r="J1471" s="68"/>
      <c r="K1471" s="68"/>
      <c r="L1471" s="68"/>
      <c r="M1471" s="68" t="s">
        <v>2040</v>
      </c>
      <c r="N1471" s="68"/>
      <c r="O1471" s="31" t="s">
        <v>3197</v>
      </c>
      <c r="P1471" s="31">
        <v>5.0000000000000001E-3</v>
      </c>
    </row>
    <row r="1472" spans="1:16" x14ac:dyDescent="0.35">
      <c r="A1472" s="2" t="s">
        <v>16</v>
      </c>
      <c r="B1472" s="27">
        <v>2</v>
      </c>
      <c r="C1472" s="2" t="s">
        <v>263</v>
      </c>
      <c r="D1472" s="11" t="s">
        <v>348</v>
      </c>
      <c r="E1472" s="11"/>
      <c r="F1472" s="11" t="s">
        <v>255</v>
      </c>
      <c r="G1472" s="11" t="s">
        <v>608</v>
      </c>
      <c r="H1472" s="11" t="s">
        <v>7269</v>
      </c>
      <c r="I1472" s="68"/>
      <c r="J1472" s="68"/>
      <c r="K1472" s="68"/>
      <c r="L1472" s="68"/>
      <c r="M1472" s="68"/>
      <c r="N1472" s="68"/>
      <c r="O1472" s="31" t="s">
        <v>1108</v>
      </c>
      <c r="P1472" s="31">
        <v>1.4999999999999999E-2</v>
      </c>
    </row>
    <row r="1473" spans="1:16" x14ac:dyDescent="0.35">
      <c r="A1473" s="2" t="s">
        <v>16</v>
      </c>
      <c r="B1473" s="27">
        <v>2</v>
      </c>
      <c r="C1473" s="2" t="s">
        <v>263</v>
      </c>
      <c r="D1473" s="11" t="s">
        <v>348</v>
      </c>
      <c r="E1473" s="11"/>
      <c r="F1473" s="11" t="s">
        <v>255</v>
      </c>
      <c r="G1473" s="11" t="s">
        <v>608</v>
      </c>
      <c r="H1473" s="11" t="s">
        <v>7279</v>
      </c>
      <c r="I1473" s="68"/>
      <c r="J1473" s="68"/>
      <c r="K1473" s="68"/>
      <c r="L1473" s="68"/>
      <c r="M1473" s="68" t="s">
        <v>2040</v>
      </c>
      <c r="N1473" s="68"/>
      <c r="O1473" s="31" t="s">
        <v>3198</v>
      </c>
      <c r="P1473" s="31">
        <v>1.2E-2</v>
      </c>
    </row>
    <row r="1474" spans="1:16" x14ac:dyDescent="0.35">
      <c r="A1474" s="2" t="s">
        <v>16</v>
      </c>
      <c r="B1474" s="27">
        <v>2</v>
      </c>
      <c r="C1474" s="2" t="s">
        <v>263</v>
      </c>
      <c r="D1474" s="11" t="s">
        <v>348</v>
      </c>
      <c r="E1474" s="11"/>
      <c r="F1474" s="11" t="s">
        <v>255</v>
      </c>
      <c r="G1474" s="11" t="s">
        <v>608</v>
      </c>
      <c r="H1474" s="11" t="s">
        <v>7285</v>
      </c>
      <c r="I1474" s="68" t="s">
        <v>2040</v>
      </c>
      <c r="J1474" s="68"/>
      <c r="K1474" s="68"/>
      <c r="L1474" s="68"/>
      <c r="M1474" s="68"/>
      <c r="N1474" s="68"/>
      <c r="O1474" s="31" t="s">
        <v>3199</v>
      </c>
      <c r="P1474" s="31">
        <v>1.7000000000000001E-2</v>
      </c>
    </row>
    <row r="1475" spans="1:16" x14ac:dyDescent="0.35">
      <c r="A1475" s="2" t="s">
        <v>16</v>
      </c>
      <c r="B1475" s="27">
        <v>2</v>
      </c>
      <c r="C1475" s="2" t="s">
        <v>263</v>
      </c>
      <c r="D1475" s="11" t="s">
        <v>348</v>
      </c>
      <c r="E1475" s="11"/>
      <c r="F1475" s="11" t="s">
        <v>255</v>
      </c>
      <c r="G1475" s="11" t="s">
        <v>608</v>
      </c>
      <c r="H1475" s="11" t="s">
        <v>7273</v>
      </c>
      <c r="I1475" s="68" t="s">
        <v>2040</v>
      </c>
      <c r="J1475" s="68"/>
      <c r="K1475" s="68"/>
      <c r="L1475" s="68"/>
      <c r="M1475" s="68" t="s">
        <v>2040</v>
      </c>
      <c r="N1475" s="68"/>
      <c r="O1475" s="31" t="s">
        <v>3200</v>
      </c>
      <c r="P1475" s="31">
        <v>1.7000000000000001E-2</v>
      </c>
    </row>
    <row r="1476" spans="1:16" x14ac:dyDescent="0.35">
      <c r="A1476" s="2" t="s">
        <v>16</v>
      </c>
      <c r="B1476" s="27">
        <v>2</v>
      </c>
      <c r="C1476" s="2" t="s">
        <v>263</v>
      </c>
      <c r="D1476" s="11" t="s">
        <v>348</v>
      </c>
      <c r="E1476" s="11"/>
      <c r="F1476" s="11" t="s">
        <v>241</v>
      </c>
      <c r="G1476" s="11" t="s">
        <v>608</v>
      </c>
      <c r="H1476" s="11" t="s">
        <v>7269</v>
      </c>
      <c r="I1476" s="68"/>
      <c r="J1476" s="68"/>
      <c r="K1476" s="68"/>
      <c r="L1476" s="68"/>
      <c r="M1476" s="68"/>
      <c r="N1476" s="68"/>
      <c r="O1476" s="31" t="s">
        <v>1109</v>
      </c>
      <c r="P1476" s="31">
        <v>2.9000000000000001E-2</v>
      </c>
    </row>
    <row r="1477" spans="1:16" x14ac:dyDescent="0.35">
      <c r="A1477" s="2" t="s">
        <v>16</v>
      </c>
      <c r="B1477" s="27">
        <v>2</v>
      </c>
      <c r="C1477" s="2" t="s">
        <v>263</v>
      </c>
      <c r="D1477" s="11" t="s">
        <v>348</v>
      </c>
      <c r="E1477" s="11"/>
      <c r="F1477" s="11" t="s">
        <v>241</v>
      </c>
      <c r="G1477" s="11" t="s">
        <v>608</v>
      </c>
      <c r="H1477" s="11" t="s">
        <v>7279</v>
      </c>
      <c r="I1477" s="68"/>
      <c r="J1477" s="68"/>
      <c r="K1477" s="68"/>
      <c r="L1477" s="68"/>
      <c r="M1477" s="68" t="s">
        <v>2040</v>
      </c>
      <c r="N1477" s="68"/>
      <c r="O1477" s="31" t="s">
        <v>3201</v>
      </c>
      <c r="P1477" s="31">
        <v>2.3E-2</v>
      </c>
    </row>
    <row r="1478" spans="1:16" x14ac:dyDescent="0.35">
      <c r="A1478" s="2" t="s">
        <v>16</v>
      </c>
      <c r="B1478" s="27">
        <v>2</v>
      </c>
      <c r="C1478" s="2" t="s">
        <v>263</v>
      </c>
      <c r="D1478" s="11" t="s">
        <v>348</v>
      </c>
      <c r="E1478" s="11"/>
      <c r="F1478" s="11" t="s">
        <v>241</v>
      </c>
      <c r="G1478" s="11" t="s">
        <v>608</v>
      </c>
      <c r="H1478" s="11" t="s">
        <v>7285</v>
      </c>
      <c r="I1478" s="68" t="s">
        <v>2040</v>
      </c>
      <c r="J1478" s="68"/>
      <c r="K1478" s="68"/>
      <c r="L1478" s="68"/>
      <c r="M1478" s="68"/>
      <c r="N1478" s="68"/>
      <c r="O1478" s="31" t="s">
        <v>3202</v>
      </c>
      <c r="P1478" s="31">
        <v>3.3000000000000002E-2</v>
      </c>
    </row>
    <row r="1479" spans="1:16" x14ac:dyDescent="0.35">
      <c r="A1479" s="2" t="s">
        <v>16</v>
      </c>
      <c r="B1479" s="27">
        <v>2</v>
      </c>
      <c r="C1479" s="2" t="s">
        <v>263</v>
      </c>
      <c r="D1479" s="11" t="s">
        <v>348</v>
      </c>
      <c r="E1479" s="11"/>
      <c r="F1479" s="11" t="s">
        <v>241</v>
      </c>
      <c r="G1479" s="11" t="s">
        <v>608</v>
      </c>
      <c r="H1479" s="11" t="s">
        <v>7273</v>
      </c>
      <c r="I1479" s="68" t="s">
        <v>2040</v>
      </c>
      <c r="J1479" s="68"/>
      <c r="K1479" s="68"/>
      <c r="L1479" s="68"/>
      <c r="M1479" s="68" t="s">
        <v>2040</v>
      </c>
      <c r="N1479" s="68"/>
      <c r="O1479" s="31" t="s">
        <v>3203</v>
      </c>
      <c r="P1479" s="31">
        <v>3.3000000000000002E-2</v>
      </c>
    </row>
    <row r="1480" spans="1:16" x14ac:dyDescent="0.35">
      <c r="A1480" s="2" t="s">
        <v>16</v>
      </c>
      <c r="B1480" s="27">
        <v>2</v>
      </c>
      <c r="C1480" s="2" t="s">
        <v>263</v>
      </c>
      <c r="D1480" s="11" t="s">
        <v>348</v>
      </c>
      <c r="E1480" s="11"/>
      <c r="F1480" s="11" t="s">
        <v>103</v>
      </c>
      <c r="G1480" s="11" t="s">
        <v>608</v>
      </c>
      <c r="H1480" s="11" t="s">
        <v>7269</v>
      </c>
      <c r="I1480" s="68"/>
      <c r="J1480" s="68"/>
      <c r="K1480" s="68"/>
      <c r="L1480" s="68"/>
      <c r="M1480" s="68"/>
      <c r="N1480" s="68"/>
      <c r="O1480" s="31" t="s">
        <v>1110</v>
      </c>
      <c r="P1480" s="31">
        <v>4.3999999999999997E-2</v>
      </c>
    </row>
    <row r="1481" spans="1:16" x14ac:dyDescent="0.35">
      <c r="A1481" s="2" t="s">
        <v>16</v>
      </c>
      <c r="B1481" s="27">
        <v>2</v>
      </c>
      <c r="C1481" s="2" t="s">
        <v>263</v>
      </c>
      <c r="D1481" s="11" t="s">
        <v>348</v>
      </c>
      <c r="E1481" s="11"/>
      <c r="F1481" s="11" t="s">
        <v>103</v>
      </c>
      <c r="G1481" s="11" t="s">
        <v>608</v>
      </c>
      <c r="H1481" s="11" t="s">
        <v>7279</v>
      </c>
      <c r="I1481" s="68"/>
      <c r="J1481" s="68"/>
      <c r="K1481" s="68"/>
      <c r="L1481" s="68"/>
      <c r="M1481" s="68" t="s">
        <v>2040</v>
      </c>
      <c r="N1481" s="68"/>
      <c r="O1481" s="31" t="s">
        <v>3204</v>
      </c>
      <c r="P1481" s="31">
        <v>3.5000000000000003E-2</v>
      </c>
    </row>
    <row r="1482" spans="1:16" x14ac:dyDescent="0.35">
      <c r="A1482" s="2" t="s">
        <v>16</v>
      </c>
      <c r="B1482" s="27">
        <v>2</v>
      </c>
      <c r="C1482" s="2" t="s">
        <v>263</v>
      </c>
      <c r="D1482" s="11" t="s">
        <v>348</v>
      </c>
      <c r="E1482" s="11"/>
      <c r="F1482" s="11" t="s">
        <v>103</v>
      </c>
      <c r="G1482" s="11" t="s">
        <v>608</v>
      </c>
      <c r="H1482" s="11" t="s">
        <v>7285</v>
      </c>
      <c r="I1482" s="68" t="s">
        <v>2040</v>
      </c>
      <c r="J1482" s="68"/>
      <c r="K1482" s="68"/>
      <c r="L1482" s="68"/>
      <c r="M1482" s="68"/>
      <c r="N1482" s="68"/>
      <c r="O1482" s="31" t="s">
        <v>3205</v>
      </c>
      <c r="P1482" s="31">
        <v>5.0999999999999997E-2</v>
      </c>
    </row>
    <row r="1483" spans="1:16" x14ac:dyDescent="0.35">
      <c r="A1483" s="2" t="s">
        <v>16</v>
      </c>
      <c r="B1483" s="27">
        <v>2</v>
      </c>
      <c r="C1483" s="2" t="s">
        <v>263</v>
      </c>
      <c r="D1483" s="11" t="s">
        <v>348</v>
      </c>
      <c r="E1483" s="11"/>
      <c r="F1483" s="11" t="s">
        <v>103</v>
      </c>
      <c r="G1483" s="11" t="s">
        <v>608</v>
      </c>
      <c r="H1483" s="11" t="s">
        <v>7273</v>
      </c>
      <c r="I1483" s="68" t="s">
        <v>2040</v>
      </c>
      <c r="J1483" s="68"/>
      <c r="K1483" s="68"/>
      <c r="L1483" s="68"/>
      <c r="M1483" s="68" t="s">
        <v>2040</v>
      </c>
      <c r="N1483" s="68"/>
      <c r="O1483" s="31" t="s">
        <v>3206</v>
      </c>
      <c r="P1483" s="31">
        <v>5.0999999999999997E-2</v>
      </c>
    </row>
    <row r="1484" spans="1:16" x14ac:dyDescent="0.35">
      <c r="A1484" s="2" t="s">
        <v>16</v>
      </c>
      <c r="B1484" s="27">
        <v>2</v>
      </c>
      <c r="C1484" s="2" t="s">
        <v>263</v>
      </c>
      <c r="D1484" s="11" t="s">
        <v>348</v>
      </c>
      <c r="E1484" s="11"/>
      <c r="F1484" s="11" t="s">
        <v>98</v>
      </c>
      <c r="G1484" s="11" t="s">
        <v>608</v>
      </c>
      <c r="H1484" s="11" t="s">
        <v>7269</v>
      </c>
      <c r="I1484" s="68"/>
      <c r="J1484" s="68"/>
      <c r="K1484" s="68"/>
      <c r="L1484" s="68"/>
      <c r="M1484" s="68"/>
      <c r="N1484" s="68"/>
      <c r="O1484" s="31" t="s">
        <v>1111</v>
      </c>
      <c r="P1484" s="31">
        <v>0.10199999999999999</v>
      </c>
    </row>
    <row r="1485" spans="1:16" x14ac:dyDescent="0.35">
      <c r="A1485" s="2" t="s">
        <v>16</v>
      </c>
      <c r="B1485" s="27">
        <v>2</v>
      </c>
      <c r="C1485" s="2" t="s">
        <v>263</v>
      </c>
      <c r="D1485" s="11" t="s">
        <v>348</v>
      </c>
      <c r="E1485" s="11"/>
      <c r="F1485" s="11" t="s">
        <v>98</v>
      </c>
      <c r="G1485" s="11" t="s">
        <v>608</v>
      </c>
      <c r="H1485" s="11" t="s">
        <v>7279</v>
      </c>
      <c r="I1485" s="68"/>
      <c r="J1485" s="68"/>
      <c r="K1485" s="68"/>
      <c r="L1485" s="68"/>
      <c r="M1485" s="68" t="s">
        <v>2040</v>
      </c>
      <c r="N1485" s="68"/>
      <c r="O1485" s="31" t="s">
        <v>3207</v>
      </c>
      <c r="P1485" s="31">
        <v>8.2000000000000003E-2</v>
      </c>
    </row>
    <row r="1486" spans="1:16" x14ac:dyDescent="0.35">
      <c r="A1486" s="2" t="s">
        <v>16</v>
      </c>
      <c r="B1486" s="27">
        <v>2</v>
      </c>
      <c r="C1486" s="2" t="s">
        <v>263</v>
      </c>
      <c r="D1486" s="11" t="s">
        <v>348</v>
      </c>
      <c r="E1486" s="11"/>
      <c r="F1486" s="11" t="s">
        <v>98</v>
      </c>
      <c r="G1486" s="11" t="s">
        <v>608</v>
      </c>
      <c r="H1486" s="11" t="s">
        <v>7285</v>
      </c>
      <c r="I1486" s="68" t="s">
        <v>2040</v>
      </c>
      <c r="J1486" s="68"/>
      <c r="K1486" s="68"/>
      <c r="L1486" s="68"/>
      <c r="M1486" s="68"/>
      <c r="N1486" s="68"/>
      <c r="O1486" s="31" t="s">
        <v>3208</v>
      </c>
      <c r="P1486" s="31">
        <v>0.11700000000000001</v>
      </c>
    </row>
    <row r="1487" spans="1:16" x14ac:dyDescent="0.35">
      <c r="A1487" s="2" t="s">
        <v>16</v>
      </c>
      <c r="B1487" s="27">
        <v>2</v>
      </c>
      <c r="C1487" s="2" t="s">
        <v>263</v>
      </c>
      <c r="D1487" s="11" t="s">
        <v>348</v>
      </c>
      <c r="E1487" s="11"/>
      <c r="F1487" s="11" t="s">
        <v>98</v>
      </c>
      <c r="G1487" s="11" t="s">
        <v>608</v>
      </c>
      <c r="H1487" s="11" t="s">
        <v>7273</v>
      </c>
      <c r="I1487" s="68" t="s">
        <v>2040</v>
      </c>
      <c r="J1487" s="68"/>
      <c r="K1487" s="68"/>
      <c r="L1487" s="68"/>
      <c r="M1487" s="68" t="s">
        <v>2040</v>
      </c>
      <c r="N1487" s="68"/>
      <c r="O1487" s="31" t="s">
        <v>3209</v>
      </c>
      <c r="P1487" s="31">
        <v>0.11700000000000001</v>
      </c>
    </row>
    <row r="1488" spans="1:16" x14ac:dyDescent="0.35">
      <c r="A1488" s="2" t="s">
        <v>16</v>
      </c>
      <c r="B1488" s="27">
        <v>2</v>
      </c>
      <c r="C1488" s="2" t="s">
        <v>263</v>
      </c>
      <c r="D1488" s="11" t="s">
        <v>348</v>
      </c>
      <c r="E1488" s="11"/>
      <c r="F1488" s="11" t="s">
        <v>104</v>
      </c>
      <c r="G1488" s="11" t="s">
        <v>608</v>
      </c>
      <c r="H1488" s="11" t="s">
        <v>7269</v>
      </c>
      <c r="I1488" s="68"/>
      <c r="J1488" s="68"/>
      <c r="K1488" s="68"/>
      <c r="L1488" s="68"/>
      <c r="M1488" s="68"/>
      <c r="N1488" s="68"/>
      <c r="O1488" s="31" t="s">
        <v>1112</v>
      </c>
      <c r="P1488" s="31">
        <v>0.218</v>
      </c>
    </row>
    <row r="1489" spans="1:16" x14ac:dyDescent="0.35">
      <c r="A1489" s="2" t="s">
        <v>16</v>
      </c>
      <c r="B1489" s="27">
        <v>2</v>
      </c>
      <c r="C1489" s="2" t="s">
        <v>263</v>
      </c>
      <c r="D1489" s="11" t="s">
        <v>348</v>
      </c>
      <c r="E1489" s="11"/>
      <c r="F1489" s="11" t="s">
        <v>104</v>
      </c>
      <c r="G1489" s="11" t="s">
        <v>608</v>
      </c>
      <c r="H1489" s="11" t="s">
        <v>7279</v>
      </c>
      <c r="I1489" s="68"/>
      <c r="J1489" s="68"/>
      <c r="K1489" s="68"/>
      <c r="L1489" s="68"/>
      <c r="M1489" s="68" t="s">
        <v>2040</v>
      </c>
      <c r="N1489" s="68"/>
      <c r="O1489" s="31" t="s">
        <v>3210</v>
      </c>
      <c r="P1489" s="31">
        <v>0.17399999999999999</v>
      </c>
    </row>
    <row r="1490" spans="1:16" x14ac:dyDescent="0.35">
      <c r="A1490" s="2" t="s">
        <v>16</v>
      </c>
      <c r="B1490" s="27">
        <v>2</v>
      </c>
      <c r="C1490" s="2" t="s">
        <v>263</v>
      </c>
      <c r="D1490" s="11" t="s">
        <v>348</v>
      </c>
      <c r="E1490" s="11"/>
      <c r="F1490" s="11" t="s">
        <v>104</v>
      </c>
      <c r="G1490" s="11" t="s">
        <v>608</v>
      </c>
      <c r="H1490" s="11" t="s">
        <v>7285</v>
      </c>
      <c r="I1490" s="68" t="s">
        <v>2040</v>
      </c>
      <c r="J1490" s="68"/>
      <c r="K1490" s="68"/>
      <c r="L1490" s="68"/>
      <c r="M1490" s="68"/>
      <c r="N1490" s="68"/>
      <c r="O1490" s="31" t="s">
        <v>3211</v>
      </c>
      <c r="P1490" s="31">
        <v>0.251</v>
      </c>
    </row>
    <row r="1491" spans="1:16" x14ac:dyDescent="0.35">
      <c r="A1491" s="2" t="s">
        <v>16</v>
      </c>
      <c r="B1491" s="27">
        <v>2</v>
      </c>
      <c r="C1491" s="2" t="s">
        <v>263</v>
      </c>
      <c r="D1491" s="11" t="s">
        <v>348</v>
      </c>
      <c r="E1491" s="11"/>
      <c r="F1491" s="11" t="s">
        <v>104</v>
      </c>
      <c r="G1491" s="11" t="s">
        <v>608</v>
      </c>
      <c r="H1491" s="11" t="s">
        <v>7273</v>
      </c>
      <c r="I1491" s="68" t="s">
        <v>2040</v>
      </c>
      <c r="J1491" s="68"/>
      <c r="K1491" s="68"/>
      <c r="L1491" s="68"/>
      <c r="M1491" s="68" t="s">
        <v>2040</v>
      </c>
      <c r="N1491" s="68"/>
      <c r="O1491" s="31" t="s">
        <v>3212</v>
      </c>
      <c r="P1491" s="31">
        <v>0.251</v>
      </c>
    </row>
    <row r="1492" spans="1:16" x14ac:dyDescent="0.35">
      <c r="A1492" s="2" t="s">
        <v>16</v>
      </c>
      <c r="B1492" s="27">
        <v>2</v>
      </c>
      <c r="C1492" s="2" t="s">
        <v>263</v>
      </c>
      <c r="D1492" s="11" t="s">
        <v>348</v>
      </c>
      <c r="E1492" s="11"/>
      <c r="F1492" s="11" t="s">
        <v>105</v>
      </c>
      <c r="G1492" s="11" t="s">
        <v>608</v>
      </c>
      <c r="H1492" s="11" t="s">
        <v>7269</v>
      </c>
      <c r="I1492" s="68"/>
      <c r="J1492" s="68"/>
      <c r="K1492" s="68"/>
      <c r="L1492" s="68"/>
      <c r="M1492" s="68"/>
      <c r="N1492" s="68"/>
      <c r="O1492" s="31" t="s">
        <v>1113</v>
      </c>
      <c r="P1492" s="31">
        <v>0.36299999999999999</v>
      </c>
    </row>
    <row r="1493" spans="1:16" x14ac:dyDescent="0.35">
      <c r="A1493" s="2" t="s">
        <v>16</v>
      </c>
      <c r="B1493" s="27">
        <v>2</v>
      </c>
      <c r="C1493" s="2" t="s">
        <v>263</v>
      </c>
      <c r="D1493" s="11" t="s">
        <v>348</v>
      </c>
      <c r="E1493" s="11"/>
      <c r="F1493" s="11" t="s">
        <v>105</v>
      </c>
      <c r="G1493" s="11" t="s">
        <v>608</v>
      </c>
      <c r="H1493" s="11" t="s">
        <v>7279</v>
      </c>
      <c r="I1493" s="68"/>
      <c r="J1493" s="68"/>
      <c r="K1493" s="68"/>
      <c r="L1493" s="68"/>
      <c r="M1493" s="68" t="s">
        <v>2040</v>
      </c>
      <c r="N1493" s="68"/>
      <c r="O1493" s="31" t="s">
        <v>3213</v>
      </c>
      <c r="P1493" s="31">
        <v>0.28999999999999998</v>
      </c>
    </row>
    <row r="1494" spans="1:16" x14ac:dyDescent="0.35">
      <c r="A1494" s="2" t="s">
        <v>16</v>
      </c>
      <c r="B1494" s="27">
        <v>2</v>
      </c>
      <c r="C1494" s="2" t="s">
        <v>263</v>
      </c>
      <c r="D1494" s="11" t="s">
        <v>348</v>
      </c>
      <c r="E1494" s="11"/>
      <c r="F1494" s="11" t="s">
        <v>105</v>
      </c>
      <c r="G1494" s="11" t="s">
        <v>608</v>
      </c>
      <c r="H1494" s="11" t="s">
        <v>7285</v>
      </c>
      <c r="I1494" s="68" t="s">
        <v>2040</v>
      </c>
      <c r="J1494" s="68"/>
      <c r="K1494" s="68"/>
      <c r="L1494" s="68"/>
      <c r="M1494" s="68"/>
      <c r="N1494" s="68"/>
      <c r="O1494" s="31" t="s">
        <v>3214</v>
      </c>
      <c r="P1494" s="31">
        <v>0.41699999999999998</v>
      </c>
    </row>
    <row r="1495" spans="1:16" x14ac:dyDescent="0.35">
      <c r="A1495" s="2" t="s">
        <v>16</v>
      </c>
      <c r="B1495" s="27">
        <v>2</v>
      </c>
      <c r="C1495" s="2" t="s">
        <v>263</v>
      </c>
      <c r="D1495" s="11" t="s">
        <v>348</v>
      </c>
      <c r="E1495" s="11"/>
      <c r="F1495" s="11" t="s">
        <v>105</v>
      </c>
      <c r="G1495" s="11" t="s">
        <v>608</v>
      </c>
      <c r="H1495" s="11" t="s">
        <v>7273</v>
      </c>
      <c r="I1495" s="68" t="s">
        <v>2040</v>
      </c>
      <c r="J1495" s="68"/>
      <c r="K1495" s="68"/>
      <c r="L1495" s="68"/>
      <c r="M1495" s="68" t="s">
        <v>2040</v>
      </c>
      <c r="N1495" s="68"/>
      <c r="O1495" s="31" t="s">
        <v>3215</v>
      </c>
      <c r="P1495" s="31">
        <v>0.41699999999999998</v>
      </c>
    </row>
    <row r="1496" spans="1:16" x14ac:dyDescent="0.35">
      <c r="A1496" s="2" t="s">
        <v>16</v>
      </c>
      <c r="B1496" s="27">
        <v>2</v>
      </c>
      <c r="C1496" s="2" t="s">
        <v>263</v>
      </c>
      <c r="D1496" s="11" t="s">
        <v>348</v>
      </c>
      <c r="E1496" s="11"/>
      <c r="F1496" s="11" t="s">
        <v>107</v>
      </c>
      <c r="G1496" s="11" t="s">
        <v>608</v>
      </c>
      <c r="H1496" s="11" t="s">
        <v>7269</v>
      </c>
      <c r="I1496" s="68"/>
      <c r="J1496" s="68"/>
      <c r="K1496" s="68"/>
      <c r="L1496" s="68"/>
      <c r="M1496" s="68"/>
      <c r="N1496" s="68"/>
      <c r="O1496" s="31" t="s">
        <v>1114</v>
      </c>
      <c r="P1496" s="31">
        <v>0.63800000000000001</v>
      </c>
    </row>
    <row r="1497" spans="1:16" x14ac:dyDescent="0.35">
      <c r="A1497" s="2" t="s">
        <v>16</v>
      </c>
      <c r="B1497" s="27">
        <v>2</v>
      </c>
      <c r="C1497" s="2" t="s">
        <v>263</v>
      </c>
      <c r="D1497" s="11" t="s">
        <v>348</v>
      </c>
      <c r="E1497" s="11"/>
      <c r="F1497" s="11" t="s">
        <v>107</v>
      </c>
      <c r="G1497" s="11" t="s">
        <v>608</v>
      </c>
      <c r="H1497" s="11" t="s">
        <v>7279</v>
      </c>
      <c r="I1497" s="68"/>
      <c r="J1497" s="68"/>
      <c r="K1497" s="68"/>
      <c r="L1497" s="68"/>
      <c r="M1497" s="68" t="s">
        <v>2040</v>
      </c>
      <c r="N1497" s="68"/>
      <c r="O1497" s="31" t="s">
        <v>3216</v>
      </c>
      <c r="P1497" s="31">
        <v>0.51</v>
      </c>
    </row>
    <row r="1498" spans="1:16" x14ac:dyDescent="0.35">
      <c r="A1498" s="2" t="s">
        <v>16</v>
      </c>
      <c r="B1498" s="27">
        <v>2</v>
      </c>
      <c r="C1498" s="2" t="s">
        <v>263</v>
      </c>
      <c r="D1498" s="11" t="s">
        <v>348</v>
      </c>
      <c r="E1498" s="11"/>
      <c r="F1498" s="11" t="s">
        <v>107</v>
      </c>
      <c r="G1498" s="11" t="s">
        <v>608</v>
      </c>
      <c r="H1498" s="11" t="s">
        <v>7285</v>
      </c>
      <c r="I1498" s="68" t="s">
        <v>2040</v>
      </c>
      <c r="J1498" s="68"/>
      <c r="K1498" s="68"/>
      <c r="L1498" s="68"/>
      <c r="M1498" s="68"/>
      <c r="N1498" s="68"/>
      <c r="O1498" s="31" t="s">
        <v>3217</v>
      </c>
      <c r="P1498" s="31">
        <v>0.73399999999999999</v>
      </c>
    </row>
    <row r="1499" spans="1:16" x14ac:dyDescent="0.35">
      <c r="A1499" s="2" t="s">
        <v>16</v>
      </c>
      <c r="B1499" s="27">
        <v>2</v>
      </c>
      <c r="C1499" s="2" t="s">
        <v>263</v>
      </c>
      <c r="D1499" s="11" t="s">
        <v>348</v>
      </c>
      <c r="E1499" s="11"/>
      <c r="F1499" s="11" t="s">
        <v>107</v>
      </c>
      <c r="G1499" s="11" t="s">
        <v>608</v>
      </c>
      <c r="H1499" s="11" t="s">
        <v>7273</v>
      </c>
      <c r="I1499" s="68" t="s">
        <v>2040</v>
      </c>
      <c r="J1499" s="68"/>
      <c r="K1499" s="68"/>
      <c r="L1499" s="68"/>
      <c r="M1499" s="68" t="s">
        <v>2040</v>
      </c>
      <c r="N1499" s="68"/>
      <c r="O1499" s="31" t="s">
        <v>3218</v>
      </c>
      <c r="P1499" s="31">
        <v>0.73399999999999999</v>
      </c>
    </row>
    <row r="1500" spans="1:16" x14ac:dyDescent="0.35">
      <c r="A1500" s="2" t="s">
        <v>16</v>
      </c>
      <c r="B1500" s="27">
        <v>2</v>
      </c>
      <c r="C1500" s="2" t="s">
        <v>263</v>
      </c>
      <c r="D1500" s="11" t="s">
        <v>348</v>
      </c>
      <c r="E1500" s="11"/>
      <c r="F1500" s="11" t="s">
        <v>109</v>
      </c>
      <c r="G1500" s="11" t="s">
        <v>608</v>
      </c>
      <c r="H1500" s="11" t="s">
        <v>7269</v>
      </c>
      <c r="I1500" s="68"/>
      <c r="J1500" s="68"/>
      <c r="K1500" s="68"/>
      <c r="L1500" s="68"/>
      <c r="M1500" s="68"/>
      <c r="N1500" s="68"/>
      <c r="O1500" s="31" t="s">
        <v>1115</v>
      </c>
      <c r="P1500" s="31">
        <v>1.0589999999999999</v>
      </c>
    </row>
    <row r="1501" spans="1:16" x14ac:dyDescent="0.35">
      <c r="A1501" s="2" t="s">
        <v>16</v>
      </c>
      <c r="B1501" s="27">
        <v>2</v>
      </c>
      <c r="C1501" s="2" t="s">
        <v>263</v>
      </c>
      <c r="D1501" s="11" t="s">
        <v>348</v>
      </c>
      <c r="E1501" s="11"/>
      <c r="F1501" s="11" t="s">
        <v>109</v>
      </c>
      <c r="G1501" s="11" t="s">
        <v>608</v>
      </c>
      <c r="H1501" s="11" t="s">
        <v>7279</v>
      </c>
      <c r="I1501" s="68"/>
      <c r="J1501" s="68"/>
      <c r="K1501" s="68"/>
      <c r="L1501" s="68"/>
      <c r="M1501" s="68" t="s">
        <v>2040</v>
      </c>
      <c r="N1501" s="68"/>
      <c r="O1501" s="31" t="s">
        <v>3219</v>
      </c>
      <c r="P1501" s="31">
        <v>0.84699999999999998</v>
      </c>
    </row>
    <row r="1502" spans="1:16" x14ac:dyDescent="0.35">
      <c r="A1502" s="2" t="s">
        <v>16</v>
      </c>
      <c r="B1502" s="27">
        <v>2</v>
      </c>
      <c r="C1502" s="2" t="s">
        <v>263</v>
      </c>
      <c r="D1502" s="11" t="s">
        <v>348</v>
      </c>
      <c r="E1502" s="11"/>
      <c r="F1502" s="11" t="s">
        <v>109</v>
      </c>
      <c r="G1502" s="11" t="s">
        <v>608</v>
      </c>
      <c r="H1502" s="11" t="s">
        <v>7285</v>
      </c>
      <c r="I1502" s="68" t="s">
        <v>2040</v>
      </c>
      <c r="J1502" s="68"/>
      <c r="K1502" s="68"/>
      <c r="L1502" s="68"/>
      <c r="M1502" s="68"/>
      <c r="N1502" s="68"/>
      <c r="O1502" s="31" t="s">
        <v>3220</v>
      </c>
      <c r="P1502" s="31">
        <v>1.218</v>
      </c>
    </row>
    <row r="1503" spans="1:16" x14ac:dyDescent="0.35">
      <c r="A1503" s="2" t="s">
        <v>16</v>
      </c>
      <c r="B1503" s="27">
        <v>2</v>
      </c>
      <c r="C1503" s="2" t="s">
        <v>263</v>
      </c>
      <c r="D1503" s="11" t="s">
        <v>348</v>
      </c>
      <c r="E1503" s="11"/>
      <c r="F1503" s="11" t="s">
        <v>109</v>
      </c>
      <c r="G1503" s="11" t="s">
        <v>608</v>
      </c>
      <c r="H1503" s="11" t="s">
        <v>7273</v>
      </c>
      <c r="I1503" s="68" t="s">
        <v>2040</v>
      </c>
      <c r="J1503" s="68"/>
      <c r="K1503" s="68"/>
      <c r="L1503" s="68"/>
      <c r="M1503" s="68" t="s">
        <v>2040</v>
      </c>
      <c r="N1503" s="68"/>
      <c r="O1503" s="31" t="s">
        <v>3221</v>
      </c>
      <c r="P1503" s="31">
        <v>1.218</v>
      </c>
    </row>
    <row r="1504" spans="1:16" x14ac:dyDescent="0.35">
      <c r="A1504" s="2" t="s">
        <v>16</v>
      </c>
      <c r="B1504" s="27">
        <v>2</v>
      </c>
      <c r="C1504" s="2" t="s">
        <v>263</v>
      </c>
      <c r="D1504" s="11" t="s">
        <v>348</v>
      </c>
      <c r="E1504" s="11"/>
      <c r="F1504" s="11" t="s">
        <v>110</v>
      </c>
      <c r="G1504" s="11" t="s">
        <v>608</v>
      </c>
      <c r="H1504" s="11" t="s">
        <v>7269</v>
      </c>
      <c r="I1504" s="68"/>
      <c r="J1504" s="68"/>
      <c r="K1504" s="68"/>
      <c r="L1504" s="68"/>
      <c r="M1504" s="68"/>
      <c r="N1504" s="68"/>
      <c r="O1504" s="31" t="s">
        <v>1116</v>
      </c>
      <c r="P1504" s="31">
        <v>1.4790000000000001</v>
      </c>
    </row>
    <row r="1505" spans="1:16" x14ac:dyDescent="0.35">
      <c r="A1505" s="2" t="s">
        <v>16</v>
      </c>
      <c r="B1505" s="27">
        <v>2</v>
      </c>
      <c r="C1505" s="2" t="s">
        <v>263</v>
      </c>
      <c r="D1505" s="11" t="s">
        <v>348</v>
      </c>
      <c r="E1505" s="11"/>
      <c r="F1505" s="11" t="s">
        <v>110</v>
      </c>
      <c r="G1505" s="11" t="s">
        <v>608</v>
      </c>
      <c r="H1505" s="11" t="s">
        <v>7279</v>
      </c>
      <c r="I1505" s="68"/>
      <c r="J1505" s="68"/>
      <c r="K1505" s="68"/>
      <c r="L1505" s="68"/>
      <c r="M1505" s="68" t="s">
        <v>2040</v>
      </c>
      <c r="N1505" s="68"/>
      <c r="O1505" s="31" t="s">
        <v>3222</v>
      </c>
      <c r="P1505" s="31">
        <v>1.1830000000000001</v>
      </c>
    </row>
    <row r="1506" spans="1:16" x14ac:dyDescent="0.35">
      <c r="A1506" s="2" t="s">
        <v>16</v>
      </c>
      <c r="B1506" s="27">
        <v>2</v>
      </c>
      <c r="C1506" s="2" t="s">
        <v>263</v>
      </c>
      <c r="D1506" s="11" t="s">
        <v>348</v>
      </c>
      <c r="E1506" s="11"/>
      <c r="F1506" s="11" t="s">
        <v>110</v>
      </c>
      <c r="G1506" s="11" t="s">
        <v>608</v>
      </c>
      <c r="H1506" s="11" t="s">
        <v>7285</v>
      </c>
      <c r="I1506" s="68" t="s">
        <v>2040</v>
      </c>
      <c r="J1506" s="68"/>
      <c r="K1506" s="68"/>
      <c r="L1506" s="68"/>
      <c r="M1506" s="68"/>
      <c r="N1506" s="68"/>
      <c r="O1506" s="31" t="s">
        <v>3223</v>
      </c>
      <c r="P1506" s="31">
        <v>1.7010000000000001</v>
      </c>
    </row>
    <row r="1507" spans="1:16" x14ac:dyDescent="0.35">
      <c r="A1507" s="2" t="s">
        <v>16</v>
      </c>
      <c r="B1507" s="27">
        <v>2</v>
      </c>
      <c r="C1507" s="2" t="s">
        <v>263</v>
      </c>
      <c r="D1507" s="11" t="s">
        <v>348</v>
      </c>
      <c r="E1507" s="11"/>
      <c r="F1507" s="11" t="s">
        <v>110</v>
      </c>
      <c r="G1507" s="11" t="s">
        <v>608</v>
      </c>
      <c r="H1507" s="11" t="s">
        <v>7273</v>
      </c>
      <c r="I1507" s="68" t="s">
        <v>2040</v>
      </c>
      <c r="J1507" s="68"/>
      <c r="K1507" s="68"/>
      <c r="L1507" s="68"/>
      <c r="M1507" s="68" t="s">
        <v>2040</v>
      </c>
      <c r="N1507" s="68"/>
      <c r="O1507" s="31" t="s">
        <v>3224</v>
      </c>
      <c r="P1507" s="31">
        <v>1.7010000000000001</v>
      </c>
    </row>
    <row r="1508" spans="1:16" x14ac:dyDescent="0.35">
      <c r="A1508" s="2" t="s">
        <v>16</v>
      </c>
      <c r="B1508" s="27">
        <v>2</v>
      </c>
      <c r="C1508" s="2" t="s">
        <v>263</v>
      </c>
      <c r="D1508" s="11" t="s">
        <v>348</v>
      </c>
      <c r="E1508" s="11"/>
      <c r="F1508" s="11" t="s">
        <v>111</v>
      </c>
      <c r="G1508" s="11" t="s">
        <v>608</v>
      </c>
      <c r="H1508" s="11" t="s">
        <v>7269</v>
      </c>
      <c r="I1508" s="68"/>
      <c r="J1508" s="68"/>
      <c r="K1508" s="68"/>
      <c r="L1508" s="68"/>
      <c r="M1508" s="68"/>
      <c r="N1508" s="68"/>
      <c r="O1508" s="31" t="s">
        <v>1117</v>
      </c>
      <c r="P1508" s="31">
        <v>1.9139999999999999</v>
      </c>
    </row>
    <row r="1509" spans="1:16" x14ac:dyDescent="0.35">
      <c r="A1509" s="2" t="s">
        <v>16</v>
      </c>
      <c r="B1509" s="27">
        <v>2</v>
      </c>
      <c r="C1509" s="2" t="s">
        <v>263</v>
      </c>
      <c r="D1509" s="11" t="s">
        <v>348</v>
      </c>
      <c r="E1509" s="11"/>
      <c r="F1509" s="11" t="s">
        <v>111</v>
      </c>
      <c r="G1509" s="11" t="s">
        <v>608</v>
      </c>
      <c r="H1509" s="11" t="s">
        <v>7279</v>
      </c>
      <c r="I1509" s="68"/>
      <c r="J1509" s="68"/>
      <c r="K1509" s="68"/>
      <c r="L1509" s="68"/>
      <c r="M1509" s="68" t="s">
        <v>2040</v>
      </c>
      <c r="N1509" s="68"/>
      <c r="O1509" s="31" t="s">
        <v>3225</v>
      </c>
      <c r="P1509" s="31">
        <v>1.5309999999999999</v>
      </c>
    </row>
    <row r="1510" spans="1:16" x14ac:dyDescent="0.35">
      <c r="A1510" s="2" t="s">
        <v>16</v>
      </c>
      <c r="B1510" s="27">
        <v>2</v>
      </c>
      <c r="C1510" s="2" t="s">
        <v>263</v>
      </c>
      <c r="D1510" s="11" t="s">
        <v>348</v>
      </c>
      <c r="E1510" s="11"/>
      <c r="F1510" s="11" t="s">
        <v>111</v>
      </c>
      <c r="G1510" s="11" t="s">
        <v>608</v>
      </c>
      <c r="H1510" s="11" t="s">
        <v>7285</v>
      </c>
      <c r="I1510" s="68" t="s">
        <v>2040</v>
      </c>
      <c r="J1510" s="68"/>
      <c r="K1510" s="68"/>
      <c r="L1510" s="68"/>
      <c r="M1510" s="68"/>
      <c r="N1510" s="68"/>
      <c r="O1510" s="31" t="s">
        <v>3226</v>
      </c>
      <c r="P1510" s="31">
        <v>2.2010000000000001</v>
      </c>
    </row>
    <row r="1511" spans="1:16" x14ac:dyDescent="0.35">
      <c r="A1511" s="2" t="s">
        <v>16</v>
      </c>
      <c r="B1511" s="27">
        <v>2</v>
      </c>
      <c r="C1511" s="2" t="s">
        <v>263</v>
      </c>
      <c r="D1511" s="11" t="s">
        <v>348</v>
      </c>
      <c r="E1511" s="11"/>
      <c r="F1511" s="11" t="s">
        <v>111</v>
      </c>
      <c r="G1511" s="11" t="s">
        <v>608</v>
      </c>
      <c r="H1511" s="11" t="s">
        <v>7273</v>
      </c>
      <c r="I1511" s="68" t="s">
        <v>2040</v>
      </c>
      <c r="J1511" s="68"/>
      <c r="K1511" s="68"/>
      <c r="L1511" s="68"/>
      <c r="M1511" s="68" t="s">
        <v>2040</v>
      </c>
      <c r="N1511" s="68"/>
      <c r="O1511" s="31" t="s">
        <v>3227</v>
      </c>
      <c r="P1511" s="31">
        <v>2.2010000000000001</v>
      </c>
    </row>
    <row r="1512" spans="1:16" x14ac:dyDescent="0.35">
      <c r="A1512" s="2" t="s">
        <v>16</v>
      </c>
      <c r="B1512" s="27">
        <v>2</v>
      </c>
      <c r="C1512" s="2" t="s">
        <v>263</v>
      </c>
      <c r="D1512" s="11" t="s">
        <v>348</v>
      </c>
      <c r="E1512" s="11"/>
      <c r="F1512" s="11" t="s">
        <v>112</v>
      </c>
      <c r="G1512" s="11" t="s">
        <v>608</v>
      </c>
      <c r="H1512" s="11" t="s">
        <v>7269</v>
      </c>
      <c r="I1512" s="68"/>
      <c r="J1512" s="68"/>
      <c r="K1512" s="68"/>
      <c r="L1512" s="68"/>
      <c r="M1512" s="68"/>
      <c r="N1512" s="68"/>
      <c r="O1512" s="31" t="s">
        <v>1118</v>
      </c>
      <c r="P1512" s="31">
        <v>2.117</v>
      </c>
    </row>
    <row r="1513" spans="1:16" x14ac:dyDescent="0.35">
      <c r="A1513" s="2" t="s">
        <v>16</v>
      </c>
      <c r="B1513" s="27">
        <v>2</v>
      </c>
      <c r="C1513" s="2" t="s">
        <v>263</v>
      </c>
      <c r="D1513" s="11" t="s">
        <v>348</v>
      </c>
      <c r="E1513" s="11"/>
      <c r="F1513" s="11" t="s">
        <v>112</v>
      </c>
      <c r="G1513" s="11" t="s">
        <v>608</v>
      </c>
      <c r="H1513" s="11" t="s">
        <v>7279</v>
      </c>
      <c r="I1513" s="68"/>
      <c r="J1513" s="68"/>
      <c r="K1513" s="68"/>
      <c r="L1513" s="68"/>
      <c r="M1513" s="68" t="s">
        <v>2040</v>
      </c>
      <c r="N1513" s="68"/>
      <c r="O1513" s="31" t="s">
        <v>3228</v>
      </c>
      <c r="P1513" s="31">
        <v>1.694</v>
      </c>
    </row>
    <row r="1514" spans="1:16" x14ac:dyDescent="0.35">
      <c r="A1514" s="2" t="s">
        <v>16</v>
      </c>
      <c r="B1514" s="27">
        <v>2</v>
      </c>
      <c r="C1514" s="2" t="s">
        <v>263</v>
      </c>
      <c r="D1514" s="11" t="s">
        <v>348</v>
      </c>
      <c r="E1514" s="11"/>
      <c r="F1514" s="11" t="s">
        <v>112</v>
      </c>
      <c r="G1514" s="11" t="s">
        <v>608</v>
      </c>
      <c r="H1514" s="11" t="s">
        <v>7285</v>
      </c>
      <c r="I1514" s="68" t="s">
        <v>2040</v>
      </c>
      <c r="J1514" s="68"/>
      <c r="K1514" s="68"/>
      <c r="L1514" s="68"/>
      <c r="M1514" s="68"/>
      <c r="N1514" s="68"/>
      <c r="O1514" s="31" t="s">
        <v>3229</v>
      </c>
      <c r="P1514" s="31">
        <v>2.4350000000000001</v>
      </c>
    </row>
    <row r="1515" spans="1:16" x14ac:dyDescent="0.35">
      <c r="A1515" s="2" t="s">
        <v>16</v>
      </c>
      <c r="B1515" s="27">
        <v>2</v>
      </c>
      <c r="C1515" s="2" t="s">
        <v>263</v>
      </c>
      <c r="D1515" s="11" t="s">
        <v>348</v>
      </c>
      <c r="E1515" s="11"/>
      <c r="F1515" s="11" t="s">
        <v>112</v>
      </c>
      <c r="G1515" s="11" t="s">
        <v>608</v>
      </c>
      <c r="H1515" s="11" t="s">
        <v>7273</v>
      </c>
      <c r="I1515" s="68" t="s">
        <v>2040</v>
      </c>
      <c r="J1515" s="68"/>
      <c r="K1515" s="68"/>
      <c r="L1515" s="68"/>
      <c r="M1515" s="68" t="s">
        <v>2040</v>
      </c>
      <c r="N1515" s="68"/>
      <c r="O1515" s="31" t="s">
        <v>3230</v>
      </c>
      <c r="P1515" s="31">
        <v>2.4350000000000001</v>
      </c>
    </row>
    <row r="1516" spans="1:16" x14ac:dyDescent="0.35">
      <c r="A1516" s="2" t="s">
        <v>16</v>
      </c>
      <c r="B1516" s="27">
        <v>2</v>
      </c>
      <c r="C1516" s="2" t="s">
        <v>263</v>
      </c>
      <c r="D1516" s="11" t="s">
        <v>348</v>
      </c>
      <c r="E1516" s="11"/>
      <c r="F1516" s="11" t="s">
        <v>113</v>
      </c>
      <c r="G1516" s="11" t="s">
        <v>608</v>
      </c>
      <c r="H1516" s="11" t="s">
        <v>7269</v>
      </c>
      <c r="I1516" s="68"/>
      <c r="J1516" s="68"/>
      <c r="K1516" s="68"/>
      <c r="L1516" s="68"/>
      <c r="M1516" s="68"/>
      <c r="N1516" s="68"/>
      <c r="O1516" s="31" t="s">
        <v>1119</v>
      </c>
      <c r="P1516" s="31">
        <v>2.5379999999999998</v>
      </c>
    </row>
    <row r="1517" spans="1:16" x14ac:dyDescent="0.35">
      <c r="A1517" s="2" t="s">
        <v>16</v>
      </c>
      <c r="B1517" s="27">
        <v>2</v>
      </c>
      <c r="C1517" s="2" t="s">
        <v>263</v>
      </c>
      <c r="D1517" s="11" t="s">
        <v>348</v>
      </c>
      <c r="E1517" s="11"/>
      <c r="F1517" s="11" t="s">
        <v>113</v>
      </c>
      <c r="G1517" s="11" t="s">
        <v>608</v>
      </c>
      <c r="H1517" s="11" t="s">
        <v>7279</v>
      </c>
      <c r="I1517" s="68"/>
      <c r="J1517" s="68"/>
      <c r="K1517" s="68"/>
      <c r="L1517" s="68"/>
      <c r="M1517" s="68" t="s">
        <v>2040</v>
      </c>
      <c r="N1517" s="68"/>
      <c r="O1517" s="31" t="s">
        <v>3231</v>
      </c>
      <c r="P1517" s="31">
        <v>2.0299999999999998</v>
      </c>
    </row>
    <row r="1518" spans="1:16" x14ac:dyDescent="0.35">
      <c r="A1518" s="2" t="s">
        <v>16</v>
      </c>
      <c r="B1518" s="27">
        <v>2</v>
      </c>
      <c r="C1518" s="2" t="s">
        <v>263</v>
      </c>
      <c r="D1518" s="11" t="s">
        <v>348</v>
      </c>
      <c r="E1518" s="11"/>
      <c r="F1518" s="11" t="s">
        <v>113</v>
      </c>
      <c r="G1518" s="11" t="s">
        <v>608</v>
      </c>
      <c r="H1518" s="11" t="s">
        <v>7285</v>
      </c>
      <c r="I1518" s="68" t="s">
        <v>2040</v>
      </c>
      <c r="J1518" s="68"/>
      <c r="K1518" s="68"/>
      <c r="L1518" s="68"/>
      <c r="M1518" s="68"/>
      <c r="N1518" s="68"/>
      <c r="O1518" s="31" t="s">
        <v>3232</v>
      </c>
      <c r="P1518" s="31">
        <v>2.919</v>
      </c>
    </row>
    <row r="1519" spans="1:16" x14ac:dyDescent="0.35">
      <c r="A1519" s="2" t="s">
        <v>16</v>
      </c>
      <c r="B1519" s="27">
        <v>2</v>
      </c>
      <c r="C1519" s="2" t="s">
        <v>263</v>
      </c>
      <c r="D1519" s="11" t="s">
        <v>348</v>
      </c>
      <c r="E1519" s="11"/>
      <c r="F1519" s="11" t="s">
        <v>113</v>
      </c>
      <c r="G1519" s="11" t="s">
        <v>608</v>
      </c>
      <c r="H1519" s="11" t="s">
        <v>7273</v>
      </c>
      <c r="I1519" s="68" t="s">
        <v>2040</v>
      </c>
      <c r="J1519" s="68"/>
      <c r="K1519" s="68"/>
      <c r="L1519" s="68"/>
      <c r="M1519" s="68" t="s">
        <v>2040</v>
      </c>
      <c r="N1519" s="68"/>
      <c r="O1519" s="31" t="s">
        <v>3233</v>
      </c>
      <c r="P1519" s="31">
        <v>2.919</v>
      </c>
    </row>
    <row r="1520" spans="1:16" x14ac:dyDescent="0.35">
      <c r="A1520" s="2" t="s">
        <v>16</v>
      </c>
      <c r="B1520" s="27">
        <v>2</v>
      </c>
      <c r="C1520" s="2" t="s">
        <v>263</v>
      </c>
      <c r="D1520" s="11" t="s">
        <v>348</v>
      </c>
      <c r="E1520" s="11"/>
      <c r="F1520" s="11" t="s">
        <v>114</v>
      </c>
      <c r="G1520" s="11" t="s">
        <v>608</v>
      </c>
      <c r="H1520" s="11" t="s">
        <v>7269</v>
      </c>
      <c r="I1520" s="68"/>
      <c r="J1520" s="68"/>
      <c r="K1520" s="68"/>
      <c r="L1520" s="68"/>
      <c r="M1520" s="68"/>
      <c r="N1520" s="68"/>
      <c r="O1520" s="31" t="s">
        <v>1120</v>
      </c>
      <c r="P1520" s="31">
        <v>2.9729999999999999</v>
      </c>
    </row>
    <row r="1521" spans="1:16" x14ac:dyDescent="0.35">
      <c r="A1521" s="2" t="s">
        <v>16</v>
      </c>
      <c r="B1521" s="27">
        <v>2</v>
      </c>
      <c r="C1521" s="2" t="s">
        <v>263</v>
      </c>
      <c r="D1521" s="11" t="s">
        <v>348</v>
      </c>
      <c r="E1521" s="11"/>
      <c r="F1521" s="11" t="s">
        <v>114</v>
      </c>
      <c r="G1521" s="11" t="s">
        <v>608</v>
      </c>
      <c r="H1521" s="11" t="s">
        <v>7279</v>
      </c>
      <c r="I1521" s="68"/>
      <c r="J1521" s="68"/>
      <c r="K1521" s="68"/>
      <c r="L1521" s="68"/>
      <c r="M1521" s="68" t="s">
        <v>2040</v>
      </c>
      <c r="N1521" s="68"/>
      <c r="O1521" s="31" t="s">
        <v>3234</v>
      </c>
      <c r="P1521" s="31">
        <v>2.3780000000000001</v>
      </c>
    </row>
    <row r="1522" spans="1:16" x14ac:dyDescent="0.35">
      <c r="A1522" s="2" t="s">
        <v>16</v>
      </c>
      <c r="B1522" s="27">
        <v>2</v>
      </c>
      <c r="C1522" s="2" t="s">
        <v>263</v>
      </c>
      <c r="D1522" s="11" t="s">
        <v>348</v>
      </c>
      <c r="E1522" s="11"/>
      <c r="F1522" s="11" t="s">
        <v>114</v>
      </c>
      <c r="G1522" s="11" t="s">
        <v>608</v>
      </c>
      <c r="H1522" s="11" t="s">
        <v>7285</v>
      </c>
      <c r="I1522" s="68" t="s">
        <v>2040</v>
      </c>
      <c r="J1522" s="68"/>
      <c r="K1522" s="68"/>
      <c r="L1522" s="68"/>
      <c r="M1522" s="68"/>
      <c r="N1522" s="68"/>
      <c r="O1522" s="31" t="s">
        <v>3235</v>
      </c>
      <c r="P1522" s="31">
        <v>3.419</v>
      </c>
    </row>
    <row r="1523" spans="1:16" x14ac:dyDescent="0.35">
      <c r="A1523" s="2" t="s">
        <v>16</v>
      </c>
      <c r="B1523" s="27">
        <v>2</v>
      </c>
      <c r="C1523" s="2" t="s">
        <v>263</v>
      </c>
      <c r="D1523" s="11" t="s">
        <v>348</v>
      </c>
      <c r="E1523" s="11"/>
      <c r="F1523" s="11" t="s">
        <v>114</v>
      </c>
      <c r="G1523" s="11" t="s">
        <v>608</v>
      </c>
      <c r="H1523" s="11" t="s">
        <v>7273</v>
      </c>
      <c r="I1523" s="68" t="s">
        <v>2040</v>
      </c>
      <c r="J1523" s="68"/>
      <c r="K1523" s="68"/>
      <c r="L1523" s="68"/>
      <c r="M1523" s="68" t="s">
        <v>2040</v>
      </c>
      <c r="N1523" s="68"/>
      <c r="O1523" s="31" t="s">
        <v>3236</v>
      </c>
      <c r="P1523" s="31">
        <v>3.419</v>
      </c>
    </row>
    <row r="1524" spans="1:16" x14ac:dyDescent="0.35">
      <c r="A1524" s="2" t="s">
        <v>16</v>
      </c>
      <c r="B1524" s="27">
        <v>2</v>
      </c>
      <c r="C1524" s="2" t="s">
        <v>263</v>
      </c>
      <c r="D1524" s="11" t="s">
        <v>348</v>
      </c>
      <c r="E1524" s="11"/>
      <c r="F1524" s="11" t="s">
        <v>102</v>
      </c>
      <c r="G1524" s="11" t="s">
        <v>608</v>
      </c>
      <c r="H1524" s="11" t="s">
        <v>7269</v>
      </c>
      <c r="I1524" s="68"/>
      <c r="J1524" s="68"/>
      <c r="K1524" s="68"/>
      <c r="L1524" s="68"/>
      <c r="M1524" s="68"/>
      <c r="N1524" s="68"/>
      <c r="O1524" s="31" t="s">
        <v>1121</v>
      </c>
      <c r="P1524" s="31">
        <v>4.234</v>
      </c>
    </row>
    <row r="1525" spans="1:16" x14ac:dyDescent="0.35">
      <c r="A1525" s="2" t="s">
        <v>16</v>
      </c>
      <c r="B1525" s="27">
        <v>2</v>
      </c>
      <c r="C1525" s="2" t="s">
        <v>263</v>
      </c>
      <c r="D1525" s="11" t="s">
        <v>348</v>
      </c>
      <c r="E1525" s="11"/>
      <c r="F1525" s="11" t="s">
        <v>102</v>
      </c>
      <c r="G1525" s="11" t="s">
        <v>608</v>
      </c>
      <c r="H1525" s="11" t="s">
        <v>7279</v>
      </c>
      <c r="I1525" s="68"/>
      <c r="J1525" s="68"/>
      <c r="K1525" s="68"/>
      <c r="L1525" s="68"/>
      <c r="M1525" s="68" t="s">
        <v>2040</v>
      </c>
      <c r="N1525" s="68"/>
      <c r="O1525" s="31" t="s">
        <v>3237</v>
      </c>
      <c r="P1525" s="31">
        <v>3.387</v>
      </c>
    </row>
    <row r="1526" spans="1:16" x14ac:dyDescent="0.35">
      <c r="A1526" s="2" t="s">
        <v>16</v>
      </c>
      <c r="B1526" s="27">
        <v>2</v>
      </c>
      <c r="C1526" s="2" t="s">
        <v>263</v>
      </c>
      <c r="D1526" s="11" t="s">
        <v>348</v>
      </c>
      <c r="E1526" s="11"/>
      <c r="F1526" s="11" t="s">
        <v>102</v>
      </c>
      <c r="G1526" s="11" t="s">
        <v>608</v>
      </c>
      <c r="H1526" s="11" t="s">
        <v>7285</v>
      </c>
      <c r="I1526" s="68" t="s">
        <v>2040</v>
      </c>
      <c r="J1526" s="68"/>
      <c r="K1526" s="68"/>
      <c r="L1526" s="68"/>
      <c r="M1526" s="68"/>
      <c r="N1526" s="68"/>
      <c r="O1526" s="31" t="s">
        <v>3238</v>
      </c>
      <c r="P1526" s="31">
        <v>4.8689999999999998</v>
      </c>
    </row>
    <row r="1527" spans="1:16" x14ac:dyDescent="0.35">
      <c r="A1527" s="2" t="s">
        <v>16</v>
      </c>
      <c r="B1527" s="27">
        <v>2</v>
      </c>
      <c r="C1527" s="2" t="s">
        <v>263</v>
      </c>
      <c r="D1527" s="11" t="s">
        <v>348</v>
      </c>
      <c r="E1527" s="11"/>
      <c r="F1527" s="11" t="s">
        <v>102</v>
      </c>
      <c r="G1527" s="11" t="s">
        <v>608</v>
      </c>
      <c r="H1527" s="11" t="s">
        <v>7273</v>
      </c>
      <c r="I1527" s="68" t="s">
        <v>2040</v>
      </c>
      <c r="J1527" s="68"/>
      <c r="K1527" s="68"/>
      <c r="L1527" s="68"/>
      <c r="M1527" s="68" t="s">
        <v>2040</v>
      </c>
      <c r="N1527" s="68"/>
      <c r="O1527" s="31" t="s">
        <v>3239</v>
      </c>
      <c r="P1527" s="31">
        <v>4.8689999999999998</v>
      </c>
    </row>
    <row r="1528" spans="1:16" x14ac:dyDescent="0.35">
      <c r="A1528" s="2" t="s">
        <v>16</v>
      </c>
      <c r="B1528" s="27">
        <v>2</v>
      </c>
      <c r="C1528" s="2" t="s">
        <v>309</v>
      </c>
      <c r="D1528" s="11" t="s">
        <v>318</v>
      </c>
      <c r="E1528" s="11"/>
      <c r="F1528" s="11" t="s">
        <v>252</v>
      </c>
      <c r="G1528" s="11" t="s">
        <v>608</v>
      </c>
      <c r="H1528" s="11" t="s">
        <v>7269</v>
      </c>
      <c r="I1528" s="68"/>
      <c r="J1528" s="68"/>
      <c r="K1528" s="68"/>
      <c r="L1528" s="68"/>
      <c r="M1528" s="68"/>
      <c r="N1528" s="68"/>
      <c r="O1528" s="31" t="s">
        <v>1122</v>
      </c>
      <c r="P1528" s="31">
        <v>1E-3</v>
      </c>
    </row>
    <row r="1529" spans="1:16" x14ac:dyDescent="0.35">
      <c r="A1529" s="2" t="s">
        <v>16</v>
      </c>
      <c r="B1529" s="27">
        <v>2</v>
      </c>
      <c r="C1529" s="2" t="s">
        <v>309</v>
      </c>
      <c r="D1529" s="11" t="s">
        <v>318</v>
      </c>
      <c r="E1529" s="11"/>
      <c r="F1529" s="11" t="s">
        <v>252</v>
      </c>
      <c r="G1529" s="11" t="s">
        <v>608</v>
      </c>
      <c r="H1529" s="11" t="s">
        <v>7279</v>
      </c>
      <c r="I1529" s="68"/>
      <c r="J1529" s="68"/>
      <c r="K1529" s="68"/>
      <c r="L1529" s="68"/>
      <c r="M1529" s="68" t="s">
        <v>2040</v>
      </c>
      <c r="N1529" s="68"/>
      <c r="O1529" s="31" t="s">
        <v>3240</v>
      </c>
      <c r="P1529" s="31">
        <v>1E-3</v>
      </c>
    </row>
    <row r="1530" spans="1:16" x14ac:dyDescent="0.35">
      <c r="A1530" s="2" t="s">
        <v>16</v>
      </c>
      <c r="B1530" s="27">
        <v>2</v>
      </c>
      <c r="C1530" s="2" t="s">
        <v>309</v>
      </c>
      <c r="D1530" s="11" t="s">
        <v>318</v>
      </c>
      <c r="E1530" s="11"/>
      <c r="F1530" s="11" t="s">
        <v>253</v>
      </c>
      <c r="G1530" s="11" t="s">
        <v>608</v>
      </c>
      <c r="H1530" s="11" t="s">
        <v>7269</v>
      </c>
      <c r="I1530" s="68"/>
      <c r="J1530" s="68"/>
      <c r="K1530" s="68"/>
      <c r="L1530" s="68"/>
      <c r="M1530" s="68"/>
      <c r="N1530" s="68"/>
      <c r="O1530" s="31" t="s">
        <v>1123</v>
      </c>
      <c r="P1530" s="31">
        <v>3.0000000000000001E-3</v>
      </c>
    </row>
    <row r="1531" spans="1:16" x14ac:dyDescent="0.35">
      <c r="A1531" s="2" t="s">
        <v>16</v>
      </c>
      <c r="B1531" s="27">
        <v>2</v>
      </c>
      <c r="C1531" s="2" t="s">
        <v>309</v>
      </c>
      <c r="D1531" s="11" t="s">
        <v>318</v>
      </c>
      <c r="E1531" s="11"/>
      <c r="F1531" s="11" t="s">
        <v>253</v>
      </c>
      <c r="G1531" s="11" t="s">
        <v>608</v>
      </c>
      <c r="H1531" s="11" t="s">
        <v>7279</v>
      </c>
      <c r="I1531" s="68"/>
      <c r="J1531" s="68"/>
      <c r="K1531" s="68"/>
      <c r="L1531" s="68"/>
      <c r="M1531" s="68" t="s">
        <v>2040</v>
      </c>
      <c r="N1531" s="68"/>
      <c r="O1531" s="31" t="s">
        <v>3241</v>
      </c>
      <c r="P1531" s="31">
        <v>2E-3</v>
      </c>
    </row>
    <row r="1532" spans="1:16" x14ac:dyDescent="0.35">
      <c r="A1532" s="2" t="s">
        <v>16</v>
      </c>
      <c r="B1532" s="27">
        <v>2</v>
      </c>
      <c r="C1532" s="2" t="s">
        <v>309</v>
      </c>
      <c r="D1532" s="11" t="s">
        <v>318</v>
      </c>
      <c r="E1532" s="11"/>
      <c r="F1532" s="11" t="s">
        <v>254</v>
      </c>
      <c r="G1532" s="11" t="s">
        <v>608</v>
      </c>
      <c r="H1532" s="11" t="s">
        <v>7269</v>
      </c>
      <c r="I1532" s="68"/>
      <c r="J1532" s="68"/>
      <c r="K1532" s="68"/>
      <c r="L1532" s="68"/>
      <c r="M1532" s="68"/>
      <c r="N1532" s="68"/>
      <c r="O1532" s="31" t="s">
        <v>1124</v>
      </c>
      <c r="P1532" s="31">
        <v>4.0000000000000001E-3</v>
      </c>
    </row>
    <row r="1533" spans="1:16" x14ac:dyDescent="0.35">
      <c r="A1533" s="2" t="s">
        <v>16</v>
      </c>
      <c r="B1533" s="27">
        <v>2</v>
      </c>
      <c r="C1533" s="2" t="s">
        <v>309</v>
      </c>
      <c r="D1533" s="11" t="s">
        <v>318</v>
      </c>
      <c r="E1533" s="11"/>
      <c r="F1533" s="11" t="s">
        <v>254</v>
      </c>
      <c r="G1533" s="11" t="s">
        <v>608</v>
      </c>
      <c r="H1533" s="11" t="s">
        <v>7279</v>
      </c>
      <c r="I1533" s="68"/>
      <c r="J1533" s="68"/>
      <c r="K1533" s="68"/>
      <c r="L1533" s="68"/>
      <c r="M1533" s="68" t="s">
        <v>2040</v>
      </c>
      <c r="N1533" s="68"/>
      <c r="O1533" s="31" t="s">
        <v>3242</v>
      </c>
      <c r="P1533" s="31">
        <v>3.0000000000000001E-3</v>
      </c>
    </row>
    <row r="1534" spans="1:16" x14ac:dyDescent="0.35">
      <c r="A1534" s="2" t="s">
        <v>16</v>
      </c>
      <c r="B1534" s="27">
        <v>2</v>
      </c>
      <c r="C1534" s="2" t="s">
        <v>309</v>
      </c>
      <c r="D1534" s="11" t="s">
        <v>318</v>
      </c>
      <c r="E1534" s="11"/>
      <c r="F1534" s="11" t="s">
        <v>255</v>
      </c>
      <c r="G1534" s="11" t="s">
        <v>608</v>
      </c>
      <c r="H1534" s="11" t="s">
        <v>7269</v>
      </c>
      <c r="I1534" s="68"/>
      <c r="J1534" s="68"/>
      <c r="K1534" s="68"/>
      <c r="L1534" s="68"/>
      <c r="M1534" s="68"/>
      <c r="N1534" s="68"/>
      <c r="O1534" s="31" t="s">
        <v>1125</v>
      </c>
      <c r="P1534" s="31">
        <v>1.4999999999999999E-2</v>
      </c>
    </row>
    <row r="1535" spans="1:16" x14ac:dyDescent="0.35">
      <c r="A1535" s="2" t="s">
        <v>16</v>
      </c>
      <c r="B1535" s="27">
        <v>2</v>
      </c>
      <c r="C1535" s="2" t="s">
        <v>309</v>
      </c>
      <c r="D1535" s="11" t="s">
        <v>318</v>
      </c>
      <c r="E1535" s="11"/>
      <c r="F1535" s="11" t="s">
        <v>255</v>
      </c>
      <c r="G1535" s="11" t="s">
        <v>608</v>
      </c>
      <c r="H1535" s="11" t="s">
        <v>7279</v>
      </c>
      <c r="I1535" s="68"/>
      <c r="J1535" s="68"/>
      <c r="K1535" s="68"/>
      <c r="L1535" s="68"/>
      <c r="M1535" s="68" t="s">
        <v>2040</v>
      </c>
      <c r="N1535" s="68"/>
      <c r="O1535" s="31" t="s">
        <v>3243</v>
      </c>
      <c r="P1535" s="31">
        <v>1.2E-2</v>
      </c>
    </row>
    <row r="1536" spans="1:16" x14ac:dyDescent="0.35">
      <c r="A1536" s="2" t="s">
        <v>16</v>
      </c>
      <c r="B1536" s="27">
        <v>2</v>
      </c>
      <c r="C1536" s="2" t="s">
        <v>309</v>
      </c>
      <c r="D1536" s="11" t="s">
        <v>318</v>
      </c>
      <c r="E1536" s="11"/>
      <c r="F1536" s="11" t="s">
        <v>241</v>
      </c>
      <c r="G1536" s="11" t="s">
        <v>608</v>
      </c>
      <c r="H1536" s="11" t="s">
        <v>7269</v>
      </c>
      <c r="I1536" s="68"/>
      <c r="J1536" s="68"/>
      <c r="K1536" s="68"/>
      <c r="L1536" s="68"/>
      <c r="M1536" s="68"/>
      <c r="N1536" s="68"/>
      <c r="O1536" s="31" t="s">
        <v>1126</v>
      </c>
      <c r="P1536" s="31">
        <v>2.9000000000000001E-2</v>
      </c>
    </row>
    <row r="1537" spans="1:16" x14ac:dyDescent="0.35">
      <c r="A1537" s="2" t="s">
        <v>16</v>
      </c>
      <c r="B1537" s="27">
        <v>2</v>
      </c>
      <c r="C1537" s="2" t="s">
        <v>309</v>
      </c>
      <c r="D1537" s="11" t="s">
        <v>318</v>
      </c>
      <c r="E1537" s="11"/>
      <c r="F1537" s="11" t="s">
        <v>241</v>
      </c>
      <c r="G1537" s="11" t="s">
        <v>608</v>
      </c>
      <c r="H1537" s="11" t="s">
        <v>7279</v>
      </c>
      <c r="I1537" s="68"/>
      <c r="J1537" s="68"/>
      <c r="K1537" s="68"/>
      <c r="L1537" s="68"/>
      <c r="M1537" s="68" t="s">
        <v>2040</v>
      </c>
      <c r="N1537" s="68"/>
      <c r="O1537" s="31" t="s">
        <v>3244</v>
      </c>
      <c r="P1537" s="31">
        <v>2.3E-2</v>
      </c>
    </row>
    <row r="1538" spans="1:16" x14ac:dyDescent="0.35">
      <c r="A1538" s="2" t="s">
        <v>16</v>
      </c>
      <c r="B1538" s="27">
        <v>2</v>
      </c>
      <c r="C1538" s="2" t="s">
        <v>309</v>
      </c>
      <c r="D1538" s="11" t="s">
        <v>318</v>
      </c>
      <c r="E1538" s="11"/>
      <c r="F1538" s="11" t="s">
        <v>103</v>
      </c>
      <c r="G1538" s="11" t="s">
        <v>608</v>
      </c>
      <c r="H1538" s="11" t="s">
        <v>7269</v>
      </c>
      <c r="I1538" s="68"/>
      <c r="J1538" s="68"/>
      <c r="K1538" s="68"/>
      <c r="L1538" s="68"/>
      <c r="M1538" s="68"/>
      <c r="N1538" s="68"/>
      <c r="O1538" s="31" t="s">
        <v>1127</v>
      </c>
      <c r="P1538" s="31">
        <v>4.3999999999999997E-2</v>
      </c>
    </row>
    <row r="1539" spans="1:16" x14ac:dyDescent="0.35">
      <c r="A1539" s="2" t="s">
        <v>16</v>
      </c>
      <c r="B1539" s="27">
        <v>2</v>
      </c>
      <c r="C1539" s="2" t="s">
        <v>309</v>
      </c>
      <c r="D1539" s="11" t="s">
        <v>318</v>
      </c>
      <c r="E1539" s="11"/>
      <c r="F1539" s="11" t="s">
        <v>103</v>
      </c>
      <c r="G1539" s="11" t="s">
        <v>608</v>
      </c>
      <c r="H1539" s="11" t="s">
        <v>7279</v>
      </c>
      <c r="I1539" s="68"/>
      <c r="J1539" s="68"/>
      <c r="K1539" s="68"/>
      <c r="L1539" s="68"/>
      <c r="M1539" s="68" t="s">
        <v>2040</v>
      </c>
      <c r="N1539" s="68"/>
      <c r="O1539" s="31" t="s">
        <v>3245</v>
      </c>
      <c r="P1539" s="31">
        <v>3.5000000000000003E-2</v>
      </c>
    </row>
    <row r="1540" spans="1:16" x14ac:dyDescent="0.35">
      <c r="A1540" s="2" t="s">
        <v>16</v>
      </c>
      <c r="B1540" s="27">
        <v>2</v>
      </c>
      <c r="C1540" s="2" t="s">
        <v>309</v>
      </c>
      <c r="D1540" s="11" t="s">
        <v>318</v>
      </c>
      <c r="E1540" s="11"/>
      <c r="F1540" s="11" t="s">
        <v>98</v>
      </c>
      <c r="G1540" s="11" t="s">
        <v>608</v>
      </c>
      <c r="H1540" s="11" t="s">
        <v>7269</v>
      </c>
      <c r="I1540" s="68"/>
      <c r="J1540" s="68"/>
      <c r="K1540" s="68"/>
      <c r="L1540" s="68"/>
      <c r="M1540" s="68"/>
      <c r="N1540" s="68"/>
      <c r="O1540" s="31" t="s">
        <v>1128</v>
      </c>
      <c r="P1540" s="31">
        <v>8.6999999999999994E-2</v>
      </c>
    </row>
    <row r="1541" spans="1:16" x14ac:dyDescent="0.35">
      <c r="A1541" s="2" t="s">
        <v>16</v>
      </c>
      <c r="B1541" s="27">
        <v>2</v>
      </c>
      <c r="C1541" s="2" t="s">
        <v>309</v>
      </c>
      <c r="D1541" s="11" t="s">
        <v>318</v>
      </c>
      <c r="E1541" s="11"/>
      <c r="F1541" s="11" t="s">
        <v>98</v>
      </c>
      <c r="G1541" s="11" t="s">
        <v>608</v>
      </c>
      <c r="H1541" s="11" t="s">
        <v>7279</v>
      </c>
      <c r="I1541" s="68"/>
      <c r="J1541" s="68"/>
      <c r="K1541" s="68"/>
      <c r="L1541" s="68"/>
      <c r="M1541" s="68" t="s">
        <v>2040</v>
      </c>
      <c r="N1541" s="68"/>
      <c r="O1541" s="31" t="s">
        <v>3246</v>
      </c>
      <c r="P1541" s="31">
        <v>7.0000000000000007E-2</v>
      </c>
    </row>
    <row r="1542" spans="1:16" x14ac:dyDescent="0.35">
      <c r="A1542" s="2" t="s">
        <v>16</v>
      </c>
      <c r="B1542" s="27">
        <v>2</v>
      </c>
      <c r="C1542" s="2" t="s">
        <v>309</v>
      </c>
      <c r="D1542" s="11" t="s">
        <v>318</v>
      </c>
      <c r="E1542" s="11"/>
      <c r="F1542" s="11" t="s">
        <v>104</v>
      </c>
      <c r="G1542" s="11" t="s">
        <v>608</v>
      </c>
      <c r="H1542" s="11" t="s">
        <v>7269</v>
      </c>
      <c r="I1542" s="68"/>
      <c r="J1542" s="68"/>
      <c r="K1542" s="68"/>
      <c r="L1542" s="68"/>
      <c r="M1542" s="68"/>
      <c r="N1542" s="68"/>
      <c r="O1542" s="31" t="s">
        <v>1129</v>
      </c>
      <c r="P1542" s="31">
        <v>0.189</v>
      </c>
    </row>
    <row r="1543" spans="1:16" x14ac:dyDescent="0.35">
      <c r="A1543" s="2" t="s">
        <v>16</v>
      </c>
      <c r="B1543" s="27">
        <v>2</v>
      </c>
      <c r="C1543" s="2" t="s">
        <v>309</v>
      </c>
      <c r="D1543" s="11" t="s">
        <v>318</v>
      </c>
      <c r="E1543" s="11"/>
      <c r="F1543" s="11" t="s">
        <v>104</v>
      </c>
      <c r="G1543" s="11" t="s">
        <v>608</v>
      </c>
      <c r="H1543" s="11" t="s">
        <v>7279</v>
      </c>
      <c r="I1543" s="68"/>
      <c r="J1543" s="68"/>
      <c r="K1543" s="68"/>
      <c r="L1543" s="68"/>
      <c r="M1543" s="68" t="s">
        <v>2040</v>
      </c>
      <c r="N1543" s="68"/>
      <c r="O1543" s="31" t="s">
        <v>3247</v>
      </c>
      <c r="P1543" s="31">
        <v>0.151</v>
      </c>
    </row>
    <row r="1544" spans="1:16" x14ac:dyDescent="0.35">
      <c r="A1544" s="2" t="s">
        <v>16</v>
      </c>
      <c r="B1544" s="27">
        <v>2</v>
      </c>
      <c r="C1544" s="2" t="s">
        <v>309</v>
      </c>
      <c r="D1544" s="11" t="s">
        <v>318</v>
      </c>
      <c r="E1544" s="11"/>
      <c r="F1544" s="11" t="s">
        <v>105</v>
      </c>
      <c r="G1544" s="11" t="s">
        <v>608</v>
      </c>
      <c r="H1544" s="11" t="s">
        <v>7269</v>
      </c>
      <c r="I1544" s="68"/>
      <c r="J1544" s="68"/>
      <c r="K1544" s="68"/>
      <c r="L1544" s="68"/>
      <c r="M1544" s="68"/>
      <c r="N1544" s="68"/>
      <c r="O1544" s="31" t="s">
        <v>1130</v>
      </c>
      <c r="P1544" s="31">
        <v>0.34799999999999998</v>
      </c>
    </row>
    <row r="1545" spans="1:16" x14ac:dyDescent="0.35">
      <c r="A1545" s="2" t="s">
        <v>16</v>
      </c>
      <c r="B1545" s="27">
        <v>2</v>
      </c>
      <c r="C1545" s="2" t="s">
        <v>309</v>
      </c>
      <c r="D1545" s="11" t="s">
        <v>318</v>
      </c>
      <c r="E1545" s="11"/>
      <c r="F1545" s="11" t="s">
        <v>105</v>
      </c>
      <c r="G1545" s="11" t="s">
        <v>608</v>
      </c>
      <c r="H1545" s="11" t="s">
        <v>7279</v>
      </c>
      <c r="I1545" s="68"/>
      <c r="J1545" s="68"/>
      <c r="K1545" s="68"/>
      <c r="L1545" s="68"/>
      <c r="M1545" s="68" t="s">
        <v>2040</v>
      </c>
      <c r="N1545" s="68"/>
      <c r="O1545" s="31" t="s">
        <v>3248</v>
      </c>
      <c r="P1545" s="31">
        <v>0.27800000000000002</v>
      </c>
    </row>
    <row r="1546" spans="1:16" x14ac:dyDescent="0.35">
      <c r="A1546" s="2" t="s">
        <v>16</v>
      </c>
      <c r="B1546" s="27">
        <v>2</v>
      </c>
      <c r="C1546" s="2" t="s">
        <v>309</v>
      </c>
      <c r="D1546" s="11" t="s">
        <v>318</v>
      </c>
      <c r="E1546" s="11"/>
      <c r="F1546" s="11" t="s">
        <v>107</v>
      </c>
      <c r="G1546" s="11" t="s">
        <v>608</v>
      </c>
      <c r="H1546" s="11" t="s">
        <v>7269</v>
      </c>
      <c r="I1546" s="68"/>
      <c r="J1546" s="68"/>
      <c r="K1546" s="68"/>
      <c r="L1546" s="68"/>
      <c r="M1546" s="68"/>
      <c r="N1546" s="68"/>
      <c r="O1546" s="31" t="s">
        <v>1131</v>
      </c>
      <c r="P1546" s="31">
        <v>0.92800000000000005</v>
      </c>
    </row>
    <row r="1547" spans="1:16" x14ac:dyDescent="0.35">
      <c r="A1547" s="2" t="s">
        <v>16</v>
      </c>
      <c r="B1547" s="27">
        <v>2</v>
      </c>
      <c r="C1547" s="2" t="s">
        <v>309</v>
      </c>
      <c r="D1547" s="11" t="s">
        <v>318</v>
      </c>
      <c r="E1547" s="11"/>
      <c r="F1547" s="11" t="s">
        <v>107</v>
      </c>
      <c r="G1547" s="11" t="s">
        <v>608</v>
      </c>
      <c r="H1547" s="11" t="s">
        <v>7279</v>
      </c>
      <c r="I1547" s="68"/>
      <c r="J1547" s="68"/>
      <c r="K1547" s="68"/>
      <c r="L1547" s="68"/>
      <c r="M1547" s="68" t="s">
        <v>2040</v>
      </c>
      <c r="N1547" s="68"/>
      <c r="O1547" s="31" t="s">
        <v>3249</v>
      </c>
      <c r="P1547" s="31">
        <v>0.74199999999999999</v>
      </c>
    </row>
    <row r="1548" spans="1:16" x14ac:dyDescent="0.35">
      <c r="A1548" s="2" t="s">
        <v>16</v>
      </c>
      <c r="B1548" s="27">
        <v>2</v>
      </c>
      <c r="C1548" s="2" t="s">
        <v>309</v>
      </c>
      <c r="D1548" s="11" t="s">
        <v>318</v>
      </c>
      <c r="E1548" s="11"/>
      <c r="F1548" s="11" t="s">
        <v>109</v>
      </c>
      <c r="G1548" s="11" t="s">
        <v>608</v>
      </c>
      <c r="H1548" s="11" t="s">
        <v>7269</v>
      </c>
      <c r="I1548" s="68"/>
      <c r="J1548" s="68"/>
      <c r="K1548" s="68"/>
      <c r="L1548" s="68"/>
      <c r="M1548" s="68"/>
      <c r="N1548" s="68"/>
      <c r="O1548" s="31" t="s">
        <v>1132</v>
      </c>
      <c r="P1548" s="31">
        <v>0.92800000000000005</v>
      </c>
    </row>
    <row r="1549" spans="1:16" x14ac:dyDescent="0.35">
      <c r="A1549" s="2" t="s">
        <v>16</v>
      </c>
      <c r="B1549" s="27">
        <v>2</v>
      </c>
      <c r="C1549" s="2" t="s">
        <v>309</v>
      </c>
      <c r="D1549" s="11" t="s">
        <v>318</v>
      </c>
      <c r="E1549" s="11"/>
      <c r="F1549" s="11" t="s">
        <v>109</v>
      </c>
      <c r="G1549" s="11" t="s">
        <v>608</v>
      </c>
      <c r="H1549" s="11" t="s">
        <v>7279</v>
      </c>
      <c r="I1549" s="68"/>
      <c r="J1549" s="68"/>
      <c r="K1549" s="68"/>
      <c r="L1549" s="68"/>
      <c r="M1549" s="68" t="s">
        <v>2040</v>
      </c>
      <c r="N1549" s="68"/>
      <c r="O1549" s="31" t="s">
        <v>3250</v>
      </c>
      <c r="P1549" s="31">
        <v>0.74199999999999999</v>
      </c>
    </row>
    <row r="1550" spans="1:16" x14ac:dyDescent="0.35">
      <c r="A1550" s="2" t="s">
        <v>16</v>
      </c>
      <c r="B1550" s="27">
        <v>2</v>
      </c>
      <c r="C1550" s="2" t="s">
        <v>309</v>
      </c>
      <c r="D1550" s="11" t="s">
        <v>318</v>
      </c>
      <c r="E1550" s="11"/>
      <c r="F1550" s="11" t="s">
        <v>110</v>
      </c>
      <c r="G1550" s="11" t="s">
        <v>608</v>
      </c>
      <c r="H1550" s="11" t="s">
        <v>7269</v>
      </c>
      <c r="I1550" s="68"/>
      <c r="J1550" s="68"/>
      <c r="K1550" s="68"/>
      <c r="L1550" s="68"/>
      <c r="M1550" s="68"/>
      <c r="N1550" s="68"/>
      <c r="O1550" s="31" t="s">
        <v>1133</v>
      </c>
      <c r="P1550" s="31">
        <v>1.61</v>
      </c>
    </row>
    <row r="1551" spans="1:16" x14ac:dyDescent="0.35">
      <c r="A1551" s="2" t="s">
        <v>16</v>
      </c>
      <c r="B1551" s="27">
        <v>2</v>
      </c>
      <c r="C1551" s="2" t="s">
        <v>309</v>
      </c>
      <c r="D1551" s="11" t="s">
        <v>318</v>
      </c>
      <c r="E1551" s="11"/>
      <c r="F1551" s="11" t="s">
        <v>110</v>
      </c>
      <c r="G1551" s="11" t="s">
        <v>608</v>
      </c>
      <c r="H1551" s="11" t="s">
        <v>7279</v>
      </c>
      <c r="I1551" s="68"/>
      <c r="J1551" s="68"/>
      <c r="K1551" s="68"/>
      <c r="L1551" s="68"/>
      <c r="M1551" s="68" t="s">
        <v>2040</v>
      </c>
      <c r="N1551" s="68"/>
      <c r="O1551" s="31" t="s">
        <v>3251</v>
      </c>
      <c r="P1551" s="31">
        <v>1.288</v>
      </c>
    </row>
    <row r="1552" spans="1:16" x14ac:dyDescent="0.35">
      <c r="A1552" s="2" t="s">
        <v>16</v>
      </c>
      <c r="B1552" s="27">
        <v>2</v>
      </c>
      <c r="C1552" s="2" t="s">
        <v>309</v>
      </c>
      <c r="D1552" s="11" t="s">
        <v>318</v>
      </c>
      <c r="E1552" s="11"/>
      <c r="F1552" s="11" t="s">
        <v>111</v>
      </c>
      <c r="G1552" s="11" t="s">
        <v>608</v>
      </c>
      <c r="H1552" s="11" t="s">
        <v>7269</v>
      </c>
      <c r="I1552" s="68"/>
      <c r="J1552" s="68"/>
      <c r="K1552" s="68"/>
      <c r="L1552" s="68"/>
      <c r="M1552" s="68"/>
      <c r="N1552" s="68"/>
      <c r="O1552" s="31" t="s">
        <v>1134</v>
      </c>
      <c r="P1552" s="31">
        <v>1.61</v>
      </c>
    </row>
    <row r="1553" spans="1:17" x14ac:dyDescent="0.35">
      <c r="A1553" s="2" t="s">
        <v>16</v>
      </c>
      <c r="B1553" s="27">
        <v>2</v>
      </c>
      <c r="C1553" s="2" t="s">
        <v>309</v>
      </c>
      <c r="D1553" s="11" t="s">
        <v>318</v>
      </c>
      <c r="E1553" s="11"/>
      <c r="F1553" s="11" t="s">
        <v>111</v>
      </c>
      <c r="G1553" s="11" t="s">
        <v>608</v>
      </c>
      <c r="H1553" s="11" t="s">
        <v>7279</v>
      </c>
      <c r="I1553" s="68"/>
      <c r="J1553" s="68"/>
      <c r="K1553" s="68"/>
      <c r="L1553" s="68"/>
      <c r="M1553" s="68" t="s">
        <v>2040</v>
      </c>
      <c r="N1553" s="68"/>
      <c r="O1553" s="31" t="s">
        <v>3252</v>
      </c>
      <c r="P1553" s="31">
        <v>1.288</v>
      </c>
    </row>
    <row r="1554" spans="1:17" x14ac:dyDescent="0.35">
      <c r="A1554" s="2" t="s">
        <v>16</v>
      </c>
      <c r="B1554" s="27">
        <v>2</v>
      </c>
      <c r="C1554" s="2" t="s">
        <v>309</v>
      </c>
      <c r="D1554" s="11" t="s">
        <v>318</v>
      </c>
      <c r="E1554" s="11"/>
      <c r="F1554" s="11" t="s">
        <v>112</v>
      </c>
      <c r="G1554" s="11" t="s">
        <v>608</v>
      </c>
      <c r="H1554" s="11" t="s">
        <v>7269</v>
      </c>
      <c r="I1554" s="68"/>
      <c r="J1554" s="68"/>
      <c r="K1554" s="68"/>
      <c r="L1554" s="68"/>
      <c r="M1554" s="68"/>
      <c r="N1554" s="68"/>
      <c r="O1554" s="31" t="s">
        <v>1135</v>
      </c>
      <c r="P1554" s="31">
        <v>1.61</v>
      </c>
    </row>
    <row r="1555" spans="1:17" x14ac:dyDescent="0.35">
      <c r="A1555" s="2" t="s">
        <v>16</v>
      </c>
      <c r="B1555" s="27">
        <v>2</v>
      </c>
      <c r="C1555" s="2" t="s">
        <v>309</v>
      </c>
      <c r="D1555" s="11" t="s">
        <v>318</v>
      </c>
      <c r="E1555" s="11"/>
      <c r="F1555" s="11" t="s">
        <v>112</v>
      </c>
      <c r="G1555" s="11" t="s">
        <v>608</v>
      </c>
      <c r="H1555" s="11" t="s">
        <v>7279</v>
      </c>
      <c r="I1555" s="68"/>
      <c r="J1555" s="68"/>
      <c r="K1555" s="68"/>
      <c r="L1555" s="68"/>
      <c r="M1555" s="68" t="s">
        <v>2040</v>
      </c>
      <c r="N1555" s="68"/>
      <c r="O1555" s="31" t="s">
        <v>3253</v>
      </c>
      <c r="P1555" s="31">
        <v>1.288</v>
      </c>
    </row>
    <row r="1556" spans="1:17" x14ac:dyDescent="0.35">
      <c r="A1556" s="2" t="s">
        <v>16</v>
      </c>
      <c r="B1556" s="27">
        <v>2</v>
      </c>
      <c r="C1556" s="2" t="s">
        <v>309</v>
      </c>
      <c r="D1556" s="11" t="s">
        <v>318</v>
      </c>
      <c r="E1556" s="11"/>
      <c r="F1556" s="11" t="s">
        <v>113</v>
      </c>
      <c r="G1556" s="11" t="s">
        <v>608</v>
      </c>
      <c r="H1556" s="11" t="s">
        <v>7269</v>
      </c>
      <c r="I1556" s="68"/>
      <c r="J1556" s="68"/>
      <c r="K1556" s="68"/>
      <c r="L1556" s="68"/>
      <c r="M1556" s="68"/>
      <c r="N1556" s="68"/>
      <c r="O1556" s="31" t="s">
        <v>1136</v>
      </c>
      <c r="P1556" s="31">
        <v>3.6829999999999998</v>
      </c>
    </row>
    <row r="1557" spans="1:17" x14ac:dyDescent="0.35">
      <c r="A1557" s="2" t="s">
        <v>16</v>
      </c>
      <c r="B1557" s="27">
        <v>2</v>
      </c>
      <c r="C1557" s="2" t="s">
        <v>309</v>
      </c>
      <c r="D1557" s="11" t="s">
        <v>318</v>
      </c>
      <c r="E1557" s="11"/>
      <c r="F1557" s="11" t="s">
        <v>113</v>
      </c>
      <c r="G1557" s="11" t="s">
        <v>608</v>
      </c>
      <c r="H1557" s="11" t="s">
        <v>7279</v>
      </c>
      <c r="I1557" s="68"/>
      <c r="J1557" s="68"/>
      <c r="K1557" s="68"/>
      <c r="L1557" s="68"/>
      <c r="M1557" s="68" t="s">
        <v>2040</v>
      </c>
      <c r="N1557" s="68"/>
      <c r="O1557" s="31" t="s">
        <v>3254</v>
      </c>
      <c r="P1557" s="31">
        <v>2.9460000000000002</v>
      </c>
    </row>
    <row r="1558" spans="1:17" x14ac:dyDescent="0.35">
      <c r="A1558" s="2" t="s">
        <v>16</v>
      </c>
      <c r="B1558" s="27">
        <v>2</v>
      </c>
      <c r="C1558" s="2" t="s">
        <v>309</v>
      </c>
      <c r="D1558" s="11" t="s">
        <v>318</v>
      </c>
      <c r="E1558" s="11"/>
      <c r="F1558" s="11" t="s">
        <v>114</v>
      </c>
      <c r="G1558" s="11" t="s">
        <v>608</v>
      </c>
      <c r="H1558" s="11" t="s">
        <v>7269</v>
      </c>
      <c r="I1558" s="68"/>
      <c r="J1558" s="68"/>
      <c r="K1558" s="68"/>
      <c r="L1558" s="68"/>
      <c r="M1558" s="68"/>
      <c r="N1558" s="68"/>
      <c r="O1558" s="31" t="s">
        <v>1137</v>
      </c>
      <c r="P1558" s="31">
        <v>3.6829999999999998</v>
      </c>
    </row>
    <row r="1559" spans="1:17" x14ac:dyDescent="0.35">
      <c r="A1559" s="2" t="s">
        <v>16</v>
      </c>
      <c r="B1559" s="27">
        <v>2</v>
      </c>
      <c r="C1559" s="2" t="s">
        <v>309</v>
      </c>
      <c r="D1559" s="11" t="s">
        <v>318</v>
      </c>
      <c r="E1559" s="11"/>
      <c r="F1559" s="11" t="s">
        <v>114</v>
      </c>
      <c r="G1559" s="11" t="s">
        <v>608</v>
      </c>
      <c r="H1559" s="11" t="s">
        <v>7279</v>
      </c>
      <c r="I1559" s="68"/>
      <c r="J1559" s="68"/>
      <c r="K1559" s="68"/>
      <c r="L1559" s="68"/>
      <c r="M1559" s="68" t="s">
        <v>2040</v>
      </c>
      <c r="N1559" s="68"/>
      <c r="O1559" s="31" t="s">
        <v>3255</v>
      </c>
      <c r="P1559" s="31">
        <v>2.9460000000000002</v>
      </c>
    </row>
    <row r="1560" spans="1:17" x14ac:dyDescent="0.35">
      <c r="A1560" s="2" t="s">
        <v>16</v>
      </c>
      <c r="B1560" s="27">
        <v>2</v>
      </c>
      <c r="C1560" s="2" t="s">
        <v>309</v>
      </c>
      <c r="D1560" s="11" t="s">
        <v>318</v>
      </c>
      <c r="E1560" s="11"/>
      <c r="F1560" s="11" t="s">
        <v>102</v>
      </c>
      <c r="G1560" s="11" t="s">
        <v>608</v>
      </c>
      <c r="H1560" s="11" t="s">
        <v>7269</v>
      </c>
      <c r="I1560" s="68"/>
      <c r="J1560" s="68"/>
      <c r="K1560" s="68"/>
      <c r="L1560" s="68"/>
      <c r="M1560" s="68"/>
      <c r="N1560" s="68"/>
      <c r="O1560" s="31" t="s">
        <v>1138</v>
      </c>
      <c r="P1560" s="31">
        <v>3.6829999999999998</v>
      </c>
    </row>
    <row r="1561" spans="1:17" x14ac:dyDescent="0.35">
      <c r="A1561" s="2" t="s">
        <v>16</v>
      </c>
      <c r="B1561" s="27">
        <v>2</v>
      </c>
      <c r="C1561" s="2" t="s">
        <v>309</v>
      </c>
      <c r="D1561" s="11" t="s">
        <v>318</v>
      </c>
      <c r="E1561" s="11"/>
      <c r="F1561" s="11" t="s">
        <v>102</v>
      </c>
      <c r="G1561" s="11" t="s">
        <v>608</v>
      </c>
      <c r="H1561" s="11" t="s">
        <v>7279</v>
      </c>
      <c r="I1561" s="68"/>
      <c r="J1561" s="68"/>
      <c r="K1561" s="68"/>
      <c r="L1561" s="68"/>
      <c r="M1561" s="68" t="s">
        <v>2040</v>
      </c>
      <c r="N1561" s="68"/>
      <c r="O1561" s="31" t="s">
        <v>3256</v>
      </c>
      <c r="P1561" s="31">
        <v>2.9460000000000002</v>
      </c>
    </row>
    <row r="1562" spans="1:17" x14ac:dyDescent="0.35">
      <c r="A1562" s="2" t="s">
        <v>16</v>
      </c>
      <c r="B1562" s="27">
        <v>2</v>
      </c>
      <c r="C1562" s="2" t="s">
        <v>265</v>
      </c>
      <c r="D1562" s="11" t="s">
        <v>167</v>
      </c>
      <c r="E1562" s="11"/>
      <c r="F1562" s="11" t="s">
        <v>189</v>
      </c>
      <c r="G1562" s="11" t="s">
        <v>99</v>
      </c>
      <c r="H1562" s="11" t="s">
        <v>7269</v>
      </c>
      <c r="I1562" s="68"/>
      <c r="J1562" s="68"/>
      <c r="K1562" s="68"/>
      <c r="L1562" s="68"/>
      <c r="M1562" s="68"/>
      <c r="N1562" s="68"/>
      <c r="O1562" s="31" t="s">
        <v>1139</v>
      </c>
      <c r="P1562" s="31">
        <v>2.9000000000000001E-2</v>
      </c>
      <c r="Q1562" s="117"/>
    </row>
    <row r="1563" spans="1:17" x14ac:dyDescent="0.35">
      <c r="A1563" s="2" t="s">
        <v>16</v>
      </c>
      <c r="B1563" s="27">
        <v>2</v>
      </c>
      <c r="C1563" s="2" t="s">
        <v>265</v>
      </c>
      <c r="D1563" s="11" t="s">
        <v>167</v>
      </c>
      <c r="E1563" s="11"/>
      <c r="F1563" s="11" t="s">
        <v>189</v>
      </c>
      <c r="G1563" s="11" t="s">
        <v>99</v>
      </c>
      <c r="H1563" s="11" t="s">
        <v>7279</v>
      </c>
      <c r="I1563" s="68"/>
      <c r="J1563" s="68"/>
      <c r="K1563" s="68"/>
      <c r="L1563" s="68"/>
      <c r="M1563" s="68" t="s">
        <v>2040</v>
      </c>
      <c r="N1563" s="68"/>
      <c r="O1563" s="31" t="s">
        <v>3257</v>
      </c>
      <c r="P1563" s="31">
        <v>2.3E-2</v>
      </c>
      <c r="Q1563" s="117"/>
    </row>
    <row r="1564" spans="1:17" x14ac:dyDescent="0.35">
      <c r="A1564" s="2" t="s">
        <v>16</v>
      </c>
      <c r="B1564" s="27">
        <v>2</v>
      </c>
      <c r="C1564" s="2" t="s">
        <v>265</v>
      </c>
      <c r="D1564" s="11" t="s">
        <v>167</v>
      </c>
      <c r="E1564" s="11"/>
      <c r="F1564" s="11" t="s">
        <v>189</v>
      </c>
      <c r="G1564" s="11" t="s">
        <v>99</v>
      </c>
      <c r="H1564" s="11" t="s">
        <v>7288</v>
      </c>
      <c r="I1564" s="68"/>
      <c r="J1564" s="68"/>
      <c r="K1564" s="68"/>
      <c r="L1564" s="68"/>
      <c r="M1564" s="68"/>
      <c r="N1564" s="68" t="s">
        <v>2040</v>
      </c>
      <c r="O1564" s="31" t="s">
        <v>3258</v>
      </c>
      <c r="P1564" s="31">
        <v>2.3E-2</v>
      </c>
      <c r="Q1564" s="117"/>
    </row>
    <row r="1565" spans="1:17" x14ac:dyDescent="0.35">
      <c r="A1565" s="2" t="s">
        <v>16</v>
      </c>
      <c r="B1565" s="27">
        <v>2</v>
      </c>
      <c r="C1565" s="2" t="s">
        <v>265</v>
      </c>
      <c r="D1565" s="11" t="s">
        <v>167</v>
      </c>
      <c r="E1565" s="11"/>
      <c r="F1565" s="11" t="s">
        <v>189</v>
      </c>
      <c r="G1565" s="11" t="s">
        <v>99</v>
      </c>
      <c r="H1565" s="11" t="s">
        <v>7276</v>
      </c>
      <c r="I1565" s="68"/>
      <c r="J1565" s="68"/>
      <c r="K1565" s="68"/>
      <c r="L1565" s="68"/>
      <c r="M1565" s="68" t="s">
        <v>2040</v>
      </c>
      <c r="N1565" s="68" t="s">
        <v>2040</v>
      </c>
      <c r="O1565" s="31" t="s">
        <v>3259</v>
      </c>
      <c r="P1565" s="31">
        <v>1.7000000000000001E-2</v>
      </c>
      <c r="Q1565" s="117"/>
    </row>
    <row r="1566" spans="1:17" x14ac:dyDescent="0.35">
      <c r="A1566" s="2" t="s">
        <v>16</v>
      </c>
      <c r="B1566" s="27">
        <v>2</v>
      </c>
      <c r="C1566" s="2" t="s">
        <v>265</v>
      </c>
      <c r="D1566" s="11" t="s">
        <v>167</v>
      </c>
      <c r="E1566" s="11"/>
      <c r="F1566" s="11" t="s">
        <v>189</v>
      </c>
      <c r="G1566" s="11" t="s">
        <v>659</v>
      </c>
      <c r="H1566" s="11" t="s">
        <v>7269</v>
      </c>
      <c r="I1566" s="68"/>
      <c r="J1566" s="68"/>
      <c r="K1566" s="68"/>
      <c r="L1566" s="68"/>
      <c r="M1566" s="68"/>
      <c r="N1566" s="68"/>
      <c r="O1566" s="31" t="s">
        <v>1140</v>
      </c>
      <c r="P1566" s="31">
        <v>0.10199999999999999</v>
      </c>
      <c r="Q1566" s="117"/>
    </row>
    <row r="1567" spans="1:17" x14ac:dyDescent="0.35">
      <c r="A1567" s="2" t="s">
        <v>16</v>
      </c>
      <c r="B1567" s="27">
        <v>2</v>
      </c>
      <c r="C1567" s="2" t="s">
        <v>265</v>
      </c>
      <c r="D1567" s="11" t="s">
        <v>167</v>
      </c>
      <c r="E1567" s="11"/>
      <c r="F1567" s="11" t="s">
        <v>189</v>
      </c>
      <c r="G1567" s="11" t="s">
        <v>659</v>
      </c>
      <c r="H1567" s="11" t="s">
        <v>7279</v>
      </c>
      <c r="I1567" s="68"/>
      <c r="J1567" s="68"/>
      <c r="K1567" s="68"/>
      <c r="L1567" s="68"/>
      <c r="M1567" s="68" t="s">
        <v>2040</v>
      </c>
      <c r="N1567" s="68"/>
      <c r="O1567" s="31" t="s">
        <v>3260</v>
      </c>
      <c r="P1567" s="31">
        <v>8.2000000000000003E-2</v>
      </c>
    </row>
    <row r="1568" spans="1:17" x14ac:dyDescent="0.35">
      <c r="A1568" s="2" t="s">
        <v>16</v>
      </c>
      <c r="B1568" s="27">
        <v>2</v>
      </c>
      <c r="C1568" s="2" t="s">
        <v>265</v>
      </c>
      <c r="D1568" s="11" t="s">
        <v>167</v>
      </c>
      <c r="E1568" s="11"/>
      <c r="F1568" s="11" t="s">
        <v>189</v>
      </c>
      <c r="G1568" s="11" t="s">
        <v>659</v>
      </c>
      <c r="H1568" s="11" t="s">
        <v>7288</v>
      </c>
      <c r="I1568" s="68"/>
      <c r="J1568" s="68"/>
      <c r="K1568" s="68"/>
      <c r="L1568" s="68"/>
      <c r="M1568" s="68"/>
      <c r="N1568" s="68" t="s">
        <v>2040</v>
      </c>
      <c r="O1568" s="31" t="s">
        <v>3261</v>
      </c>
      <c r="P1568" s="31">
        <v>8.2000000000000003E-2</v>
      </c>
    </row>
    <row r="1569" spans="1:16" x14ac:dyDescent="0.35">
      <c r="A1569" s="2" t="s">
        <v>16</v>
      </c>
      <c r="B1569" s="27">
        <v>2</v>
      </c>
      <c r="C1569" s="2" t="s">
        <v>265</v>
      </c>
      <c r="D1569" s="11" t="s">
        <v>167</v>
      </c>
      <c r="E1569" s="11"/>
      <c r="F1569" s="11" t="s">
        <v>189</v>
      </c>
      <c r="G1569" s="11" t="s">
        <v>659</v>
      </c>
      <c r="H1569" s="11" t="s">
        <v>7276</v>
      </c>
      <c r="I1569" s="68"/>
      <c r="J1569" s="68"/>
      <c r="K1569" s="68"/>
      <c r="L1569" s="68"/>
      <c r="M1569" s="68" t="s">
        <v>2040</v>
      </c>
      <c r="N1569" s="68" t="s">
        <v>2040</v>
      </c>
      <c r="O1569" s="31" t="s">
        <v>3262</v>
      </c>
      <c r="P1569" s="31">
        <v>6.0999999999999999E-2</v>
      </c>
    </row>
    <row r="1570" spans="1:16" x14ac:dyDescent="0.35">
      <c r="A1570" s="2" t="s">
        <v>16</v>
      </c>
      <c r="B1570" s="27">
        <v>2</v>
      </c>
      <c r="C1570" s="2" t="s">
        <v>265</v>
      </c>
      <c r="D1570" s="11" t="s">
        <v>167</v>
      </c>
      <c r="E1570" s="11"/>
      <c r="F1570" s="11" t="s">
        <v>104</v>
      </c>
      <c r="G1570" s="11" t="s">
        <v>99</v>
      </c>
      <c r="H1570" s="11" t="s">
        <v>7269</v>
      </c>
      <c r="I1570" s="68"/>
      <c r="J1570" s="68"/>
      <c r="K1570" s="68"/>
      <c r="L1570" s="68"/>
      <c r="M1570" s="68"/>
      <c r="N1570" s="68"/>
      <c r="O1570" s="31" t="s">
        <v>1141</v>
      </c>
      <c r="P1570" s="31">
        <v>0.15</v>
      </c>
    </row>
    <row r="1571" spans="1:16" x14ac:dyDescent="0.35">
      <c r="A1571" s="2" t="s">
        <v>16</v>
      </c>
      <c r="B1571" s="27">
        <v>2</v>
      </c>
      <c r="C1571" s="2" t="s">
        <v>265</v>
      </c>
      <c r="D1571" s="11" t="s">
        <v>167</v>
      </c>
      <c r="E1571" s="11"/>
      <c r="F1571" s="11" t="s">
        <v>104</v>
      </c>
      <c r="G1571" s="11" t="s">
        <v>99</v>
      </c>
      <c r="H1571" s="11" t="s">
        <v>7279</v>
      </c>
      <c r="I1571" s="68"/>
      <c r="J1571" s="68"/>
      <c r="K1571" s="68"/>
      <c r="L1571" s="68"/>
      <c r="M1571" s="68" t="s">
        <v>2040</v>
      </c>
      <c r="N1571" s="68"/>
      <c r="O1571" s="31" t="s">
        <v>3263</v>
      </c>
      <c r="P1571" s="31">
        <v>0.12</v>
      </c>
    </row>
    <row r="1572" spans="1:16" x14ac:dyDescent="0.35">
      <c r="A1572" s="2" t="s">
        <v>16</v>
      </c>
      <c r="B1572" s="27">
        <v>2</v>
      </c>
      <c r="C1572" s="2" t="s">
        <v>265</v>
      </c>
      <c r="D1572" s="11" t="s">
        <v>167</v>
      </c>
      <c r="E1572" s="11"/>
      <c r="F1572" s="11" t="s">
        <v>104</v>
      </c>
      <c r="G1572" s="11" t="s">
        <v>99</v>
      </c>
      <c r="H1572" s="11" t="s">
        <v>7288</v>
      </c>
      <c r="I1572" s="68"/>
      <c r="J1572" s="68"/>
      <c r="K1572" s="68"/>
      <c r="L1572" s="68"/>
      <c r="M1572" s="68"/>
      <c r="N1572" s="68" t="s">
        <v>2040</v>
      </c>
      <c r="O1572" s="31" t="s">
        <v>3264</v>
      </c>
      <c r="P1572" s="31">
        <v>0.12</v>
      </c>
    </row>
    <row r="1573" spans="1:16" x14ac:dyDescent="0.35">
      <c r="A1573" s="2" t="s">
        <v>16</v>
      </c>
      <c r="B1573" s="27">
        <v>2</v>
      </c>
      <c r="C1573" s="2" t="s">
        <v>265</v>
      </c>
      <c r="D1573" s="11" t="s">
        <v>167</v>
      </c>
      <c r="E1573" s="11"/>
      <c r="F1573" s="11" t="s">
        <v>104</v>
      </c>
      <c r="G1573" s="11" t="s">
        <v>99</v>
      </c>
      <c r="H1573" s="11" t="s">
        <v>7276</v>
      </c>
      <c r="I1573" s="68"/>
      <c r="J1573" s="68"/>
      <c r="K1573" s="68"/>
      <c r="L1573" s="68"/>
      <c r="M1573" s="68" t="s">
        <v>2040</v>
      </c>
      <c r="N1573" s="68" t="s">
        <v>2040</v>
      </c>
      <c r="O1573" s="31" t="s">
        <v>3265</v>
      </c>
      <c r="P1573" s="31">
        <v>0.09</v>
      </c>
    </row>
    <row r="1574" spans="1:16" x14ac:dyDescent="0.35">
      <c r="A1574" s="2" t="s">
        <v>16</v>
      </c>
      <c r="B1574" s="27">
        <v>2</v>
      </c>
      <c r="C1574" s="2" t="s">
        <v>265</v>
      </c>
      <c r="D1574" s="11" t="s">
        <v>167</v>
      </c>
      <c r="E1574" s="11"/>
      <c r="F1574" s="11" t="s">
        <v>104</v>
      </c>
      <c r="G1574" s="11" t="s">
        <v>659</v>
      </c>
      <c r="H1574" s="11" t="s">
        <v>7269</v>
      </c>
      <c r="I1574" s="68"/>
      <c r="J1574" s="68"/>
      <c r="K1574" s="68"/>
      <c r="L1574" s="68"/>
      <c r="M1574" s="68"/>
      <c r="N1574" s="68"/>
      <c r="O1574" s="31" t="s">
        <v>1142</v>
      </c>
      <c r="P1574" s="31">
        <v>0.218</v>
      </c>
    </row>
    <row r="1575" spans="1:16" x14ac:dyDescent="0.35">
      <c r="A1575" s="2" t="s">
        <v>16</v>
      </c>
      <c r="B1575" s="27">
        <v>2</v>
      </c>
      <c r="C1575" s="2" t="s">
        <v>265</v>
      </c>
      <c r="D1575" s="11" t="s">
        <v>167</v>
      </c>
      <c r="E1575" s="11"/>
      <c r="F1575" s="11" t="s">
        <v>104</v>
      </c>
      <c r="G1575" s="11" t="s">
        <v>659</v>
      </c>
      <c r="H1575" s="11" t="s">
        <v>7279</v>
      </c>
      <c r="I1575" s="68"/>
      <c r="J1575" s="68"/>
      <c r="K1575" s="68"/>
      <c r="L1575" s="68"/>
      <c r="M1575" s="68" t="s">
        <v>2040</v>
      </c>
      <c r="N1575" s="68"/>
      <c r="O1575" s="31" t="s">
        <v>3266</v>
      </c>
      <c r="P1575" s="31">
        <v>0.17399999999999999</v>
      </c>
    </row>
    <row r="1576" spans="1:16" x14ac:dyDescent="0.35">
      <c r="A1576" s="2" t="s">
        <v>16</v>
      </c>
      <c r="B1576" s="27">
        <v>2</v>
      </c>
      <c r="C1576" s="2" t="s">
        <v>265</v>
      </c>
      <c r="D1576" s="11" t="s">
        <v>167</v>
      </c>
      <c r="E1576" s="11"/>
      <c r="F1576" s="11" t="s">
        <v>104</v>
      </c>
      <c r="G1576" s="11" t="s">
        <v>659</v>
      </c>
      <c r="H1576" s="11" t="s">
        <v>7288</v>
      </c>
      <c r="I1576" s="68"/>
      <c r="J1576" s="68"/>
      <c r="K1576" s="68"/>
      <c r="L1576" s="68"/>
      <c r="M1576" s="68"/>
      <c r="N1576" s="68" t="s">
        <v>2040</v>
      </c>
      <c r="O1576" s="31" t="s">
        <v>3267</v>
      </c>
      <c r="P1576" s="31">
        <v>0.17399999999999999</v>
      </c>
    </row>
    <row r="1577" spans="1:16" x14ac:dyDescent="0.35">
      <c r="A1577" s="2" t="s">
        <v>16</v>
      </c>
      <c r="B1577" s="27">
        <v>2</v>
      </c>
      <c r="C1577" s="2" t="s">
        <v>265</v>
      </c>
      <c r="D1577" s="11" t="s">
        <v>167</v>
      </c>
      <c r="E1577" s="11"/>
      <c r="F1577" s="11" t="s">
        <v>104</v>
      </c>
      <c r="G1577" s="11" t="s">
        <v>659</v>
      </c>
      <c r="H1577" s="11" t="s">
        <v>7276</v>
      </c>
      <c r="I1577" s="68"/>
      <c r="J1577" s="68"/>
      <c r="K1577" s="68"/>
      <c r="L1577" s="68"/>
      <c r="M1577" s="68" t="s">
        <v>2040</v>
      </c>
      <c r="N1577" s="68" t="s">
        <v>2040</v>
      </c>
      <c r="O1577" s="31" t="s">
        <v>3268</v>
      </c>
      <c r="P1577" s="31">
        <v>0.13100000000000001</v>
      </c>
    </row>
    <row r="1578" spans="1:16" x14ac:dyDescent="0.35">
      <c r="A1578" s="2" t="s">
        <v>16</v>
      </c>
      <c r="B1578" s="27">
        <v>2</v>
      </c>
      <c r="C1578" s="2" t="s">
        <v>265</v>
      </c>
      <c r="D1578" s="11" t="s">
        <v>167</v>
      </c>
      <c r="E1578" s="11"/>
      <c r="F1578" s="11" t="s">
        <v>105</v>
      </c>
      <c r="G1578" s="11" t="s">
        <v>99</v>
      </c>
      <c r="H1578" s="11" t="s">
        <v>7269</v>
      </c>
      <c r="I1578" s="68"/>
      <c r="J1578" s="68"/>
      <c r="K1578" s="68"/>
      <c r="L1578" s="68"/>
      <c r="M1578" s="68"/>
      <c r="N1578" s="68"/>
      <c r="O1578" s="31" t="s">
        <v>1143</v>
      </c>
      <c r="P1578" s="31">
        <v>0.31900000000000001</v>
      </c>
    </row>
    <row r="1579" spans="1:16" x14ac:dyDescent="0.35">
      <c r="A1579" s="2" t="s">
        <v>16</v>
      </c>
      <c r="B1579" s="27">
        <v>2</v>
      </c>
      <c r="C1579" s="2" t="s">
        <v>265</v>
      </c>
      <c r="D1579" s="11" t="s">
        <v>167</v>
      </c>
      <c r="E1579" s="11"/>
      <c r="F1579" s="11" t="s">
        <v>105</v>
      </c>
      <c r="G1579" s="11" t="s">
        <v>99</v>
      </c>
      <c r="H1579" s="11" t="s">
        <v>7279</v>
      </c>
      <c r="I1579" s="68"/>
      <c r="J1579" s="68"/>
      <c r="K1579" s="68"/>
      <c r="L1579" s="68"/>
      <c r="M1579" s="68" t="s">
        <v>2040</v>
      </c>
      <c r="N1579" s="68"/>
      <c r="O1579" s="31" t="s">
        <v>3269</v>
      </c>
      <c r="P1579" s="31">
        <v>0.255</v>
      </c>
    </row>
    <row r="1580" spans="1:16" x14ac:dyDescent="0.35">
      <c r="A1580" s="2" t="s">
        <v>16</v>
      </c>
      <c r="B1580" s="27">
        <v>2</v>
      </c>
      <c r="C1580" s="2" t="s">
        <v>265</v>
      </c>
      <c r="D1580" s="11" t="s">
        <v>167</v>
      </c>
      <c r="E1580" s="11"/>
      <c r="F1580" s="11" t="s">
        <v>105</v>
      </c>
      <c r="G1580" s="11" t="s">
        <v>99</v>
      </c>
      <c r="H1580" s="11" t="s">
        <v>7288</v>
      </c>
      <c r="I1580" s="68"/>
      <c r="J1580" s="68"/>
      <c r="K1580" s="68"/>
      <c r="L1580" s="68"/>
      <c r="M1580" s="68"/>
      <c r="N1580" s="68" t="s">
        <v>2040</v>
      </c>
      <c r="O1580" s="31" t="s">
        <v>3270</v>
      </c>
      <c r="P1580" s="31">
        <v>0.255</v>
      </c>
    </row>
    <row r="1581" spans="1:16" x14ac:dyDescent="0.35">
      <c r="A1581" s="2" t="s">
        <v>16</v>
      </c>
      <c r="B1581" s="27">
        <v>2</v>
      </c>
      <c r="C1581" s="2" t="s">
        <v>265</v>
      </c>
      <c r="D1581" s="11" t="s">
        <v>167</v>
      </c>
      <c r="E1581" s="11"/>
      <c r="F1581" s="11" t="s">
        <v>105</v>
      </c>
      <c r="G1581" s="11" t="s">
        <v>99</v>
      </c>
      <c r="H1581" s="11" t="s">
        <v>7276</v>
      </c>
      <c r="I1581" s="68"/>
      <c r="J1581" s="68"/>
      <c r="K1581" s="68"/>
      <c r="L1581" s="68"/>
      <c r="M1581" s="68" t="s">
        <v>2040</v>
      </c>
      <c r="N1581" s="68" t="s">
        <v>2040</v>
      </c>
      <c r="O1581" s="31" t="s">
        <v>3271</v>
      </c>
      <c r="P1581" s="31">
        <v>0.191</v>
      </c>
    </row>
    <row r="1582" spans="1:16" x14ac:dyDescent="0.35">
      <c r="A1582" s="2" t="s">
        <v>16</v>
      </c>
      <c r="B1582" s="27">
        <v>2</v>
      </c>
      <c r="C1582" s="2" t="s">
        <v>265</v>
      </c>
      <c r="D1582" s="11" t="s">
        <v>167</v>
      </c>
      <c r="E1582" s="11"/>
      <c r="F1582" s="11" t="s">
        <v>105</v>
      </c>
      <c r="G1582" s="11" t="s">
        <v>659</v>
      </c>
      <c r="H1582" s="11" t="s">
        <v>7269</v>
      </c>
      <c r="I1582" s="68"/>
      <c r="J1582" s="68"/>
      <c r="K1582" s="68"/>
      <c r="L1582" s="68"/>
      <c r="M1582" s="68"/>
      <c r="N1582" s="68"/>
      <c r="O1582" s="31" t="s">
        <v>1144</v>
      </c>
      <c r="P1582" s="31">
        <v>0.36299999999999999</v>
      </c>
    </row>
    <row r="1583" spans="1:16" x14ac:dyDescent="0.35">
      <c r="A1583" s="2" t="s">
        <v>16</v>
      </c>
      <c r="B1583" s="27">
        <v>2</v>
      </c>
      <c r="C1583" s="2" t="s">
        <v>265</v>
      </c>
      <c r="D1583" s="11" t="s">
        <v>167</v>
      </c>
      <c r="E1583" s="11"/>
      <c r="F1583" s="11" t="s">
        <v>105</v>
      </c>
      <c r="G1583" s="11" t="s">
        <v>659</v>
      </c>
      <c r="H1583" s="11" t="s">
        <v>7279</v>
      </c>
      <c r="I1583" s="68"/>
      <c r="J1583" s="68"/>
      <c r="K1583" s="68"/>
      <c r="L1583" s="68"/>
      <c r="M1583" s="68" t="s">
        <v>2040</v>
      </c>
      <c r="N1583" s="68"/>
      <c r="O1583" s="31" t="s">
        <v>3272</v>
      </c>
      <c r="P1583" s="31">
        <v>0.28999999999999998</v>
      </c>
    </row>
    <row r="1584" spans="1:16" x14ac:dyDescent="0.35">
      <c r="A1584" s="2" t="s">
        <v>16</v>
      </c>
      <c r="B1584" s="27">
        <v>2</v>
      </c>
      <c r="C1584" s="2" t="s">
        <v>265</v>
      </c>
      <c r="D1584" s="11" t="s">
        <v>167</v>
      </c>
      <c r="E1584" s="11"/>
      <c r="F1584" s="11" t="s">
        <v>105</v>
      </c>
      <c r="G1584" s="11" t="s">
        <v>659</v>
      </c>
      <c r="H1584" s="11" t="s">
        <v>7288</v>
      </c>
      <c r="I1584" s="68"/>
      <c r="J1584" s="68"/>
      <c r="K1584" s="68"/>
      <c r="L1584" s="68"/>
      <c r="M1584" s="68"/>
      <c r="N1584" s="68" t="s">
        <v>2040</v>
      </c>
      <c r="O1584" s="31" t="s">
        <v>3273</v>
      </c>
      <c r="P1584" s="31">
        <v>0.28999999999999998</v>
      </c>
    </row>
    <row r="1585" spans="1:16" x14ac:dyDescent="0.35">
      <c r="A1585" s="2" t="s">
        <v>16</v>
      </c>
      <c r="B1585" s="27">
        <v>2</v>
      </c>
      <c r="C1585" s="2" t="s">
        <v>265</v>
      </c>
      <c r="D1585" s="11" t="s">
        <v>167</v>
      </c>
      <c r="E1585" s="11"/>
      <c r="F1585" s="11" t="s">
        <v>105</v>
      </c>
      <c r="G1585" s="11" t="s">
        <v>659</v>
      </c>
      <c r="H1585" s="11" t="s">
        <v>7276</v>
      </c>
      <c r="I1585" s="68"/>
      <c r="J1585" s="68"/>
      <c r="K1585" s="68"/>
      <c r="L1585" s="68"/>
      <c r="M1585" s="68" t="s">
        <v>2040</v>
      </c>
      <c r="N1585" s="68" t="s">
        <v>2040</v>
      </c>
      <c r="O1585" s="31" t="s">
        <v>3274</v>
      </c>
      <c r="P1585" s="31">
        <v>0.218</v>
      </c>
    </row>
    <row r="1586" spans="1:16" x14ac:dyDescent="0.35">
      <c r="A1586" s="2" t="s">
        <v>16</v>
      </c>
      <c r="B1586" s="27">
        <v>2</v>
      </c>
      <c r="C1586" s="2" t="s">
        <v>265</v>
      </c>
      <c r="D1586" s="11" t="s">
        <v>167</v>
      </c>
      <c r="E1586" s="11"/>
      <c r="F1586" s="11" t="s">
        <v>107</v>
      </c>
      <c r="G1586" s="11" t="s">
        <v>99</v>
      </c>
      <c r="H1586" s="11" t="s">
        <v>7269</v>
      </c>
      <c r="I1586" s="68"/>
      <c r="J1586" s="68"/>
      <c r="K1586" s="68"/>
      <c r="L1586" s="68"/>
      <c r="M1586" s="68"/>
      <c r="N1586" s="68"/>
      <c r="O1586" s="31" t="s">
        <v>1145</v>
      </c>
      <c r="P1586" s="31">
        <v>0.45</v>
      </c>
    </row>
    <row r="1587" spans="1:16" x14ac:dyDescent="0.35">
      <c r="A1587" s="2" t="s">
        <v>16</v>
      </c>
      <c r="B1587" s="27">
        <v>2</v>
      </c>
      <c r="C1587" s="2" t="s">
        <v>265</v>
      </c>
      <c r="D1587" s="11" t="s">
        <v>167</v>
      </c>
      <c r="E1587" s="11"/>
      <c r="F1587" s="11" t="s">
        <v>107</v>
      </c>
      <c r="G1587" s="11" t="s">
        <v>99</v>
      </c>
      <c r="H1587" s="11" t="s">
        <v>7279</v>
      </c>
      <c r="I1587" s="68"/>
      <c r="J1587" s="68"/>
      <c r="K1587" s="68"/>
      <c r="L1587" s="68"/>
      <c r="M1587" s="68" t="s">
        <v>2040</v>
      </c>
      <c r="N1587" s="68"/>
      <c r="O1587" s="31" t="s">
        <v>3275</v>
      </c>
      <c r="P1587" s="31">
        <v>0.36</v>
      </c>
    </row>
    <row r="1588" spans="1:16" x14ac:dyDescent="0.35">
      <c r="A1588" s="2" t="s">
        <v>16</v>
      </c>
      <c r="B1588" s="27">
        <v>2</v>
      </c>
      <c r="C1588" s="2" t="s">
        <v>265</v>
      </c>
      <c r="D1588" s="11" t="s">
        <v>167</v>
      </c>
      <c r="E1588" s="11"/>
      <c r="F1588" s="11" t="s">
        <v>107</v>
      </c>
      <c r="G1588" s="11" t="s">
        <v>99</v>
      </c>
      <c r="H1588" s="11" t="s">
        <v>7288</v>
      </c>
      <c r="I1588" s="68"/>
      <c r="J1588" s="68"/>
      <c r="K1588" s="68"/>
      <c r="L1588" s="68"/>
      <c r="M1588" s="68"/>
      <c r="N1588" s="68" t="s">
        <v>2040</v>
      </c>
      <c r="O1588" s="31" t="s">
        <v>3276</v>
      </c>
      <c r="P1588" s="31">
        <v>0.36</v>
      </c>
    </row>
    <row r="1589" spans="1:16" x14ac:dyDescent="0.35">
      <c r="A1589" s="2" t="s">
        <v>16</v>
      </c>
      <c r="B1589" s="27">
        <v>2</v>
      </c>
      <c r="C1589" s="2" t="s">
        <v>265</v>
      </c>
      <c r="D1589" s="11" t="s">
        <v>167</v>
      </c>
      <c r="E1589" s="11"/>
      <c r="F1589" s="11" t="s">
        <v>107</v>
      </c>
      <c r="G1589" s="11" t="s">
        <v>99</v>
      </c>
      <c r="H1589" s="11" t="s">
        <v>7276</v>
      </c>
      <c r="I1589" s="68"/>
      <c r="J1589" s="68"/>
      <c r="K1589" s="68"/>
      <c r="L1589" s="68"/>
      <c r="M1589" s="68" t="s">
        <v>2040</v>
      </c>
      <c r="N1589" s="68" t="s">
        <v>2040</v>
      </c>
      <c r="O1589" s="31" t="s">
        <v>3277</v>
      </c>
      <c r="P1589" s="31">
        <v>0.27</v>
      </c>
    </row>
    <row r="1590" spans="1:16" x14ac:dyDescent="0.35">
      <c r="A1590" s="2" t="s">
        <v>16</v>
      </c>
      <c r="B1590" s="27">
        <v>2</v>
      </c>
      <c r="C1590" s="2" t="s">
        <v>265</v>
      </c>
      <c r="D1590" s="11" t="s">
        <v>167</v>
      </c>
      <c r="E1590" s="11"/>
      <c r="F1590" s="11" t="s">
        <v>107</v>
      </c>
      <c r="G1590" s="11" t="s">
        <v>659</v>
      </c>
      <c r="H1590" s="11" t="s">
        <v>7269</v>
      </c>
      <c r="I1590" s="68"/>
      <c r="J1590" s="68"/>
      <c r="K1590" s="68"/>
      <c r="L1590" s="68"/>
      <c r="M1590" s="68"/>
      <c r="N1590" s="68"/>
      <c r="O1590" s="31" t="s">
        <v>1146</v>
      </c>
      <c r="P1590" s="31">
        <v>0.63800000000000001</v>
      </c>
    </row>
    <row r="1591" spans="1:16" x14ac:dyDescent="0.35">
      <c r="A1591" s="2" t="s">
        <v>16</v>
      </c>
      <c r="B1591" s="27">
        <v>2</v>
      </c>
      <c r="C1591" s="2" t="s">
        <v>265</v>
      </c>
      <c r="D1591" s="11" t="s">
        <v>167</v>
      </c>
      <c r="E1591" s="11"/>
      <c r="F1591" s="11" t="s">
        <v>107</v>
      </c>
      <c r="G1591" s="11" t="s">
        <v>659</v>
      </c>
      <c r="H1591" s="11" t="s">
        <v>7279</v>
      </c>
      <c r="I1591" s="68"/>
      <c r="J1591" s="68"/>
      <c r="K1591" s="68"/>
      <c r="L1591" s="68"/>
      <c r="M1591" s="68" t="s">
        <v>2040</v>
      </c>
      <c r="N1591" s="68"/>
      <c r="O1591" s="31" t="s">
        <v>3278</v>
      </c>
      <c r="P1591" s="31">
        <v>0.51</v>
      </c>
    </row>
    <row r="1592" spans="1:16" x14ac:dyDescent="0.35">
      <c r="A1592" s="2" t="s">
        <v>16</v>
      </c>
      <c r="B1592" s="27">
        <v>2</v>
      </c>
      <c r="C1592" s="2" t="s">
        <v>265</v>
      </c>
      <c r="D1592" s="11" t="s">
        <v>167</v>
      </c>
      <c r="E1592" s="11"/>
      <c r="F1592" s="11" t="s">
        <v>107</v>
      </c>
      <c r="G1592" s="11" t="s">
        <v>659</v>
      </c>
      <c r="H1592" s="11" t="s">
        <v>7288</v>
      </c>
      <c r="I1592" s="68"/>
      <c r="J1592" s="68"/>
      <c r="K1592" s="68"/>
      <c r="L1592" s="68"/>
      <c r="M1592" s="68"/>
      <c r="N1592" s="68" t="s">
        <v>2040</v>
      </c>
      <c r="O1592" s="31" t="s">
        <v>3279</v>
      </c>
      <c r="P1592" s="31">
        <v>0.51</v>
      </c>
    </row>
    <row r="1593" spans="1:16" x14ac:dyDescent="0.35">
      <c r="A1593" s="2" t="s">
        <v>16</v>
      </c>
      <c r="B1593" s="27">
        <v>2</v>
      </c>
      <c r="C1593" s="2" t="s">
        <v>265</v>
      </c>
      <c r="D1593" s="11" t="s">
        <v>167</v>
      </c>
      <c r="E1593" s="11"/>
      <c r="F1593" s="11" t="s">
        <v>107</v>
      </c>
      <c r="G1593" s="11" t="s">
        <v>659</v>
      </c>
      <c r="H1593" s="11" t="s">
        <v>7276</v>
      </c>
      <c r="I1593" s="68"/>
      <c r="J1593" s="68"/>
      <c r="K1593" s="68"/>
      <c r="L1593" s="68"/>
      <c r="M1593" s="68" t="s">
        <v>2040</v>
      </c>
      <c r="N1593" s="68" t="s">
        <v>2040</v>
      </c>
      <c r="O1593" s="31" t="s">
        <v>3280</v>
      </c>
      <c r="P1593" s="31">
        <v>0.38300000000000001</v>
      </c>
    </row>
    <row r="1594" spans="1:16" x14ac:dyDescent="0.35">
      <c r="A1594" s="2" t="s">
        <v>16</v>
      </c>
      <c r="B1594" s="27">
        <v>2</v>
      </c>
      <c r="C1594" s="2" t="s">
        <v>265</v>
      </c>
      <c r="D1594" s="11" t="s">
        <v>167</v>
      </c>
      <c r="E1594" s="11"/>
      <c r="F1594" s="11" t="s">
        <v>109</v>
      </c>
      <c r="G1594" s="11" t="s">
        <v>99</v>
      </c>
      <c r="H1594" s="11" t="s">
        <v>7269</v>
      </c>
      <c r="I1594" s="68"/>
      <c r="J1594" s="68"/>
      <c r="K1594" s="68"/>
      <c r="L1594" s="68"/>
      <c r="M1594" s="68"/>
      <c r="N1594" s="68"/>
      <c r="O1594" s="31" t="s">
        <v>1147</v>
      </c>
      <c r="P1594" s="31">
        <v>0.6</v>
      </c>
    </row>
    <row r="1595" spans="1:16" x14ac:dyDescent="0.35">
      <c r="A1595" s="2" t="s">
        <v>16</v>
      </c>
      <c r="B1595" s="27">
        <v>2</v>
      </c>
      <c r="C1595" s="2" t="s">
        <v>265</v>
      </c>
      <c r="D1595" s="11" t="s">
        <v>167</v>
      </c>
      <c r="E1595" s="11"/>
      <c r="F1595" s="11" t="s">
        <v>109</v>
      </c>
      <c r="G1595" s="11" t="s">
        <v>99</v>
      </c>
      <c r="H1595" s="11" t="s">
        <v>7279</v>
      </c>
      <c r="I1595" s="68"/>
      <c r="J1595" s="68"/>
      <c r="K1595" s="68"/>
      <c r="L1595" s="68"/>
      <c r="M1595" s="68" t="s">
        <v>2040</v>
      </c>
      <c r="N1595" s="68"/>
      <c r="O1595" s="31" t="s">
        <v>3281</v>
      </c>
      <c r="P1595" s="31">
        <v>0.48</v>
      </c>
    </row>
    <row r="1596" spans="1:16" x14ac:dyDescent="0.35">
      <c r="A1596" s="2" t="s">
        <v>16</v>
      </c>
      <c r="B1596" s="27">
        <v>2</v>
      </c>
      <c r="C1596" s="2" t="s">
        <v>265</v>
      </c>
      <c r="D1596" s="11" t="s">
        <v>167</v>
      </c>
      <c r="E1596" s="11"/>
      <c r="F1596" s="11" t="s">
        <v>109</v>
      </c>
      <c r="G1596" s="11" t="s">
        <v>99</v>
      </c>
      <c r="H1596" s="11" t="s">
        <v>7288</v>
      </c>
      <c r="I1596" s="68"/>
      <c r="J1596" s="68"/>
      <c r="K1596" s="68"/>
      <c r="L1596" s="68"/>
      <c r="M1596" s="68"/>
      <c r="N1596" s="68" t="s">
        <v>2040</v>
      </c>
      <c r="O1596" s="31" t="s">
        <v>3282</v>
      </c>
      <c r="P1596" s="31">
        <v>0.48</v>
      </c>
    </row>
    <row r="1597" spans="1:16" x14ac:dyDescent="0.35">
      <c r="A1597" s="2" t="s">
        <v>16</v>
      </c>
      <c r="B1597" s="27">
        <v>2</v>
      </c>
      <c r="C1597" s="2" t="s">
        <v>265</v>
      </c>
      <c r="D1597" s="11" t="s">
        <v>167</v>
      </c>
      <c r="E1597" s="11"/>
      <c r="F1597" s="11" t="s">
        <v>109</v>
      </c>
      <c r="G1597" s="11" t="s">
        <v>99</v>
      </c>
      <c r="H1597" s="11" t="s">
        <v>7276</v>
      </c>
      <c r="I1597" s="68"/>
      <c r="J1597" s="68"/>
      <c r="K1597" s="68"/>
      <c r="L1597" s="68"/>
      <c r="M1597" s="68" t="s">
        <v>2040</v>
      </c>
      <c r="N1597" s="68" t="s">
        <v>2040</v>
      </c>
      <c r="O1597" s="31" t="s">
        <v>3283</v>
      </c>
      <c r="P1597" s="31">
        <v>0.36</v>
      </c>
    </row>
    <row r="1598" spans="1:16" x14ac:dyDescent="0.35">
      <c r="A1598" s="2" t="s">
        <v>16</v>
      </c>
      <c r="B1598" s="27">
        <v>2</v>
      </c>
      <c r="C1598" s="2" t="s">
        <v>265</v>
      </c>
      <c r="D1598" s="11" t="s">
        <v>167</v>
      </c>
      <c r="E1598" s="11"/>
      <c r="F1598" s="11" t="s">
        <v>109</v>
      </c>
      <c r="G1598" s="11" t="s">
        <v>659</v>
      </c>
      <c r="H1598" s="11" t="s">
        <v>7269</v>
      </c>
      <c r="I1598" s="68"/>
      <c r="J1598" s="68"/>
      <c r="K1598" s="68"/>
      <c r="L1598" s="68"/>
      <c r="M1598" s="68"/>
      <c r="N1598" s="68"/>
      <c r="O1598" s="31" t="s">
        <v>1148</v>
      </c>
      <c r="P1598" s="31">
        <v>1.0589999999999999</v>
      </c>
    </row>
    <row r="1599" spans="1:16" x14ac:dyDescent="0.35">
      <c r="A1599" s="2" t="s">
        <v>16</v>
      </c>
      <c r="B1599" s="27">
        <v>2</v>
      </c>
      <c r="C1599" s="2" t="s">
        <v>265</v>
      </c>
      <c r="D1599" s="11" t="s">
        <v>167</v>
      </c>
      <c r="E1599" s="11"/>
      <c r="F1599" s="11" t="s">
        <v>109</v>
      </c>
      <c r="G1599" s="11" t="s">
        <v>659</v>
      </c>
      <c r="H1599" s="11" t="s">
        <v>7279</v>
      </c>
      <c r="I1599" s="68"/>
      <c r="J1599" s="68"/>
      <c r="K1599" s="68"/>
      <c r="L1599" s="68"/>
      <c r="M1599" s="68" t="s">
        <v>2040</v>
      </c>
      <c r="N1599" s="68"/>
      <c r="O1599" s="31" t="s">
        <v>3284</v>
      </c>
      <c r="P1599" s="31">
        <v>0.84699999999999998</v>
      </c>
    </row>
    <row r="1600" spans="1:16" x14ac:dyDescent="0.35">
      <c r="A1600" s="2" t="s">
        <v>16</v>
      </c>
      <c r="B1600" s="27">
        <v>2</v>
      </c>
      <c r="C1600" s="2" t="s">
        <v>265</v>
      </c>
      <c r="D1600" s="11" t="s">
        <v>167</v>
      </c>
      <c r="E1600" s="11"/>
      <c r="F1600" s="11" t="s">
        <v>109</v>
      </c>
      <c r="G1600" s="11" t="s">
        <v>659</v>
      </c>
      <c r="H1600" s="11" t="s">
        <v>7288</v>
      </c>
      <c r="I1600" s="68"/>
      <c r="J1600" s="68"/>
      <c r="K1600" s="68"/>
      <c r="L1600" s="68"/>
      <c r="M1600" s="68"/>
      <c r="N1600" s="68" t="s">
        <v>2040</v>
      </c>
      <c r="O1600" s="31" t="s">
        <v>3285</v>
      </c>
      <c r="P1600" s="31">
        <v>0.84699999999999998</v>
      </c>
    </row>
    <row r="1601" spans="1:16" x14ac:dyDescent="0.35">
      <c r="A1601" s="2" t="s">
        <v>16</v>
      </c>
      <c r="B1601" s="27">
        <v>2</v>
      </c>
      <c r="C1601" s="2" t="s">
        <v>265</v>
      </c>
      <c r="D1601" s="11" t="s">
        <v>167</v>
      </c>
      <c r="E1601" s="11"/>
      <c r="F1601" s="11" t="s">
        <v>109</v>
      </c>
      <c r="G1601" s="11" t="s">
        <v>659</v>
      </c>
      <c r="H1601" s="11" t="s">
        <v>7276</v>
      </c>
      <c r="I1601" s="68"/>
      <c r="J1601" s="68"/>
      <c r="K1601" s="68"/>
      <c r="L1601" s="68"/>
      <c r="M1601" s="68" t="s">
        <v>2040</v>
      </c>
      <c r="N1601" s="68" t="s">
        <v>2040</v>
      </c>
      <c r="O1601" s="31" t="s">
        <v>3286</v>
      </c>
      <c r="P1601" s="31">
        <v>0.63500000000000001</v>
      </c>
    </row>
    <row r="1602" spans="1:16" x14ac:dyDescent="0.35">
      <c r="A1602" s="2" t="s">
        <v>16</v>
      </c>
      <c r="B1602" s="27">
        <v>2</v>
      </c>
      <c r="C1602" s="2" t="s">
        <v>265</v>
      </c>
      <c r="D1602" s="11" t="s">
        <v>167</v>
      </c>
      <c r="E1602" s="11"/>
      <c r="F1602" s="11" t="s">
        <v>110</v>
      </c>
      <c r="G1602" s="11" t="s">
        <v>99</v>
      </c>
      <c r="H1602" s="11" t="s">
        <v>7269</v>
      </c>
      <c r="I1602" s="68"/>
      <c r="J1602" s="68"/>
      <c r="K1602" s="68"/>
      <c r="L1602" s="68"/>
      <c r="M1602" s="68"/>
      <c r="N1602" s="68"/>
      <c r="O1602" s="31" t="s">
        <v>1149</v>
      </c>
      <c r="P1602" s="31">
        <v>0.95699999999999996</v>
      </c>
    </row>
    <row r="1603" spans="1:16" x14ac:dyDescent="0.35">
      <c r="A1603" s="2" t="s">
        <v>16</v>
      </c>
      <c r="B1603" s="27">
        <v>2</v>
      </c>
      <c r="C1603" s="2" t="s">
        <v>265</v>
      </c>
      <c r="D1603" s="11" t="s">
        <v>167</v>
      </c>
      <c r="E1603" s="11"/>
      <c r="F1603" s="11" t="s">
        <v>110</v>
      </c>
      <c r="G1603" s="11" t="s">
        <v>99</v>
      </c>
      <c r="H1603" s="11" t="s">
        <v>7279</v>
      </c>
      <c r="I1603" s="68"/>
      <c r="J1603" s="68"/>
      <c r="K1603" s="68"/>
      <c r="L1603" s="68"/>
      <c r="M1603" s="68" t="s">
        <v>2040</v>
      </c>
      <c r="N1603" s="68"/>
      <c r="O1603" s="31" t="s">
        <v>3287</v>
      </c>
      <c r="P1603" s="31">
        <v>0.76600000000000001</v>
      </c>
    </row>
    <row r="1604" spans="1:16" x14ac:dyDescent="0.35">
      <c r="A1604" s="2" t="s">
        <v>16</v>
      </c>
      <c r="B1604" s="27">
        <v>2</v>
      </c>
      <c r="C1604" s="2" t="s">
        <v>265</v>
      </c>
      <c r="D1604" s="11" t="s">
        <v>167</v>
      </c>
      <c r="E1604" s="11"/>
      <c r="F1604" s="11" t="s">
        <v>110</v>
      </c>
      <c r="G1604" s="11" t="s">
        <v>99</v>
      </c>
      <c r="H1604" s="11" t="s">
        <v>7288</v>
      </c>
      <c r="I1604" s="68"/>
      <c r="J1604" s="68"/>
      <c r="K1604" s="68"/>
      <c r="L1604" s="68"/>
      <c r="M1604" s="68"/>
      <c r="N1604" s="68" t="s">
        <v>2040</v>
      </c>
      <c r="O1604" s="31" t="s">
        <v>3288</v>
      </c>
      <c r="P1604" s="31">
        <v>0.76600000000000001</v>
      </c>
    </row>
    <row r="1605" spans="1:16" x14ac:dyDescent="0.35">
      <c r="A1605" s="2" t="s">
        <v>16</v>
      </c>
      <c r="B1605" s="27">
        <v>2</v>
      </c>
      <c r="C1605" s="2" t="s">
        <v>265</v>
      </c>
      <c r="D1605" s="11" t="s">
        <v>167</v>
      </c>
      <c r="E1605" s="11"/>
      <c r="F1605" s="11" t="s">
        <v>110</v>
      </c>
      <c r="G1605" s="11" t="s">
        <v>99</v>
      </c>
      <c r="H1605" s="11" t="s">
        <v>7276</v>
      </c>
      <c r="I1605" s="68"/>
      <c r="J1605" s="68"/>
      <c r="K1605" s="68"/>
      <c r="L1605" s="68"/>
      <c r="M1605" s="68" t="s">
        <v>2040</v>
      </c>
      <c r="N1605" s="68" t="s">
        <v>2040</v>
      </c>
      <c r="O1605" s="31" t="s">
        <v>3289</v>
      </c>
      <c r="P1605" s="31">
        <v>0.57399999999999995</v>
      </c>
    </row>
    <row r="1606" spans="1:16" x14ac:dyDescent="0.35">
      <c r="A1606" s="2" t="s">
        <v>16</v>
      </c>
      <c r="B1606" s="27">
        <v>2</v>
      </c>
      <c r="C1606" s="2" t="s">
        <v>265</v>
      </c>
      <c r="D1606" s="11" t="s">
        <v>167</v>
      </c>
      <c r="E1606" s="11"/>
      <c r="F1606" s="11" t="s">
        <v>110</v>
      </c>
      <c r="G1606" s="11" t="s">
        <v>659</v>
      </c>
      <c r="H1606" s="11" t="s">
        <v>7269</v>
      </c>
      <c r="I1606" s="68"/>
      <c r="J1606" s="68"/>
      <c r="K1606" s="68"/>
      <c r="L1606" s="68"/>
      <c r="M1606" s="68"/>
      <c r="N1606" s="68"/>
      <c r="O1606" s="31" t="s">
        <v>1150</v>
      </c>
      <c r="P1606" s="31">
        <v>1.4790000000000001</v>
      </c>
    </row>
    <row r="1607" spans="1:16" x14ac:dyDescent="0.35">
      <c r="A1607" s="2" t="s">
        <v>16</v>
      </c>
      <c r="B1607" s="27">
        <v>2</v>
      </c>
      <c r="C1607" s="2" t="s">
        <v>265</v>
      </c>
      <c r="D1607" s="11" t="s">
        <v>167</v>
      </c>
      <c r="E1607" s="11"/>
      <c r="F1607" s="11" t="s">
        <v>110</v>
      </c>
      <c r="G1607" s="11" t="s">
        <v>659</v>
      </c>
      <c r="H1607" s="11" t="s">
        <v>7279</v>
      </c>
      <c r="I1607" s="68"/>
      <c r="J1607" s="68"/>
      <c r="K1607" s="68"/>
      <c r="L1607" s="68"/>
      <c r="M1607" s="68" t="s">
        <v>2040</v>
      </c>
      <c r="N1607" s="68"/>
      <c r="O1607" s="31" t="s">
        <v>3290</v>
      </c>
      <c r="P1607" s="31">
        <v>1.1830000000000001</v>
      </c>
    </row>
    <row r="1608" spans="1:16" x14ac:dyDescent="0.35">
      <c r="A1608" s="2" t="s">
        <v>16</v>
      </c>
      <c r="B1608" s="27">
        <v>2</v>
      </c>
      <c r="C1608" s="2" t="s">
        <v>265</v>
      </c>
      <c r="D1608" s="11" t="s">
        <v>167</v>
      </c>
      <c r="E1608" s="11"/>
      <c r="F1608" s="11" t="s">
        <v>110</v>
      </c>
      <c r="G1608" s="11" t="s">
        <v>659</v>
      </c>
      <c r="H1608" s="11" t="s">
        <v>7288</v>
      </c>
      <c r="I1608" s="68"/>
      <c r="J1608" s="68"/>
      <c r="K1608" s="68"/>
      <c r="L1608" s="68"/>
      <c r="M1608" s="68"/>
      <c r="N1608" s="68" t="s">
        <v>2040</v>
      </c>
      <c r="O1608" s="31" t="s">
        <v>3291</v>
      </c>
      <c r="P1608" s="31">
        <v>1.1830000000000001</v>
      </c>
    </row>
    <row r="1609" spans="1:16" x14ac:dyDescent="0.35">
      <c r="A1609" s="2" t="s">
        <v>16</v>
      </c>
      <c r="B1609" s="27">
        <v>2</v>
      </c>
      <c r="C1609" s="2" t="s">
        <v>265</v>
      </c>
      <c r="D1609" s="11" t="s">
        <v>167</v>
      </c>
      <c r="E1609" s="11"/>
      <c r="F1609" s="11" t="s">
        <v>110</v>
      </c>
      <c r="G1609" s="11" t="s">
        <v>659</v>
      </c>
      <c r="H1609" s="11" t="s">
        <v>7276</v>
      </c>
      <c r="I1609" s="68"/>
      <c r="J1609" s="68"/>
      <c r="K1609" s="68"/>
      <c r="L1609" s="68"/>
      <c r="M1609" s="68" t="s">
        <v>2040</v>
      </c>
      <c r="N1609" s="68" t="s">
        <v>2040</v>
      </c>
      <c r="O1609" s="31" t="s">
        <v>3292</v>
      </c>
      <c r="P1609" s="31">
        <v>0.88700000000000001</v>
      </c>
    </row>
    <row r="1610" spans="1:16" x14ac:dyDescent="0.35">
      <c r="A1610" s="2" t="s">
        <v>16</v>
      </c>
      <c r="B1610" s="27">
        <v>2</v>
      </c>
      <c r="C1610" s="2" t="s">
        <v>265</v>
      </c>
      <c r="D1610" s="11" t="s">
        <v>167</v>
      </c>
      <c r="E1610" s="11"/>
      <c r="F1610" s="11" t="s">
        <v>111</v>
      </c>
      <c r="G1610" s="11" t="s">
        <v>99</v>
      </c>
      <c r="H1610" s="11" t="s">
        <v>7269</v>
      </c>
      <c r="I1610" s="68"/>
      <c r="J1610" s="68"/>
      <c r="K1610" s="68"/>
      <c r="L1610" s="68"/>
      <c r="M1610" s="68"/>
      <c r="N1610" s="68"/>
      <c r="O1610" s="31" t="s">
        <v>1151</v>
      </c>
      <c r="P1610" s="31">
        <v>1.05</v>
      </c>
    </row>
    <row r="1611" spans="1:16" x14ac:dyDescent="0.35">
      <c r="A1611" s="2" t="s">
        <v>16</v>
      </c>
      <c r="B1611" s="27">
        <v>2</v>
      </c>
      <c r="C1611" s="2" t="s">
        <v>265</v>
      </c>
      <c r="D1611" s="11" t="s">
        <v>167</v>
      </c>
      <c r="E1611" s="11"/>
      <c r="F1611" s="11" t="s">
        <v>111</v>
      </c>
      <c r="G1611" s="11" t="s">
        <v>99</v>
      </c>
      <c r="H1611" s="11" t="s">
        <v>7279</v>
      </c>
      <c r="I1611" s="68"/>
      <c r="J1611" s="68"/>
      <c r="K1611" s="68"/>
      <c r="L1611" s="68"/>
      <c r="M1611" s="68" t="s">
        <v>2040</v>
      </c>
      <c r="N1611" s="68"/>
      <c r="O1611" s="31" t="s">
        <v>3293</v>
      </c>
      <c r="P1611" s="31">
        <v>0.84</v>
      </c>
    </row>
    <row r="1612" spans="1:16" x14ac:dyDescent="0.35">
      <c r="A1612" s="2" t="s">
        <v>16</v>
      </c>
      <c r="B1612" s="27">
        <v>2</v>
      </c>
      <c r="C1612" s="2" t="s">
        <v>265</v>
      </c>
      <c r="D1612" s="11" t="s">
        <v>167</v>
      </c>
      <c r="E1612" s="11"/>
      <c r="F1612" s="11" t="s">
        <v>111</v>
      </c>
      <c r="G1612" s="11" t="s">
        <v>99</v>
      </c>
      <c r="H1612" s="11" t="s">
        <v>7288</v>
      </c>
      <c r="I1612" s="68"/>
      <c r="J1612" s="68"/>
      <c r="K1612" s="68"/>
      <c r="L1612" s="68"/>
      <c r="M1612" s="68"/>
      <c r="N1612" s="68" t="s">
        <v>2040</v>
      </c>
      <c r="O1612" s="31" t="s">
        <v>3294</v>
      </c>
      <c r="P1612" s="31">
        <v>0.84</v>
      </c>
    </row>
    <row r="1613" spans="1:16" x14ac:dyDescent="0.35">
      <c r="A1613" s="2" t="s">
        <v>16</v>
      </c>
      <c r="B1613" s="27">
        <v>2</v>
      </c>
      <c r="C1613" s="2" t="s">
        <v>265</v>
      </c>
      <c r="D1613" s="11" t="s">
        <v>167</v>
      </c>
      <c r="E1613" s="11"/>
      <c r="F1613" s="11" t="s">
        <v>111</v>
      </c>
      <c r="G1613" s="11" t="s">
        <v>99</v>
      </c>
      <c r="H1613" s="11" t="s">
        <v>7276</v>
      </c>
      <c r="I1613" s="68"/>
      <c r="J1613" s="68"/>
      <c r="K1613" s="68"/>
      <c r="L1613" s="68"/>
      <c r="M1613" s="68" t="s">
        <v>2040</v>
      </c>
      <c r="N1613" s="68" t="s">
        <v>2040</v>
      </c>
      <c r="O1613" s="31" t="s">
        <v>3295</v>
      </c>
      <c r="P1613" s="31">
        <v>0.63</v>
      </c>
    </row>
    <row r="1614" spans="1:16" x14ac:dyDescent="0.35">
      <c r="A1614" s="2" t="s">
        <v>16</v>
      </c>
      <c r="B1614" s="27">
        <v>2</v>
      </c>
      <c r="C1614" s="2" t="s">
        <v>265</v>
      </c>
      <c r="D1614" s="11" t="s">
        <v>167</v>
      </c>
      <c r="E1614" s="11"/>
      <c r="F1614" s="11" t="s">
        <v>111</v>
      </c>
      <c r="G1614" s="11" t="s">
        <v>659</v>
      </c>
      <c r="H1614" s="11" t="s">
        <v>7269</v>
      </c>
      <c r="I1614" s="68"/>
      <c r="J1614" s="68"/>
      <c r="K1614" s="68"/>
      <c r="L1614" s="68"/>
      <c r="M1614" s="68"/>
      <c r="N1614" s="68"/>
      <c r="O1614" s="31" t="s">
        <v>1152</v>
      </c>
      <c r="P1614" s="31">
        <v>1.9139999999999999</v>
      </c>
    </row>
    <row r="1615" spans="1:16" x14ac:dyDescent="0.35">
      <c r="A1615" s="2" t="s">
        <v>16</v>
      </c>
      <c r="B1615" s="27">
        <v>2</v>
      </c>
      <c r="C1615" s="2" t="s">
        <v>265</v>
      </c>
      <c r="D1615" s="11" t="s">
        <v>167</v>
      </c>
      <c r="E1615" s="11"/>
      <c r="F1615" s="11" t="s">
        <v>111</v>
      </c>
      <c r="G1615" s="11" t="s">
        <v>659</v>
      </c>
      <c r="H1615" s="11" t="s">
        <v>7279</v>
      </c>
      <c r="I1615" s="68"/>
      <c r="J1615" s="68"/>
      <c r="K1615" s="68"/>
      <c r="L1615" s="68"/>
      <c r="M1615" s="68" t="s">
        <v>2040</v>
      </c>
      <c r="N1615" s="68"/>
      <c r="O1615" s="31" t="s">
        <v>3296</v>
      </c>
      <c r="P1615" s="31">
        <v>1.5309999999999999</v>
      </c>
    </row>
    <row r="1616" spans="1:16" x14ac:dyDescent="0.35">
      <c r="A1616" s="2" t="s">
        <v>16</v>
      </c>
      <c r="B1616" s="27">
        <v>2</v>
      </c>
      <c r="C1616" s="2" t="s">
        <v>265</v>
      </c>
      <c r="D1616" s="11" t="s">
        <v>167</v>
      </c>
      <c r="E1616" s="11"/>
      <c r="F1616" s="11" t="s">
        <v>111</v>
      </c>
      <c r="G1616" s="11" t="s">
        <v>659</v>
      </c>
      <c r="H1616" s="11" t="s">
        <v>7288</v>
      </c>
      <c r="I1616" s="68"/>
      <c r="J1616" s="68"/>
      <c r="K1616" s="68"/>
      <c r="L1616" s="68"/>
      <c r="M1616" s="68"/>
      <c r="N1616" s="68" t="s">
        <v>2040</v>
      </c>
      <c r="O1616" s="31" t="s">
        <v>3297</v>
      </c>
      <c r="P1616" s="31">
        <v>1.5309999999999999</v>
      </c>
    </row>
    <row r="1617" spans="1:16" x14ac:dyDescent="0.35">
      <c r="A1617" s="2" t="s">
        <v>16</v>
      </c>
      <c r="B1617" s="27">
        <v>2</v>
      </c>
      <c r="C1617" s="2" t="s">
        <v>265</v>
      </c>
      <c r="D1617" s="11" t="s">
        <v>167</v>
      </c>
      <c r="E1617" s="11"/>
      <c r="F1617" s="11" t="s">
        <v>111</v>
      </c>
      <c r="G1617" s="11" t="s">
        <v>659</v>
      </c>
      <c r="H1617" s="11" t="s">
        <v>7276</v>
      </c>
      <c r="I1617" s="68"/>
      <c r="J1617" s="68"/>
      <c r="K1617" s="68"/>
      <c r="L1617" s="68"/>
      <c r="M1617" s="68" t="s">
        <v>2040</v>
      </c>
      <c r="N1617" s="68" t="s">
        <v>2040</v>
      </c>
      <c r="O1617" s="31" t="s">
        <v>3298</v>
      </c>
      <c r="P1617" s="31">
        <v>1.1479999999999999</v>
      </c>
    </row>
    <row r="1618" spans="1:16" x14ac:dyDescent="0.35">
      <c r="A1618" s="2" t="s">
        <v>16</v>
      </c>
      <c r="B1618" s="27">
        <v>2</v>
      </c>
      <c r="C1618" s="2" t="s">
        <v>265</v>
      </c>
      <c r="D1618" s="11" t="s">
        <v>167</v>
      </c>
      <c r="E1618" s="11"/>
      <c r="F1618" s="11" t="s">
        <v>112</v>
      </c>
      <c r="G1618" s="11" t="s">
        <v>99</v>
      </c>
      <c r="H1618" s="11" t="s">
        <v>7269</v>
      </c>
      <c r="I1618" s="68"/>
      <c r="J1618" s="68"/>
      <c r="K1618" s="68"/>
      <c r="L1618" s="68"/>
      <c r="M1618" s="68"/>
      <c r="N1618" s="68"/>
      <c r="O1618" s="31" t="s">
        <v>1153</v>
      </c>
      <c r="P1618" s="31">
        <v>1.05</v>
      </c>
    </row>
    <row r="1619" spans="1:16" x14ac:dyDescent="0.35">
      <c r="A1619" s="2" t="s">
        <v>16</v>
      </c>
      <c r="B1619" s="27">
        <v>2</v>
      </c>
      <c r="C1619" s="2" t="s">
        <v>265</v>
      </c>
      <c r="D1619" s="11" t="s">
        <v>167</v>
      </c>
      <c r="E1619" s="11"/>
      <c r="F1619" s="11" t="s">
        <v>112</v>
      </c>
      <c r="G1619" s="11" t="s">
        <v>99</v>
      </c>
      <c r="H1619" s="11" t="s">
        <v>7279</v>
      </c>
      <c r="I1619" s="68"/>
      <c r="J1619" s="68"/>
      <c r="K1619" s="68"/>
      <c r="L1619" s="68"/>
      <c r="M1619" s="68" t="s">
        <v>2040</v>
      </c>
      <c r="N1619" s="68"/>
      <c r="O1619" s="31" t="s">
        <v>3299</v>
      </c>
      <c r="P1619" s="31">
        <v>0.84</v>
      </c>
    </row>
    <row r="1620" spans="1:16" x14ac:dyDescent="0.35">
      <c r="A1620" s="2" t="s">
        <v>16</v>
      </c>
      <c r="B1620" s="27">
        <v>2</v>
      </c>
      <c r="C1620" s="2" t="s">
        <v>265</v>
      </c>
      <c r="D1620" s="11" t="s">
        <v>167</v>
      </c>
      <c r="E1620" s="11"/>
      <c r="F1620" s="11" t="s">
        <v>112</v>
      </c>
      <c r="G1620" s="11" t="s">
        <v>99</v>
      </c>
      <c r="H1620" s="11" t="s">
        <v>7288</v>
      </c>
      <c r="I1620" s="68"/>
      <c r="J1620" s="68"/>
      <c r="K1620" s="68"/>
      <c r="L1620" s="68"/>
      <c r="M1620" s="68"/>
      <c r="N1620" s="68" t="s">
        <v>2040</v>
      </c>
      <c r="O1620" s="31" t="s">
        <v>3300</v>
      </c>
      <c r="P1620" s="31">
        <v>0.84</v>
      </c>
    </row>
    <row r="1621" spans="1:16" x14ac:dyDescent="0.35">
      <c r="A1621" s="2" t="s">
        <v>16</v>
      </c>
      <c r="B1621" s="27">
        <v>2</v>
      </c>
      <c r="C1621" s="2" t="s">
        <v>265</v>
      </c>
      <c r="D1621" s="11" t="s">
        <v>167</v>
      </c>
      <c r="E1621" s="11"/>
      <c r="F1621" s="11" t="s">
        <v>112</v>
      </c>
      <c r="G1621" s="11" t="s">
        <v>99</v>
      </c>
      <c r="H1621" s="11" t="s">
        <v>7276</v>
      </c>
      <c r="I1621" s="68"/>
      <c r="J1621" s="68"/>
      <c r="K1621" s="68"/>
      <c r="L1621" s="68"/>
      <c r="M1621" s="68" t="s">
        <v>2040</v>
      </c>
      <c r="N1621" s="68" t="s">
        <v>2040</v>
      </c>
      <c r="O1621" s="31" t="s">
        <v>3301</v>
      </c>
      <c r="P1621" s="31">
        <v>0.63</v>
      </c>
    </row>
    <row r="1622" spans="1:16" x14ac:dyDescent="0.35">
      <c r="A1622" s="2" t="s">
        <v>16</v>
      </c>
      <c r="B1622" s="27">
        <v>2</v>
      </c>
      <c r="C1622" s="2" t="s">
        <v>265</v>
      </c>
      <c r="D1622" s="11" t="s">
        <v>167</v>
      </c>
      <c r="E1622" s="11"/>
      <c r="F1622" s="11" t="s">
        <v>112</v>
      </c>
      <c r="G1622" s="11" t="s">
        <v>659</v>
      </c>
      <c r="H1622" s="11" t="s">
        <v>7269</v>
      </c>
      <c r="I1622" s="68"/>
      <c r="J1622" s="68"/>
      <c r="K1622" s="68"/>
      <c r="L1622" s="68"/>
      <c r="M1622" s="68"/>
      <c r="N1622" s="68"/>
      <c r="O1622" s="31" t="s">
        <v>1154</v>
      </c>
      <c r="P1622" s="31">
        <v>2.117</v>
      </c>
    </row>
    <row r="1623" spans="1:16" x14ac:dyDescent="0.35">
      <c r="A1623" s="2" t="s">
        <v>16</v>
      </c>
      <c r="B1623" s="27">
        <v>2</v>
      </c>
      <c r="C1623" s="2" t="s">
        <v>265</v>
      </c>
      <c r="D1623" s="11" t="s">
        <v>167</v>
      </c>
      <c r="E1623" s="11"/>
      <c r="F1623" s="11" t="s">
        <v>112</v>
      </c>
      <c r="G1623" s="11" t="s">
        <v>659</v>
      </c>
      <c r="H1623" s="11" t="s">
        <v>7279</v>
      </c>
      <c r="I1623" s="68"/>
      <c r="J1623" s="68"/>
      <c r="K1623" s="68"/>
      <c r="L1623" s="68"/>
      <c r="M1623" s="68" t="s">
        <v>2040</v>
      </c>
      <c r="N1623" s="68"/>
      <c r="O1623" s="31" t="s">
        <v>3302</v>
      </c>
      <c r="P1623" s="31">
        <v>1.694</v>
      </c>
    </row>
    <row r="1624" spans="1:16" x14ac:dyDescent="0.35">
      <c r="A1624" s="2" t="s">
        <v>16</v>
      </c>
      <c r="B1624" s="27">
        <v>2</v>
      </c>
      <c r="C1624" s="2" t="s">
        <v>265</v>
      </c>
      <c r="D1624" s="11" t="s">
        <v>167</v>
      </c>
      <c r="E1624" s="11"/>
      <c r="F1624" s="11" t="s">
        <v>112</v>
      </c>
      <c r="G1624" s="11" t="s">
        <v>659</v>
      </c>
      <c r="H1624" s="11" t="s">
        <v>7288</v>
      </c>
      <c r="I1624" s="68"/>
      <c r="J1624" s="68"/>
      <c r="K1624" s="68"/>
      <c r="L1624" s="68"/>
      <c r="M1624" s="68"/>
      <c r="N1624" s="68" t="s">
        <v>2040</v>
      </c>
      <c r="O1624" s="31" t="s">
        <v>3303</v>
      </c>
      <c r="P1624" s="31">
        <v>1.694</v>
      </c>
    </row>
    <row r="1625" spans="1:16" x14ac:dyDescent="0.35">
      <c r="A1625" s="2" t="s">
        <v>16</v>
      </c>
      <c r="B1625" s="27">
        <v>2</v>
      </c>
      <c r="C1625" s="2" t="s">
        <v>265</v>
      </c>
      <c r="D1625" s="11" t="s">
        <v>167</v>
      </c>
      <c r="E1625" s="11"/>
      <c r="F1625" s="11" t="s">
        <v>112</v>
      </c>
      <c r="G1625" s="11" t="s">
        <v>659</v>
      </c>
      <c r="H1625" s="11" t="s">
        <v>7276</v>
      </c>
      <c r="I1625" s="68"/>
      <c r="J1625" s="68"/>
      <c r="K1625" s="68"/>
      <c r="L1625" s="68"/>
      <c r="M1625" s="68" t="s">
        <v>2040</v>
      </c>
      <c r="N1625" s="68" t="s">
        <v>2040</v>
      </c>
      <c r="O1625" s="31" t="s">
        <v>3304</v>
      </c>
      <c r="P1625" s="31">
        <v>1.27</v>
      </c>
    </row>
    <row r="1626" spans="1:16" x14ac:dyDescent="0.35">
      <c r="A1626" s="2" t="s">
        <v>16</v>
      </c>
      <c r="B1626" s="27">
        <v>2</v>
      </c>
      <c r="C1626" s="2" t="s">
        <v>265</v>
      </c>
      <c r="D1626" s="11" t="s">
        <v>167</v>
      </c>
      <c r="E1626" s="11"/>
      <c r="F1626" s="11" t="s">
        <v>113</v>
      </c>
      <c r="G1626" s="11" t="s">
        <v>99</v>
      </c>
      <c r="H1626" s="11" t="s">
        <v>7269</v>
      </c>
      <c r="I1626" s="68"/>
      <c r="J1626" s="68"/>
      <c r="K1626" s="68"/>
      <c r="L1626" s="68"/>
      <c r="M1626" s="68"/>
      <c r="N1626" s="68"/>
      <c r="O1626" s="31" t="s">
        <v>1155</v>
      </c>
      <c r="P1626" s="31">
        <v>1.9139999999999999</v>
      </c>
    </row>
    <row r="1627" spans="1:16" x14ac:dyDescent="0.35">
      <c r="A1627" s="2" t="s">
        <v>16</v>
      </c>
      <c r="B1627" s="27">
        <v>2</v>
      </c>
      <c r="C1627" s="2" t="s">
        <v>265</v>
      </c>
      <c r="D1627" s="11" t="s">
        <v>167</v>
      </c>
      <c r="E1627" s="11"/>
      <c r="F1627" s="11" t="s">
        <v>113</v>
      </c>
      <c r="G1627" s="11" t="s">
        <v>99</v>
      </c>
      <c r="H1627" s="11" t="s">
        <v>7279</v>
      </c>
      <c r="I1627" s="68"/>
      <c r="J1627" s="68"/>
      <c r="K1627" s="68"/>
      <c r="L1627" s="68"/>
      <c r="M1627" s="68" t="s">
        <v>2040</v>
      </c>
      <c r="N1627" s="68"/>
      <c r="O1627" s="31" t="s">
        <v>3305</v>
      </c>
      <c r="P1627" s="31">
        <v>1.5309999999999999</v>
      </c>
    </row>
    <row r="1628" spans="1:16" x14ac:dyDescent="0.35">
      <c r="A1628" s="2" t="s">
        <v>16</v>
      </c>
      <c r="B1628" s="27">
        <v>2</v>
      </c>
      <c r="C1628" s="2" t="s">
        <v>265</v>
      </c>
      <c r="D1628" s="11" t="s">
        <v>167</v>
      </c>
      <c r="E1628" s="11"/>
      <c r="F1628" s="11" t="s">
        <v>113</v>
      </c>
      <c r="G1628" s="11" t="s">
        <v>99</v>
      </c>
      <c r="H1628" s="11" t="s">
        <v>7288</v>
      </c>
      <c r="I1628" s="68"/>
      <c r="J1628" s="68"/>
      <c r="K1628" s="68"/>
      <c r="L1628" s="68"/>
      <c r="M1628" s="68"/>
      <c r="N1628" s="68" t="s">
        <v>2040</v>
      </c>
      <c r="O1628" s="31" t="s">
        <v>3306</v>
      </c>
      <c r="P1628" s="31">
        <v>1.5309999999999999</v>
      </c>
    </row>
    <row r="1629" spans="1:16" x14ac:dyDescent="0.35">
      <c r="A1629" s="2" t="s">
        <v>16</v>
      </c>
      <c r="B1629" s="27">
        <v>2</v>
      </c>
      <c r="C1629" s="2" t="s">
        <v>265</v>
      </c>
      <c r="D1629" s="11" t="s">
        <v>167</v>
      </c>
      <c r="E1629" s="11"/>
      <c r="F1629" s="11" t="s">
        <v>113</v>
      </c>
      <c r="G1629" s="11" t="s">
        <v>99</v>
      </c>
      <c r="H1629" s="11" t="s">
        <v>7276</v>
      </c>
      <c r="I1629" s="68"/>
      <c r="J1629" s="68"/>
      <c r="K1629" s="68"/>
      <c r="L1629" s="68"/>
      <c r="M1629" s="68" t="s">
        <v>2040</v>
      </c>
      <c r="N1629" s="68" t="s">
        <v>2040</v>
      </c>
      <c r="O1629" s="31" t="s">
        <v>3307</v>
      </c>
      <c r="P1629" s="31">
        <v>1.1479999999999999</v>
      </c>
    </row>
    <row r="1630" spans="1:16" x14ac:dyDescent="0.35">
      <c r="A1630" s="2" t="s">
        <v>16</v>
      </c>
      <c r="B1630" s="27">
        <v>2</v>
      </c>
      <c r="C1630" s="2" t="s">
        <v>265</v>
      </c>
      <c r="D1630" s="11" t="s">
        <v>167</v>
      </c>
      <c r="E1630" s="11"/>
      <c r="F1630" s="11" t="s">
        <v>113</v>
      </c>
      <c r="G1630" s="11" t="s">
        <v>659</v>
      </c>
      <c r="H1630" s="11" t="s">
        <v>7269</v>
      </c>
      <c r="I1630" s="68"/>
      <c r="J1630" s="68"/>
      <c r="K1630" s="68"/>
      <c r="L1630" s="68"/>
      <c r="M1630" s="68"/>
      <c r="N1630" s="68"/>
      <c r="O1630" s="31" t="s">
        <v>1156</v>
      </c>
      <c r="P1630" s="31">
        <v>2.5379999999999998</v>
      </c>
    </row>
    <row r="1631" spans="1:16" x14ac:dyDescent="0.35">
      <c r="A1631" s="2" t="s">
        <v>16</v>
      </c>
      <c r="B1631" s="27">
        <v>2</v>
      </c>
      <c r="C1631" s="2" t="s">
        <v>265</v>
      </c>
      <c r="D1631" s="11" t="s">
        <v>167</v>
      </c>
      <c r="E1631" s="11"/>
      <c r="F1631" s="11" t="s">
        <v>113</v>
      </c>
      <c r="G1631" s="11" t="s">
        <v>659</v>
      </c>
      <c r="H1631" s="11" t="s">
        <v>7279</v>
      </c>
      <c r="I1631" s="68"/>
      <c r="J1631" s="68"/>
      <c r="K1631" s="68"/>
      <c r="L1631" s="68"/>
      <c r="M1631" s="68" t="s">
        <v>2040</v>
      </c>
      <c r="N1631" s="68"/>
      <c r="O1631" s="31" t="s">
        <v>3308</v>
      </c>
      <c r="P1631" s="31">
        <v>2.0299999999999998</v>
      </c>
    </row>
    <row r="1632" spans="1:16" x14ac:dyDescent="0.35">
      <c r="A1632" s="2" t="s">
        <v>16</v>
      </c>
      <c r="B1632" s="27">
        <v>2</v>
      </c>
      <c r="C1632" s="2" t="s">
        <v>265</v>
      </c>
      <c r="D1632" s="11" t="s">
        <v>167</v>
      </c>
      <c r="E1632" s="11"/>
      <c r="F1632" s="11" t="s">
        <v>113</v>
      </c>
      <c r="G1632" s="11" t="s">
        <v>659</v>
      </c>
      <c r="H1632" s="11" t="s">
        <v>7288</v>
      </c>
      <c r="I1632" s="68"/>
      <c r="J1632" s="68"/>
      <c r="K1632" s="68"/>
      <c r="L1632" s="68"/>
      <c r="M1632" s="68"/>
      <c r="N1632" s="68" t="s">
        <v>2040</v>
      </c>
      <c r="O1632" s="31" t="s">
        <v>3309</v>
      </c>
      <c r="P1632" s="31">
        <v>2.0299999999999998</v>
      </c>
    </row>
    <row r="1633" spans="1:16" x14ac:dyDescent="0.35">
      <c r="A1633" s="2" t="s">
        <v>16</v>
      </c>
      <c r="B1633" s="27">
        <v>2</v>
      </c>
      <c r="C1633" s="2" t="s">
        <v>265</v>
      </c>
      <c r="D1633" s="11" t="s">
        <v>167</v>
      </c>
      <c r="E1633" s="11"/>
      <c r="F1633" s="11" t="s">
        <v>113</v>
      </c>
      <c r="G1633" s="11" t="s">
        <v>659</v>
      </c>
      <c r="H1633" s="11" t="s">
        <v>7276</v>
      </c>
      <c r="I1633" s="68"/>
      <c r="J1633" s="68"/>
      <c r="K1633" s="68"/>
      <c r="L1633" s="68"/>
      <c r="M1633" s="68" t="s">
        <v>2040</v>
      </c>
      <c r="N1633" s="68" t="s">
        <v>2040</v>
      </c>
      <c r="O1633" s="31" t="s">
        <v>3310</v>
      </c>
      <c r="P1633" s="31">
        <v>1.5229999999999999</v>
      </c>
    </row>
    <row r="1634" spans="1:16" x14ac:dyDescent="0.35">
      <c r="A1634" s="2" t="s">
        <v>16</v>
      </c>
      <c r="B1634" s="27">
        <v>2</v>
      </c>
      <c r="C1634" s="2" t="s">
        <v>265</v>
      </c>
      <c r="D1634" s="11" t="s">
        <v>167</v>
      </c>
      <c r="E1634" s="11"/>
      <c r="F1634" s="11" t="s">
        <v>114</v>
      </c>
      <c r="G1634" s="11" t="s">
        <v>99</v>
      </c>
      <c r="H1634" s="11" t="s">
        <v>7269</v>
      </c>
      <c r="I1634" s="68"/>
      <c r="J1634" s="68"/>
      <c r="K1634" s="68"/>
      <c r="L1634" s="68"/>
      <c r="M1634" s="68"/>
      <c r="N1634" s="68"/>
      <c r="O1634" s="31" t="s">
        <v>1157</v>
      </c>
      <c r="P1634" s="31">
        <v>1.9139999999999999</v>
      </c>
    </row>
    <row r="1635" spans="1:16" x14ac:dyDescent="0.35">
      <c r="A1635" s="2" t="s">
        <v>16</v>
      </c>
      <c r="B1635" s="27">
        <v>2</v>
      </c>
      <c r="C1635" s="2" t="s">
        <v>265</v>
      </c>
      <c r="D1635" s="11" t="s">
        <v>167</v>
      </c>
      <c r="E1635" s="11"/>
      <c r="F1635" s="11" t="s">
        <v>114</v>
      </c>
      <c r="G1635" s="11" t="s">
        <v>99</v>
      </c>
      <c r="H1635" s="11" t="s">
        <v>7279</v>
      </c>
      <c r="I1635" s="68"/>
      <c r="J1635" s="68"/>
      <c r="K1635" s="68"/>
      <c r="L1635" s="68"/>
      <c r="M1635" s="68" t="s">
        <v>2040</v>
      </c>
      <c r="N1635" s="68"/>
      <c r="O1635" s="31" t="s">
        <v>3311</v>
      </c>
      <c r="P1635" s="31">
        <v>1.5309999999999999</v>
      </c>
    </row>
    <row r="1636" spans="1:16" x14ac:dyDescent="0.35">
      <c r="A1636" s="2" t="s">
        <v>16</v>
      </c>
      <c r="B1636" s="27">
        <v>2</v>
      </c>
      <c r="C1636" s="2" t="s">
        <v>265</v>
      </c>
      <c r="D1636" s="11" t="s">
        <v>167</v>
      </c>
      <c r="E1636" s="11"/>
      <c r="F1636" s="11" t="s">
        <v>114</v>
      </c>
      <c r="G1636" s="11" t="s">
        <v>99</v>
      </c>
      <c r="H1636" s="11" t="s">
        <v>7288</v>
      </c>
      <c r="I1636" s="68"/>
      <c r="J1636" s="68"/>
      <c r="K1636" s="68"/>
      <c r="L1636" s="68"/>
      <c r="M1636" s="68"/>
      <c r="N1636" s="68" t="s">
        <v>2040</v>
      </c>
      <c r="O1636" s="31" t="s">
        <v>3312</v>
      </c>
      <c r="P1636" s="31">
        <v>1.5309999999999999</v>
      </c>
    </row>
    <row r="1637" spans="1:16" x14ac:dyDescent="0.35">
      <c r="A1637" s="2" t="s">
        <v>16</v>
      </c>
      <c r="B1637" s="27">
        <v>2</v>
      </c>
      <c r="C1637" s="2" t="s">
        <v>265</v>
      </c>
      <c r="D1637" s="11" t="s">
        <v>167</v>
      </c>
      <c r="E1637" s="11"/>
      <c r="F1637" s="11" t="s">
        <v>114</v>
      </c>
      <c r="G1637" s="11" t="s">
        <v>99</v>
      </c>
      <c r="H1637" s="11" t="s">
        <v>7276</v>
      </c>
      <c r="I1637" s="68"/>
      <c r="J1637" s="68"/>
      <c r="K1637" s="68"/>
      <c r="L1637" s="68"/>
      <c r="M1637" s="68" t="s">
        <v>2040</v>
      </c>
      <c r="N1637" s="68" t="s">
        <v>2040</v>
      </c>
      <c r="O1637" s="31" t="s">
        <v>3313</v>
      </c>
      <c r="P1637" s="31">
        <v>1.1479999999999999</v>
      </c>
    </row>
    <row r="1638" spans="1:16" x14ac:dyDescent="0.35">
      <c r="A1638" s="2" t="s">
        <v>16</v>
      </c>
      <c r="B1638" s="27">
        <v>2</v>
      </c>
      <c r="C1638" s="2" t="s">
        <v>265</v>
      </c>
      <c r="D1638" s="11" t="s">
        <v>167</v>
      </c>
      <c r="E1638" s="11"/>
      <c r="F1638" s="11" t="s">
        <v>114</v>
      </c>
      <c r="G1638" s="11" t="s">
        <v>659</v>
      </c>
      <c r="H1638" s="11" t="s">
        <v>7269</v>
      </c>
      <c r="I1638" s="68"/>
      <c r="J1638" s="68"/>
      <c r="K1638" s="68"/>
      <c r="L1638" s="68"/>
      <c r="M1638" s="68"/>
      <c r="N1638" s="68"/>
      <c r="O1638" s="31" t="s">
        <v>1158</v>
      </c>
      <c r="P1638" s="31">
        <v>2.9729999999999999</v>
      </c>
    </row>
    <row r="1639" spans="1:16" x14ac:dyDescent="0.35">
      <c r="A1639" s="2" t="s">
        <v>16</v>
      </c>
      <c r="B1639" s="27">
        <v>2</v>
      </c>
      <c r="C1639" s="2" t="s">
        <v>265</v>
      </c>
      <c r="D1639" s="11" t="s">
        <v>167</v>
      </c>
      <c r="E1639" s="11"/>
      <c r="F1639" s="11" t="s">
        <v>114</v>
      </c>
      <c r="G1639" s="11" t="s">
        <v>659</v>
      </c>
      <c r="H1639" s="11" t="s">
        <v>7279</v>
      </c>
      <c r="I1639" s="68"/>
      <c r="J1639" s="68"/>
      <c r="K1639" s="68"/>
      <c r="L1639" s="68"/>
      <c r="M1639" s="68" t="s">
        <v>2040</v>
      </c>
      <c r="N1639" s="68"/>
      <c r="O1639" s="31" t="s">
        <v>3314</v>
      </c>
      <c r="P1639" s="31">
        <v>2.3780000000000001</v>
      </c>
    </row>
    <row r="1640" spans="1:16" x14ac:dyDescent="0.35">
      <c r="A1640" s="2" t="s">
        <v>16</v>
      </c>
      <c r="B1640" s="27">
        <v>2</v>
      </c>
      <c r="C1640" s="2" t="s">
        <v>265</v>
      </c>
      <c r="D1640" s="11" t="s">
        <v>167</v>
      </c>
      <c r="E1640" s="11"/>
      <c r="F1640" s="11" t="s">
        <v>114</v>
      </c>
      <c r="G1640" s="11" t="s">
        <v>659</v>
      </c>
      <c r="H1640" s="11" t="s">
        <v>7288</v>
      </c>
      <c r="I1640" s="68"/>
      <c r="J1640" s="68"/>
      <c r="K1640" s="68"/>
      <c r="L1640" s="68"/>
      <c r="M1640" s="68"/>
      <c r="N1640" s="68" t="s">
        <v>2040</v>
      </c>
      <c r="O1640" s="31" t="s">
        <v>3315</v>
      </c>
      <c r="P1640" s="31">
        <v>2.3780000000000001</v>
      </c>
    </row>
    <row r="1641" spans="1:16" x14ac:dyDescent="0.35">
      <c r="A1641" s="2" t="s">
        <v>16</v>
      </c>
      <c r="B1641" s="27">
        <v>2</v>
      </c>
      <c r="C1641" s="2" t="s">
        <v>265</v>
      </c>
      <c r="D1641" s="11" t="s">
        <v>167</v>
      </c>
      <c r="E1641" s="11"/>
      <c r="F1641" s="11" t="s">
        <v>114</v>
      </c>
      <c r="G1641" s="11" t="s">
        <v>659</v>
      </c>
      <c r="H1641" s="11" t="s">
        <v>7276</v>
      </c>
      <c r="I1641" s="68"/>
      <c r="J1641" s="68"/>
      <c r="K1641" s="68"/>
      <c r="L1641" s="68"/>
      <c r="M1641" s="68" t="s">
        <v>2040</v>
      </c>
      <c r="N1641" s="68" t="s">
        <v>2040</v>
      </c>
      <c r="O1641" s="31" t="s">
        <v>3316</v>
      </c>
      <c r="P1641" s="31">
        <v>1.784</v>
      </c>
    </row>
    <row r="1642" spans="1:16" x14ac:dyDescent="0.35">
      <c r="A1642" s="2" t="s">
        <v>16</v>
      </c>
      <c r="B1642" s="27">
        <v>2</v>
      </c>
      <c r="C1642" s="2" t="s">
        <v>265</v>
      </c>
      <c r="D1642" s="11" t="s">
        <v>167</v>
      </c>
      <c r="E1642" s="11"/>
      <c r="F1642" s="11" t="s">
        <v>102</v>
      </c>
      <c r="G1642" s="11" t="s">
        <v>99</v>
      </c>
      <c r="H1642" s="11" t="s">
        <v>7269</v>
      </c>
      <c r="I1642" s="68"/>
      <c r="J1642" s="68"/>
      <c r="K1642" s="68"/>
      <c r="L1642" s="68"/>
      <c r="M1642" s="68"/>
      <c r="N1642" s="68"/>
      <c r="O1642" s="31" t="s">
        <v>1159</v>
      </c>
      <c r="P1642" s="31">
        <v>2.5489999999999999</v>
      </c>
    </row>
    <row r="1643" spans="1:16" x14ac:dyDescent="0.35">
      <c r="A1643" s="2" t="s">
        <v>16</v>
      </c>
      <c r="B1643" s="27">
        <v>2</v>
      </c>
      <c r="C1643" s="2" t="s">
        <v>265</v>
      </c>
      <c r="D1643" s="11" t="s">
        <v>167</v>
      </c>
      <c r="E1643" s="11"/>
      <c r="F1643" s="11" t="s">
        <v>102</v>
      </c>
      <c r="G1643" s="11" t="s">
        <v>99</v>
      </c>
      <c r="H1643" s="11" t="s">
        <v>7279</v>
      </c>
      <c r="I1643" s="68"/>
      <c r="J1643" s="68"/>
      <c r="K1643" s="68"/>
      <c r="L1643" s="68"/>
      <c r="M1643" s="68" t="s">
        <v>2040</v>
      </c>
      <c r="N1643" s="68"/>
      <c r="O1643" s="31" t="s">
        <v>3317</v>
      </c>
      <c r="P1643" s="31">
        <v>2.0390000000000001</v>
      </c>
    </row>
    <row r="1644" spans="1:16" x14ac:dyDescent="0.35">
      <c r="A1644" s="2" t="s">
        <v>16</v>
      </c>
      <c r="B1644" s="27">
        <v>2</v>
      </c>
      <c r="C1644" s="2" t="s">
        <v>265</v>
      </c>
      <c r="D1644" s="11" t="s">
        <v>167</v>
      </c>
      <c r="E1644" s="11"/>
      <c r="F1644" s="11" t="s">
        <v>102</v>
      </c>
      <c r="G1644" s="11" t="s">
        <v>99</v>
      </c>
      <c r="H1644" s="11" t="s">
        <v>7288</v>
      </c>
      <c r="I1644" s="68"/>
      <c r="J1644" s="68"/>
      <c r="K1644" s="68"/>
      <c r="L1644" s="68"/>
      <c r="M1644" s="68"/>
      <c r="N1644" s="68" t="s">
        <v>2040</v>
      </c>
      <c r="O1644" s="31" t="s">
        <v>3318</v>
      </c>
      <c r="P1644" s="31">
        <v>2.0390000000000001</v>
      </c>
    </row>
    <row r="1645" spans="1:16" x14ac:dyDescent="0.35">
      <c r="A1645" s="2" t="s">
        <v>16</v>
      </c>
      <c r="B1645" s="27">
        <v>2</v>
      </c>
      <c r="C1645" s="2" t="s">
        <v>265</v>
      </c>
      <c r="D1645" s="11" t="s">
        <v>167</v>
      </c>
      <c r="E1645" s="11"/>
      <c r="F1645" s="11" t="s">
        <v>102</v>
      </c>
      <c r="G1645" s="11" t="s">
        <v>99</v>
      </c>
      <c r="H1645" s="11" t="s">
        <v>7276</v>
      </c>
      <c r="I1645" s="68"/>
      <c r="J1645" s="68"/>
      <c r="K1645" s="68"/>
      <c r="L1645" s="68"/>
      <c r="M1645" s="68" t="s">
        <v>2040</v>
      </c>
      <c r="N1645" s="68" t="s">
        <v>2040</v>
      </c>
      <c r="O1645" s="31" t="s">
        <v>3319</v>
      </c>
      <c r="P1645" s="31">
        <v>1.5289999999999999</v>
      </c>
    </row>
    <row r="1646" spans="1:16" x14ac:dyDescent="0.35">
      <c r="A1646" s="2" t="s">
        <v>16</v>
      </c>
      <c r="B1646" s="27">
        <v>2</v>
      </c>
      <c r="C1646" s="2" t="s">
        <v>265</v>
      </c>
      <c r="D1646" s="11" t="s">
        <v>167</v>
      </c>
      <c r="E1646" s="11"/>
      <c r="F1646" s="11" t="s">
        <v>102</v>
      </c>
      <c r="G1646" s="11" t="s">
        <v>659</v>
      </c>
      <c r="H1646" s="11" t="s">
        <v>7269</v>
      </c>
      <c r="I1646" s="68"/>
      <c r="J1646" s="68"/>
      <c r="K1646" s="68"/>
      <c r="L1646" s="68"/>
      <c r="M1646" s="68"/>
      <c r="N1646" s="68"/>
      <c r="O1646" s="31" t="s">
        <v>1160</v>
      </c>
      <c r="P1646" s="31">
        <v>4.234</v>
      </c>
    </row>
    <row r="1647" spans="1:16" x14ac:dyDescent="0.35">
      <c r="A1647" s="2" t="s">
        <v>16</v>
      </c>
      <c r="B1647" s="27">
        <v>2</v>
      </c>
      <c r="C1647" s="2" t="s">
        <v>265</v>
      </c>
      <c r="D1647" s="11" t="s">
        <v>167</v>
      </c>
      <c r="E1647" s="11"/>
      <c r="F1647" s="11" t="s">
        <v>102</v>
      </c>
      <c r="G1647" s="11" t="s">
        <v>659</v>
      </c>
      <c r="H1647" s="11" t="s">
        <v>7279</v>
      </c>
      <c r="I1647" s="68"/>
      <c r="J1647" s="68"/>
      <c r="K1647" s="68"/>
      <c r="L1647" s="68"/>
      <c r="M1647" s="68" t="s">
        <v>2040</v>
      </c>
      <c r="N1647" s="68"/>
      <c r="O1647" s="31" t="s">
        <v>3320</v>
      </c>
      <c r="P1647" s="31">
        <v>3.387</v>
      </c>
    </row>
    <row r="1648" spans="1:16" x14ac:dyDescent="0.35">
      <c r="A1648" s="2" t="s">
        <v>16</v>
      </c>
      <c r="B1648" s="27">
        <v>2</v>
      </c>
      <c r="C1648" s="2" t="s">
        <v>265</v>
      </c>
      <c r="D1648" s="11" t="s">
        <v>167</v>
      </c>
      <c r="E1648" s="11"/>
      <c r="F1648" s="11" t="s">
        <v>102</v>
      </c>
      <c r="G1648" s="11" t="s">
        <v>659</v>
      </c>
      <c r="H1648" s="11" t="s">
        <v>7288</v>
      </c>
      <c r="I1648" s="68"/>
      <c r="J1648" s="68"/>
      <c r="K1648" s="68"/>
      <c r="L1648" s="68"/>
      <c r="M1648" s="68"/>
      <c r="N1648" s="68" t="s">
        <v>2040</v>
      </c>
      <c r="O1648" s="31" t="s">
        <v>3321</v>
      </c>
      <c r="P1648" s="31">
        <v>3.387</v>
      </c>
    </row>
    <row r="1649" spans="1:16" x14ac:dyDescent="0.35">
      <c r="A1649" s="2" t="s">
        <v>16</v>
      </c>
      <c r="B1649" s="27">
        <v>2</v>
      </c>
      <c r="C1649" s="2" t="s">
        <v>265</v>
      </c>
      <c r="D1649" s="11" t="s">
        <v>167</v>
      </c>
      <c r="E1649" s="11"/>
      <c r="F1649" s="11" t="s">
        <v>102</v>
      </c>
      <c r="G1649" s="11" t="s">
        <v>659</v>
      </c>
      <c r="H1649" s="11" t="s">
        <v>7276</v>
      </c>
      <c r="I1649" s="68"/>
      <c r="J1649" s="68"/>
      <c r="K1649" s="68"/>
      <c r="L1649" s="68"/>
      <c r="M1649" s="68" t="s">
        <v>2040</v>
      </c>
      <c r="N1649" s="68" t="s">
        <v>2040</v>
      </c>
      <c r="O1649" s="31" t="s">
        <v>3322</v>
      </c>
      <c r="P1649" s="31">
        <v>2.54</v>
      </c>
    </row>
    <row r="1650" spans="1:16" x14ac:dyDescent="0.35">
      <c r="A1650" s="2" t="s">
        <v>16</v>
      </c>
      <c r="B1650" s="27">
        <v>2</v>
      </c>
      <c r="C1650" s="2" t="s">
        <v>265</v>
      </c>
      <c r="D1650" s="11" t="s">
        <v>327</v>
      </c>
      <c r="E1650" s="11"/>
      <c r="F1650" s="11" t="s">
        <v>144</v>
      </c>
      <c r="G1650" s="11" t="s">
        <v>608</v>
      </c>
      <c r="H1650" s="11" t="s">
        <v>7269</v>
      </c>
      <c r="I1650" s="68"/>
      <c r="J1650" s="68"/>
      <c r="K1650" s="68"/>
      <c r="L1650" s="68"/>
      <c r="M1650" s="68"/>
      <c r="N1650" s="68"/>
      <c r="O1650" s="31" t="s">
        <v>1161</v>
      </c>
      <c r="P1650" s="31">
        <v>0.63800000000000001</v>
      </c>
    </row>
    <row r="1651" spans="1:16" x14ac:dyDescent="0.35">
      <c r="A1651" s="2" t="s">
        <v>16</v>
      </c>
      <c r="B1651" s="27">
        <v>2</v>
      </c>
      <c r="C1651" s="2" t="s">
        <v>265</v>
      </c>
      <c r="D1651" s="11" t="s">
        <v>327</v>
      </c>
      <c r="E1651" s="11"/>
      <c r="F1651" s="11" t="s">
        <v>144</v>
      </c>
      <c r="G1651" s="11" t="s">
        <v>608</v>
      </c>
      <c r="H1651" s="11" t="s">
        <v>7279</v>
      </c>
      <c r="I1651" s="68"/>
      <c r="J1651" s="68"/>
      <c r="K1651" s="68"/>
      <c r="L1651" s="68"/>
      <c r="M1651" s="68" t="s">
        <v>2040</v>
      </c>
      <c r="N1651" s="68"/>
      <c r="O1651" s="31" t="s">
        <v>3323</v>
      </c>
      <c r="P1651" s="31">
        <v>0.51</v>
      </c>
    </row>
    <row r="1652" spans="1:16" x14ac:dyDescent="0.35">
      <c r="A1652" s="2" t="s">
        <v>16</v>
      </c>
      <c r="B1652" s="27">
        <v>2</v>
      </c>
      <c r="C1652" s="2" t="s">
        <v>265</v>
      </c>
      <c r="D1652" s="11" t="s">
        <v>327</v>
      </c>
      <c r="E1652" s="11"/>
      <c r="F1652" s="11" t="s">
        <v>109</v>
      </c>
      <c r="G1652" s="11" t="s">
        <v>608</v>
      </c>
      <c r="H1652" s="11" t="s">
        <v>7269</v>
      </c>
      <c r="I1652" s="68"/>
      <c r="J1652" s="68"/>
      <c r="K1652" s="68"/>
      <c r="L1652" s="68"/>
      <c r="M1652" s="68"/>
      <c r="N1652" s="68"/>
      <c r="O1652" s="31" t="s">
        <v>1162</v>
      </c>
      <c r="P1652" s="31">
        <v>1.0589999999999999</v>
      </c>
    </row>
    <row r="1653" spans="1:16" x14ac:dyDescent="0.35">
      <c r="A1653" s="2" t="s">
        <v>16</v>
      </c>
      <c r="B1653" s="27">
        <v>2</v>
      </c>
      <c r="C1653" s="2" t="s">
        <v>265</v>
      </c>
      <c r="D1653" s="11" t="s">
        <v>327</v>
      </c>
      <c r="E1653" s="11"/>
      <c r="F1653" s="11" t="s">
        <v>109</v>
      </c>
      <c r="G1653" s="11" t="s">
        <v>608</v>
      </c>
      <c r="H1653" s="11" t="s">
        <v>7279</v>
      </c>
      <c r="I1653" s="68"/>
      <c r="J1653" s="68"/>
      <c r="K1653" s="68"/>
      <c r="L1653" s="68"/>
      <c r="M1653" s="68" t="s">
        <v>2040</v>
      </c>
      <c r="N1653" s="68"/>
      <c r="O1653" s="31" t="s">
        <v>3324</v>
      </c>
      <c r="P1653" s="31">
        <v>0.84699999999999998</v>
      </c>
    </row>
    <row r="1654" spans="1:16" x14ac:dyDescent="0.35">
      <c r="A1654" s="2" t="s">
        <v>16</v>
      </c>
      <c r="B1654" s="27">
        <v>2</v>
      </c>
      <c r="C1654" s="2" t="s">
        <v>265</v>
      </c>
      <c r="D1654" s="11" t="s">
        <v>327</v>
      </c>
      <c r="E1654" s="11"/>
      <c r="F1654" s="11" t="s">
        <v>110</v>
      </c>
      <c r="G1654" s="11" t="s">
        <v>608</v>
      </c>
      <c r="H1654" s="11" t="s">
        <v>7269</v>
      </c>
      <c r="I1654" s="68"/>
      <c r="J1654" s="68"/>
      <c r="K1654" s="68"/>
      <c r="L1654" s="68"/>
      <c r="M1654" s="68"/>
      <c r="N1654" s="68"/>
      <c r="O1654" s="31" t="s">
        <v>1163</v>
      </c>
      <c r="P1654" s="31">
        <v>1.4790000000000001</v>
      </c>
    </row>
    <row r="1655" spans="1:16" x14ac:dyDescent="0.35">
      <c r="A1655" s="2" t="s">
        <v>16</v>
      </c>
      <c r="B1655" s="27">
        <v>2</v>
      </c>
      <c r="C1655" s="2" t="s">
        <v>265</v>
      </c>
      <c r="D1655" s="11" t="s">
        <v>327</v>
      </c>
      <c r="E1655" s="11"/>
      <c r="F1655" s="11" t="s">
        <v>110</v>
      </c>
      <c r="G1655" s="11" t="s">
        <v>608</v>
      </c>
      <c r="H1655" s="11" t="s">
        <v>7279</v>
      </c>
      <c r="I1655" s="68"/>
      <c r="J1655" s="68"/>
      <c r="K1655" s="68"/>
      <c r="L1655" s="68"/>
      <c r="M1655" s="68" t="s">
        <v>2040</v>
      </c>
      <c r="N1655" s="68"/>
      <c r="O1655" s="31" t="s">
        <v>3325</v>
      </c>
      <c r="P1655" s="31">
        <v>1.1830000000000001</v>
      </c>
    </row>
    <row r="1656" spans="1:16" x14ac:dyDescent="0.35">
      <c r="A1656" s="2" t="s">
        <v>16</v>
      </c>
      <c r="B1656" s="27">
        <v>2</v>
      </c>
      <c r="C1656" s="2" t="s">
        <v>265</v>
      </c>
      <c r="D1656" s="11" t="s">
        <v>327</v>
      </c>
      <c r="E1656" s="11"/>
      <c r="F1656" s="11" t="s">
        <v>111</v>
      </c>
      <c r="G1656" s="11" t="s">
        <v>608</v>
      </c>
      <c r="H1656" s="11" t="s">
        <v>7269</v>
      </c>
      <c r="I1656" s="68"/>
      <c r="J1656" s="68"/>
      <c r="K1656" s="68"/>
      <c r="L1656" s="68"/>
      <c r="M1656" s="68"/>
      <c r="N1656" s="68"/>
      <c r="O1656" s="31" t="s">
        <v>1164</v>
      </c>
      <c r="P1656" s="31">
        <v>1.9139999999999999</v>
      </c>
    </row>
    <row r="1657" spans="1:16" x14ac:dyDescent="0.35">
      <c r="A1657" s="2" t="s">
        <v>16</v>
      </c>
      <c r="B1657" s="27">
        <v>2</v>
      </c>
      <c r="C1657" s="2" t="s">
        <v>265</v>
      </c>
      <c r="D1657" s="11" t="s">
        <v>327</v>
      </c>
      <c r="E1657" s="11"/>
      <c r="F1657" s="11" t="s">
        <v>111</v>
      </c>
      <c r="G1657" s="11" t="s">
        <v>608</v>
      </c>
      <c r="H1657" s="11" t="s">
        <v>7279</v>
      </c>
      <c r="I1657" s="68"/>
      <c r="J1657" s="68"/>
      <c r="K1657" s="68"/>
      <c r="L1657" s="68"/>
      <c r="M1657" s="68" t="s">
        <v>2040</v>
      </c>
      <c r="N1657" s="68"/>
      <c r="O1657" s="31" t="s">
        <v>3326</v>
      </c>
      <c r="P1657" s="31">
        <v>1.5309999999999999</v>
      </c>
    </row>
    <row r="1658" spans="1:16" x14ac:dyDescent="0.35">
      <c r="A1658" s="2" t="s">
        <v>16</v>
      </c>
      <c r="B1658" s="27">
        <v>2</v>
      </c>
      <c r="C1658" s="2" t="s">
        <v>265</v>
      </c>
      <c r="D1658" s="11" t="s">
        <v>327</v>
      </c>
      <c r="E1658" s="11"/>
      <c r="F1658" s="11" t="s">
        <v>112</v>
      </c>
      <c r="G1658" s="11" t="s">
        <v>608</v>
      </c>
      <c r="H1658" s="11" t="s">
        <v>7269</v>
      </c>
      <c r="I1658" s="68"/>
      <c r="J1658" s="68"/>
      <c r="K1658" s="68"/>
      <c r="L1658" s="68"/>
      <c r="M1658" s="68"/>
      <c r="N1658" s="68"/>
      <c r="O1658" s="31" t="s">
        <v>1165</v>
      </c>
      <c r="P1658" s="31">
        <v>2.117</v>
      </c>
    </row>
    <row r="1659" spans="1:16" x14ac:dyDescent="0.35">
      <c r="A1659" s="2" t="s">
        <v>16</v>
      </c>
      <c r="B1659" s="27">
        <v>2</v>
      </c>
      <c r="C1659" s="2" t="s">
        <v>265</v>
      </c>
      <c r="D1659" s="11" t="s">
        <v>327</v>
      </c>
      <c r="E1659" s="11"/>
      <c r="F1659" s="11" t="s">
        <v>112</v>
      </c>
      <c r="G1659" s="11" t="s">
        <v>608</v>
      </c>
      <c r="H1659" s="11" t="s">
        <v>7279</v>
      </c>
      <c r="I1659" s="68"/>
      <c r="J1659" s="68"/>
      <c r="K1659" s="68"/>
      <c r="L1659" s="68"/>
      <c r="M1659" s="68" t="s">
        <v>2040</v>
      </c>
      <c r="N1659" s="68"/>
      <c r="O1659" s="31" t="s">
        <v>3327</v>
      </c>
      <c r="P1659" s="31">
        <v>1.694</v>
      </c>
    </row>
    <row r="1660" spans="1:16" x14ac:dyDescent="0.35">
      <c r="A1660" s="2" t="s">
        <v>16</v>
      </c>
      <c r="B1660" s="27">
        <v>2</v>
      </c>
      <c r="C1660" s="2" t="s">
        <v>265</v>
      </c>
      <c r="D1660" s="11" t="s">
        <v>327</v>
      </c>
      <c r="E1660" s="11"/>
      <c r="F1660" s="11" t="s">
        <v>113</v>
      </c>
      <c r="G1660" s="11" t="s">
        <v>608</v>
      </c>
      <c r="H1660" s="11" t="s">
        <v>7269</v>
      </c>
      <c r="I1660" s="68"/>
      <c r="J1660" s="68"/>
      <c r="K1660" s="68"/>
      <c r="L1660" s="68"/>
      <c r="M1660" s="68"/>
      <c r="N1660" s="68"/>
      <c r="O1660" s="31" t="s">
        <v>1166</v>
      </c>
      <c r="P1660" s="31">
        <v>2.5379999999999998</v>
      </c>
    </row>
    <row r="1661" spans="1:16" x14ac:dyDescent="0.35">
      <c r="A1661" s="2" t="s">
        <v>16</v>
      </c>
      <c r="B1661" s="27">
        <v>2</v>
      </c>
      <c r="C1661" s="2" t="s">
        <v>265</v>
      </c>
      <c r="D1661" s="11" t="s">
        <v>327</v>
      </c>
      <c r="E1661" s="11"/>
      <c r="F1661" s="11" t="s">
        <v>113</v>
      </c>
      <c r="G1661" s="11" t="s">
        <v>608</v>
      </c>
      <c r="H1661" s="11" t="s">
        <v>7279</v>
      </c>
      <c r="I1661" s="68"/>
      <c r="J1661" s="68"/>
      <c r="K1661" s="68"/>
      <c r="L1661" s="68"/>
      <c r="M1661" s="68" t="s">
        <v>2040</v>
      </c>
      <c r="N1661" s="68"/>
      <c r="O1661" s="31" t="s">
        <v>3328</v>
      </c>
      <c r="P1661" s="31">
        <v>2.0299999999999998</v>
      </c>
    </row>
    <row r="1662" spans="1:16" x14ac:dyDescent="0.35">
      <c r="A1662" s="2" t="s">
        <v>16</v>
      </c>
      <c r="B1662" s="27">
        <v>2</v>
      </c>
      <c r="C1662" s="2" t="s">
        <v>265</v>
      </c>
      <c r="D1662" s="11" t="s">
        <v>327</v>
      </c>
      <c r="E1662" s="11"/>
      <c r="F1662" s="11" t="s">
        <v>114</v>
      </c>
      <c r="G1662" s="11" t="s">
        <v>608</v>
      </c>
      <c r="H1662" s="11" t="s">
        <v>7269</v>
      </c>
      <c r="I1662" s="68"/>
      <c r="J1662" s="68"/>
      <c r="K1662" s="68"/>
      <c r="L1662" s="68"/>
      <c r="M1662" s="68"/>
      <c r="N1662" s="68"/>
      <c r="O1662" s="31" t="s">
        <v>1167</v>
      </c>
      <c r="P1662" s="31">
        <v>2.9729999999999999</v>
      </c>
    </row>
    <row r="1663" spans="1:16" x14ac:dyDescent="0.35">
      <c r="A1663" s="2" t="s">
        <v>16</v>
      </c>
      <c r="B1663" s="27">
        <v>2</v>
      </c>
      <c r="C1663" s="2" t="s">
        <v>265</v>
      </c>
      <c r="D1663" s="11" t="s">
        <v>327</v>
      </c>
      <c r="E1663" s="11"/>
      <c r="F1663" s="11" t="s">
        <v>114</v>
      </c>
      <c r="G1663" s="11" t="s">
        <v>608</v>
      </c>
      <c r="H1663" s="11" t="s">
        <v>7279</v>
      </c>
      <c r="I1663" s="68"/>
      <c r="J1663" s="68"/>
      <c r="K1663" s="68"/>
      <c r="L1663" s="68"/>
      <c r="M1663" s="68" t="s">
        <v>2040</v>
      </c>
      <c r="N1663" s="68"/>
      <c r="O1663" s="31" t="s">
        <v>3329</v>
      </c>
      <c r="P1663" s="31">
        <v>2.3780000000000001</v>
      </c>
    </row>
    <row r="1664" spans="1:16" x14ac:dyDescent="0.35">
      <c r="A1664" s="2" t="s">
        <v>16</v>
      </c>
      <c r="B1664" s="27">
        <v>2</v>
      </c>
      <c r="C1664" s="2" t="s">
        <v>265</v>
      </c>
      <c r="D1664" s="11" t="s">
        <v>327</v>
      </c>
      <c r="E1664" s="11"/>
      <c r="F1664" s="11" t="s">
        <v>102</v>
      </c>
      <c r="G1664" s="11" t="s">
        <v>608</v>
      </c>
      <c r="H1664" s="11" t="s">
        <v>7269</v>
      </c>
      <c r="I1664" s="68"/>
      <c r="J1664" s="68"/>
      <c r="K1664" s="68"/>
      <c r="L1664" s="68"/>
      <c r="M1664" s="68"/>
      <c r="N1664" s="68"/>
      <c r="O1664" s="31" t="s">
        <v>1168</v>
      </c>
      <c r="P1664" s="31">
        <v>4.234</v>
      </c>
    </row>
    <row r="1665" spans="1:16" x14ac:dyDescent="0.35">
      <c r="A1665" s="2" t="s">
        <v>16</v>
      </c>
      <c r="B1665" s="27">
        <v>2</v>
      </c>
      <c r="C1665" s="2" t="s">
        <v>265</v>
      </c>
      <c r="D1665" s="11" t="s">
        <v>327</v>
      </c>
      <c r="E1665" s="11"/>
      <c r="F1665" s="11" t="s">
        <v>102</v>
      </c>
      <c r="G1665" s="11" t="s">
        <v>608</v>
      </c>
      <c r="H1665" s="11" t="s">
        <v>7279</v>
      </c>
      <c r="I1665" s="68"/>
      <c r="J1665" s="68"/>
      <c r="K1665" s="68"/>
      <c r="L1665" s="68"/>
      <c r="M1665" s="68" t="s">
        <v>2040</v>
      </c>
      <c r="N1665" s="68"/>
      <c r="O1665" s="31" t="s">
        <v>3330</v>
      </c>
      <c r="P1665" s="31">
        <v>3.387</v>
      </c>
    </row>
    <row r="1666" spans="1:16" x14ac:dyDescent="0.35">
      <c r="A1666" s="2" t="s">
        <v>16</v>
      </c>
      <c r="B1666" s="27">
        <v>2</v>
      </c>
      <c r="C1666" s="2" t="s">
        <v>265</v>
      </c>
      <c r="D1666" s="11" t="s">
        <v>168</v>
      </c>
      <c r="E1666" s="11"/>
      <c r="F1666" s="11" t="s">
        <v>144</v>
      </c>
      <c r="G1666" s="11" t="s">
        <v>99</v>
      </c>
      <c r="H1666" s="11" t="s">
        <v>7269</v>
      </c>
      <c r="I1666" s="68"/>
      <c r="J1666" s="68"/>
      <c r="K1666" s="68"/>
      <c r="L1666" s="68"/>
      <c r="M1666" s="68"/>
      <c r="N1666" s="68"/>
      <c r="O1666" s="31" t="s">
        <v>1169</v>
      </c>
      <c r="P1666" s="31">
        <v>0.31900000000000001</v>
      </c>
    </row>
    <row r="1667" spans="1:16" x14ac:dyDescent="0.35">
      <c r="A1667" s="2" t="s">
        <v>16</v>
      </c>
      <c r="B1667" s="27">
        <v>2</v>
      </c>
      <c r="C1667" s="2" t="s">
        <v>265</v>
      </c>
      <c r="D1667" s="11" t="s">
        <v>168</v>
      </c>
      <c r="E1667" s="11"/>
      <c r="F1667" s="11" t="s">
        <v>144</v>
      </c>
      <c r="G1667" s="11" t="s">
        <v>99</v>
      </c>
      <c r="H1667" s="11" t="s">
        <v>7279</v>
      </c>
      <c r="I1667" s="68"/>
      <c r="J1667" s="68"/>
      <c r="K1667" s="68"/>
      <c r="L1667" s="68"/>
      <c r="M1667" s="68" t="s">
        <v>2040</v>
      </c>
      <c r="N1667" s="68"/>
      <c r="O1667" s="31" t="s">
        <v>3331</v>
      </c>
      <c r="P1667" s="31">
        <v>0.255</v>
      </c>
    </row>
    <row r="1668" spans="1:16" x14ac:dyDescent="0.35">
      <c r="A1668" s="2" t="s">
        <v>16</v>
      </c>
      <c r="B1668" s="27">
        <v>2</v>
      </c>
      <c r="C1668" s="2" t="s">
        <v>265</v>
      </c>
      <c r="D1668" s="11" t="s">
        <v>168</v>
      </c>
      <c r="E1668" s="11"/>
      <c r="F1668" s="11" t="s">
        <v>144</v>
      </c>
      <c r="G1668" s="11" t="s">
        <v>99</v>
      </c>
      <c r="H1668" s="11" t="s">
        <v>7288</v>
      </c>
      <c r="I1668" s="68"/>
      <c r="J1668" s="68"/>
      <c r="K1668" s="68"/>
      <c r="L1668" s="68"/>
      <c r="M1668" s="68"/>
      <c r="N1668" s="68" t="s">
        <v>2040</v>
      </c>
      <c r="O1668" s="31" t="s">
        <v>3332</v>
      </c>
      <c r="P1668" s="31">
        <v>0.255</v>
      </c>
    </row>
    <row r="1669" spans="1:16" x14ac:dyDescent="0.35">
      <c r="A1669" s="2" t="s">
        <v>16</v>
      </c>
      <c r="B1669" s="27">
        <v>2</v>
      </c>
      <c r="C1669" s="2" t="s">
        <v>265</v>
      </c>
      <c r="D1669" s="11" t="s">
        <v>168</v>
      </c>
      <c r="E1669" s="11"/>
      <c r="F1669" s="11" t="s">
        <v>144</v>
      </c>
      <c r="G1669" s="11" t="s">
        <v>99</v>
      </c>
      <c r="H1669" s="11" t="s">
        <v>7276</v>
      </c>
      <c r="I1669" s="68"/>
      <c r="J1669" s="68"/>
      <c r="K1669" s="68"/>
      <c r="L1669" s="68"/>
      <c r="M1669" s="68" t="s">
        <v>2040</v>
      </c>
      <c r="N1669" s="68" t="s">
        <v>2040</v>
      </c>
      <c r="O1669" s="31" t="s">
        <v>3333</v>
      </c>
      <c r="P1669" s="31">
        <v>0.191</v>
      </c>
    </row>
    <row r="1670" spans="1:16" x14ac:dyDescent="0.35">
      <c r="A1670" s="2" t="s">
        <v>16</v>
      </c>
      <c r="B1670" s="27">
        <v>2</v>
      </c>
      <c r="C1670" s="2" t="s">
        <v>265</v>
      </c>
      <c r="D1670" s="11" t="s">
        <v>168</v>
      </c>
      <c r="E1670" s="11"/>
      <c r="F1670" s="11" t="s">
        <v>144</v>
      </c>
      <c r="G1670" s="11" t="s">
        <v>659</v>
      </c>
      <c r="H1670" s="11" t="s">
        <v>7269</v>
      </c>
      <c r="I1670" s="68"/>
      <c r="J1670" s="68"/>
      <c r="K1670" s="68"/>
      <c r="L1670" s="68"/>
      <c r="M1670" s="68"/>
      <c r="N1670" s="68"/>
      <c r="O1670" s="31" t="s">
        <v>1170</v>
      </c>
      <c r="P1670" s="31">
        <v>0.63800000000000001</v>
      </c>
    </row>
    <row r="1671" spans="1:16" x14ac:dyDescent="0.35">
      <c r="A1671" s="2" t="s">
        <v>16</v>
      </c>
      <c r="B1671" s="27">
        <v>2</v>
      </c>
      <c r="C1671" s="2" t="s">
        <v>265</v>
      </c>
      <c r="D1671" s="11" t="s">
        <v>168</v>
      </c>
      <c r="E1671" s="11"/>
      <c r="F1671" s="11" t="s">
        <v>144</v>
      </c>
      <c r="G1671" s="11" t="s">
        <v>659</v>
      </c>
      <c r="H1671" s="11" t="s">
        <v>7279</v>
      </c>
      <c r="I1671" s="68"/>
      <c r="J1671" s="68"/>
      <c r="K1671" s="68"/>
      <c r="L1671" s="68"/>
      <c r="M1671" s="68" t="s">
        <v>2040</v>
      </c>
      <c r="N1671" s="68"/>
      <c r="O1671" s="31" t="s">
        <v>3334</v>
      </c>
      <c r="P1671" s="31">
        <v>0.51</v>
      </c>
    </row>
    <row r="1672" spans="1:16" x14ac:dyDescent="0.35">
      <c r="A1672" s="2" t="s">
        <v>16</v>
      </c>
      <c r="B1672" s="27">
        <v>2</v>
      </c>
      <c r="C1672" s="2" t="s">
        <v>265</v>
      </c>
      <c r="D1672" s="11" t="s">
        <v>168</v>
      </c>
      <c r="E1672" s="11"/>
      <c r="F1672" s="11" t="s">
        <v>144</v>
      </c>
      <c r="G1672" s="11" t="s">
        <v>659</v>
      </c>
      <c r="H1672" s="11" t="s">
        <v>7288</v>
      </c>
      <c r="I1672" s="68"/>
      <c r="J1672" s="68"/>
      <c r="K1672" s="68"/>
      <c r="L1672" s="68"/>
      <c r="M1672" s="68"/>
      <c r="N1672" s="68" t="s">
        <v>2040</v>
      </c>
      <c r="O1672" s="31" t="s">
        <v>3335</v>
      </c>
      <c r="P1672" s="31">
        <v>0.51</v>
      </c>
    </row>
    <row r="1673" spans="1:16" x14ac:dyDescent="0.35">
      <c r="A1673" s="2" t="s">
        <v>16</v>
      </c>
      <c r="B1673" s="27">
        <v>2</v>
      </c>
      <c r="C1673" s="2" t="s">
        <v>265</v>
      </c>
      <c r="D1673" s="11" t="s">
        <v>168</v>
      </c>
      <c r="E1673" s="11"/>
      <c r="F1673" s="11" t="s">
        <v>144</v>
      </c>
      <c r="G1673" s="11" t="s">
        <v>659</v>
      </c>
      <c r="H1673" s="11" t="s">
        <v>7276</v>
      </c>
      <c r="I1673" s="68"/>
      <c r="J1673" s="68"/>
      <c r="K1673" s="68"/>
      <c r="L1673" s="68"/>
      <c r="M1673" s="68" t="s">
        <v>2040</v>
      </c>
      <c r="N1673" s="68" t="s">
        <v>2040</v>
      </c>
      <c r="O1673" s="31" t="s">
        <v>3336</v>
      </c>
      <c r="P1673" s="31">
        <v>0.38300000000000001</v>
      </c>
    </row>
    <row r="1674" spans="1:16" x14ac:dyDescent="0.35">
      <c r="A1674" s="2" t="s">
        <v>16</v>
      </c>
      <c r="B1674" s="27">
        <v>2</v>
      </c>
      <c r="C1674" s="2" t="s">
        <v>265</v>
      </c>
      <c r="D1674" s="11" t="s">
        <v>168</v>
      </c>
      <c r="E1674" s="11"/>
      <c r="F1674" s="11" t="s">
        <v>109</v>
      </c>
      <c r="G1674" s="11" t="s">
        <v>99</v>
      </c>
      <c r="H1674" s="11" t="s">
        <v>7269</v>
      </c>
      <c r="I1674" s="68"/>
      <c r="J1674" s="68"/>
      <c r="K1674" s="68"/>
      <c r="L1674" s="68"/>
      <c r="M1674" s="68"/>
      <c r="N1674" s="68"/>
      <c r="O1674" s="31" t="s">
        <v>1171</v>
      </c>
      <c r="P1674" s="31">
        <v>0.31900000000000001</v>
      </c>
    </row>
    <row r="1675" spans="1:16" x14ac:dyDescent="0.35">
      <c r="A1675" s="2" t="s">
        <v>16</v>
      </c>
      <c r="B1675" s="27">
        <v>2</v>
      </c>
      <c r="C1675" s="2" t="s">
        <v>265</v>
      </c>
      <c r="D1675" s="11" t="s">
        <v>168</v>
      </c>
      <c r="E1675" s="11"/>
      <c r="F1675" s="11" t="s">
        <v>109</v>
      </c>
      <c r="G1675" s="11" t="s">
        <v>99</v>
      </c>
      <c r="H1675" s="11" t="s">
        <v>7279</v>
      </c>
      <c r="I1675" s="68"/>
      <c r="J1675" s="68"/>
      <c r="K1675" s="68"/>
      <c r="L1675" s="68"/>
      <c r="M1675" s="68" t="s">
        <v>2040</v>
      </c>
      <c r="N1675" s="68"/>
      <c r="O1675" s="31" t="s">
        <v>3337</v>
      </c>
      <c r="P1675" s="31">
        <v>0.255</v>
      </c>
    </row>
    <row r="1676" spans="1:16" x14ac:dyDescent="0.35">
      <c r="A1676" s="2" t="s">
        <v>16</v>
      </c>
      <c r="B1676" s="27">
        <v>2</v>
      </c>
      <c r="C1676" s="2" t="s">
        <v>265</v>
      </c>
      <c r="D1676" s="11" t="s">
        <v>168</v>
      </c>
      <c r="E1676" s="11"/>
      <c r="F1676" s="11" t="s">
        <v>109</v>
      </c>
      <c r="G1676" s="11" t="s">
        <v>99</v>
      </c>
      <c r="H1676" s="11" t="s">
        <v>7288</v>
      </c>
      <c r="I1676" s="68"/>
      <c r="J1676" s="68"/>
      <c r="K1676" s="68"/>
      <c r="L1676" s="68"/>
      <c r="M1676" s="68"/>
      <c r="N1676" s="68" t="s">
        <v>2040</v>
      </c>
      <c r="O1676" s="31" t="s">
        <v>3338</v>
      </c>
      <c r="P1676" s="31">
        <v>0.255</v>
      </c>
    </row>
    <row r="1677" spans="1:16" x14ac:dyDescent="0.35">
      <c r="A1677" s="2" t="s">
        <v>16</v>
      </c>
      <c r="B1677" s="27">
        <v>2</v>
      </c>
      <c r="C1677" s="2" t="s">
        <v>265</v>
      </c>
      <c r="D1677" s="11" t="s">
        <v>168</v>
      </c>
      <c r="E1677" s="11"/>
      <c r="F1677" s="11" t="s">
        <v>109</v>
      </c>
      <c r="G1677" s="11" t="s">
        <v>99</v>
      </c>
      <c r="H1677" s="11" t="s">
        <v>7276</v>
      </c>
      <c r="I1677" s="68"/>
      <c r="J1677" s="68"/>
      <c r="K1677" s="68"/>
      <c r="L1677" s="68"/>
      <c r="M1677" s="68" t="s">
        <v>2040</v>
      </c>
      <c r="N1677" s="68" t="s">
        <v>2040</v>
      </c>
      <c r="O1677" s="31" t="s">
        <v>3339</v>
      </c>
      <c r="P1677" s="31">
        <v>0.191</v>
      </c>
    </row>
    <row r="1678" spans="1:16" x14ac:dyDescent="0.35">
      <c r="A1678" s="2" t="s">
        <v>16</v>
      </c>
      <c r="B1678" s="27">
        <v>2</v>
      </c>
      <c r="C1678" s="2" t="s">
        <v>265</v>
      </c>
      <c r="D1678" s="11" t="s">
        <v>168</v>
      </c>
      <c r="E1678" s="11"/>
      <c r="F1678" s="11" t="s">
        <v>109</v>
      </c>
      <c r="G1678" s="11" t="s">
        <v>659</v>
      </c>
      <c r="H1678" s="11" t="s">
        <v>7269</v>
      </c>
      <c r="I1678" s="68"/>
      <c r="J1678" s="68"/>
      <c r="K1678" s="68"/>
      <c r="L1678" s="68"/>
      <c r="M1678" s="68"/>
      <c r="N1678" s="68"/>
      <c r="O1678" s="31" t="s">
        <v>1172</v>
      </c>
      <c r="P1678" s="31">
        <v>1.0589999999999999</v>
      </c>
    </row>
    <row r="1679" spans="1:16" x14ac:dyDescent="0.35">
      <c r="A1679" s="2" t="s">
        <v>16</v>
      </c>
      <c r="B1679" s="27">
        <v>2</v>
      </c>
      <c r="C1679" s="2" t="s">
        <v>265</v>
      </c>
      <c r="D1679" s="11" t="s">
        <v>168</v>
      </c>
      <c r="E1679" s="11"/>
      <c r="F1679" s="11" t="s">
        <v>109</v>
      </c>
      <c r="G1679" s="11" t="s">
        <v>659</v>
      </c>
      <c r="H1679" s="11" t="s">
        <v>7279</v>
      </c>
      <c r="I1679" s="68"/>
      <c r="J1679" s="68"/>
      <c r="K1679" s="68"/>
      <c r="L1679" s="68"/>
      <c r="M1679" s="68" t="s">
        <v>2040</v>
      </c>
      <c r="N1679" s="68"/>
      <c r="O1679" s="31" t="s">
        <v>3340</v>
      </c>
      <c r="P1679" s="31">
        <v>0.84699999999999998</v>
      </c>
    </row>
    <row r="1680" spans="1:16" x14ac:dyDescent="0.35">
      <c r="A1680" s="2" t="s">
        <v>16</v>
      </c>
      <c r="B1680" s="27">
        <v>2</v>
      </c>
      <c r="C1680" s="2" t="s">
        <v>265</v>
      </c>
      <c r="D1680" s="11" t="s">
        <v>168</v>
      </c>
      <c r="E1680" s="11"/>
      <c r="F1680" s="11" t="s">
        <v>109</v>
      </c>
      <c r="G1680" s="11" t="s">
        <v>659</v>
      </c>
      <c r="H1680" s="11" t="s">
        <v>7288</v>
      </c>
      <c r="I1680" s="68"/>
      <c r="J1680" s="68"/>
      <c r="K1680" s="68"/>
      <c r="L1680" s="68"/>
      <c r="M1680" s="68"/>
      <c r="N1680" s="68" t="s">
        <v>2040</v>
      </c>
      <c r="O1680" s="31" t="s">
        <v>3341</v>
      </c>
      <c r="P1680" s="31">
        <v>0.84699999999999998</v>
      </c>
    </row>
    <row r="1681" spans="1:16" x14ac:dyDescent="0.35">
      <c r="A1681" s="2" t="s">
        <v>16</v>
      </c>
      <c r="B1681" s="27">
        <v>2</v>
      </c>
      <c r="C1681" s="2" t="s">
        <v>265</v>
      </c>
      <c r="D1681" s="11" t="s">
        <v>168</v>
      </c>
      <c r="E1681" s="11"/>
      <c r="F1681" s="11" t="s">
        <v>109</v>
      </c>
      <c r="G1681" s="11" t="s">
        <v>659</v>
      </c>
      <c r="H1681" s="11" t="s">
        <v>7276</v>
      </c>
      <c r="I1681" s="68"/>
      <c r="J1681" s="68"/>
      <c r="K1681" s="68"/>
      <c r="L1681" s="68"/>
      <c r="M1681" s="68" t="s">
        <v>2040</v>
      </c>
      <c r="N1681" s="68" t="s">
        <v>2040</v>
      </c>
      <c r="O1681" s="31" t="s">
        <v>3342</v>
      </c>
      <c r="P1681" s="31">
        <v>0.63500000000000001</v>
      </c>
    </row>
    <row r="1682" spans="1:16" x14ac:dyDescent="0.35">
      <c r="A1682" s="2" t="s">
        <v>16</v>
      </c>
      <c r="B1682" s="27">
        <v>2</v>
      </c>
      <c r="C1682" s="2" t="s">
        <v>265</v>
      </c>
      <c r="D1682" s="11" t="s">
        <v>168</v>
      </c>
      <c r="E1682" s="11"/>
      <c r="F1682" s="11" t="s">
        <v>100</v>
      </c>
      <c r="G1682" s="11" t="s">
        <v>99</v>
      </c>
      <c r="H1682" s="11" t="s">
        <v>7269</v>
      </c>
      <c r="I1682" s="68"/>
      <c r="J1682" s="68"/>
      <c r="K1682" s="68"/>
      <c r="L1682" s="68"/>
      <c r="M1682" s="68"/>
      <c r="N1682" s="68"/>
      <c r="O1682" s="31" t="s">
        <v>1173</v>
      </c>
      <c r="P1682" s="31">
        <v>0.95699999999999996</v>
      </c>
    </row>
    <row r="1683" spans="1:16" x14ac:dyDescent="0.35">
      <c r="A1683" s="2" t="s">
        <v>16</v>
      </c>
      <c r="B1683" s="27">
        <v>2</v>
      </c>
      <c r="C1683" s="2" t="s">
        <v>265</v>
      </c>
      <c r="D1683" s="11" t="s">
        <v>168</v>
      </c>
      <c r="E1683" s="11"/>
      <c r="F1683" s="11" t="s">
        <v>100</v>
      </c>
      <c r="G1683" s="11" t="s">
        <v>99</v>
      </c>
      <c r="H1683" s="11" t="s">
        <v>7279</v>
      </c>
      <c r="I1683" s="68"/>
      <c r="J1683" s="68"/>
      <c r="K1683" s="68"/>
      <c r="L1683" s="68"/>
      <c r="M1683" s="68" t="s">
        <v>2040</v>
      </c>
      <c r="N1683" s="68"/>
      <c r="O1683" s="31" t="s">
        <v>3343</v>
      </c>
      <c r="P1683" s="31">
        <v>0.76600000000000001</v>
      </c>
    </row>
    <row r="1684" spans="1:16" x14ac:dyDescent="0.35">
      <c r="A1684" s="2" t="s">
        <v>16</v>
      </c>
      <c r="B1684" s="27">
        <v>2</v>
      </c>
      <c r="C1684" s="2" t="s">
        <v>265</v>
      </c>
      <c r="D1684" s="11" t="s">
        <v>168</v>
      </c>
      <c r="E1684" s="11"/>
      <c r="F1684" s="11" t="s">
        <v>100</v>
      </c>
      <c r="G1684" s="11" t="s">
        <v>99</v>
      </c>
      <c r="H1684" s="11" t="s">
        <v>7288</v>
      </c>
      <c r="I1684" s="68"/>
      <c r="J1684" s="68"/>
      <c r="K1684" s="68"/>
      <c r="L1684" s="68"/>
      <c r="M1684" s="68"/>
      <c r="N1684" s="68" t="s">
        <v>2040</v>
      </c>
      <c r="O1684" s="31" t="s">
        <v>3344</v>
      </c>
      <c r="P1684" s="31">
        <v>0.76600000000000001</v>
      </c>
    </row>
    <row r="1685" spans="1:16" x14ac:dyDescent="0.35">
      <c r="A1685" s="2" t="s">
        <v>16</v>
      </c>
      <c r="B1685" s="27">
        <v>2</v>
      </c>
      <c r="C1685" s="2" t="s">
        <v>265</v>
      </c>
      <c r="D1685" s="11" t="s">
        <v>168</v>
      </c>
      <c r="E1685" s="11"/>
      <c r="F1685" s="11" t="s">
        <v>100</v>
      </c>
      <c r="G1685" s="11" t="s">
        <v>99</v>
      </c>
      <c r="H1685" s="11" t="s">
        <v>7276</v>
      </c>
      <c r="I1685" s="68"/>
      <c r="J1685" s="68"/>
      <c r="K1685" s="68"/>
      <c r="L1685" s="68"/>
      <c r="M1685" s="68" t="s">
        <v>2040</v>
      </c>
      <c r="N1685" s="68" t="s">
        <v>2040</v>
      </c>
      <c r="O1685" s="31" t="s">
        <v>3345</v>
      </c>
      <c r="P1685" s="31">
        <v>0.57399999999999995</v>
      </c>
    </row>
    <row r="1686" spans="1:16" x14ac:dyDescent="0.35">
      <c r="A1686" s="2" t="s">
        <v>16</v>
      </c>
      <c r="B1686" s="27">
        <v>2</v>
      </c>
      <c r="C1686" s="2" t="s">
        <v>265</v>
      </c>
      <c r="D1686" s="11" t="s">
        <v>168</v>
      </c>
      <c r="E1686" s="11"/>
      <c r="F1686" s="11" t="s">
        <v>100</v>
      </c>
      <c r="G1686" s="11" t="s">
        <v>659</v>
      </c>
      <c r="H1686" s="11" t="s">
        <v>7269</v>
      </c>
      <c r="I1686" s="68"/>
      <c r="J1686" s="68"/>
      <c r="K1686" s="68"/>
      <c r="L1686" s="68"/>
      <c r="M1686" s="68"/>
      <c r="N1686" s="68"/>
      <c r="O1686" s="31" t="s">
        <v>1174</v>
      </c>
      <c r="P1686" s="31">
        <v>1.4790000000000001</v>
      </c>
    </row>
    <row r="1687" spans="1:16" x14ac:dyDescent="0.35">
      <c r="A1687" s="2" t="s">
        <v>16</v>
      </c>
      <c r="B1687" s="27">
        <v>2</v>
      </c>
      <c r="C1687" s="2" t="s">
        <v>265</v>
      </c>
      <c r="D1687" s="11" t="s">
        <v>168</v>
      </c>
      <c r="E1687" s="11"/>
      <c r="F1687" s="11" t="s">
        <v>100</v>
      </c>
      <c r="G1687" s="11" t="s">
        <v>659</v>
      </c>
      <c r="H1687" s="11" t="s">
        <v>7279</v>
      </c>
      <c r="I1687" s="68"/>
      <c r="J1687" s="68"/>
      <c r="K1687" s="68"/>
      <c r="L1687" s="68"/>
      <c r="M1687" s="68" t="s">
        <v>2040</v>
      </c>
      <c r="N1687" s="68"/>
      <c r="O1687" s="31" t="s">
        <v>3346</v>
      </c>
      <c r="P1687" s="31">
        <v>1.1830000000000001</v>
      </c>
    </row>
    <row r="1688" spans="1:16" x14ac:dyDescent="0.35">
      <c r="A1688" s="2" t="s">
        <v>16</v>
      </c>
      <c r="B1688" s="27">
        <v>2</v>
      </c>
      <c r="C1688" s="2" t="s">
        <v>265</v>
      </c>
      <c r="D1688" s="11" t="s">
        <v>168</v>
      </c>
      <c r="E1688" s="11"/>
      <c r="F1688" s="11" t="s">
        <v>100</v>
      </c>
      <c r="G1688" s="11" t="s">
        <v>659</v>
      </c>
      <c r="H1688" s="11" t="s">
        <v>7288</v>
      </c>
      <c r="I1688" s="68"/>
      <c r="J1688" s="68"/>
      <c r="K1688" s="68"/>
      <c r="L1688" s="68"/>
      <c r="M1688" s="68"/>
      <c r="N1688" s="68" t="s">
        <v>2040</v>
      </c>
      <c r="O1688" s="31" t="s">
        <v>3347</v>
      </c>
      <c r="P1688" s="31">
        <v>1.1830000000000001</v>
      </c>
    </row>
    <row r="1689" spans="1:16" x14ac:dyDescent="0.35">
      <c r="A1689" s="2" t="s">
        <v>16</v>
      </c>
      <c r="B1689" s="27">
        <v>2</v>
      </c>
      <c r="C1689" s="2" t="s">
        <v>265</v>
      </c>
      <c r="D1689" s="11" t="s">
        <v>168</v>
      </c>
      <c r="E1689" s="11"/>
      <c r="F1689" s="11" t="s">
        <v>100</v>
      </c>
      <c r="G1689" s="11" t="s">
        <v>659</v>
      </c>
      <c r="H1689" s="11" t="s">
        <v>7276</v>
      </c>
      <c r="I1689" s="68"/>
      <c r="J1689" s="68"/>
      <c r="K1689" s="68"/>
      <c r="L1689" s="68"/>
      <c r="M1689" s="68" t="s">
        <v>2040</v>
      </c>
      <c r="N1689" s="68" t="s">
        <v>2040</v>
      </c>
      <c r="O1689" s="31" t="s">
        <v>3348</v>
      </c>
      <c r="P1689" s="31">
        <v>0.88700000000000001</v>
      </c>
    </row>
    <row r="1690" spans="1:16" x14ac:dyDescent="0.35">
      <c r="A1690" s="2" t="s">
        <v>16</v>
      </c>
      <c r="B1690" s="27">
        <v>2</v>
      </c>
      <c r="C1690" s="2" t="s">
        <v>265</v>
      </c>
      <c r="D1690" s="11" t="s">
        <v>169</v>
      </c>
      <c r="E1690" s="11"/>
      <c r="F1690" s="11" t="s">
        <v>106</v>
      </c>
      <c r="G1690" s="11" t="s">
        <v>99</v>
      </c>
      <c r="H1690" s="11" t="s">
        <v>7269</v>
      </c>
      <c r="I1690" s="68"/>
      <c r="J1690" s="68"/>
      <c r="K1690" s="68"/>
      <c r="L1690" s="68"/>
      <c r="M1690" s="68"/>
      <c r="N1690" s="68"/>
      <c r="O1690" s="31" t="s">
        <v>1175</v>
      </c>
      <c r="P1690" s="31">
        <v>2.9000000000000001E-2</v>
      </c>
    </row>
    <row r="1691" spans="1:16" x14ac:dyDescent="0.35">
      <c r="A1691" s="2" t="s">
        <v>16</v>
      </c>
      <c r="B1691" s="27">
        <v>2</v>
      </c>
      <c r="C1691" s="2" t="s">
        <v>265</v>
      </c>
      <c r="D1691" s="11" t="s">
        <v>169</v>
      </c>
      <c r="E1691" s="11"/>
      <c r="F1691" s="11" t="s">
        <v>106</v>
      </c>
      <c r="G1691" s="11" t="s">
        <v>99</v>
      </c>
      <c r="H1691" s="11" t="s">
        <v>7279</v>
      </c>
      <c r="I1691" s="68"/>
      <c r="J1691" s="68"/>
      <c r="K1691" s="68"/>
      <c r="L1691" s="68"/>
      <c r="M1691" s="68" t="s">
        <v>2040</v>
      </c>
      <c r="N1691" s="68"/>
      <c r="O1691" s="31" t="s">
        <v>3349</v>
      </c>
      <c r="P1691" s="31">
        <v>2.3E-2</v>
      </c>
    </row>
    <row r="1692" spans="1:16" x14ac:dyDescent="0.35">
      <c r="A1692" s="2" t="s">
        <v>16</v>
      </c>
      <c r="B1692" s="27">
        <v>2</v>
      </c>
      <c r="C1692" s="2" t="s">
        <v>265</v>
      </c>
      <c r="D1692" s="11" t="s">
        <v>169</v>
      </c>
      <c r="E1692" s="11"/>
      <c r="F1692" s="11" t="s">
        <v>106</v>
      </c>
      <c r="G1692" s="11" t="s">
        <v>99</v>
      </c>
      <c r="H1692" s="11" t="s">
        <v>7288</v>
      </c>
      <c r="I1692" s="68"/>
      <c r="J1692" s="68"/>
      <c r="K1692" s="68"/>
      <c r="L1692" s="68"/>
      <c r="M1692" s="68"/>
      <c r="N1692" s="68" t="s">
        <v>2040</v>
      </c>
      <c r="O1692" s="31" t="s">
        <v>3350</v>
      </c>
      <c r="P1692" s="31">
        <v>2.3E-2</v>
      </c>
    </row>
    <row r="1693" spans="1:16" x14ac:dyDescent="0.35">
      <c r="A1693" s="2" t="s">
        <v>16</v>
      </c>
      <c r="B1693" s="27">
        <v>2</v>
      </c>
      <c r="C1693" s="2" t="s">
        <v>265</v>
      </c>
      <c r="D1693" s="11" t="s">
        <v>169</v>
      </c>
      <c r="E1693" s="11"/>
      <c r="F1693" s="11" t="s">
        <v>106</v>
      </c>
      <c r="G1693" s="11" t="s">
        <v>99</v>
      </c>
      <c r="H1693" s="11" t="s">
        <v>7276</v>
      </c>
      <c r="I1693" s="68"/>
      <c r="J1693" s="68"/>
      <c r="K1693" s="68"/>
      <c r="L1693" s="68"/>
      <c r="M1693" s="68" t="s">
        <v>2040</v>
      </c>
      <c r="N1693" s="68" t="s">
        <v>2040</v>
      </c>
      <c r="O1693" s="31" t="s">
        <v>3351</v>
      </c>
      <c r="P1693" s="31">
        <v>1.7000000000000001E-2</v>
      </c>
    </row>
    <row r="1694" spans="1:16" x14ac:dyDescent="0.35">
      <c r="A1694" s="2" t="s">
        <v>16</v>
      </c>
      <c r="B1694" s="27">
        <v>2</v>
      </c>
      <c r="C1694" s="2" t="s">
        <v>265</v>
      </c>
      <c r="D1694" s="11" t="s">
        <v>169</v>
      </c>
      <c r="E1694" s="11"/>
      <c r="F1694" s="11" t="s">
        <v>106</v>
      </c>
      <c r="G1694" s="11" t="s">
        <v>659</v>
      </c>
      <c r="H1694" s="11" t="s">
        <v>7269</v>
      </c>
      <c r="I1694" s="68"/>
      <c r="J1694" s="68"/>
      <c r="K1694" s="68"/>
      <c r="L1694" s="68"/>
      <c r="M1694" s="68"/>
      <c r="N1694" s="68"/>
      <c r="O1694" s="31" t="s">
        <v>1176</v>
      </c>
      <c r="P1694" s="31">
        <v>4.3999999999999997E-2</v>
      </c>
    </row>
    <row r="1695" spans="1:16" x14ac:dyDescent="0.35">
      <c r="A1695" s="2" t="s">
        <v>16</v>
      </c>
      <c r="B1695" s="27">
        <v>2</v>
      </c>
      <c r="C1695" s="2" t="s">
        <v>265</v>
      </c>
      <c r="D1695" s="11" t="s">
        <v>169</v>
      </c>
      <c r="E1695" s="11"/>
      <c r="F1695" s="11" t="s">
        <v>106</v>
      </c>
      <c r="G1695" s="11" t="s">
        <v>659</v>
      </c>
      <c r="H1695" s="11" t="s">
        <v>7279</v>
      </c>
      <c r="I1695" s="68"/>
      <c r="J1695" s="68"/>
      <c r="K1695" s="68"/>
      <c r="L1695" s="68"/>
      <c r="M1695" s="68" t="s">
        <v>2040</v>
      </c>
      <c r="N1695" s="68"/>
      <c r="O1695" s="31" t="s">
        <v>3352</v>
      </c>
      <c r="P1695" s="31">
        <v>3.5000000000000003E-2</v>
      </c>
    </row>
    <row r="1696" spans="1:16" x14ac:dyDescent="0.35">
      <c r="A1696" s="2" t="s">
        <v>16</v>
      </c>
      <c r="B1696" s="27">
        <v>2</v>
      </c>
      <c r="C1696" s="2" t="s">
        <v>265</v>
      </c>
      <c r="D1696" s="11" t="s">
        <v>169</v>
      </c>
      <c r="E1696" s="11"/>
      <c r="F1696" s="11" t="s">
        <v>106</v>
      </c>
      <c r="G1696" s="11" t="s">
        <v>659</v>
      </c>
      <c r="H1696" s="11" t="s">
        <v>7288</v>
      </c>
      <c r="I1696" s="68"/>
      <c r="J1696" s="68"/>
      <c r="K1696" s="68"/>
      <c r="L1696" s="68"/>
      <c r="M1696" s="68"/>
      <c r="N1696" s="68" t="s">
        <v>2040</v>
      </c>
      <c r="O1696" s="31" t="s">
        <v>3353</v>
      </c>
      <c r="P1696" s="31">
        <v>3.5000000000000003E-2</v>
      </c>
    </row>
    <row r="1697" spans="1:16" x14ac:dyDescent="0.35">
      <c r="A1697" s="2" t="s">
        <v>16</v>
      </c>
      <c r="B1697" s="27">
        <v>2</v>
      </c>
      <c r="C1697" s="2" t="s">
        <v>265</v>
      </c>
      <c r="D1697" s="11" t="s">
        <v>169</v>
      </c>
      <c r="E1697" s="11"/>
      <c r="F1697" s="11" t="s">
        <v>106</v>
      </c>
      <c r="G1697" s="11" t="s">
        <v>659</v>
      </c>
      <c r="H1697" s="11" t="s">
        <v>7276</v>
      </c>
      <c r="I1697" s="68"/>
      <c r="J1697" s="68"/>
      <c r="K1697" s="68"/>
      <c r="L1697" s="68"/>
      <c r="M1697" s="68" t="s">
        <v>2040</v>
      </c>
      <c r="N1697" s="68" t="s">
        <v>2040</v>
      </c>
      <c r="O1697" s="31" t="s">
        <v>3354</v>
      </c>
      <c r="P1697" s="31">
        <v>2.5999999999999999E-2</v>
      </c>
    </row>
    <row r="1698" spans="1:16" x14ac:dyDescent="0.35">
      <c r="A1698" s="2" t="s">
        <v>16</v>
      </c>
      <c r="B1698" s="27">
        <v>2</v>
      </c>
      <c r="C1698" s="2" t="s">
        <v>265</v>
      </c>
      <c r="D1698" s="11" t="s">
        <v>169</v>
      </c>
      <c r="E1698" s="11"/>
      <c r="F1698" s="11" t="s">
        <v>138</v>
      </c>
      <c r="G1698" s="11" t="s">
        <v>99</v>
      </c>
      <c r="H1698" s="11" t="s">
        <v>7269</v>
      </c>
      <c r="I1698" s="68"/>
      <c r="J1698" s="68"/>
      <c r="K1698" s="68"/>
      <c r="L1698" s="68"/>
      <c r="M1698" s="68"/>
      <c r="N1698" s="68"/>
      <c r="O1698" s="31" t="s">
        <v>1177</v>
      </c>
      <c r="P1698" s="31">
        <v>2.9000000000000001E-2</v>
      </c>
    </row>
    <row r="1699" spans="1:16" x14ac:dyDescent="0.35">
      <c r="A1699" s="2" t="s">
        <v>16</v>
      </c>
      <c r="B1699" s="27">
        <v>2</v>
      </c>
      <c r="C1699" s="2" t="s">
        <v>265</v>
      </c>
      <c r="D1699" s="11" t="s">
        <v>169</v>
      </c>
      <c r="E1699" s="11"/>
      <c r="F1699" s="11" t="s">
        <v>138</v>
      </c>
      <c r="G1699" s="11" t="s">
        <v>99</v>
      </c>
      <c r="H1699" s="11" t="s">
        <v>7279</v>
      </c>
      <c r="I1699" s="68"/>
      <c r="J1699" s="68"/>
      <c r="K1699" s="68"/>
      <c r="L1699" s="68"/>
      <c r="M1699" s="68" t="s">
        <v>2040</v>
      </c>
      <c r="N1699" s="68"/>
      <c r="O1699" s="31" t="s">
        <v>3355</v>
      </c>
      <c r="P1699" s="31">
        <v>2.3E-2</v>
      </c>
    </row>
    <row r="1700" spans="1:16" x14ac:dyDescent="0.35">
      <c r="A1700" s="2" t="s">
        <v>16</v>
      </c>
      <c r="B1700" s="27">
        <v>2</v>
      </c>
      <c r="C1700" s="2" t="s">
        <v>265</v>
      </c>
      <c r="D1700" s="11" t="s">
        <v>169</v>
      </c>
      <c r="E1700" s="11"/>
      <c r="F1700" s="11" t="s">
        <v>138</v>
      </c>
      <c r="G1700" s="11" t="s">
        <v>99</v>
      </c>
      <c r="H1700" s="11" t="s">
        <v>7288</v>
      </c>
      <c r="I1700" s="68"/>
      <c r="J1700" s="68"/>
      <c r="K1700" s="68"/>
      <c r="L1700" s="68"/>
      <c r="M1700" s="68"/>
      <c r="N1700" s="68" t="s">
        <v>2040</v>
      </c>
      <c r="O1700" s="31" t="s">
        <v>3356</v>
      </c>
      <c r="P1700" s="31">
        <v>2.3E-2</v>
      </c>
    </row>
    <row r="1701" spans="1:16" x14ac:dyDescent="0.35">
      <c r="A1701" s="2" t="s">
        <v>16</v>
      </c>
      <c r="B1701" s="27">
        <v>2</v>
      </c>
      <c r="C1701" s="2" t="s">
        <v>265</v>
      </c>
      <c r="D1701" s="11" t="s">
        <v>169</v>
      </c>
      <c r="E1701" s="11"/>
      <c r="F1701" s="11" t="s">
        <v>138</v>
      </c>
      <c r="G1701" s="11" t="s">
        <v>99</v>
      </c>
      <c r="H1701" s="11" t="s">
        <v>7276</v>
      </c>
      <c r="I1701" s="68"/>
      <c r="J1701" s="68"/>
      <c r="K1701" s="68"/>
      <c r="L1701" s="68"/>
      <c r="M1701" s="68" t="s">
        <v>2040</v>
      </c>
      <c r="N1701" s="68" t="s">
        <v>2040</v>
      </c>
      <c r="O1701" s="31" t="s">
        <v>3357</v>
      </c>
      <c r="P1701" s="31">
        <v>1.7000000000000001E-2</v>
      </c>
    </row>
    <row r="1702" spans="1:16" x14ac:dyDescent="0.35">
      <c r="A1702" s="2" t="s">
        <v>16</v>
      </c>
      <c r="B1702" s="27">
        <v>2</v>
      </c>
      <c r="C1702" s="2" t="s">
        <v>265</v>
      </c>
      <c r="D1702" s="11" t="s">
        <v>169</v>
      </c>
      <c r="E1702" s="11"/>
      <c r="F1702" s="11" t="s">
        <v>138</v>
      </c>
      <c r="G1702" s="11" t="s">
        <v>659</v>
      </c>
      <c r="H1702" s="11" t="s">
        <v>7269</v>
      </c>
      <c r="I1702" s="68"/>
      <c r="J1702" s="68"/>
      <c r="K1702" s="68"/>
      <c r="L1702" s="68"/>
      <c r="M1702" s="68"/>
      <c r="N1702" s="68"/>
      <c r="O1702" s="31" t="s">
        <v>1178</v>
      </c>
      <c r="P1702" s="31">
        <v>0.10199999999999999</v>
      </c>
    </row>
    <row r="1703" spans="1:16" x14ac:dyDescent="0.35">
      <c r="A1703" s="2" t="s">
        <v>16</v>
      </c>
      <c r="B1703" s="27">
        <v>2</v>
      </c>
      <c r="C1703" s="2" t="s">
        <v>265</v>
      </c>
      <c r="D1703" s="11" t="s">
        <v>169</v>
      </c>
      <c r="E1703" s="11"/>
      <c r="F1703" s="11" t="s">
        <v>138</v>
      </c>
      <c r="G1703" s="11" t="s">
        <v>659</v>
      </c>
      <c r="H1703" s="11" t="s">
        <v>7279</v>
      </c>
      <c r="I1703" s="68"/>
      <c r="J1703" s="68"/>
      <c r="K1703" s="68"/>
      <c r="L1703" s="68"/>
      <c r="M1703" s="68" t="s">
        <v>2040</v>
      </c>
      <c r="N1703" s="68"/>
      <c r="O1703" s="31" t="s">
        <v>3358</v>
      </c>
      <c r="P1703" s="31">
        <v>8.2000000000000003E-2</v>
      </c>
    </row>
    <row r="1704" spans="1:16" x14ac:dyDescent="0.35">
      <c r="A1704" s="2" t="s">
        <v>16</v>
      </c>
      <c r="B1704" s="27">
        <v>2</v>
      </c>
      <c r="C1704" s="2" t="s">
        <v>265</v>
      </c>
      <c r="D1704" s="11" t="s">
        <v>169</v>
      </c>
      <c r="E1704" s="11"/>
      <c r="F1704" s="11" t="s">
        <v>138</v>
      </c>
      <c r="G1704" s="11" t="s">
        <v>659</v>
      </c>
      <c r="H1704" s="11" t="s">
        <v>7288</v>
      </c>
      <c r="I1704" s="68"/>
      <c r="J1704" s="68"/>
      <c r="K1704" s="68"/>
      <c r="L1704" s="68"/>
      <c r="M1704" s="68"/>
      <c r="N1704" s="68" t="s">
        <v>2040</v>
      </c>
      <c r="O1704" s="31" t="s">
        <v>3359</v>
      </c>
      <c r="P1704" s="31">
        <v>8.2000000000000003E-2</v>
      </c>
    </row>
    <row r="1705" spans="1:16" x14ac:dyDescent="0.35">
      <c r="A1705" s="2" t="s">
        <v>16</v>
      </c>
      <c r="B1705" s="27">
        <v>2</v>
      </c>
      <c r="C1705" s="2" t="s">
        <v>265</v>
      </c>
      <c r="D1705" s="11" t="s">
        <v>169</v>
      </c>
      <c r="E1705" s="11"/>
      <c r="F1705" s="11" t="s">
        <v>138</v>
      </c>
      <c r="G1705" s="11" t="s">
        <v>659</v>
      </c>
      <c r="H1705" s="11" t="s">
        <v>7276</v>
      </c>
      <c r="I1705" s="68"/>
      <c r="J1705" s="68"/>
      <c r="K1705" s="68"/>
      <c r="L1705" s="68"/>
      <c r="M1705" s="68" t="s">
        <v>2040</v>
      </c>
      <c r="N1705" s="68" t="s">
        <v>2040</v>
      </c>
      <c r="O1705" s="31" t="s">
        <v>3360</v>
      </c>
      <c r="P1705" s="31">
        <v>6.0999999999999999E-2</v>
      </c>
    </row>
    <row r="1706" spans="1:16" x14ac:dyDescent="0.35">
      <c r="A1706" s="2" t="s">
        <v>16</v>
      </c>
      <c r="B1706" s="27">
        <v>2</v>
      </c>
      <c r="C1706" s="2" t="s">
        <v>265</v>
      </c>
      <c r="D1706" s="11" t="s">
        <v>170</v>
      </c>
      <c r="E1706" s="11"/>
      <c r="F1706" s="11" t="s">
        <v>108</v>
      </c>
      <c r="G1706" s="11" t="s">
        <v>99</v>
      </c>
      <c r="H1706" s="11" t="s">
        <v>7269</v>
      </c>
      <c r="I1706" s="68"/>
      <c r="J1706" s="68"/>
      <c r="K1706" s="68"/>
      <c r="L1706" s="68"/>
      <c r="M1706" s="68"/>
      <c r="N1706" s="68"/>
      <c r="O1706" s="31" t="s">
        <v>1179</v>
      </c>
      <c r="P1706" s="31">
        <v>2.9000000000000001E-2</v>
      </c>
    </row>
    <row r="1707" spans="1:16" x14ac:dyDescent="0.35">
      <c r="A1707" s="2" t="s">
        <v>16</v>
      </c>
      <c r="B1707" s="27">
        <v>2</v>
      </c>
      <c r="C1707" s="2" t="s">
        <v>265</v>
      </c>
      <c r="D1707" s="11" t="s">
        <v>170</v>
      </c>
      <c r="E1707" s="11"/>
      <c r="F1707" s="11" t="s">
        <v>108</v>
      </c>
      <c r="G1707" s="11" t="s">
        <v>99</v>
      </c>
      <c r="H1707" s="11" t="s">
        <v>7279</v>
      </c>
      <c r="I1707" s="68"/>
      <c r="J1707" s="68"/>
      <c r="K1707" s="68"/>
      <c r="L1707" s="68"/>
      <c r="M1707" s="68" t="s">
        <v>2040</v>
      </c>
      <c r="N1707" s="68"/>
      <c r="O1707" s="31" t="s">
        <v>3361</v>
      </c>
      <c r="P1707" s="31">
        <v>2.3E-2</v>
      </c>
    </row>
    <row r="1708" spans="1:16" x14ac:dyDescent="0.35">
      <c r="A1708" s="2" t="s">
        <v>16</v>
      </c>
      <c r="B1708" s="27">
        <v>2</v>
      </c>
      <c r="C1708" s="2" t="s">
        <v>265</v>
      </c>
      <c r="D1708" s="11" t="s">
        <v>170</v>
      </c>
      <c r="E1708" s="11"/>
      <c r="F1708" s="11" t="s">
        <v>108</v>
      </c>
      <c r="G1708" s="11" t="s">
        <v>99</v>
      </c>
      <c r="H1708" s="11" t="s">
        <v>7288</v>
      </c>
      <c r="I1708" s="68"/>
      <c r="J1708" s="68"/>
      <c r="K1708" s="68"/>
      <c r="L1708" s="68"/>
      <c r="M1708" s="68"/>
      <c r="N1708" s="68" t="s">
        <v>2040</v>
      </c>
      <c r="O1708" s="31" t="s">
        <v>3362</v>
      </c>
      <c r="P1708" s="31">
        <v>2.3E-2</v>
      </c>
    </row>
    <row r="1709" spans="1:16" x14ac:dyDescent="0.35">
      <c r="A1709" s="2" t="s">
        <v>16</v>
      </c>
      <c r="B1709" s="27">
        <v>2</v>
      </c>
      <c r="C1709" s="2" t="s">
        <v>265</v>
      </c>
      <c r="D1709" s="11" t="s">
        <v>170</v>
      </c>
      <c r="E1709" s="11"/>
      <c r="F1709" s="11" t="s">
        <v>108</v>
      </c>
      <c r="G1709" s="11" t="s">
        <v>99</v>
      </c>
      <c r="H1709" s="11" t="s">
        <v>7276</v>
      </c>
      <c r="I1709" s="68"/>
      <c r="J1709" s="68"/>
      <c r="K1709" s="68"/>
      <c r="L1709" s="68"/>
      <c r="M1709" s="68" t="s">
        <v>2040</v>
      </c>
      <c r="N1709" s="68" t="s">
        <v>2040</v>
      </c>
      <c r="O1709" s="31" t="s">
        <v>3363</v>
      </c>
      <c r="P1709" s="31">
        <v>1.7000000000000001E-2</v>
      </c>
    </row>
    <row r="1710" spans="1:16" x14ac:dyDescent="0.35">
      <c r="A1710" s="2" t="s">
        <v>16</v>
      </c>
      <c r="B1710" s="27">
        <v>2</v>
      </c>
      <c r="C1710" s="2" t="s">
        <v>265</v>
      </c>
      <c r="D1710" s="11" t="s">
        <v>170</v>
      </c>
      <c r="E1710" s="11"/>
      <c r="F1710" s="11" t="s">
        <v>108</v>
      </c>
      <c r="G1710" s="11" t="s">
        <v>659</v>
      </c>
      <c r="H1710" s="11" t="s">
        <v>7269</v>
      </c>
      <c r="I1710" s="68"/>
      <c r="J1710" s="68"/>
      <c r="K1710" s="68"/>
      <c r="L1710" s="68"/>
      <c r="M1710" s="68"/>
      <c r="N1710" s="68"/>
      <c r="O1710" s="31" t="s">
        <v>1180</v>
      </c>
      <c r="P1710" s="31">
        <v>0.218</v>
      </c>
    </row>
    <row r="1711" spans="1:16" x14ac:dyDescent="0.35">
      <c r="A1711" s="2" t="s">
        <v>16</v>
      </c>
      <c r="B1711" s="27">
        <v>2</v>
      </c>
      <c r="C1711" s="2" t="s">
        <v>265</v>
      </c>
      <c r="D1711" s="11" t="s">
        <v>170</v>
      </c>
      <c r="E1711" s="11"/>
      <c r="F1711" s="11" t="s">
        <v>108</v>
      </c>
      <c r="G1711" s="11" t="s">
        <v>659</v>
      </c>
      <c r="H1711" s="11" t="s">
        <v>7279</v>
      </c>
      <c r="I1711" s="68"/>
      <c r="J1711" s="68"/>
      <c r="K1711" s="68"/>
      <c r="L1711" s="68"/>
      <c r="M1711" s="68" t="s">
        <v>2040</v>
      </c>
      <c r="N1711" s="68"/>
      <c r="O1711" s="31" t="s">
        <v>3364</v>
      </c>
      <c r="P1711" s="31">
        <v>0.17399999999999999</v>
      </c>
    </row>
    <row r="1712" spans="1:16" x14ac:dyDescent="0.35">
      <c r="A1712" s="2" t="s">
        <v>16</v>
      </c>
      <c r="B1712" s="27">
        <v>2</v>
      </c>
      <c r="C1712" s="2" t="s">
        <v>265</v>
      </c>
      <c r="D1712" s="11" t="s">
        <v>170</v>
      </c>
      <c r="E1712" s="11"/>
      <c r="F1712" s="11" t="s">
        <v>108</v>
      </c>
      <c r="G1712" s="11" t="s">
        <v>659</v>
      </c>
      <c r="H1712" s="11" t="s">
        <v>7288</v>
      </c>
      <c r="I1712" s="68"/>
      <c r="J1712" s="68"/>
      <c r="K1712" s="68"/>
      <c r="L1712" s="68"/>
      <c r="M1712" s="68"/>
      <c r="N1712" s="68" t="s">
        <v>2040</v>
      </c>
      <c r="O1712" s="31" t="s">
        <v>3365</v>
      </c>
      <c r="P1712" s="31">
        <v>0.17399999999999999</v>
      </c>
    </row>
    <row r="1713" spans="1:16" x14ac:dyDescent="0.35">
      <c r="A1713" s="2" t="s">
        <v>16</v>
      </c>
      <c r="B1713" s="27">
        <v>2</v>
      </c>
      <c r="C1713" s="2" t="s">
        <v>265</v>
      </c>
      <c r="D1713" s="11" t="s">
        <v>170</v>
      </c>
      <c r="E1713" s="11"/>
      <c r="F1713" s="11" t="s">
        <v>108</v>
      </c>
      <c r="G1713" s="11" t="s">
        <v>659</v>
      </c>
      <c r="H1713" s="11" t="s">
        <v>7276</v>
      </c>
      <c r="I1713" s="68"/>
      <c r="J1713" s="68"/>
      <c r="K1713" s="68"/>
      <c r="L1713" s="68"/>
      <c r="M1713" s="68" t="s">
        <v>2040</v>
      </c>
      <c r="N1713" s="68" t="s">
        <v>2040</v>
      </c>
      <c r="O1713" s="31" t="s">
        <v>3366</v>
      </c>
      <c r="P1713" s="31">
        <v>0.13100000000000001</v>
      </c>
    </row>
    <row r="1714" spans="1:16" x14ac:dyDescent="0.35">
      <c r="A1714" s="2" t="s">
        <v>16</v>
      </c>
      <c r="B1714" s="27">
        <v>2</v>
      </c>
      <c r="C1714" s="2" t="s">
        <v>265</v>
      </c>
      <c r="D1714" s="11" t="s">
        <v>170</v>
      </c>
      <c r="E1714" s="11"/>
      <c r="F1714" s="11" t="s">
        <v>171</v>
      </c>
      <c r="G1714" s="11" t="s">
        <v>99</v>
      </c>
      <c r="H1714" s="11" t="s">
        <v>7269</v>
      </c>
      <c r="I1714" s="68"/>
      <c r="J1714" s="68"/>
      <c r="K1714" s="68"/>
      <c r="L1714" s="68"/>
      <c r="M1714" s="68"/>
      <c r="N1714" s="68"/>
      <c r="O1714" s="31" t="s">
        <v>1181</v>
      </c>
      <c r="P1714" s="31">
        <v>0.31900000000000001</v>
      </c>
    </row>
    <row r="1715" spans="1:16" x14ac:dyDescent="0.35">
      <c r="A1715" s="2" t="s">
        <v>16</v>
      </c>
      <c r="B1715" s="27">
        <v>2</v>
      </c>
      <c r="C1715" s="2" t="s">
        <v>265</v>
      </c>
      <c r="D1715" s="11" t="s">
        <v>170</v>
      </c>
      <c r="E1715" s="11"/>
      <c r="F1715" s="11" t="s">
        <v>171</v>
      </c>
      <c r="G1715" s="11" t="s">
        <v>99</v>
      </c>
      <c r="H1715" s="11" t="s">
        <v>7279</v>
      </c>
      <c r="I1715" s="68"/>
      <c r="J1715" s="68"/>
      <c r="K1715" s="68"/>
      <c r="L1715" s="68"/>
      <c r="M1715" s="68" t="s">
        <v>2040</v>
      </c>
      <c r="N1715" s="68"/>
      <c r="O1715" s="31" t="s">
        <v>3367</v>
      </c>
      <c r="P1715" s="31">
        <v>0.255</v>
      </c>
    </row>
    <row r="1716" spans="1:16" x14ac:dyDescent="0.35">
      <c r="A1716" s="2" t="s">
        <v>16</v>
      </c>
      <c r="B1716" s="27">
        <v>2</v>
      </c>
      <c r="C1716" s="2" t="s">
        <v>265</v>
      </c>
      <c r="D1716" s="11" t="s">
        <v>170</v>
      </c>
      <c r="E1716" s="11"/>
      <c r="F1716" s="11" t="s">
        <v>171</v>
      </c>
      <c r="G1716" s="11" t="s">
        <v>99</v>
      </c>
      <c r="H1716" s="11" t="s">
        <v>7288</v>
      </c>
      <c r="I1716" s="68"/>
      <c r="J1716" s="68"/>
      <c r="K1716" s="68"/>
      <c r="L1716" s="68"/>
      <c r="M1716" s="68"/>
      <c r="N1716" s="68" t="s">
        <v>2040</v>
      </c>
      <c r="O1716" s="31" t="s">
        <v>3368</v>
      </c>
      <c r="P1716" s="31">
        <v>0.255</v>
      </c>
    </row>
    <row r="1717" spans="1:16" x14ac:dyDescent="0.35">
      <c r="A1717" s="2" t="s">
        <v>16</v>
      </c>
      <c r="B1717" s="27">
        <v>2</v>
      </c>
      <c r="C1717" s="2" t="s">
        <v>265</v>
      </c>
      <c r="D1717" s="11" t="s">
        <v>170</v>
      </c>
      <c r="E1717" s="11"/>
      <c r="F1717" s="11" t="s">
        <v>171</v>
      </c>
      <c r="G1717" s="11" t="s">
        <v>99</v>
      </c>
      <c r="H1717" s="11" t="s">
        <v>7276</v>
      </c>
      <c r="I1717" s="68"/>
      <c r="J1717" s="68"/>
      <c r="K1717" s="68"/>
      <c r="L1717" s="68"/>
      <c r="M1717" s="68" t="s">
        <v>2040</v>
      </c>
      <c r="N1717" s="68" t="s">
        <v>2040</v>
      </c>
      <c r="O1717" s="31" t="s">
        <v>3369</v>
      </c>
      <c r="P1717" s="31">
        <v>0.191</v>
      </c>
    </row>
    <row r="1718" spans="1:16" x14ac:dyDescent="0.35">
      <c r="A1718" s="2" t="s">
        <v>16</v>
      </c>
      <c r="B1718" s="27">
        <v>2</v>
      </c>
      <c r="C1718" s="2" t="s">
        <v>265</v>
      </c>
      <c r="D1718" s="11" t="s">
        <v>170</v>
      </c>
      <c r="E1718" s="11"/>
      <c r="F1718" s="11" t="s">
        <v>171</v>
      </c>
      <c r="G1718" s="11" t="s">
        <v>659</v>
      </c>
      <c r="H1718" s="11" t="s">
        <v>7269</v>
      </c>
      <c r="I1718" s="68"/>
      <c r="J1718" s="68"/>
      <c r="K1718" s="68"/>
      <c r="L1718" s="68"/>
      <c r="M1718" s="68"/>
      <c r="N1718" s="68"/>
      <c r="O1718" s="31" t="s">
        <v>1182</v>
      </c>
      <c r="P1718" s="31">
        <v>0.36299999999999999</v>
      </c>
    </row>
    <row r="1719" spans="1:16" x14ac:dyDescent="0.35">
      <c r="A1719" s="2" t="s">
        <v>16</v>
      </c>
      <c r="B1719" s="27">
        <v>2</v>
      </c>
      <c r="C1719" s="2" t="s">
        <v>265</v>
      </c>
      <c r="D1719" s="11" t="s">
        <v>170</v>
      </c>
      <c r="E1719" s="11"/>
      <c r="F1719" s="11" t="s">
        <v>171</v>
      </c>
      <c r="G1719" s="11" t="s">
        <v>659</v>
      </c>
      <c r="H1719" s="11" t="s">
        <v>7279</v>
      </c>
      <c r="I1719" s="68"/>
      <c r="J1719" s="68"/>
      <c r="K1719" s="68"/>
      <c r="L1719" s="68"/>
      <c r="M1719" s="68" t="s">
        <v>2040</v>
      </c>
      <c r="N1719" s="68"/>
      <c r="O1719" s="31" t="s">
        <v>3370</v>
      </c>
      <c r="P1719" s="31">
        <v>0.28999999999999998</v>
      </c>
    </row>
    <row r="1720" spans="1:16" x14ac:dyDescent="0.35">
      <c r="A1720" s="2" t="s">
        <v>16</v>
      </c>
      <c r="B1720" s="27">
        <v>2</v>
      </c>
      <c r="C1720" s="2" t="s">
        <v>265</v>
      </c>
      <c r="D1720" s="11" t="s">
        <v>170</v>
      </c>
      <c r="E1720" s="11"/>
      <c r="F1720" s="11" t="s">
        <v>171</v>
      </c>
      <c r="G1720" s="11" t="s">
        <v>659</v>
      </c>
      <c r="H1720" s="11" t="s">
        <v>7288</v>
      </c>
      <c r="I1720" s="68"/>
      <c r="J1720" s="68"/>
      <c r="K1720" s="68"/>
      <c r="L1720" s="68"/>
      <c r="M1720" s="68"/>
      <c r="N1720" s="68" t="s">
        <v>2040</v>
      </c>
      <c r="O1720" s="31" t="s">
        <v>3371</v>
      </c>
      <c r="P1720" s="31">
        <v>0.28999999999999998</v>
      </c>
    </row>
    <row r="1721" spans="1:16" x14ac:dyDescent="0.35">
      <c r="A1721" s="2" t="s">
        <v>16</v>
      </c>
      <c r="B1721" s="27">
        <v>2</v>
      </c>
      <c r="C1721" s="2" t="s">
        <v>265</v>
      </c>
      <c r="D1721" s="11" t="s">
        <v>170</v>
      </c>
      <c r="E1721" s="11"/>
      <c r="F1721" s="11" t="s">
        <v>171</v>
      </c>
      <c r="G1721" s="11" t="s">
        <v>659</v>
      </c>
      <c r="H1721" s="11" t="s">
        <v>7276</v>
      </c>
      <c r="I1721" s="68"/>
      <c r="J1721" s="68"/>
      <c r="K1721" s="68"/>
      <c r="L1721" s="68"/>
      <c r="M1721" s="68" t="s">
        <v>2040</v>
      </c>
      <c r="N1721" s="68" t="s">
        <v>2040</v>
      </c>
      <c r="O1721" s="31" t="s">
        <v>3372</v>
      </c>
      <c r="P1721" s="31">
        <v>0.218</v>
      </c>
    </row>
    <row r="1722" spans="1:16" x14ac:dyDescent="0.35">
      <c r="A1722" s="2" t="s">
        <v>16</v>
      </c>
      <c r="B1722" s="27">
        <v>2</v>
      </c>
      <c r="C1722" s="2" t="s">
        <v>265</v>
      </c>
      <c r="D1722" s="11" t="s">
        <v>172</v>
      </c>
      <c r="E1722" s="11"/>
      <c r="F1722" s="11" t="s">
        <v>144</v>
      </c>
      <c r="G1722" s="11" t="s">
        <v>99</v>
      </c>
      <c r="H1722" s="11" t="s">
        <v>7269</v>
      </c>
      <c r="I1722" s="68"/>
      <c r="J1722" s="68"/>
      <c r="K1722" s="68"/>
      <c r="L1722" s="68"/>
      <c r="M1722" s="68"/>
      <c r="N1722" s="68"/>
      <c r="O1722" s="31" t="s">
        <v>1183</v>
      </c>
      <c r="P1722" s="31">
        <v>0.31900000000000001</v>
      </c>
    </row>
    <row r="1723" spans="1:16" x14ac:dyDescent="0.35">
      <c r="A1723" s="2" t="s">
        <v>16</v>
      </c>
      <c r="B1723" s="27">
        <v>2</v>
      </c>
      <c r="C1723" s="2" t="s">
        <v>265</v>
      </c>
      <c r="D1723" s="11" t="s">
        <v>172</v>
      </c>
      <c r="E1723" s="11"/>
      <c r="F1723" s="11" t="s">
        <v>144</v>
      </c>
      <c r="G1723" s="11" t="s">
        <v>99</v>
      </c>
      <c r="H1723" s="11" t="s">
        <v>7279</v>
      </c>
      <c r="I1723" s="68"/>
      <c r="J1723" s="68"/>
      <c r="K1723" s="68"/>
      <c r="L1723" s="68"/>
      <c r="M1723" s="68" t="s">
        <v>2040</v>
      </c>
      <c r="N1723" s="68"/>
      <c r="O1723" s="31" t="s">
        <v>3373</v>
      </c>
      <c r="P1723" s="31">
        <v>0.255</v>
      </c>
    </row>
    <row r="1724" spans="1:16" x14ac:dyDescent="0.35">
      <c r="A1724" s="2" t="s">
        <v>16</v>
      </c>
      <c r="B1724" s="27">
        <v>2</v>
      </c>
      <c r="C1724" s="2" t="s">
        <v>265</v>
      </c>
      <c r="D1724" s="11" t="s">
        <v>172</v>
      </c>
      <c r="E1724" s="11"/>
      <c r="F1724" s="11" t="s">
        <v>144</v>
      </c>
      <c r="G1724" s="11" t="s">
        <v>99</v>
      </c>
      <c r="H1724" s="11" t="s">
        <v>7288</v>
      </c>
      <c r="I1724" s="68"/>
      <c r="J1724" s="68"/>
      <c r="K1724" s="68"/>
      <c r="L1724" s="68"/>
      <c r="M1724" s="68"/>
      <c r="N1724" s="68" t="s">
        <v>2040</v>
      </c>
      <c r="O1724" s="31" t="s">
        <v>3374</v>
      </c>
      <c r="P1724" s="31">
        <v>0.255</v>
      </c>
    </row>
    <row r="1725" spans="1:16" x14ac:dyDescent="0.35">
      <c r="A1725" s="2" t="s">
        <v>16</v>
      </c>
      <c r="B1725" s="27">
        <v>2</v>
      </c>
      <c r="C1725" s="2" t="s">
        <v>265</v>
      </c>
      <c r="D1725" s="11" t="s">
        <v>172</v>
      </c>
      <c r="E1725" s="11"/>
      <c r="F1725" s="11" t="s">
        <v>144</v>
      </c>
      <c r="G1725" s="11" t="s">
        <v>99</v>
      </c>
      <c r="H1725" s="11" t="s">
        <v>7276</v>
      </c>
      <c r="I1725" s="68"/>
      <c r="J1725" s="68"/>
      <c r="K1725" s="68"/>
      <c r="L1725" s="68"/>
      <c r="M1725" s="68" t="s">
        <v>2040</v>
      </c>
      <c r="N1725" s="68" t="s">
        <v>2040</v>
      </c>
      <c r="O1725" s="31" t="s">
        <v>3375</v>
      </c>
      <c r="P1725" s="31">
        <v>0.191</v>
      </c>
    </row>
    <row r="1726" spans="1:16" x14ac:dyDescent="0.35">
      <c r="A1726" s="2" t="s">
        <v>16</v>
      </c>
      <c r="B1726" s="27">
        <v>2</v>
      </c>
      <c r="C1726" s="2" t="s">
        <v>265</v>
      </c>
      <c r="D1726" s="11" t="s">
        <v>172</v>
      </c>
      <c r="E1726" s="11"/>
      <c r="F1726" s="11" t="s">
        <v>144</v>
      </c>
      <c r="G1726" s="11" t="s">
        <v>659</v>
      </c>
      <c r="H1726" s="11" t="s">
        <v>7269</v>
      </c>
      <c r="I1726" s="68"/>
      <c r="J1726" s="68"/>
      <c r="K1726" s="68"/>
      <c r="L1726" s="68"/>
      <c r="M1726" s="68"/>
      <c r="N1726" s="68"/>
      <c r="O1726" s="31" t="s">
        <v>1184</v>
      </c>
      <c r="P1726" s="31">
        <v>0.63800000000000001</v>
      </c>
    </row>
    <row r="1727" spans="1:16" x14ac:dyDescent="0.35">
      <c r="A1727" s="2" t="s">
        <v>16</v>
      </c>
      <c r="B1727" s="27">
        <v>2</v>
      </c>
      <c r="C1727" s="2" t="s">
        <v>265</v>
      </c>
      <c r="D1727" s="11" t="s">
        <v>172</v>
      </c>
      <c r="E1727" s="11"/>
      <c r="F1727" s="11" t="s">
        <v>144</v>
      </c>
      <c r="G1727" s="11" t="s">
        <v>659</v>
      </c>
      <c r="H1727" s="11" t="s">
        <v>7279</v>
      </c>
      <c r="I1727" s="68"/>
      <c r="J1727" s="68"/>
      <c r="K1727" s="68"/>
      <c r="L1727" s="68"/>
      <c r="M1727" s="68" t="s">
        <v>2040</v>
      </c>
      <c r="N1727" s="68"/>
      <c r="O1727" s="31" t="s">
        <v>3376</v>
      </c>
      <c r="P1727" s="31">
        <v>0.51</v>
      </c>
    </row>
    <row r="1728" spans="1:16" x14ac:dyDescent="0.35">
      <c r="A1728" s="2" t="s">
        <v>16</v>
      </c>
      <c r="B1728" s="27">
        <v>2</v>
      </c>
      <c r="C1728" s="2" t="s">
        <v>265</v>
      </c>
      <c r="D1728" s="11" t="s">
        <v>172</v>
      </c>
      <c r="E1728" s="11"/>
      <c r="F1728" s="11" t="s">
        <v>144</v>
      </c>
      <c r="G1728" s="11" t="s">
        <v>659</v>
      </c>
      <c r="H1728" s="11" t="s">
        <v>7288</v>
      </c>
      <c r="I1728" s="68"/>
      <c r="J1728" s="68"/>
      <c r="K1728" s="68"/>
      <c r="L1728" s="68"/>
      <c r="M1728" s="68"/>
      <c r="N1728" s="68" t="s">
        <v>2040</v>
      </c>
      <c r="O1728" s="31" t="s">
        <v>3377</v>
      </c>
      <c r="P1728" s="31">
        <v>0.51</v>
      </c>
    </row>
    <row r="1729" spans="1:16" x14ac:dyDescent="0.35">
      <c r="A1729" s="2" t="s">
        <v>16</v>
      </c>
      <c r="B1729" s="27">
        <v>2</v>
      </c>
      <c r="C1729" s="2" t="s">
        <v>265</v>
      </c>
      <c r="D1729" s="11" t="s">
        <v>172</v>
      </c>
      <c r="E1729" s="11"/>
      <c r="F1729" s="11" t="s">
        <v>144</v>
      </c>
      <c r="G1729" s="11" t="s">
        <v>659</v>
      </c>
      <c r="H1729" s="11" t="s">
        <v>7276</v>
      </c>
      <c r="I1729" s="68"/>
      <c r="J1729" s="68"/>
      <c r="K1729" s="68"/>
      <c r="L1729" s="68"/>
      <c r="M1729" s="68" t="s">
        <v>2040</v>
      </c>
      <c r="N1729" s="68" t="s">
        <v>2040</v>
      </c>
      <c r="O1729" s="31" t="s">
        <v>3378</v>
      </c>
      <c r="P1729" s="31">
        <v>0.38300000000000001</v>
      </c>
    </row>
    <row r="1730" spans="1:16" x14ac:dyDescent="0.35">
      <c r="A1730" s="2" t="s">
        <v>16</v>
      </c>
      <c r="B1730" s="27">
        <v>2</v>
      </c>
      <c r="C1730" s="2" t="s">
        <v>265</v>
      </c>
      <c r="D1730" s="11" t="s">
        <v>172</v>
      </c>
      <c r="E1730" s="11"/>
      <c r="F1730" s="11" t="s">
        <v>109</v>
      </c>
      <c r="G1730" s="11" t="s">
        <v>99</v>
      </c>
      <c r="H1730" s="11" t="s">
        <v>7269</v>
      </c>
      <c r="I1730" s="68"/>
      <c r="J1730" s="68"/>
      <c r="K1730" s="68"/>
      <c r="L1730" s="68"/>
      <c r="M1730" s="68"/>
      <c r="N1730" s="68"/>
      <c r="O1730" s="31" t="s">
        <v>1185</v>
      </c>
      <c r="P1730" s="31">
        <v>0.31900000000000001</v>
      </c>
    </row>
    <row r="1731" spans="1:16" x14ac:dyDescent="0.35">
      <c r="A1731" s="2" t="s">
        <v>16</v>
      </c>
      <c r="B1731" s="27">
        <v>2</v>
      </c>
      <c r="C1731" s="2" t="s">
        <v>265</v>
      </c>
      <c r="D1731" s="11" t="s">
        <v>172</v>
      </c>
      <c r="E1731" s="11"/>
      <c r="F1731" s="11" t="s">
        <v>109</v>
      </c>
      <c r="G1731" s="11" t="s">
        <v>99</v>
      </c>
      <c r="H1731" s="11" t="s">
        <v>7279</v>
      </c>
      <c r="I1731" s="68"/>
      <c r="J1731" s="68"/>
      <c r="K1731" s="68"/>
      <c r="L1731" s="68"/>
      <c r="M1731" s="68" t="s">
        <v>2040</v>
      </c>
      <c r="N1731" s="68"/>
      <c r="O1731" s="31" t="s">
        <v>3379</v>
      </c>
      <c r="P1731" s="31">
        <v>0.255</v>
      </c>
    </row>
    <row r="1732" spans="1:16" x14ac:dyDescent="0.35">
      <c r="A1732" s="2" t="s">
        <v>16</v>
      </c>
      <c r="B1732" s="27">
        <v>2</v>
      </c>
      <c r="C1732" s="2" t="s">
        <v>265</v>
      </c>
      <c r="D1732" s="11" t="s">
        <v>172</v>
      </c>
      <c r="E1732" s="11"/>
      <c r="F1732" s="11" t="s">
        <v>109</v>
      </c>
      <c r="G1732" s="11" t="s">
        <v>99</v>
      </c>
      <c r="H1732" s="11" t="s">
        <v>7288</v>
      </c>
      <c r="I1732" s="68"/>
      <c r="J1732" s="68"/>
      <c r="K1732" s="68"/>
      <c r="L1732" s="68"/>
      <c r="M1732" s="68"/>
      <c r="N1732" s="68" t="s">
        <v>2040</v>
      </c>
      <c r="O1732" s="31" t="s">
        <v>3380</v>
      </c>
      <c r="P1732" s="31">
        <v>0.255</v>
      </c>
    </row>
    <row r="1733" spans="1:16" x14ac:dyDescent="0.35">
      <c r="A1733" s="2" t="s">
        <v>16</v>
      </c>
      <c r="B1733" s="27">
        <v>2</v>
      </c>
      <c r="C1733" s="2" t="s">
        <v>265</v>
      </c>
      <c r="D1733" s="11" t="s">
        <v>172</v>
      </c>
      <c r="E1733" s="11"/>
      <c r="F1733" s="11" t="s">
        <v>109</v>
      </c>
      <c r="G1733" s="11" t="s">
        <v>99</v>
      </c>
      <c r="H1733" s="11" t="s">
        <v>7276</v>
      </c>
      <c r="I1733" s="68"/>
      <c r="J1733" s="68"/>
      <c r="K1733" s="68"/>
      <c r="L1733" s="68"/>
      <c r="M1733" s="68" t="s">
        <v>2040</v>
      </c>
      <c r="N1733" s="68" t="s">
        <v>2040</v>
      </c>
      <c r="O1733" s="31" t="s">
        <v>3381</v>
      </c>
      <c r="P1733" s="31">
        <v>0.191</v>
      </c>
    </row>
    <row r="1734" spans="1:16" x14ac:dyDescent="0.35">
      <c r="A1734" s="2" t="s">
        <v>16</v>
      </c>
      <c r="B1734" s="27">
        <v>2</v>
      </c>
      <c r="C1734" s="2" t="s">
        <v>265</v>
      </c>
      <c r="D1734" s="11" t="s">
        <v>172</v>
      </c>
      <c r="E1734" s="11"/>
      <c r="F1734" s="11" t="s">
        <v>109</v>
      </c>
      <c r="G1734" s="11" t="s">
        <v>659</v>
      </c>
      <c r="H1734" s="11" t="s">
        <v>7269</v>
      </c>
      <c r="I1734" s="68"/>
      <c r="J1734" s="68"/>
      <c r="K1734" s="68"/>
      <c r="L1734" s="68"/>
      <c r="M1734" s="68"/>
      <c r="N1734" s="68"/>
      <c r="O1734" s="31" t="s">
        <v>1186</v>
      </c>
      <c r="P1734" s="31">
        <v>1.0589999999999999</v>
      </c>
    </row>
    <row r="1735" spans="1:16" x14ac:dyDescent="0.35">
      <c r="A1735" s="2" t="s">
        <v>16</v>
      </c>
      <c r="B1735" s="27">
        <v>2</v>
      </c>
      <c r="C1735" s="2" t="s">
        <v>265</v>
      </c>
      <c r="D1735" s="11" t="s">
        <v>172</v>
      </c>
      <c r="E1735" s="11"/>
      <c r="F1735" s="11" t="s">
        <v>109</v>
      </c>
      <c r="G1735" s="11" t="s">
        <v>659</v>
      </c>
      <c r="H1735" s="11" t="s">
        <v>7279</v>
      </c>
      <c r="I1735" s="68"/>
      <c r="J1735" s="68"/>
      <c r="K1735" s="68"/>
      <c r="L1735" s="68"/>
      <c r="M1735" s="68" t="s">
        <v>2040</v>
      </c>
      <c r="N1735" s="68"/>
      <c r="O1735" s="31" t="s">
        <v>3382</v>
      </c>
      <c r="P1735" s="31">
        <v>0.84699999999999998</v>
      </c>
    </row>
    <row r="1736" spans="1:16" x14ac:dyDescent="0.35">
      <c r="A1736" s="2" t="s">
        <v>16</v>
      </c>
      <c r="B1736" s="27">
        <v>2</v>
      </c>
      <c r="C1736" s="2" t="s">
        <v>265</v>
      </c>
      <c r="D1736" s="11" t="s">
        <v>172</v>
      </c>
      <c r="E1736" s="11"/>
      <c r="F1736" s="11" t="s">
        <v>109</v>
      </c>
      <c r="G1736" s="11" t="s">
        <v>659</v>
      </c>
      <c r="H1736" s="11" t="s">
        <v>7288</v>
      </c>
      <c r="I1736" s="68"/>
      <c r="J1736" s="68"/>
      <c r="K1736" s="68"/>
      <c r="L1736" s="68"/>
      <c r="M1736" s="68"/>
      <c r="N1736" s="68" t="s">
        <v>2040</v>
      </c>
      <c r="O1736" s="31" t="s">
        <v>3383</v>
      </c>
      <c r="P1736" s="31">
        <v>0.84699999999999998</v>
      </c>
    </row>
    <row r="1737" spans="1:16" x14ac:dyDescent="0.35">
      <c r="A1737" s="2" t="s">
        <v>16</v>
      </c>
      <c r="B1737" s="27">
        <v>2</v>
      </c>
      <c r="C1737" s="2" t="s">
        <v>265</v>
      </c>
      <c r="D1737" s="11" t="s">
        <v>172</v>
      </c>
      <c r="E1737" s="11"/>
      <c r="F1737" s="11" t="s">
        <v>109</v>
      </c>
      <c r="G1737" s="11" t="s">
        <v>659</v>
      </c>
      <c r="H1737" s="11" t="s">
        <v>7276</v>
      </c>
      <c r="I1737" s="68"/>
      <c r="J1737" s="68"/>
      <c r="K1737" s="68"/>
      <c r="L1737" s="68"/>
      <c r="M1737" s="68" t="s">
        <v>2040</v>
      </c>
      <c r="N1737" s="68" t="s">
        <v>2040</v>
      </c>
      <c r="O1737" s="31" t="s">
        <v>3384</v>
      </c>
      <c r="P1737" s="31">
        <v>0.63500000000000001</v>
      </c>
    </row>
    <row r="1738" spans="1:16" x14ac:dyDescent="0.35">
      <c r="A1738" s="2" t="s">
        <v>16</v>
      </c>
      <c r="B1738" s="27">
        <v>2</v>
      </c>
      <c r="C1738" s="2" t="s">
        <v>265</v>
      </c>
      <c r="D1738" s="11" t="s">
        <v>172</v>
      </c>
      <c r="E1738" s="11"/>
      <c r="F1738" s="11" t="s">
        <v>100</v>
      </c>
      <c r="G1738" s="11" t="s">
        <v>99</v>
      </c>
      <c r="H1738" s="11" t="s">
        <v>7269</v>
      </c>
      <c r="I1738" s="68"/>
      <c r="J1738" s="68"/>
      <c r="K1738" s="68"/>
      <c r="L1738" s="68"/>
      <c r="M1738" s="68"/>
      <c r="N1738" s="68"/>
      <c r="O1738" s="31" t="s">
        <v>1187</v>
      </c>
      <c r="P1738" s="31">
        <v>0.95699999999999996</v>
      </c>
    </row>
    <row r="1739" spans="1:16" x14ac:dyDescent="0.35">
      <c r="A1739" s="2" t="s">
        <v>16</v>
      </c>
      <c r="B1739" s="27">
        <v>2</v>
      </c>
      <c r="C1739" s="2" t="s">
        <v>265</v>
      </c>
      <c r="D1739" s="11" t="s">
        <v>172</v>
      </c>
      <c r="E1739" s="11"/>
      <c r="F1739" s="11" t="s">
        <v>100</v>
      </c>
      <c r="G1739" s="11" t="s">
        <v>99</v>
      </c>
      <c r="H1739" s="11" t="s">
        <v>7279</v>
      </c>
      <c r="I1739" s="68"/>
      <c r="J1739" s="68"/>
      <c r="K1739" s="68"/>
      <c r="L1739" s="68"/>
      <c r="M1739" s="68" t="s">
        <v>2040</v>
      </c>
      <c r="N1739" s="68"/>
      <c r="O1739" s="31" t="s">
        <v>3385</v>
      </c>
      <c r="P1739" s="31">
        <v>0.76600000000000001</v>
      </c>
    </row>
    <row r="1740" spans="1:16" x14ac:dyDescent="0.35">
      <c r="A1740" s="2" t="s">
        <v>16</v>
      </c>
      <c r="B1740" s="27">
        <v>2</v>
      </c>
      <c r="C1740" s="2" t="s">
        <v>265</v>
      </c>
      <c r="D1740" s="11" t="s">
        <v>172</v>
      </c>
      <c r="E1740" s="11"/>
      <c r="F1740" s="11" t="s">
        <v>100</v>
      </c>
      <c r="G1740" s="11" t="s">
        <v>99</v>
      </c>
      <c r="H1740" s="11" t="s">
        <v>7288</v>
      </c>
      <c r="I1740" s="68"/>
      <c r="J1740" s="68"/>
      <c r="K1740" s="68"/>
      <c r="L1740" s="68"/>
      <c r="M1740" s="68"/>
      <c r="N1740" s="68" t="s">
        <v>2040</v>
      </c>
      <c r="O1740" s="31" t="s">
        <v>3386</v>
      </c>
      <c r="P1740" s="31">
        <v>0.76600000000000001</v>
      </c>
    </row>
    <row r="1741" spans="1:16" x14ac:dyDescent="0.35">
      <c r="A1741" s="2" t="s">
        <v>16</v>
      </c>
      <c r="B1741" s="27">
        <v>2</v>
      </c>
      <c r="C1741" s="2" t="s">
        <v>265</v>
      </c>
      <c r="D1741" s="11" t="s">
        <v>172</v>
      </c>
      <c r="E1741" s="11"/>
      <c r="F1741" s="11" t="s">
        <v>100</v>
      </c>
      <c r="G1741" s="11" t="s">
        <v>99</v>
      </c>
      <c r="H1741" s="11" t="s">
        <v>7276</v>
      </c>
      <c r="I1741" s="68"/>
      <c r="J1741" s="68"/>
      <c r="K1741" s="68"/>
      <c r="L1741" s="68"/>
      <c r="M1741" s="68" t="s">
        <v>2040</v>
      </c>
      <c r="N1741" s="68" t="s">
        <v>2040</v>
      </c>
      <c r="O1741" s="31" t="s">
        <v>3387</v>
      </c>
      <c r="P1741" s="31">
        <v>0.57399999999999995</v>
      </c>
    </row>
    <row r="1742" spans="1:16" x14ac:dyDescent="0.35">
      <c r="A1742" s="2" t="s">
        <v>16</v>
      </c>
      <c r="B1742" s="27">
        <v>2</v>
      </c>
      <c r="C1742" s="2" t="s">
        <v>265</v>
      </c>
      <c r="D1742" s="11" t="s">
        <v>172</v>
      </c>
      <c r="E1742" s="11"/>
      <c r="F1742" s="11" t="s">
        <v>100</v>
      </c>
      <c r="G1742" s="11" t="s">
        <v>659</v>
      </c>
      <c r="H1742" s="11" t="s">
        <v>7269</v>
      </c>
      <c r="I1742" s="68"/>
      <c r="J1742" s="68"/>
      <c r="K1742" s="68"/>
      <c r="L1742" s="68"/>
      <c r="M1742" s="68"/>
      <c r="N1742" s="68"/>
      <c r="O1742" s="31" t="s">
        <v>1188</v>
      </c>
      <c r="P1742" s="31">
        <v>1.4790000000000001</v>
      </c>
    </row>
    <row r="1743" spans="1:16" x14ac:dyDescent="0.35">
      <c r="A1743" s="2" t="s">
        <v>16</v>
      </c>
      <c r="B1743" s="27">
        <v>2</v>
      </c>
      <c r="C1743" s="2" t="s">
        <v>265</v>
      </c>
      <c r="D1743" s="11" t="s">
        <v>172</v>
      </c>
      <c r="E1743" s="11"/>
      <c r="F1743" s="11" t="s">
        <v>100</v>
      </c>
      <c r="G1743" s="11" t="s">
        <v>659</v>
      </c>
      <c r="H1743" s="11" t="s">
        <v>7279</v>
      </c>
      <c r="I1743" s="68"/>
      <c r="J1743" s="68"/>
      <c r="K1743" s="68"/>
      <c r="L1743" s="68"/>
      <c r="M1743" s="68" t="s">
        <v>2040</v>
      </c>
      <c r="N1743" s="68"/>
      <c r="O1743" s="31" t="s">
        <v>3388</v>
      </c>
      <c r="P1743" s="31">
        <v>1.1830000000000001</v>
      </c>
    </row>
    <row r="1744" spans="1:16" x14ac:dyDescent="0.35">
      <c r="A1744" s="2" t="s">
        <v>16</v>
      </c>
      <c r="B1744" s="27">
        <v>2</v>
      </c>
      <c r="C1744" s="2" t="s">
        <v>265</v>
      </c>
      <c r="D1744" s="11" t="s">
        <v>172</v>
      </c>
      <c r="E1744" s="11"/>
      <c r="F1744" s="11" t="s">
        <v>100</v>
      </c>
      <c r="G1744" s="11" t="s">
        <v>659</v>
      </c>
      <c r="H1744" s="11" t="s">
        <v>7288</v>
      </c>
      <c r="I1744" s="68"/>
      <c r="J1744" s="68"/>
      <c r="K1744" s="68"/>
      <c r="L1744" s="68"/>
      <c r="M1744" s="68"/>
      <c r="N1744" s="68" t="s">
        <v>2040</v>
      </c>
      <c r="O1744" s="31" t="s">
        <v>3389</v>
      </c>
      <c r="P1744" s="31">
        <v>1.1830000000000001</v>
      </c>
    </row>
    <row r="1745" spans="1:16" x14ac:dyDescent="0.35">
      <c r="A1745" s="2" t="s">
        <v>16</v>
      </c>
      <c r="B1745" s="27">
        <v>2</v>
      </c>
      <c r="C1745" s="2" t="s">
        <v>265</v>
      </c>
      <c r="D1745" s="11" t="s">
        <v>172</v>
      </c>
      <c r="E1745" s="11"/>
      <c r="F1745" s="11" t="s">
        <v>100</v>
      </c>
      <c r="G1745" s="11" t="s">
        <v>659</v>
      </c>
      <c r="H1745" s="11" t="s">
        <v>7276</v>
      </c>
      <c r="I1745" s="68"/>
      <c r="J1745" s="68"/>
      <c r="K1745" s="68"/>
      <c r="L1745" s="68"/>
      <c r="M1745" s="68" t="s">
        <v>2040</v>
      </c>
      <c r="N1745" s="68" t="s">
        <v>2040</v>
      </c>
      <c r="O1745" s="31" t="s">
        <v>3390</v>
      </c>
      <c r="P1745" s="31">
        <v>0.88700000000000001</v>
      </c>
    </row>
    <row r="1746" spans="1:16" x14ac:dyDescent="0.35">
      <c r="A1746" s="2" t="s">
        <v>16</v>
      </c>
      <c r="B1746" s="27">
        <v>2</v>
      </c>
      <c r="C1746" s="2" t="s">
        <v>265</v>
      </c>
      <c r="D1746" s="11" t="s">
        <v>328</v>
      </c>
      <c r="E1746" s="11"/>
      <c r="F1746" s="11" t="s">
        <v>252</v>
      </c>
      <c r="G1746" s="11" t="s">
        <v>99</v>
      </c>
      <c r="H1746" s="11" t="s">
        <v>7269</v>
      </c>
      <c r="I1746" s="68"/>
      <c r="J1746" s="68"/>
      <c r="K1746" s="68"/>
      <c r="L1746" s="68"/>
      <c r="M1746" s="68"/>
      <c r="N1746" s="68"/>
      <c r="O1746" s="31" t="s">
        <v>1189</v>
      </c>
      <c r="P1746" s="31">
        <v>1E-3</v>
      </c>
    </row>
    <row r="1747" spans="1:16" x14ac:dyDescent="0.35">
      <c r="A1747" s="2" t="s">
        <v>16</v>
      </c>
      <c r="B1747" s="27">
        <v>2</v>
      </c>
      <c r="C1747" s="2" t="s">
        <v>265</v>
      </c>
      <c r="D1747" s="11" t="s">
        <v>328</v>
      </c>
      <c r="E1747" s="11"/>
      <c r="F1747" s="11" t="s">
        <v>252</v>
      </c>
      <c r="G1747" s="11" t="s">
        <v>99</v>
      </c>
      <c r="H1747" s="11" t="s">
        <v>7279</v>
      </c>
      <c r="I1747" s="68"/>
      <c r="J1747" s="68"/>
      <c r="K1747" s="68"/>
      <c r="L1747" s="68"/>
      <c r="M1747" s="68" t="s">
        <v>2040</v>
      </c>
      <c r="N1747" s="68"/>
      <c r="O1747" s="31" t="s">
        <v>3391</v>
      </c>
      <c r="P1747" s="31">
        <v>1E-3</v>
      </c>
    </row>
    <row r="1748" spans="1:16" x14ac:dyDescent="0.35">
      <c r="A1748" s="2" t="s">
        <v>16</v>
      </c>
      <c r="B1748" s="27">
        <v>2</v>
      </c>
      <c r="C1748" s="2" t="s">
        <v>265</v>
      </c>
      <c r="D1748" s="11" t="s">
        <v>328</v>
      </c>
      <c r="E1748" s="11"/>
      <c r="F1748" s="11" t="s">
        <v>252</v>
      </c>
      <c r="G1748" s="11" t="s">
        <v>99</v>
      </c>
      <c r="H1748" s="11" t="s">
        <v>7288</v>
      </c>
      <c r="I1748" s="68"/>
      <c r="J1748" s="68"/>
      <c r="K1748" s="68"/>
      <c r="L1748" s="68"/>
      <c r="M1748" s="68"/>
      <c r="N1748" s="68" t="s">
        <v>2040</v>
      </c>
      <c r="O1748" s="31" t="s">
        <v>3392</v>
      </c>
      <c r="P1748" s="31">
        <v>1E-3</v>
      </c>
    </row>
    <row r="1749" spans="1:16" x14ac:dyDescent="0.35">
      <c r="A1749" s="2" t="s">
        <v>16</v>
      </c>
      <c r="B1749" s="27">
        <v>2</v>
      </c>
      <c r="C1749" s="2" t="s">
        <v>265</v>
      </c>
      <c r="D1749" s="11" t="s">
        <v>328</v>
      </c>
      <c r="E1749" s="11"/>
      <c r="F1749" s="11" t="s">
        <v>252</v>
      </c>
      <c r="G1749" s="11" t="s">
        <v>99</v>
      </c>
      <c r="H1749" s="11" t="s">
        <v>7276</v>
      </c>
      <c r="I1749" s="68"/>
      <c r="J1749" s="68"/>
      <c r="K1749" s="68"/>
      <c r="L1749" s="68"/>
      <c r="M1749" s="68" t="s">
        <v>2040</v>
      </c>
      <c r="N1749" s="68" t="s">
        <v>2040</v>
      </c>
      <c r="O1749" s="31" t="s">
        <v>3393</v>
      </c>
      <c r="P1749" s="31">
        <v>1E-3</v>
      </c>
    </row>
    <row r="1750" spans="1:16" x14ac:dyDescent="0.35">
      <c r="A1750" s="2" t="s">
        <v>16</v>
      </c>
      <c r="B1750" s="27">
        <v>2</v>
      </c>
      <c r="C1750" s="2" t="s">
        <v>265</v>
      </c>
      <c r="D1750" s="11" t="s">
        <v>328</v>
      </c>
      <c r="E1750" s="11"/>
      <c r="F1750" s="11" t="s">
        <v>252</v>
      </c>
      <c r="G1750" s="11" t="s">
        <v>659</v>
      </c>
      <c r="H1750" s="11" t="s">
        <v>7269</v>
      </c>
      <c r="I1750" s="68"/>
      <c r="J1750" s="68"/>
      <c r="K1750" s="68"/>
      <c r="L1750" s="68"/>
      <c r="M1750" s="68"/>
      <c r="N1750" s="68"/>
      <c r="O1750" s="31" t="s">
        <v>1190</v>
      </c>
      <c r="P1750" s="31">
        <v>1E-3</v>
      </c>
    </row>
    <row r="1751" spans="1:16" x14ac:dyDescent="0.35">
      <c r="A1751" s="2" t="s">
        <v>16</v>
      </c>
      <c r="B1751" s="27">
        <v>2</v>
      </c>
      <c r="C1751" s="2" t="s">
        <v>265</v>
      </c>
      <c r="D1751" s="11" t="s">
        <v>328</v>
      </c>
      <c r="E1751" s="11"/>
      <c r="F1751" s="11" t="s">
        <v>252</v>
      </c>
      <c r="G1751" s="11" t="s">
        <v>659</v>
      </c>
      <c r="H1751" s="11" t="s">
        <v>7279</v>
      </c>
      <c r="I1751" s="68"/>
      <c r="J1751" s="68"/>
      <c r="K1751" s="68"/>
      <c r="L1751" s="68"/>
      <c r="M1751" s="68" t="s">
        <v>2040</v>
      </c>
      <c r="N1751" s="68"/>
      <c r="O1751" s="31" t="s">
        <v>3394</v>
      </c>
      <c r="P1751" s="31">
        <v>1E-3</v>
      </c>
    </row>
    <row r="1752" spans="1:16" x14ac:dyDescent="0.35">
      <c r="A1752" s="2" t="s">
        <v>16</v>
      </c>
      <c r="B1752" s="27">
        <v>2</v>
      </c>
      <c r="C1752" s="2" t="s">
        <v>265</v>
      </c>
      <c r="D1752" s="11" t="s">
        <v>328</v>
      </c>
      <c r="E1752" s="11"/>
      <c r="F1752" s="11" t="s">
        <v>252</v>
      </c>
      <c r="G1752" s="11" t="s">
        <v>659</v>
      </c>
      <c r="H1752" s="11" t="s">
        <v>7288</v>
      </c>
      <c r="I1752" s="68"/>
      <c r="J1752" s="68"/>
      <c r="K1752" s="68"/>
      <c r="L1752" s="68"/>
      <c r="M1752" s="68"/>
      <c r="N1752" s="68" t="s">
        <v>2040</v>
      </c>
      <c r="O1752" s="31" t="s">
        <v>3395</v>
      </c>
      <c r="P1752" s="31">
        <v>1E-3</v>
      </c>
    </row>
    <row r="1753" spans="1:16" x14ac:dyDescent="0.35">
      <c r="A1753" s="2" t="s">
        <v>16</v>
      </c>
      <c r="B1753" s="27">
        <v>2</v>
      </c>
      <c r="C1753" s="2" t="s">
        <v>265</v>
      </c>
      <c r="D1753" s="11" t="s">
        <v>328</v>
      </c>
      <c r="E1753" s="11"/>
      <c r="F1753" s="11" t="s">
        <v>252</v>
      </c>
      <c r="G1753" s="11" t="s">
        <v>659</v>
      </c>
      <c r="H1753" s="11" t="s">
        <v>7276</v>
      </c>
      <c r="I1753" s="68"/>
      <c r="J1753" s="68"/>
      <c r="K1753" s="68"/>
      <c r="L1753" s="68"/>
      <c r="M1753" s="68" t="s">
        <v>2040</v>
      </c>
      <c r="N1753" s="68" t="s">
        <v>2040</v>
      </c>
      <c r="O1753" s="31" t="s">
        <v>3396</v>
      </c>
      <c r="P1753" s="31">
        <v>1E-3</v>
      </c>
    </row>
    <row r="1754" spans="1:16" x14ac:dyDescent="0.35">
      <c r="A1754" s="2" t="s">
        <v>16</v>
      </c>
      <c r="B1754" s="27">
        <v>2</v>
      </c>
      <c r="C1754" s="2" t="s">
        <v>265</v>
      </c>
      <c r="D1754" s="11" t="s">
        <v>328</v>
      </c>
      <c r="E1754" s="11"/>
      <c r="F1754" s="11" t="s">
        <v>253</v>
      </c>
      <c r="G1754" s="11" t="s">
        <v>99</v>
      </c>
      <c r="H1754" s="11" t="s">
        <v>7269</v>
      </c>
      <c r="I1754" s="68"/>
      <c r="J1754" s="68"/>
      <c r="K1754" s="68"/>
      <c r="L1754" s="68"/>
      <c r="M1754" s="68"/>
      <c r="N1754" s="68"/>
      <c r="O1754" s="31" t="s">
        <v>1191</v>
      </c>
      <c r="P1754" s="31">
        <v>2E-3</v>
      </c>
    </row>
    <row r="1755" spans="1:16" x14ac:dyDescent="0.35">
      <c r="A1755" s="2" t="s">
        <v>16</v>
      </c>
      <c r="B1755" s="27">
        <v>2</v>
      </c>
      <c r="C1755" s="2" t="s">
        <v>265</v>
      </c>
      <c r="D1755" s="11" t="s">
        <v>328</v>
      </c>
      <c r="E1755" s="11"/>
      <c r="F1755" s="11" t="s">
        <v>253</v>
      </c>
      <c r="G1755" s="11" t="s">
        <v>99</v>
      </c>
      <c r="H1755" s="11" t="s">
        <v>7279</v>
      </c>
      <c r="I1755" s="68"/>
      <c r="J1755" s="68"/>
      <c r="K1755" s="68"/>
      <c r="L1755" s="68"/>
      <c r="M1755" s="68" t="s">
        <v>2040</v>
      </c>
      <c r="N1755" s="68"/>
      <c r="O1755" s="31" t="s">
        <v>3397</v>
      </c>
      <c r="P1755" s="31">
        <v>2E-3</v>
      </c>
    </row>
    <row r="1756" spans="1:16" x14ac:dyDescent="0.35">
      <c r="A1756" s="2" t="s">
        <v>16</v>
      </c>
      <c r="B1756" s="27">
        <v>2</v>
      </c>
      <c r="C1756" s="2" t="s">
        <v>265</v>
      </c>
      <c r="D1756" s="11" t="s">
        <v>328</v>
      </c>
      <c r="E1756" s="11"/>
      <c r="F1756" s="11" t="s">
        <v>253</v>
      </c>
      <c r="G1756" s="11" t="s">
        <v>99</v>
      </c>
      <c r="H1756" s="11" t="s">
        <v>7288</v>
      </c>
      <c r="I1756" s="68"/>
      <c r="J1756" s="68"/>
      <c r="K1756" s="68"/>
      <c r="L1756" s="68"/>
      <c r="M1756" s="68"/>
      <c r="N1756" s="68" t="s">
        <v>2040</v>
      </c>
      <c r="O1756" s="31" t="s">
        <v>3398</v>
      </c>
      <c r="P1756" s="31">
        <v>2E-3</v>
      </c>
    </row>
    <row r="1757" spans="1:16" x14ac:dyDescent="0.35">
      <c r="A1757" s="2" t="s">
        <v>16</v>
      </c>
      <c r="B1757" s="27">
        <v>2</v>
      </c>
      <c r="C1757" s="2" t="s">
        <v>265</v>
      </c>
      <c r="D1757" s="11" t="s">
        <v>328</v>
      </c>
      <c r="E1757" s="11"/>
      <c r="F1757" s="11" t="s">
        <v>253</v>
      </c>
      <c r="G1757" s="11" t="s">
        <v>99</v>
      </c>
      <c r="H1757" s="11" t="s">
        <v>7276</v>
      </c>
      <c r="I1757" s="68"/>
      <c r="J1757" s="68"/>
      <c r="K1757" s="68"/>
      <c r="L1757" s="68"/>
      <c r="M1757" s="68" t="s">
        <v>2040</v>
      </c>
      <c r="N1757" s="68" t="s">
        <v>2040</v>
      </c>
      <c r="O1757" s="31" t="s">
        <v>3399</v>
      </c>
      <c r="P1757" s="31">
        <v>1E-3</v>
      </c>
    </row>
    <row r="1758" spans="1:16" x14ac:dyDescent="0.35">
      <c r="A1758" s="2" t="s">
        <v>16</v>
      </c>
      <c r="B1758" s="27">
        <v>2</v>
      </c>
      <c r="C1758" s="2" t="s">
        <v>265</v>
      </c>
      <c r="D1758" s="11" t="s">
        <v>328</v>
      </c>
      <c r="E1758" s="11"/>
      <c r="F1758" s="11" t="s">
        <v>253</v>
      </c>
      <c r="G1758" s="11" t="s">
        <v>659</v>
      </c>
      <c r="H1758" s="11" t="s">
        <v>7269</v>
      </c>
      <c r="I1758" s="68"/>
      <c r="J1758" s="68"/>
      <c r="K1758" s="68"/>
      <c r="L1758" s="68"/>
      <c r="M1758" s="68"/>
      <c r="N1758" s="68"/>
      <c r="O1758" s="31" t="s">
        <v>1192</v>
      </c>
      <c r="P1758" s="31">
        <v>3.0000000000000001E-3</v>
      </c>
    </row>
    <row r="1759" spans="1:16" x14ac:dyDescent="0.35">
      <c r="A1759" s="2" t="s">
        <v>16</v>
      </c>
      <c r="B1759" s="27">
        <v>2</v>
      </c>
      <c r="C1759" s="2" t="s">
        <v>265</v>
      </c>
      <c r="D1759" s="11" t="s">
        <v>328</v>
      </c>
      <c r="E1759" s="11"/>
      <c r="F1759" s="11" t="s">
        <v>253</v>
      </c>
      <c r="G1759" s="11" t="s">
        <v>659</v>
      </c>
      <c r="H1759" s="11" t="s">
        <v>7279</v>
      </c>
      <c r="I1759" s="68"/>
      <c r="J1759" s="68"/>
      <c r="K1759" s="68"/>
      <c r="L1759" s="68"/>
      <c r="M1759" s="68" t="s">
        <v>2040</v>
      </c>
      <c r="N1759" s="68"/>
      <c r="O1759" s="31" t="s">
        <v>3400</v>
      </c>
      <c r="P1759" s="31">
        <v>2E-3</v>
      </c>
    </row>
    <row r="1760" spans="1:16" x14ac:dyDescent="0.35">
      <c r="A1760" s="2" t="s">
        <v>16</v>
      </c>
      <c r="B1760" s="27">
        <v>2</v>
      </c>
      <c r="C1760" s="2" t="s">
        <v>265</v>
      </c>
      <c r="D1760" s="11" t="s">
        <v>328</v>
      </c>
      <c r="E1760" s="11"/>
      <c r="F1760" s="11" t="s">
        <v>253</v>
      </c>
      <c r="G1760" s="11" t="s">
        <v>659</v>
      </c>
      <c r="H1760" s="11" t="s">
        <v>7288</v>
      </c>
      <c r="I1760" s="68"/>
      <c r="J1760" s="68"/>
      <c r="K1760" s="68"/>
      <c r="L1760" s="68"/>
      <c r="M1760" s="68"/>
      <c r="N1760" s="68" t="s">
        <v>2040</v>
      </c>
      <c r="O1760" s="31" t="s">
        <v>3401</v>
      </c>
      <c r="P1760" s="31">
        <v>2E-3</v>
      </c>
    </row>
    <row r="1761" spans="1:16" x14ac:dyDescent="0.35">
      <c r="A1761" s="2" t="s">
        <v>16</v>
      </c>
      <c r="B1761" s="27">
        <v>2</v>
      </c>
      <c r="C1761" s="2" t="s">
        <v>265</v>
      </c>
      <c r="D1761" s="11" t="s">
        <v>328</v>
      </c>
      <c r="E1761" s="11"/>
      <c r="F1761" s="11" t="s">
        <v>253</v>
      </c>
      <c r="G1761" s="11" t="s">
        <v>659</v>
      </c>
      <c r="H1761" s="11" t="s">
        <v>7276</v>
      </c>
      <c r="I1761" s="68"/>
      <c r="J1761" s="68"/>
      <c r="K1761" s="68"/>
      <c r="L1761" s="68"/>
      <c r="M1761" s="68" t="s">
        <v>2040</v>
      </c>
      <c r="N1761" s="68" t="s">
        <v>2040</v>
      </c>
      <c r="O1761" s="31" t="s">
        <v>3402</v>
      </c>
      <c r="P1761" s="31">
        <v>2E-3</v>
      </c>
    </row>
    <row r="1762" spans="1:16" x14ac:dyDescent="0.35">
      <c r="A1762" s="2" t="s">
        <v>16</v>
      </c>
      <c r="B1762" s="27">
        <v>2</v>
      </c>
      <c r="C1762" s="2" t="s">
        <v>265</v>
      </c>
      <c r="D1762" s="11" t="s">
        <v>328</v>
      </c>
      <c r="E1762" s="11"/>
      <c r="F1762" s="11" t="s">
        <v>254</v>
      </c>
      <c r="G1762" s="11" t="s">
        <v>99</v>
      </c>
      <c r="H1762" s="11" t="s">
        <v>7269</v>
      </c>
      <c r="I1762" s="68"/>
      <c r="J1762" s="68"/>
      <c r="K1762" s="68"/>
      <c r="L1762" s="68"/>
      <c r="M1762" s="68"/>
      <c r="N1762" s="68"/>
      <c r="O1762" s="31" t="s">
        <v>1193</v>
      </c>
      <c r="P1762" s="31">
        <v>3.0000000000000001E-3</v>
      </c>
    </row>
    <row r="1763" spans="1:16" x14ac:dyDescent="0.35">
      <c r="A1763" s="2" t="s">
        <v>16</v>
      </c>
      <c r="B1763" s="27">
        <v>2</v>
      </c>
      <c r="C1763" s="2" t="s">
        <v>265</v>
      </c>
      <c r="D1763" s="11" t="s">
        <v>328</v>
      </c>
      <c r="E1763" s="11"/>
      <c r="F1763" s="11" t="s">
        <v>254</v>
      </c>
      <c r="G1763" s="11" t="s">
        <v>99</v>
      </c>
      <c r="H1763" s="11" t="s">
        <v>7279</v>
      </c>
      <c r="I1763" s="68"/>
      <c r="J1763" s="68"/>
      <c r="K1763" s="68"/>
      <c r="L1763" s="68"/>
      <c r="M1763" s="68" t="s">
        <v>2040</v>
      </c>
      <c r="N1763" s="68"/>
      <c r="O1763" s="31" t="s">
        <v>3403</v>
      </c>
      <c r="P1763" s="31">
        <v>2E-3</v>
      </c>
    </row>
    <row r="1764" spans="1:16" x14ac:dyDescent="0.35">
      <c r="A1764" s="2" t="s">
        <v>16</v>
      </c>
      <c r="B1764" s="27">
        <v>2</v>
      </c>
      <c r="C1764" s="2" t="s">
        <v>265</v>
      </c>
      <c r="D1764" s="11" t="s">
        <v>328</v>
      </c>
      <c r="E1764" s="11"/>
      <c r="F1764" s="11" t="s">
        <v>254</v>
      </c>
      <c r="G1764" s="11" t="s">
        <v>99</v>
      </c>
      <c r="H1764" s="11" t="s">
        <v>7288</v>
      </c>
      <c r="I1764" s="68"/>
      <c r="J1764" s="68"/>
      <c r="K1764" s="68"/>
      <c r="L1764" s="68"/>
      <c r="M1764" s="68"/>
      <c r="N1764" s="68" t="s">
        <v>2040</v>
      </c>
      <c r="O1764" s="31" t="s">
        <v>3404</v>
      </c>
      <c r="P1764" s="31">
        <v>2E-3</v>
      </c>
    </row>
    <row r="1765" spans="1:16" x14ac:dyDescent="0.35">
      <c r="A1765" s="2" t="s">
        <v>16</v>
      </c>
      <c r="B1765" s="27">
        <v>2</v>
      </c>
      <c r="C1765" s="2" t="s">
        <v>265</v>
      </c>
      <c r="D1765" s="11" t="s">
        <v>328</v>
      </c>
      <c r="E1765" s="11"/>
      <c r="F1765" s="11" t="s">
        <v>254</v>
      </c>
      <c r="G1765" s="11" t="s">
        <v>99</v>
      </c>
      <c r="H1765" s="11" t="s">
        <v>7276</v>
      </c>
      <c r="I1765" s="68"/>
      <c r="J1765" s="68"/>
      <c r="K1765" s="68"/>
      <c r="L1765" s="68"/>
      <c r="M1765" s="68" t="s">
        <v>2040</v>
      </c>
      <c r="N1765" s="68" t="s">
        <v>2040</v>
      </c>
      <c r="O1765" s="31" t="s">
        <v>3405</v>
      </c>
      <c r="P1765" s="31">
        <v>2E-3</v>
      </c>
    </row>
    <row r="1766" spans="1:16" x14ac:dyDescent="0.35">
      <c r="A1766" s="2" t="s">
        <v>16</v>
      </c>
      <c r="B1766" s="27">
        <v>2</v>
      </c>
      <c r="C1766" s="2" t="s">
        <v>265</v>
      </c>
      <c r="D1766" s="11" t="s">
        <v>328</v>
      </c>
      <c r="E1766" s="11"/>
      <c r="F1766" s="11" t="s">
        <v>254</v>
      </c>
      <c r="G1766" s="11" t="s">
        <v>659</v>
      </c>
      <c r="H1766" s="11" t="s">
        <v>7269</v>
      </c>
      <c r="I1766" s="68"/>
      <c r="J1766" s="68"/>
      <c r="K1766" s="68"/>
      <c r="L1766" s="68"/>
      <c r="M1766" s="68"/>
      <c r="N1766" s="68"/>
      <c r="O1766" s="31" t="s">
        <v>1194</v>
      </c>
      <c r="P1766" s="31">
        <v>4.0000000000000001E-3</v>
      </c>
    </row>
    <row r="1767" spans="1:16" x14ac:dyDescent="0.35">
      <c r="A1767" s="2" t="s">
        <v>16</v>
      </c>
      <c r="B1767" s="27">
        <v>2</v>
      </c>
      <c r="C1767" s="2" t="s">
        <v>265</v>
      </c>
      <c r="D1767" s="11" t="s">
        <v>328</v>
      </c>
      <c r="E1767" s="11"/>
      <c r="F1767" s="11" t="s">
        <v>254</v>
      </c>
      <c r="G1767" s="11" t="s">
        <v>659</v>
      </c>
      <c r="H1767" s="11" t="s">
        <v>7279</v>
      </c>
      <c r="I1767" s="68"/>
      <c r="J1767" s="68"/>
      <c r="K1767" s="68"/>
      <c r="L1767" s="68"/>
      <c r="M1767" s="68" t="s">
        <v>2040</v>
      </c>
      <c r="N1767" s="68"/>
      <c r="O1767" s="31" t="s">
        <v>3406</v>
      </c>
      <c r="P1767" s="31">
        <v>3.0000000000000001E-3</v>
      </c>
    </row>
    <row r="1768" spans="1:16" x14ac:dyDescent="0.35">
      <c r="A1768" s="2" t="s">
        <v>16</v>
      </c>
      <c r="B1768" s="27">
        <v>2</v>
      </c>
      <c r="C1768" s="2" t="s">
        <v>265</v>
      </c>
      <c r="D1768" s="11" t="s">
        <v>328</v>
      </c>
      <c r="E1768" s="11"/>
      <c r="F1768" s="11" t="s">
        <v>254</v>
      </c>
      <c r="G1768" s="11" t="s">
        <v>659</v>
      </c>
      <c r="H1768" s="11" t="s">
        <v>7288</v>
      </c>
      <c r="I1768" s="68"/>
      <c r="J1768" s="68"/>
      <c r="K1768" s="68"/>
      <c r="L1768" s="68"/>
      <c r="M1768" s="68"/>
      <c r="N1768" s="68" t="s">
        <v>2040</v>
      </c>
      <c r="O1768" s="31" t="s">
        <v>3407</v>
      </c>
      <c r="P1768" s="31">
        <v>3.0000000000000001E-3</v>
      </c>
    </row>
    <row r="1769" spans="1:16" x14ac:dyDescent="0.35">
      <c r="A1769" s="2" t="s">
        <v>16</v>
      </c>
      <c r="B1769" s="27">
        <v>2</v>
      </c>
      <c r="C1769" s="2" t="s">
        <v>265</v>
      </c>
      <c r="D1769" s="11" t="s">
        <v>328</v>
      </c>
      <c r="E1769" s="11"/>
      <c r="F1769" s="11" t="s">
        <v>254</v>
      </c>
      <c r="G1769" s="11" t="s">
        <v>659</v>
      </c>
      <c r="H1769" s="11" t="s">
        <v>7276</v>
      </c>
      <c r="I1769" s="68"/>
      <c r="J1769" s="68"/>
      <c r="K1769" s="68"/>
      <c r="L1769" s="68"/>
      <c r="M1769" s="68" t="s">
        <v>2040</v>
      </c>
      <c r="N1769" s="68" t="s">
        <v>2040</v>
      </c>
      <c r="O1769" s="31" t="s">
        <v>3408</v>
      </c>
      <c r="P1769" s="31">
        <v>2E-3</v>
      </c>
    </row>
    <row r="1770" spans="1:16" x14ac:dyDescent="0.35">
      <c r="A1770" s="2" t="s">
        <v>16</v>
      </c>
      <c r="B1770" s="27">
        <v>2</v>
      </c>
      <c r="C1770" s="2" t="s">
        <v>265</v>
      </c>
      <c r="D1770" s="11" t="s">
        <v>328</v>
      </c>
      <c r="E1770" s="11"/>
      <c r="F1770" s="11" t="s">
        <v>255</v>
      </c>
      <c r="G1770" s="11" t="s">
        <v>99</v>
      </c>
      <c r="H1770" s="11" t="s">
        <v>7269</v>
      </c>
      <c r="I1770" s="68"/>
      <c r="J1770" s="68"/>
      <c r="K1770" s="68"/>
      <c r="L1770" s="68"/>
      <c r="M1770" s="68"/>
      <c r="N1770" s="68"/>
      <c r="O1770" s="31" t="s">
        <v>1195</v>
      </c>
      <c r="P1770" s="31">
        <v>8.0000000000000002E-3</v>
      </c>
    </row>
    <row r="1771" spans="1:16" x14ac:dyDescent="0.35">
      <c r="A1771" s="2" t="s">
        <v>16</v>
      </c>
      <c r="B1771" s="27">
        <v>2</v>
      </c>
      <c r="C1771" s="2" t="s">
        <v>265</v>
      </c>
      <c r="D1771" s="11" t="s">
        <v>328</v>
      </c>
      <c r="E1771" s="11"/>
      <c r="F1771" s="11" t="s">
        <v>255</v>
      </c>
      <c r="G1771" s="11" t="s">
        <v>99</v>
      </c>
      <c r="H1771" s="11" t="s">
        <v>7279</v>
      </c>
      <c r="I1771" s="68"/>
      <c r="J1771" s="68"/>
      <c r="K1771" s="68"/>
      <c r="L1771" s="68"/>
      <c r="M1771" s="68" t="s">
        <v>2040</v>
      </c>
      <c r="N1771" s="68"/>
      <c r="O1771" s="31" t="s">
        <v>3409</v>
      </c>
      <c r="P1771" s="31">
        <v>6.0000000000000001E-3</v>
      </c>
    </row>
    <row r="1772" spans="1:16" x14ac:dyDescent="0.35">
      <c r="A1772" s="2" t="s">
        <v>16</v>
      </c>
      <c r="B1772" s="27">
        <v>2</v>
      </c>
      <c r="C1772" s="2" t="s">
        <v>265</v>
      </c>
      <c r="D1772" s="11" t="s">
        <v>328</v>
      </c>
      <c r="E1772" s="11"/>
      <c r="F1772" s="11" t="s">
        <v>255</v>
      </c>
      <c r="G1772" s="11" t="s">
        <v>99</v>
      </c>
      <c r="H1772" s="11" t="s">
        <v>7288</v>
      </c>
      <c r="I1772" s="68"/>
      <c r="J1772" s="68"/>
      <c r="K1772" s="68"/>
      <c r="L1772" s="68"/>
      <c r="M1772" s="68"/>
      <c r="N1772" s="68" t="s">
        <v>2040</v>
      </c>
      <c r="O1772" s="31" t="s">
        <v>3410</v>
      </c>
      <c r="P1772" s="31">
        <v>6.0000000000000001E-3</v>
      </c>
    </row>
    <row r="1773" spans="1:16" x14ac:dyDescent="0.35">
      <c r="A1773" s="2" t="s">
        <v>16</v>
      </c>
      <c r="B1773" s="27">
        <v>2</v>
      </c>
      <c r="C1773" s="2" t="s">
        <v>265</v>
      </c>
      <c r="D1773" s="11" t="s">
        <v>328</v>
      </c>
      <c r="E1773" s="11"/>
      <c r="F1773" s="11" t="s">
        <v>255</v>
      </c>
      <c r="G1773" s="11" t="s">
        <v>99</v>
      </c>
      <c r="H1773" s="11" t="s">
        <v>7276</v>
      </c>
      <c r="I1773" s="68"/>
      <c r="J1773" s="68"/>
      <c r="K1773" s="68"/>
      <c r="L1773" s="68"/>
      <c r="M1773" s="68" t="s">
        <v>2040</v>
      </c>
      <c r="N1773" s="68" t="s">
        <v>2040</v>
      </c>
      <c r="O1773" s="31" t="s">
        <v>3411</v>
      </c>
      <c r="P1773" s="31">
        <v>5.0000000000000001E-3</v>
      </c>
    </row>
    <row r="1774" spans="1:16" x14ac:dyDescent="0.35">
      <c r="A1774" s="2" t="s">
        <v>16</v>
      </c>
      <c r="B1774" s="27">
        <v>2</v>
      </c>
      <c r="C1774" s="2" t="s">
        <v>265</v>
      </c>
      <c r="D1774" s="11" t="s">
        <v>328</v>
      </c>
      <c r="E1774" s="11"/>
      <c r="F1774" s="11" t="s">
        <v>255</v>
      </c>
      <c r="G1774" s="11" t="s">
        <v>659</v>
      </c>
      <c r="H1774" s="11" t="s">
        <v>7269</v>
      </c>
      <c r="I1774" s="68"/>
      <c r="J1774" s="68"/>
      <c r="K1774" s="68"/>
      <c r="L1774" s="68"/>
      <c r="M1774" s="68"/>
      <c r="N1774" s="68"/>
      <c r="O1774" s="31" t="s">
        <v>1196</v>
      </c>
      <c r="P1774" s="31">
        <v>1.4999999999999999E-2</v>
      </c>
    </row>
    <row r="1775" spans="1:16" x14ac:dyDescent="0.35">
      <c r="A1775" s="2" t="s">
        <v>16</v>
      </c>
      <c r="B1775" s="27">
        <v>2</v>
      </c>
      <c r="C1775" s="2" t="s">
        <v>265</v>
      </c>
      <c r="D1775" s="11" t="s">
        <v>328</v>
      </c>
      <c r="E1775" s="11"/>
      <c r="F1775" s="11" t="s">
        <v>255</v>
      </c>
      <c r="G1775" s="11" t="s">
        <v>659</v>
      </c>
      <c r="H1775" s="11" t="s">
        <v>7279</v>
      </c>
      <c r="I1775" s="68"/>
      <c r="J1775" s="68"/>
      <c r="K1775" s="68"/>
      <c r="L1775" s="68"/>
      <c r="M1775" s="68" t="s">
        <v>2040</v>
      </c>
      <c r="N1775" s="68"/>
      <c r="O1775" s="31" t="s">
        <v>3412</v>
      </c>
      <c r="P1775" s="31">
        <v>1.2E-2</v>
      </c>
    </row>
    <row r="1776" spans="1:16" x14ac:dyDescent="0.35">
      <c r="A1776" s="2" t="s">
        <v>16</v>
      </c>
      <c r="B1776" s="27">
        <v>2</v>
      </c>
      <c r="C1776" s="2" t="s">
        <v>265</v>
      </c>
      <c r="D1776" s="11" t="s">
        <v>328</v>
      </c>
      <c r="E1776" s="11"/>
      <c r="F1776" s="11" t="s">
        <v>255</v>
      </c>
      <c r="G1776" s="11" t="s">
        <v>659</v>
      </c>
      <c r="H1776" s="11" t="s">
        <v>7288</v>
      </c>
      <c r="I1776" s="68"/>
      <c r="J1776" s="68"/>
      <c r="K1776" s="68"/>
      <c r="L1776" s="68"/>
      <c r="M1776" s="68"/>
      <c r="N1776" s="68" t="s">
        <v>2040</v>
      </c>
      <c r="O1776" s="31" t="s">
        <v>3413</v>
      </c>
      <c r="P1776" s="31">
        <v>1.2E-2</v>
      </c>
    </row>
    <row r="1777" spans="1:16" x14ac:dyDescent="0.35">
      <c r="A1777" s="2" t="s">
        <v>16</v>
      </c>
      <c r="B1777" s="27">
        <v>2</v>
      </c>
      <c r="C1777" s="2" t="s">
        <v>265</v>
      </c>
      <c r="D1777" s="11" t="s">
        <v>328</v>
      </c>
      <c r="E1777" s="11"/>
      <c r="F1777" s="11" t="s">
        <v>255</v>
      </c>
      <c r="G1777" s="11" t="s">
        <v>659</v>
      </c>
      <c r="H1777" s="11" t="s">
        <v>7276</v>
      </c>
      <c r="I1777" s="68"/>
      <c r="J1777" s="68"/>
      <c r="K1777" s="68"/>
      <c r="L1777" s="68"/>
      <c r="M1777" s="68" t="s">
        <v>2040</v>
      </c>
      <c r="N1777" s="68" t="s">
        <v>2040</v>
      </c>
      <c r="O1777" s="31" t="s">
        <v>3414</v>
      </c>
      <c r="P1777" s="31">
        <v>8.9999999999999993E-3</v>
      </c>
    </row>
    <row r="1778" spans="1:16" x14ac:dyDescent="0.35">
      <c r="A1778" s="2" t="s">
        <v>16</v>
      </c>
      <c r="B1778" s="27">
        <v>2</v>
      </c>
      <c r="C1778" s="2" t="s">
        <v>265</v>
      </c>
      <c r="D1778" s="11" t="s">
        <v>328</v>
      </c>
      <c r="E1778" s="11"/>
      <c r="F1778" s="11" t="s">
        <v>241</v>
      </c>
      <c r="G1778" s="11" t="s">
        <v>99</v>
      </c>
      <c r="H1778" s="11" t="s">
        <v>7269</v>
      </c>
      <c r="I1778" s="68"/>
      <c r="J1778" s="68"/>
      <c r="K1778" s="68"/>
      <c r="L1778" s="68"/>
      <c r="M1778" s="68"/>
      <c r="N1778" s="68"/>
      <c r="O1778" s="31" t="s">
        <v>1197</v>
      </c>
      <c r="P1778" s="31">
        <v>1.7000000000000001E-2</v>
      </c>
    </row>
    <row r="1779" spans="1:16" x14ac:dyDescent="0.35">
      <c r="A1779" s="2" t="s">
        <v>16</v>
      </c>
      <c r="B1779" s="27">
        <v>2</v>
      </c>
      <c r="C1779" s="2" t="s">
        <v>265</v>
      </c>
      <c r="D1779" s="11" t="s">
        <v>328</v>
      </c>
      <c r="E1779" s="11"/>
      <c r="F1779" s="11" t="s">
        <v>241</v>
      </c>
      <c r="G1779" s="11" t="s">
        <v>99</v>
      </c>
      <c r="H1779" s="11" t="s">
        <v>7279</v>
      </c>
      <c r="I1779" s="68"/>
      <c r="J1779" s="68"/>
      <c r="K1779" s="68"/>
      <c r="L1779" s="68"/>
      <c r="M1779" s="68" t="s">
        <v>2040</v>
      </c>
      <c r="N1779" s="68"/>
      <c r="O1779" s="31" t="s">
        <v>3415</v>
      </c>
      <c r="P1779" s="31">
        <v>1.4E-2</v>
      </c>
    </row>
    <row r="1780" spans="1:16" x14ac:dyDescent="0.35">
      <c r="A1780" s="2" t="s">
        <v>16</v>
      </c>
      <c r="B1780" s="27">
        <v>2</v>
      </c>
      <c r="C1780" s="2" t="s">
        <v>265</v>
      </c>
      <c r="D1780" s="11" t="s">
        <v>328</v>
      </c>
      <c r="E1780" s="11"/>
      <c r="F1780" s="11" t="s">
        <v>241</v>
      </c>
      <c r="G1780" s="11" t="s">
        <v>99</v>
      </c>
      <c r="H1780" s="11" t="s">
        <v>7288</v>
      </c>
      <c r="I1780" s="68"/>
      <c r="J1780" s="68"/>
      <c r="K1780" s="68"/>
      <c r="L1780" s="68"/>
      <c r="M1780" s="68"/>
      <c r="N1780" s="68" t="s">
        <v>2040</v>
      </c>
      <c r="O1780" s="31" t="s">
        <v>3416</v>
      </c>
      <c r="P1780" s="31">
        <v>1.4E-2</v>
      </c>
    </row>
    <row r="1781" spans="1:16" x14ac:dyDescent="0.35">
      <c r="A1781" s="2" t="s">
        <v>16</v>
      </c>
      <c r="B1781" s="27">
        <v>2</v>
      </c>
      <c r="C1781" s="2" t="s">
        <v>265</v>
      </c>
      <c r="D1781" s="11" t="s">
        <v>328</v>
      </c>
      <c r="E1781" s="11"/>
      <c r="F1781" s="11" t="s">
        <v>241</v>
      </c>
      <c r="G1781" s="11" t="s">
        <v>99</v>
      </c>
      <c r="H1781" s="11" t="s">
        <v>7276</v>
      </c>
      <c r="I1781" s="68"/>
      <c r="J1781" s="68"/>
      <c r="K1781" s="68"/>
      <c r="L1781" s="68"/>
      <c r="M1781" s="68" t="s">
        <v>2040</v>
      </c>
      <c r="N1781" s="68" t="s">
        <v>2040</v>
      </c>
      <c r="O1781" s="31" t="s">
        <v>3417</v>
      </c>
      <c r="P1781" s="31">
        <v>0.01</v>
      </c>
    </row>
    <row r="1782" spans="1:16" x14ac:dyDescent="0.35">
      <c r="A1782" s="2" t="s">
        <v>16</v>
      </c>
      <c r="B1782" s="27">
        <v>2</v>
      </c>
      <c r="C1782" s="2" t="s">
        <v>265</v>
      </c>
      <c r="D1782" s="11" t="s">
        <v>328</v>
      </c>
      <c r="E1782" s="11"/>
      <c r="F1782" s="11" t="s">
        <v>241</v>
      </c>
      <c r="G1782" s="11" t="s">
        <v>659</v>
      </c>
      <c r="H1782" s="11" t="s">
        <v>7269</v>
      </c>
      <c r="I1782" s="68"/>
      <c r="J1782" s="68"/>
      <c r="K1782" s="68"/>
      <c r="L1782" s="68"/>
      <c r="M1782" s="68"/>
      <c r="N1782" s="68"/>
      <c r="O1782" s="31" t="s">
        <v>1198</v>
      </c>
      <c r="P1782" s="31">
        <v>2.9000000000000001E-2</v>
      </c>
    </row>
    <row r="1783" spans="1:16" x14ac:dyDescent="0.35">
      <c r="A1783" s="2" t="s">
        <v>16</v>
      </c>
      <c r="B1783" s="27">
        <v>2</v>
      </c>
      <c r="C1783" s="2" t="s">
        <v>265</v>
      </c>
      <c r="D1783" s="11" t="s">
        <v>328</v>
      </c>
      <c r="E1783" s="11"/>
      <c r="F1783" s="11" t="s">
        <v>241</v>
      </c>
      <c r="G1783" s="11" t="s">
        <v>659</v>
      </c>
      <c r="H1783" s="11" t="s">
        <v>7279</v>
      </c>
      <c r="I1783" s="68"/>
      <c r="J1783" s="68"/>
      <c r="K1783" s="68"/>
      <c r="L1783" s="68"/>
      <c r="M1783" s="68" t="s">
        <v>2040</v>
      </c>
      <c r="N1783" s="68"/>
      <c r="O1783" s="31" t="s">
        <v>3418</v>
      </c>
      <c r="P1783" s="31">
        <v>2.3E-2</v>
      </c>
    </row>
    <row r="1784" spans="1:16" x14ac:dyDescent="0.35">
      <c r="A1784" s="2" t="s">
        <v>16</v>
      </c>
      <c r="B1784" s="27">
        <v>2</v>
      </c>
      <c r="C1784" s="2" t="s">
        <v>265</v>
      </c>
      <c r="D1784" s="11" t="s">
        <v>328</v>
      </c>
      <c r="E1784" s="11"/>
      <c r="F1784" s="11" t="s">
        <v>241</v>
      </c>
      <c r="G1784" s="11" t="s">
        <v>659</v>
      </c>
      <c r="H1784" s="11" t="s">
        <v>7288</v>
      </c>
      <c r="I1784" s="68"/>
      <c r="J1784" s="68"/>
      <c r="K1784" s="68"/>
      <c r="L1784" s="68"/>
      <c r="M1784" s="68"/>
      <c r="N1784" s="68" t="s">
        <v>2040</v>
      </c>
      <c r="O1784" s="31" t="s">
        <v>3419</v>
      </c>
      <c r="P1784" s="31">
        <v>2.3E-2</v>
      </c>
    </row>
    <row r="1785" spans="1:16" x14ac:dyDescent="0.35">
      <c r="A1785" s="2" t="s">
        <v>16</v>
      </c>
      <c r="B1785" s="27">
        <v>2</v>
      </c>
      <c r="C1785" s="2" t="s">
        <v>265</v>
      </c>
      <c r="D1785" s="11" t="s">
        <v>328</v>
      </c>
      <c r="E1785" s="11"/>
      <c r="F1785" s="11" t="s">
        <v>241</v>
      </c>
      <c r="G1785" s="11" t="s">
        <v>659</v>
      </c>
      <c r="H1785" s="11" t="s">
        <v>7276</v>
      </c>
      <c r="I1785" s="68"/>
      <c r="J1785" s="68"/>
      <c r="K1785" s="68"/>
      <c r="L1785" s="68"/>
      <c r="M1785" s="68" t="s">
        <v>2040</v>
      </c>
      <c r="N1785" s="68" t="s">
        <v>2040</v>
      </c>
      <c r="O1785" s="31" t="s">
        <v>3420</v>
      </c>
      <c r="P1785" s="31">
        <v>1.7000000000000001E-2</v>
      </c>
    </row>
    <row r="1786" spans="1:16" x14ac:dyDescent="0.35">
      <c r="A1786" s="2" t="s">
        <v>16</v>
      </c>
      <c r="B1786" s="27">
        <v>2</v>
      </c>
      <c r="C1786" s="2" t="s">
        <v>265</v>
      </c>
      <c r="D1786" s="11" t="s">
        <v>328</v>
      </c>
      <c r="E1786" s="11"/>
      <c r="F1786" s="11" t="s">
        <v>103</v>
      </c>
      <c r="G1786" s="11" t="s">
        <v>99</v>
      </c>
      <c r="H1786" s="11" t="s">
        <v>7269</v>
      </c>
      <c r="I1786" s="68"/>
      <c r="J1786" s="68"/>
      <c r="K1786" s="68"/>
      <c r="L1786" s="68"/>
      <c r="M1786" s="68"/>
      <c r="N1786" s="68"/>
      <c r="O1786" s="31" t="s">
        <v>1199</v>
      </c>
      <c r="P1786" s="31">
        <v>2.9000000000000001E-2</v>
      </c>
    </row>
    <row r="1787" spans="1:16" x14ac:dyDescent="0.35">
      <c r="A1787" s="2" t="s">
        <v>16</v>
      </c>
      <c r="B1787" s="27">
        <v>2</v>
      </c>
      <c r="C1787" s="2" t="s">
        <v>265</v>
      </c>
      <c r="D1787" s="11" t="s">
        <v>328</v>
      </c>
      <c r="E1787" s="11"/>
      <c r="F1787" s="11" t="s">
        <v>103</v>
      </c>
      <c r="G1787" s="11" t="s">
        <v>99</v>
      </c>
      <c r="H1787" s="11" t="s">
        <v>7279</v>
      </c>
      <c r="I1787" s="68"/>
      <c r="J1787" s="68"/>
      <c r="K1787" s="68"/>
      <c r="L1787" s="68"/>
      <c r="M1787" s="68" t="s">
        <v>2040</v>
      </c>
      <c r="N1787" s="68"/>
      <c r="O1787" s="31" t="s">
        <v>3421</v>
      </c>
      <c r="P1787" s="31">
        <v>2.3E-2</v>
      </c>
    </row>
    <row r="1788" spans="1:16" x14ac:dyDescent="0.35">
      <c r="A1788" s="2" t="s">
        <v>16</v>
      </c>
      <c r="B1788" s="27">
        <v>2</v>
      </c>
      <c r="C1788" s="2" t="s">
        <v>265</v>
      </c>
      <c r="D1788" s="11" t="s">
        <v>328</v>
      </c>
      <c r="E1788" s="11"/>
      <c r="F1788" s="11" t="s">
        <v>103</v>
      </c>
      <c r="G1788" s="11" t="s">
        <v>99</v>
      </c>
      <c r="H1788" s="11" t="s">
        <v>7288</v>
      </c>
      <c r="I1788" s="68"/>
      <c r="J1788" s="68"/>
      <c r="K1788" s="68"/>
      <c r="L1788" s="68"/>
      <c r="M1788" s="68"/>
      <c r="N1788" s="68" t="s">
        <v>2040</v>
      </c>
      <c r="O1788" s="31" t="s">
        <v>3422</v>
      </c>
      <c r="P1788" s="31">
        <v>2.3E-2</v>
      </c>
    </row>
    <row r="1789" spans="1:16" x14ac:dyDescent="0.35">
      <c r="A1789" s="2" t="s">
        <v>16</v>
      </c>
      <c r="B1789" s="27">
        <v>2</v>
      </c>
      <c r="C1789" s="2" t="s">
        <v>265</v>
      </c>
      <c r="D1789" s="11" t="s">
        <v>328</v>
      </c>
      <c r="E1789" s="11"/>
      <c r="F1789" s="11" t="s">
        <v>103</v>
      </c>
      <c r="G1789" s="11" t="s">
        <v>99</v>
      </c>
      <c r="H1789" s="11" t="s">
        <v>7276</v>
      </c>
      <c r="I1789" s="68"/>
      <c r="J1789" s="68"/>
      <c r="K1789" s="68"/>
      <c r="L1789" s="68"/>
      <c r="M1789" s="68" t="s">
        <v>2040</v>
      </c>
      <c r="N1789" s="68" t="s">
        <v>2040</v>
      </c>
      <c r="O1789" s="31" t="s">
        <v>3423</v>
      </c>
      <c r="P1789" s="31">
        <v>1.7000000000000001E-2</v>
      </c>
    </row>
    <row r="1790" spans="1:16" x14ac:dyDescent="0.35">
      <c r="A1790" s="2" t="s">
        <v>16</v>
      </c>
      <c r="B1790" s="27">
        <v>2</v>
      </c>
      <c r="C1790" s="2" t="s">
        <v>265</v>
      </c>
      <c r="D1790" s="11" t="s">
        <v>328</v>
      </c>
      <c r="E1790" s="11"/>
      <c r="F1790" s="11" t="s">
        <v>103</v>
      </c>
      <c r="G1790" s="11" t="s">
        <v>659</v>
      </c>
      <c r="H1790" s="11" t="s">
        <v>7269</v>
      </c>
      <c r="I1790" s="68"/>
      <c r="J1790" s="68"/>
      <c r="K1790" s="68"/>
      <c r="L1790" s="68"/>
      <c r="M1790" s="68"/>
      <c r="N1790" s="68"/>
      <c r="O1790" s="31" t="s">
        <v>1200</v>
      </c>
      <c r="P1790" s="31">
        <v>4.3999999999999997E-2</v>
      </c>
    </row>
    <row r="1791" spans="1:16" x14ac:dyDescent="0.35">
      <c r="A1791" s="2" t="s">
        <v>16</v>
      </c>
      <c r="B1791" s="27">
        <v>2</v>
      </c>
      <c r="C1791" s="2" t="s">
        <v>265</v>
      </c>
      <c r="D1791" s="11" t="s">
        <v>328</v>
      </c>
      <c r="E1791" s="11"/>
      <c r="F1791" s="11" t="s">
        <v>103</v>
      </c>
      <c r="G1791" s="11" t="s">
        <v>659</v>
      </c>
      <c r="H1791" s="11" t="s">
        <v>7279</v>
      </c>
      <c r="I1791" s="68"/>
      <c r="J1791" s="68"/>
      <c r="K1791" s="68"/>
      <c r="L1791" s="68"/>
      <c r="M1791" s="68" t="s">
        <v>2040</v>
      </c>
      <c r="N1791" s="68"/>
      <c r="O1791" s="31" t="s">
        <v>3424</v>
      </c>
      <c r="P1791" s="31">
        <v>3.5000000000000003E-2</v>
      </c>
    </row>
    <row r="1792" spans="1:16" x14ac:dyDescent="0.35">
      <c r="A1792" s="2" t="s">
        <v>16</v>
      </c>
      <c r="B1792" s="27">
        <v>2</v>
      </c>
      <c r="C1792" s="2" t="s">
        <v>265</v>
      </c>
      <c r="D1792" s="11" t="s">
        <v>328</v>
      </c>
      <c r="E1792" s="11"/>
      <c r="F1792" s="11" t="s">
        <v>103</v>
      </c>
      <c r="G1792" s="11" t="s">
        <v>659</v>
      </c>
      <c r="H1792" s="11" t="s">
        <v>7288</v>
      </c>
      <c r="I1792" s="68"/>
      <c r="J1792" s="68"/>
      <c r="K1792" s="68"/>
      <c r="L1792" s="68"/>
      <c r="M1792" s="68"/>
      <c r="N1792" s="68" t="s">
        <v>2040</v>
      </c>
      <c r="O1792" s="31" t="s">
        <v>3425</v>
      </c>
      <c r="P1792" s="31">
        <v>3.5000000000000003E-2</v>
      </c>
    </row>
    <row r="1793" spans="1:16" x14ac:dyDescent="0.35">
      <c r="A1793" s="2" t="s">
        <v>16</v>
      </c>
      <c r="B1793" s="27">
        <v>2</v>
      </c>
      <c r="C1793" s="2" t="s">
        <v>265</v>
      </c>
      <c r="D1793" s="11" t="s">
        <v>328</v>
      </c>
      <c r="E1793" s="11"/>
      <c r="F1793" s="11" t="s">
        <v>103</v>
      </c>
      <c r="G1793" s="11" t="s">
        <v>659</v>
      </c>
      <c r="H1793" s="11" t="s">
        <v>7276</v>
      </c>
      <c r="I1793" s="68"/>
      <c r="J1793" s="68"/>
      <c r="K1793" s="68"/>
      <c r="L1793" s="68"/>
      <c r="M1793" s="68" t="s">
        <v>2040</v>
      </c>
      <c r="N1793" s="68" t="s">
        <v>2040</v>
      </c>
      <c r="O1793" s="31" t="s">
        <v>3426</v>
      </c>
      <c r="P1793" s="31">
        <v>2.5999999999999999E-2</v>
      </c>
    </row>
    <row r="1794" spans="1:16" x14ac:dyDescent="0.35">
      <c r="A1794" s="2" t="s">
        <v>16</v>
      </c>
      <c r="B1794" s="27">
        <v>2</v>
      </c>
      <c r="C1794" s="2" t="s">
        <v>265</v>
      </c>
      <c r="D1794" s="11" t="s">
        <v>328</v>
      </c>
      <c r="E1794" s="11"/>
      <c r="F1794" s="11" t="s">
        <v>98</v>
      </c>
      <c r="G1794" s="11" t="s">
        <v>99</v>
      </c>
      <c r="H1794" s="11" t="s">
        <v>7269</v>
      </c>
      <c r="I1794" s="68"/>
      <c r="J1794" s="68"/>
      <c r="K1794" s="68"/>
      <c r="L1794" s="68"/>
      <c r="M1794" s="68"/>
      <c r="N1794" s="68"/>
      <c r="O1794" s="31" t="s">
        <v>1201</v>
      </c>
      <c r="P1794" s="31">
        <v>8.2000000000000003E-2</v>
      </c>
    </row>
    <row r="1795" spans="1:16" x14ac:dyDescent="0.35">
      <c r="A1795" s="2" t="s">
        <v>16</v>
      </c>
      <c r="B1795" s="27">
        <v>2</v>
      </c>
      <c r="C1795" s="2" t="s">
        <v>265</v>
      </c>
      <c r="D1795" s="11" t="s">
        <v>328</v>
      </c>
      <c r="E1795" s="11"/>
      <c r="F1795" s="11" t="s">
        <v>98</v>
      </c>
      <c r="G1795" s="11" t="s">
        <v>99</v>
      </c>
      <c r="H1795" s="11" t="s">
        <v>7279</v>
      </c>
      <c r="I1795" s="68"/>
      <c r="J1795" s="68"/>
      <c r="K1795" s="68"/>
      <c r="L1795" s="68"/>
      <c r="M1795" s="68" t="s">
        <v>2040</v>
      </c>
      <c r="N1795" s="68"/>
      <c r="O1795" s="31" t="s">
        <v>3427</v>
      </c>
      <c r="P1795" s="31">
        <v>6.6000000000000003E-2</v>
      </c>
    </row>
    <row r="1796" spans="1:16" x14ac:dyDescent="0.35">
      <c r="A1796" s="2" t="s">
        <v>16</v>
      </c>
      <c r="B1796" s="27">
        <v>2</v>
      </c>
      <c r="C1796" s="2" t="s">
        <v>265</v>
      </c>
      <c r="D1796" s="11" t="s">
        <v>328</v>
      </c>
      <c r="E1796" s="11"/>
      <c r="F1796" s="11" t="s">
        <v>98</v>
      </c>
      <c r="G1796" s="11" t="s">
        <v>99</v>
      </c>
      <c r="H1796" s="11" t="s">
        <v>7288</v>
      </c>
      <c r="I1796" s="68"/>
      <c r="J1796" s="68"/>
      <c r="K1796" s="68"/>
      <c r="L1796" s="68"/>
      <c r="M1796" s="68"/>
      <c r="N1796" s="68" t="s">
        <v>2040</v>
      </c>
      <c r="O1796" s="31" t="s">
        <v>3428</v>
      </c>
      <c r="P1796" s="31">
        <v>6.6000000000000003E-2</v>
      </c>
    </row>
    <row r="1797" spans="1:16" x14ac:dyDescent="0.35">
      <c r="A1797" s="2" t="s">
        <v>16</v>
      </c>
      <c r="B1797" s="27">
        <v>2</v>
      </c>
      <c r="C1797" s="2" t="s">
        <v>265</v>
      </c>
      <c r="D1797" s="11" t="s">
        <v>328</v>
      </c>
      <c r="E1797" s="11"/>
      <c r="F1797" s="11" t="s">
        <v>98</v>
      </c>
      <c r="G1797" s="11" t="s">
        <v>99</v>
      </c>
      <c r="H1797" s="11" t="s">
        <v>7276</v>
      </c>
      <c r="I1797" s="68"/>
      <c r="J1797" s="68"/>
      <c r="K1797" s="68"/>
      <c r="L1797" s="68"/>
      <c r="M1797" s="68" t="s">
        <v>2040</v>
      </c>
      <c r="N1797" s="68" t="s">
        <v>2040</v>
      </c>
      <c r="O1797" s="31" t="s">
        <v>3429</v>
      </c>
      <c r="P1797" s="31">
        <v>4.9000000000000002E-2</v>
      </c>
    </row>
    <row r="1798" spans="1:16" x14ac:dyDescent="0.35">
      <c r="A1798" s="2" t="s">
        <v>16</v>
      </c>
      <c r="B1798" s="27">
        <v>2</v>
      </c>
      <c r="C1798" s="2" t="s">
        <v>265</v>
      </c>
      <c r="D1798" s="11" t="s">
        <v>328</v>
      </c>
      <c r="E1798" s="11"/>
      <c r="F1798" s="11" t="s">
        <v>98</v>
      </c>
      <c r="G1798" s="11" t="s">
        <v>659</v>
      </c>
      <c r="H1798" s="11" t="s">
        <v>7269</v>
      </c>
      <c r="I1798" s="68"/>
      <c r="J1798" s="68"/>
      <c r="K1798" s="68"/>
      <c r="L1798" s="68"/>
      <c r="M1798" s="68"/>
      <c r="N1798" s="68"/>
      <c r="O1798" s="31" t="s">
        <v>1202</v>
      </c>
      <c r="P1798" s="31">
        <v>0.10199999999999999</v>
      </c>
    </row>
    <row r="1799" spans="1:16" x14ac:dyDescent="0.35">
      <c r="A1799" s="2" t="s">
        <v>16</v>
      </c>
      <c r="B1799" s="27">
        <v>2</v>
      </c>
      <c r="C1799" s="2" t="s">
        <v>265</v>
      </c>
      <c r="D1799" s="11" t="s">
        <v>328</v>
      </c>
      <c r="E1799" s="11"/>
      <c r="F1799" s="11" t="s">
        <v>98</v>
      </c>
      <c r="G1799" s="11" t="s">
        <v>659</v>
      </c>
      <c r="H1799" s="11" t="s">
        <v>7279</v>
      </c>
      <c r="I1799" s="68"/>
      <c r="J1799" s="68"/>
      <c r="K1799" s="68"/>
      <c r="L1799" s="68"/>
      <c r="M1799" s="68" t="s">
        <v>2040</v>
      </c>
      <c r="N1799" s="68"/>
      <c r="O1799" s="31" t="s">
        <v>3430</v>
      </c>
      <c r="P1799" s="31">
        <v>8.2000000000000003E-2</v>
      </c>
    </row>
    <row r="1800" spans="1:16" x14ac:dyDescent="0.35">
      <c r="A1800" s="2" t="s">
        <v>16</v>
      </c>
      <c r="B1800" s="27">
        <v>2</v>
      </c>
      <c r="C1800" s="2" t="s">
        <v>265</v>
      </c>
      <c r="D1800" s="11" t="s">
        <v>328</v>
      </c>
      <c r="E1800" s="11"/>
      <c r="F1800" s="11" t="s">
        <v>98</v>
      </c>
      <c r="G1800" s="11" t="s">
        <v>659</v>
      </c>
      <c r="H1800" s="11" t="s">
        <v>7288</v>
      </c>
      <c r="I1800" s="68"/>
      <c r="J1800" s="68"/>
      <c r="K1800" s="68"/>
      <c r="L1800" s="68"/>
      <c r="M1800" s="68"/>
      <c r="N1800" s="68" t="s">
        <v>2040</v>
      </c>
      <c r="O1800" s="31" t="s">
        <v>3431</v>
      </c>
      <c r="P1800" s="31">
        <v>8.2000000000000003E-2</v>
      </c>
    </row>
    <row r="1801" spans="1:16" x14ac:dyDescent="0.35">
      <c r="A1801" s="2" t="s">
        <v>16</v>
      </c>
      <c r="B1801" s="27">
        <v>2</v>
      </c>
      <c r="C1801" s="2" t="s">
        <v>265</v>
      </c>
      <c r="D1801" s="11" t="s">
        <v>328</v>
      </c>
      <c r="E1801" s="11"/>
      <c r="F1801" s="11" t="s">
        <v>98</v>
      </c>
      <c r="G1801" s="11" t="s">
        <v>659</v>
      </c>
      <c r="H1801" s="11" t="s">
        <v>7276</v>
      </c>
      <c r="I1801" s="68"/>
      <c r="J1801" s="68"/>
      <c r="K1801" s="68"/>
      <c r="L1801" s="68"/>
      <c r="M1801" s="68" t="s">
        <v>2040</v>
      </c>
      <c r="N1801" s="68" t="s">
        <v>2040</v>
      </c>
      <c r="O1801" s="31" t="s">
        <v>3432</v>
      </c>
      <c r="P1801" s="31">
        <v>6.0999999999999999E-2</v>
      </c>
    </row>
    <row r="1802" spans="1:16" x14ac:dyDescent="0.35">
      <c r="A1802" s="2" t="s">
        <v>16</v>
      </c>
      <c r="B1802" s="27">
        <v>2</v>
      </c>
      <c r="C1802" s="2" t="s">
        <v>265</v>
      </c>
      <c r="D1802" s="11" t="s">
        <v>328</v>
      </c>
      <c r="E1802" s="11"/>
      <c r="F1802" s="11" t="s">
        <v>104</v>
      </c>
      <c r="G1802" s="11" t="s">
        <v>99</v>
      </c>
      <c r="H1802" s="11" t="s">
        <v>7269</v>
      </c>
      <c r="I1802" s="68"/>
      <c r="J1802" s="68"/>
      <c r="K1802" s="68"/>
      <c r="L1802" s="68"/>
      <c r="M1802" s="68"/>
      <c r="N1802" s="68"/>
      <c r="O1802" s="31" t="s">
        <v>1203</v>
      </c>
      <c r="P1802" s="31">
        <v>0.15</v>
      </c>
    </row>
    <row r="1803" spans="1:16" x14ac:dyDescent="0.35">
      <c r="A1803" s="2" t="s">
        <v>16</v>
      </c>
      <c r="B1803" s="27">
        <v>2</v>
      </c>
      <c r="C1803" s="2" t="s">
        <v>265</v>
      </c>
      <c r="D1803" s="11" t="s">
        <v>328</v>
      </c>
      <c r="E1803" s="11"/>
      <c r="F1803" s="11" t="s">
        <v>104</v>
      </c>
      <c r="G1803" s="11" t="s">
        <v>99</v>
      </c>
      <c r="H1803" s="11" t="s">
        <v>7279</v>
      </c>
      <c r="I1803" s="68"/>
      <c r="J1803" s="68"/>
      <c r="K1803" s="68"/>
      <c r="L1803" s="68"/>
      <c r="M1803" s="68" t="s">
        <v>2040</v>
      </c>
      <c r="N1803" s="68"/>
      <c r="O1803" s="31" t="s">
        <v>3433</v>
      </c>
      <c r="P1803" s="31">
        <v>0.12</v>
      </c>
    </row>
    <row r="1804" spans="1:16" x14ac:dyDescent="0.35">
      <c r="A1804" s="2" t="s">
        <v>16</v>
      </c>
      <c r="B1804" s="27">
        <v>2</v>
      </c>
      <c r="C1804" s="2" t="s">
        <v>265</v>
      </c>
      <c r="D1804" s="11" t="s">
        <v>328</v>
      </c>
      <c r="E1804" s="11"/>
      <c r="F1804" s="11" t="s">
        <v>104</v>
      </c>
      <c r="G1804" s="11" t="s">
        <v>99</v>
      </c>
      <c r="H1804" s="11" t="s">
        <v>7288</v>
      </c>
      <c r="I1804" s="68"/>
      <c r="J1804" s="68"/>
      <c r="K1804" s="68"/>
      <c r="L1804" s="68"/>
      <c r="M1804" s="68"/>
      <c r="N1804" s="68" t="s">
        <v>2040</v>
      </c>
      <c r="O1804" s="31" t="s">
        <v>3434</v>
      </c>
      <c r="P1804" s="31">
        <v>0.12</v>
      </c>
    </row>
    <row r="1805" spans="1:16" x14ac:dyDescent="0.35">
      <c r="A1805" s="2" t="s">
        <v>16</v>
      </c>
      <c r="B1805" s="27">
        <v>2</v>
      </c>
      <c r="C1805" s="2" t="s">
        <v>265</v>
      </c>
      <c r="D1805" s="11" t="s">
        <v>328</v>
      </c>
      <c r="E1805" s="11"/>
      <c r="F1805" s="11" t="s">
        <v>104</v>
      </c>
      <c r="G1805" s="11" t="s">
        <v>99</v>
      </c>
      <c r="H1805" s="11" t="s">
        <v>7276</v>
      </c>
      <c r="I1805" s="68"/>
      <c r="J1805" s="68"/>
      <c r="K1805" s="68"/>
      <c r="L1805" s="68"/>
      <c r="M1805" s="68" t="s">
        <v>2040</v>
      </c>
      <c r="N1805" s="68" t="s">
        <v>2040</v>
      </c>
      <c r="O1805" s="31" t="s">
        <v>3435</v>
      </c>
      <c r="P1805" s="31">
        <v>0.09</v>
      </c>
    </row>
    <row r="1806" spans="1:16" x14ac:dyDescent="0.35">
      <c r="A1806" s="2" t="s">
        <v>16</v>
      </c>
      <c r="B1806" s="27">
        <v>2</v>
      </c>
      <c r="C1806" s="2" t="s">
        <v>265</v>
      </c>
      <c r="D1806" s="11" t="s">
        <v>328</v>
      </c>
      <c r="E1806" s="11"/>
      <c r="F1806" s="11" t="s">
        <v>104</v>
      </c>
      <c r="G1806" s="11" t="s">
        <v>659</v>
      </c>
      <c r="H1806" s="11" t="s">
        <v>7269</v>
      </c>
      <c r="I1806" s="68"/>
      <c r="J1806" s="68"/>
      <c r="K1806" s="68"/>
      <c r="L1806" s="68"/>
      <c r="M1806" s="68"/>
      <c r="N1806" s="68"/>
      <c r="O1806" s="31" t="s">
        <v>1204</v>
      </c>
      <c r="P1806" s="31">
        <v>0.218</v>
      </c>
    </row>
    <row r="1807" spans="1:16" x14ac:dyDescent="0.35">
      <c r="A1807" s="2" t="s">
        <v>16</v>
      </c>
      <c r="B1807" s="27">
        <v>2</v>
      </c>
      <c r="C1807" s="2" t="s">
        <v>265</v>
      </c>
      <c r="D1807" s="11" t="s">
        <v>328</v>
      </c>
      <c r="E1807" s="11"/>
      <c r="F1807" s="11" t="s">
        <v>104</v>
      </c>
      <c r="G1807" s="11" t="s">
        <v>659</v>
      </c>
      <c r="H1807" s="11" t="s">
        <v>7279</v>
      </c>
      <c r="I1807" s="68"/>
      <c r="J1807" s="68"/>
      <c r="K1807" s="68"/>
      <c r="L1807" s="68"/>
      <c r="M1807" s="68" t="s">
        <v>2040</v>
      </c>
      <c r="N1807" s="68"/>
      <c r="O1807" s="31" t="s">
        <v>3436</v>
      </c>
      <c r="P1807" s="31">
        <v>0.17399999999999999</v>
      </c>
    </row>
    <row r="1808" spans="1:16" x14ac:dyDescent="0.35">
      <c r="A1808" s="2" t="s">
        <v>16</v>
      </c>
      <c r="B1808" s="27">
        <v>2</v>
      </c>
      <c r="C1808" s="2" t="s">
        <v>265</v>
      </c>
      <c r="D1808" s="11" t="s">
        <v>328</v>
      </c>
      <c r="E1808" s="11"/>
      <c r="F1808" s="11" t="s">
        <v>104</v>
      </c>
      <c r="G1808" s="11" t="s">
        <v>659</v>
      </c>
      <c r="H1808" s="11" t="s">
        <v>7288</v>
      </c>
      <c r="I1808" s="68"/>
      <c r="J1808" s="68"/>
      <c r="K1808" s="68"/>
      <c r="L1808" s="68"/>
      <c r="M1808" s="68"/>
      <c r="N1808" s="68" t="s">
        <v>2040</v>
      </c>
      <c r="O1808" s="31" t="s">
        <v>3437</v>
      </c>
      <c r="P1808" s="31">
        <v>0.17399999999999999</v>
      </c>
    </row>
    <row r="1809" spans="1:16" x14ac:dyDescent="0.35">
      <c r="A1809" s="2" t="s">
        <v>16</v>
      </c>
      <c r="B1809" s="27">
        <v>2</v>
      </c>
      <c r="C1809" s="2" t="s">
        <v>265</v>
      </c>
      <c r="D1809" s="11" t="s">
        <v>328</v>
      </c>
      <c r="E1809" s="11"/>
      <c r="F1809" s="11" t="s">
        <v>104</v>
      </c>
      <c r="G1809" s="11" t="s">
        <v>659</v>
      </c>
      <c r="H1809" s="11" t="s">
        <v>7276</v>
      </c>
      <c r="I1809" s="68"/>
      <c r="J1809" s="68"/>
      <c r="K1809" s="68"/>
      <c r="L1809" s="68"/>
      <c r="M1809" s="68" t="s">
        <v>2040</v>
      </c>
      <c r="N1809" s="68" t="s">
        <v>2040</v>
      </c>
      <c r="O1809" s="31" t="s">
        <v>3438</v>
      </c>
      <c r="P1809" s="31">
        <v>0.13100000000000001</v>
      </c>
    </row>
    <row r="1810" spans="1:16" x14ac:dyDescent="0.35">
      <c r="A1810" s="2" t="s">
        <v>16</v>
      </c>
      <c r="B1810" s="27">
        <v>2</v>
      </c>
      <c r="C1810" s="2" t="s">
        <v>265</v>
      </c>
      <c r="D1810" s="11" t="s">
        <v>328</v>
      </c>
      <c r="E1810" s="11"/>
      <c r="F1810" s="11" t="s">
        <v>105</v>
      </c>
      <c r="G1810" s="11" t="s">
        <v>99</v>
      </c>
      <c r="H1810" s="11" t="s">
        <v>7269</v>
      </c>
      <c r="I1810" s="68"/>
      <c r="J1810" s="68"/>
      <c r="K1810" s="68"/>
      <c r="L1810" s="68"/>
      <c r="M1810" s="68"/>
      <c r="N1810" s="68"/>
      <c r="O1810" s="31" t="s">
        <v>1205</v>
      </c>
      <c r="P1810" s="31">
        <v>0.31900000000000001</v>
      </c>
    </row>
    <row r="1811" spans="1:16" x14ac:dyDescent="0.35">
      <c r="A1811" s="2" t="s">
        <v>16</v>
      </c>
      <c r="B1811" s="27">
        <v>2</v>
      </c>
      <c r="C1811" s="2" t="s">
        <v>265</v>
      </c>
      <c r="D1811" s="11" t="s">
        <v>328</v>
      </c>
      <c r="E1811" s="11"/>
      <c r="F1811" s="11" t="s">
        <v>105</v>
      </c>
      <c r="G1811" s="11" t="s">
        <v>99</v>
      </c>
      <c r="H1811" s="11" t="s">
        <v>7279</v>
      </c>
      <c r="I1811" s="68"/>
      <c r="J1811" s="68"/>
      <c r="K1811" s="68"/>
      <c r="L1811" s="68"/>
      <c r="M1811" s="68" t="s">
        <v>2040</v>
      </c>
      <c r="N1811" s="68"/>
      <c r="O1811" s="31" t="s">
        <v>3439</v>
      </c>
      <c r="P1811" s="31">
        <v>0.255</v>
      </c>
    </row>
    <row r="1812" spans="1:16" x14ac:dyDescent="0.35">
      <c r="A1812" s="2" t="s">
        <v>16</v>
      </c>
      <c r="B1812" s="27">
        <v>2</v>
      </c>
      <c r="C1812" s="2" t="s">
        <v>265</v>
      </c>
      <c r="D1812" s="11" t="s">
        <v>328</v>
      </c>
      <c r="E1812" s="11"/>
      <c r="F1812" s="11" t="s">
        <v>105</v>
      </c>
      <c r="G1812" s="11" t="s">
        <v>99</v>
      </c>
      <c r="H1812" s="11" t="s">
        <v>7288</v>
      </c>
      <c r="I1812" s="68"/>
      <c r="J1812" s="68"/>
      <c r="K1812" s="68"/>
      <c r="L1812" s="68"/>
      <c r="M1812" s="68"/>
      <c r="N1812" s="68" t="s">
        <v>2040</v>
      </c>
      <c r="O1812" s="31" t="s">
        <v>3440</v>
      </c>
      <c r="P1812" s="31">
        <v>0.255</v>
      </c>
    </row>
    <row r="1813" spans="1:16" x14ac:dyDescent="0.35">
      <c r="A1813" s="2" t="s">
        <v>16</v>
      </c>
      <c r="B1813" s="27">
        <v>2</v>
      </c>
      <c r="C1813" s="2" t="s">
        <v>265</v>
      </c>
      <c r="D1813" s="11" t="s">
        <v>328</v>
      </c>
      <c r="E1813" s="11"/>
      <c r="F1813" s="11" t="s">
        <v>105</v>
      </c>
      <c r="G1813" s="11" t="s">
        <v>99</v>
      </c>
      <c r="H1813" s="11" t="s">
        <v>7276</v>
      </c>
      <c r="I1813" s="68"/>
      <c r="J1813" s="68"/>
      <c r="K1813" s="68"/>
      <c r="L1813" s="68"/>
      <c r="M1813" s="68" t="s">
        <v>2040</v>
      </c>
      <c r="N1813" s="68" t="s">
        <v>2040</v>
      </c>
      <c r="O1813" s="31" t="s">
        <v>3441</v>
      </c>
      <c r="P1813" s="31">
        <v>0.191</v>
      </c>
    </row>
    <row r="1814" spans="1:16" x14ac:dyDescent="0.35">
      <c r="A1814" s="2" t="s">
        <v>16</v>
      </c>
      <c r="B1814" s="27">
        <v>2</v>
      </c>
      <c r="C1814" s="2" t="s">
        <v>265</v>
      </c>
      <c r="D1814" s="11" t="s">
        <v>328</v>
      </c>
      <c r="E1814" s="11"/>
      <c r="F1814" s="11" t="s">
        <v>105</v>
      </c>
      <c r="G1814" s="11" t="s">
        <v>659</v>
      </c>
      <c r="H1814" s="11" t="s">
        <v>7269</v>
      </c>
      <c r="I1814" s="68"/>
      <c r="J1814" s="68"/>
      <c r="K1814" s="68"/>
      <c r="L1814" s="68"/>
      <c r="M1814" s="68"/>
      <c r="N1814" s="68"/>
      <c r="O1814" s="31" t="s">
        <v>1206</v>
      </c>
      <c r="P1814" s="31">
        <v>0.36299999999999999</v>
      </c>
    </row>
    <row r="1815" spans="1:16" x14ac:dyDescent="0.35">
      <c r="A1815" s="2" t="s">
        <v>16</v>
      </c>
      <c r="B1815" s="27">
        <v>2</v>
      </c>
      <c r="C1815" s="2" t="s">
        <v>265</v>
      </c>
      <c r="D1815" s="11" t="s">
        <v>328</v>
      </c>
      <c r="E1815" s="11"/>
      <c r="F1815" s="11" t="s">
        <v>105</v>
      </c>
      <c r="G1815" s="11" t="s">
        <v>659</v>
      </c>
      <c r="H1815" s="11" t="s">
        <v>7279</v>
      </c>
      <c r="I1815" s="68"/>
      <c r="J1815" s="68"/>
      <c r="K1815" s="68"/>
      <c r="L1815" s="68"/>
      <c r="M1815" s="68" t="s">
        <v>2040</v>
      </c>
      <c r="N1815" s="68"/>
      <c r="O1815" s="31" t="s">
        <v>3442</v>
      </c>
      <c r="P1815" s="31">
        <v>0.28999999999999998</v>
      </c>
    </row>
    <row r="1816" spans="1:16" x14ac:dyDescent="0.35">
      <c r="A1816" s="2" t="s">
        <v>16</v>
      </c>
      <c r="B1816" s="27">
        <v>2</v>
      </c>
      <c r="C1816" s="2" t="s">
        <v>265</v>
      </c>
      <c r="D1816" s="11" t="s">
        <v>328</v>
      </c>
      <c r="E1816" s="11"/>
      <c r="F1816" s="11" t="s">
        <v>105</v>
      </c>
      <c r="G1816" s="11" t="s">
        <v>659</v>
      </c>
      <c r="H1816" s="11" t="s">
        <v>7288</v>
      </c>
      <c r="I1816" s="68"/>
      <c r="J1816" s="68"/>
      <c r="K1816" s="68"/>
      <c r="L1816" s="68"/>
      <c r="M1816" s="68"/>
      <c r="N1816" s="68" t="s">
        <v>2040</v>
      </c>
      <c r="O1816" s="31" t="s">
        <v>3443</v>
      </c>
      <c r="P1816" s="31">
        <v>0.28999999999999998</v>
      </c>
    </row>
    <row r="1817" spans="1:16" x14ac:dyDescent="0.35">
      <c r="A1817" s="2" t="s">
        <v>16</v>
      </c>
      <c r="B1817" s="27">
        <v>2</v>
      </c>
      <c r="C1817" s="2" t="s">
        <v>265</v>
      </c>
      <c r="D1817" s="11" t="s">
        <v>328</v>
      </c>
      <c r="E1817" s="11"/>
      <c r="F1817" s="11" t="s">
        <v>105</v>
      </c>
      <c r="G1817" s="11" t="s">
        <v>659</v>
      </c>
      <c r="H1817" s="11" t="s">
        <v>7276</v>
      </c>
      <c r="I1817" s="68"/>
      <c r="J1817" s="68"/>
      <c r="K1817" s="68"/>
      <c r="L1817" s="68"/>
      <c r="M1817" s="68" t="s">
        <v>2040</v>
      </c>
      <c r="N1817" s="68" t="s">
        <v>2040</v>
      </c>
      <c r="O1817" s="31" t="s">
        <v>3444</v>
      </c>
      <c r="P1817" s="31">
        <v>0.218</v>
      </c>
    </row>
    <row r="1818" spans="1:16" x14ac:dyDescent="0.35">
      <c r="A1818" s="2" t="s">
        <v>16</v>
      </c>
      <c r="B1818" s="27">
        <v>2</v>
      </c>
      <c r="C1818" s="2" t="s">
        <v>265</v>
      </c>
      <c r="D1818" s="11" t="s">
        <v>328</v>
      </c>
      <c r="E1818" s="11"/>
      <c r="F1818" s="11" t="s">
        <v>107</v>
      </c>
      <c r="G1818" s="11" t="s">
        <v>99</v>
      </c>
      <c r="H1818" s="11" t="s">
        <v>7269</v>
      </c>
      <c r="I1818" s="68"/>
      <c r="J1818" s="68"/>
      <c r="K1818" s="68"/>
      <c r="L1818" s="68"/>
      <c r="M1818" s="68"/>
      <c r="N1818" s="68"/>
      <c r="O1818" s="31" t="s">
        <v>1207</v>
      </c>
      <c r="P1818" s="31">
        <v>0.45</v>
      </c>
    </row>
    <row r="1819" spans="1:16" x14ac:dyDescent="0.35">
      <c r="A1819" s="2" t="s">
        <v>16</v>
      </c>
      <c r="B1819" s="27">
        <v>2</v>
      </c>
      <c r="C1819" s="2" t="s">
        <v>265</v>
      </c>
      <c r="D1819" s="11" t="s">
        <v>328</v>
      </c>
      <c r="E1819" s="11"/>
      <c r="F1819" s="11" t="s">
        <v>107</v>
      </c>
      <c r="G1819" s="11" t="s">
        <v>99</v>
      </c>
      <c r="H1819" s="11" t="s">
        <v>7279</v>
      </c>
      <c r="I1819" s="68"/>
      <c r="J1819" s="68"/>
      <c r="K1819" s="68"/>
      <c r="L1819" s="68"/>
      <c r="M1819" s="68" t="s">
        <v>2040</v>
      </c>
      <c r="N1819" s="68"/>
      <c r="O1819" s="31" t="s">
        <v>3445</v>
      </c>
      <c r="P1819" s="31">
        <v>0.36</v>
      </c>
    </row>
    <row r="1820" spans="1:16" x14ac:dyDescent="0.35">
      <c r="A1820" s="2" t="s">
        <v>16</v>
      </c>
      <c r="B1820" s="27">
        <v>2</v>
      </c>
      <c r="C1820" s="2" t="s">
        <v>265</v>
      </c>
      <c r="D1820" s="11" t="s">
        <v>328</v>
      </c>
      <c r="E1820" s="11"/>
      <c r="F1820" s="11" t="s">
        <v>107</v>
      </c>
      <c r="G1820" s="11" t="s">
        <v>99</v>
      </c>
      <c r="H1820" s="11" t="s">
        <v>7288</v>
      </c>
      <c r="I1820" s="68"/>
      <c r="J1820" s="68"/>
      <c r="K1820" s="68"/>
      <c r="L1820" s="68"/>
      <c r="M1820" s="68"/>
      <c r="N1820" s="68" t="s">
        <v>2040</v>
      </c>
      <c r="O1820" s="31" t="s">
        <v>3446</v>
      </c>
      <c r="P1820" s="31">
        <v>0.36</v>
      </c>
    </row>
    <row r="1821" spans="1:16" x14ac:dyDescent="0.35">
      <c r="A1821" s="2" t="s">
        <v>16</v>
      </c>
      <c r="B1821" s="27">
        <v>2</v>
      </c>
      <c r="C1821" s="2" t="s">
        <v>265</v>
      </c>
      <c r="D1821" s="11" t="s">
        <v>328</v>
      </c>
      <c r="E1821" s="11"/>
      <c r="F1821" s="11" t="s">
        <v>107</v>
      </c>
      <c r="G1821" s="11" t="s">
        <v>99</v>
      </c>
      <c r="H1821" s="11" t="s">
        <v>7276</v>
      </c>
      <c r="I1821" s="68"/>
      <c r="J1821" s="68"/>
      <c r="K1821" s="68"/>
      <c r="L1821" s="68"/>
      <c r="M1821" s="68" t="s">
        <v>2040</v>
      </c>
      <c r="N1821" s="68" t="s">
        <v>2040</v>
      </c>
      <c r="O1821" s="31" t="s">
        <v>3447</v>
      </c>
      <c r="P1821" s="31">
        <v>0.27</v>
      </c>
    </row>
    <row r="1822" spans="1:16" x14ac:dyDescent="0.35">
      <c r="A1822" s="2" t="s">
        <v>16</v>
      </c>
      <c r="B1822" s="27">
        <v>2</v>
      </c>
      <c r="C1822" s="2" t="s">
        <v>265</v>
      </c>
      <c r="D1822" s="11" t="s">
        <v>328</v>
      </c>
      <c r="E1822" s="11"/>
      <c r="F1822" s="11" t="s">
        <v>107</v>
      </c>
      <c r="G1822" s="11" t="s">
        <v>659</v>
      </c>
      <c r="H1822" s="11" t="s">
        <v>7269</v>
      </c>
      <c r="I1822" s="68"/>
      <c r="J1822" s="68"/>
      <c r="K1822" s="68"/>
      <c r="L1822" s="68"/>
      <c r="M1822" s="68"/>
      <c r="N1822" s="68"/>
      <c r="O1822" s="31" t="s">
        <v>1208</v>
      </c>
      <c r="P1822" s="31">
        <v>0.63800000000000001</v>
      </c>
    </row>
    <row r="1823" spans="1:16" x14ac:dyDescent="0.35">
      <c r="A1823" s="2" t="s">
        <v>16</v>
      </c>
      <c r="B1823" s="27">
        <v>2</v>
      </c>
      <c r="C1823" s="2" t="s">
        <v>265</v>
      </c>
      <c r="D1823" s="11" t="s">
        <v>328</v>
      </c>
      <c r="E1823" s="11"/>
      <c r="F1823" s="11" t="s">
        <v>107</v>
      </c>
      <c r="G1823" s="11" t="s">
        <v>659</v>
      </c>
      <c r="H1823" s="11" t="s">
        <v>7279</v>
      </c>
      <c r="I1823" s="68"/>
      <c r="J1823" s="68"/>
      <c r="K1823" s="68"/>
      <c r="L1823" s="68"/>
      <c r="M1823" s="68" t="s">
        <v>2040</v>
      </c>
      <c r="N1823" s="68"/>
      <c r="O1823" s="31" t="s">
        <v>3448</v>
      </c>
      <c r="P1823" s="31">
        <v>0.51</v>
      </c>
    </row>
    <row r="1824" spans="1:16" x14ac:dyDescent="0.35">
      <c r="A1824" s="2" t="s">
        <v>16</v>
      </c>
      <c r="B1824" s="27">
        <v>2</v>
      </c>
      <c r="C1824" s="2" t="s">
        <v>265</v>
      </c>
      <c r="D1824" s="11" t="s">
        <v>328</v>
      </c>
      <c r="E1824" s="11"/>
      <c r="F1824" s="11" t="s">
        <v>107</v>
      </c>
      <c r="G1824" s="11" t="s">
        <v>659</v>
      </c>
      <c r="H1824" s="11" t="s">
        <v>7288</v>
      </c>
      <c r="I1824" s="68"/>
      <c r="J1824" s="68"/>
      <c r="K1824" s="68"/>
      <c r="L1824" s="68"/>
      <c r="M1824" s="68"/>
      <c r="N1824" s="68" t="s">
        <v>2040</v>
      </c>
      <c r="O1824" s="31" t="s">
        <v>3449</v>
      </c>
      <c r="P1824" s="31">
        <v>0.51</v>
      </c>
    </row>
    <row r="1825" spans="1:16" x14ac:dyDescent="0.35">
      <c r="A1825" s="2" t="s">
        <v>16</v>
      </c>
      <c r="B1825" s="27">
        <v>2</v>
      </c>
      <c r="C1825" s="2" t="s">
        <v>265</v>
      </c>
      <c r="D1825" s="11" t="s">
        <v>328</v>
      </c>
      <c r="E1825" s="11"/>
      <c r="F1825" s="11" t="s">
        <v>107</v>
      </c>
      <c r="G1825" s="11" t="s">
        <v>659</v>
      </c>
      <c r="H1825" s="11" t="s">
        <v>7276</v>
      </c>
      <c r="I1825" s="68"/>
      <c r="J1825" s="68"/>
      <c r="K1825" s="68"/>
      <c r="L1825" s="68"/>
      <c r="M1825" s="68" t="s">
        <v>2040</v>
      </c>
      <c r="N1825" s="68" t="s">
        <v>2040</v>
      </c>
      <c r="O1825" s="31" t="s">
        <v>3450</v>
      </c>
      <c r="P1825" s="31">
        <v>0.38300000000000001</v>
      </c>
    </row>
    <row r="1826" spans="1:16" x14ac:dyDescent="0.35">
      <c r="A1826" s="2" t="s">
        <v>16</v>
      </c>
      <c r="B1826" s="27">
        <v>2</v>
      </c>
      <c r="C1826" s="2" t="s">
        <v>265</v>
      </c>
      <c r="D1826" s="11" t="s">
        <v>328</v>
      </c>
      <c r="E1826" s="11"/>
      <c r="F1826" s="11" t="s">
        <v>109</v>
      </c>
      <c r="G1826" s="11" t="s">
        <v>99</v>
      </c>
      <c r="H1826" s="11" t="s">
        <v>7269</v>
      </c>
      <c r="I1826" s="68"/>
      <c r="J1826" s="68"/>
      <c r="K1826" s="68"/>
      <c r="L1826" s="68"/>
      <c r="M1826" s="68"/>
      <c r="N1826" s="68"/>
      <c r="O1826" s="31" t="s">
        <v>1209</v>
      </c>
      <c r="P1826" s="31">
        <v>0.6</v>
      </c>
    </row>
    <row r="1827" spans="1:16" x14ac:dyDescent="0.35">
      <c r="A1827" s="2" t="s">
        <v>16</v>
      </c>
      <c r="B1827" s="27">
        <v>2</v>
      </c>
      <c r="C1827" s="2" t="s">
        <v>265</v>
      </c>
      <c r="D1827" s="11" t="s">
        <v>328</v>
      </c>
      <c r="E1827" s="11"/>
      <c r="F1827" s="11" t="s">
        <v>109</v>
      </c>
      <c r="G1827" s="11" t="s">
        <v>99</v>
      </c>
      <c r="H1827" s="11" t="s">
        <v>7279</v>
      </c>
      <c r="I1827" s="68"/>
      <c r="J1827" s="68"/>
      <c r="K1827" s="68"/>
      <c r="L1827" s="68"/>
      <c r="M1827" s="68" t="s">
        <v>2040</v>
      </c>
      <c r="N1827" s="68"/>
      <c r="O1827" s="31" t="s">
        <v>3451</v>
      </c>
      <c r="P1827" s="31">
        <v>0.48</v>
      </c>
    </row>
    <row r="1828" spans="1:16" x14ac:dyDescent="0.35">
      <c r="A1828" s="2" t="s">
        <v>16</v>
      </c>
      <c r="B1828" s="27">
        <v>2</v>
      </c>
      <c r="C1828" s="2" t="s">
        <v>265</v>
      </c>
      <c r="D1828" s="11" t="s">
        <v>328</v>
      </c>
      <c r="E1828" s="11"/>
      <c r="F1828" s="11" t="s">
        <v>109</v>
      </c>
      <c r="G1828" s="11" t="s">
        <v>99</v>
      </c>
      <c r="H1828" s="11" t="s">
        <v>7288</v>
      </c>
      <c r="I1828" s="68"/>
      <c r="J1828" s="68"/>
      <c r="K1828" s="68"/>
      <c r="L1828" s="68"/>
      <c r="M1828" s="68"/>
      <c r="N1828" s="68" t="s">
        <v>2040</v>
      </c>
      <c r="O1828" s="31" t="s">
        <v>3452</v>
      </c>
      <c r="P1828" s="31">
        <v>0.48</v>
      </c>
    </row>
    <row r="1829" spans="1:16" x14ac:dyDescent="0.35">
      <c r="A1829" s="2" t="s">
        <v>16</v>
      </c>
      <c r="B1829" s="27">
        <v>2</v>
      </c>
      <c r="C1829" s="2" t="s">
        <v>265</v>
      </c>
      <c r="D1829" s="11" t="s">
        <v>328</v>
      </c>
      <c r="E1829" s="11"/>
      <c r="F1829" s="11" t="s">
        <v>109</v>
      </c>
      <c r="G1829" s="11" t="s">
        <v>99</v>
      </c>
      <c r="H1829" s="11" t="s">
        <v>7276</v>
      </c>
      <c r="I1829" s="68"/>
      <c r="J1829" s="68"/>
      <c r="K1829" s="68"/>
      <c r="L1829" s="68"/>
      <c r="M1829" s="68" t="s">
        <v>2040</v>
      </c>
      <c r="N1829" s="68" t="s">
        <v>2040</v>
      </c>
      <c r="O1829" s="31" t="s">
        <v>3453</v>
      </c>
      <c r="P1829" s="31">
        <v>0.36</v>
      </c>
    </row>
    <row r="1830" spans="1:16" x14ac:dyDescent="0.35">
      <c r="A1830" s="2" t="s">
        <v>16</v>
      </c>
      <c r="B1830" s="27">
        <v>2</v>
      </c>
      <c r="C1830" s="2" t="s">
        <v>265</v>
      </c>
      <c r="D1830" s="11" t="s">
        <v>328</v>
      </c>
      <c r="E1830" s="11"/>
      <c r="F1830" s="11" t="s">
        <v>109</v>
      </c>
      <c r="G1830" s="11" t="s">
        <v>659</v>
      </c>
      <c r="H1830" s="11" t="s">
        <v>7269</v>
      </c>
      <c r="I1830" s="68"/>
      <c r="J1830" s="68"/>
      <c r="K1830" s="68"/>
      <c r="L1830" s="68"/>
      <c r="M1830" s="68"/>
      <c r="N1830" s="68"/>
      <c r="O1830" s="31" t="s">
        <v>1210</v>
      </c>
      <c r="P1830" s="31">
        <v>1.0589999999999999</v>
      </c>
    </row>
    <row r="1831" spans="1:16" x14ac:dyDescent="0.35">
      <c r="A1831" s="2" t="s">
        <v>16</v>
      </c>
      <c r="B1831" s="27">
        <v>2</v>
      </c>
      <c r="C1831" s="2" t="s">
        <v>265</v>
      </c>
      <c r="D1831" s="11" t="s">
        <v>328</v>
      </c>
      <c r="E1831" s="11"/>
      <c r="F1831" s="11" t="s">
        <v>109</v>
      </c>
      <c r="G1831" s="11" t="s">
        <v>659</v>
      </c>
      <c r="H1831" s="11" t="s">
        <v>7279</v>
      </c>
      <c r="I1831" s="68"/>
      <c r="J1831" s="68"/>
      <c r="K1831" s="68"/>
      <c r="L1831" s="68"/>
      <c r="M1831" s="68" t="s">
        <v>2040</v>
      </c>
      <c r="N1831" s="68"/>
      <c r="O1831" s="31" t="s">
        <v>3454</v>
      </c>
      <c r="P1831" s="31">
        <v>0.84699999999999998</v>
      </c>
    </row>
    <row r="1832" spans="1:16" x14ac:dyDescent="0.35">
      <c r="A1832" s="2" t="s">
        <v>16</v>
      </c>
      <c r="B1832" s="27">
        <v>2</v>
      </c>
      <c r="C1832" s="2" t="s">
        <v>265</v>
      </c>
      <c r="D1832" s="11" t="s">
        <v>328</v>
      </c>
      <c r="E1832" s="11"/>
      <c r="F1832" s="11" t="s">
        <v>109</v>
      </c>
      <c r="G1832" s="11" t="s">
        <v>659</v>
      </c>
      <c r="H1832" s="11" t="s">
        <v>7288</v>
      </c>
      <c r="I1832" s="68"/>
      <c r="J1832" s="68"/>
      <c r="K1832" s="68"/>
      <c r="L1832" s="68"/>
      <c r="M1832" s="68"/>
      <c r="N1832" s="68" t="s">
        <v>2040</v>
      </c>
      <c r="O1832" s="31" t="s">
        <v>3455</v>
      </c>
      <c r="P1832" s="31">
        <v>0.84699999999999998</v>
      </c>
    </row>
    <row r="1833" spans="1:16" x14ac:dyDescent="0.35">
      <c r="A1833" s="2" t="s">
        <v>16</v>
      </c>
      <c r="B1833" s="27">
        <v>2</v>
      </c>
      <c r="C1833" s="2" t="s">
        <v>265</v>
      </c>
      <c r="D1833" s="11" t="s">
        <v>328</v>
      </c>
      <c r="E1833" s="11"/>
      <c r="F1833" s="11" t="s">
        <v>109</v>
      </c>
      <c r="G1833" s="11" t="s">
        <v>659</v>
      </c>
      <c r="H1833" s="11" t="s">
        <v>7276</v>
      </c>
      <c r="I1833" s="68"/>
      <c r="J1833" s="68"/>
      <c r="K1833" s="68"/>
      <c r="L1833" s="68"/>
      <c r="M1833" s="68" t="s">
        <v>2040</v>
      </c>
      <c r="N1833" s="68" t="s">
        <v>2040</v>
      </c>
      <c r="O1833" s="31" t="s">
        <v>3456</v>
      </c>
      <c r="P1833" s="31">
        <v>0.63500000000000001</v>
      </c>
    </row>
    <row r="1834" spans="1:16" x14ac:dyDescent="0.35">
      <c r="A1834" s="2" t="s">
        <v>16</v>
      </c>
      <c r="B1834" s="27">
        <v>2</v>
      </c>
      <c r="C1834" s="2" t="s">
        <v>265</v>
      </c>
      <c r="D1834" s="11" t="s">
        <v>328</v>
      </c>
      <c r="E1834" s="11"/>
      <c r="F1834" s="11" t="s">
        <v>110</v>
      </c>
      <c r="G1834" s="11" t="s">
        <v>99</v>
      </c>
      <c r="H1834" s="11" t="s">
        <v>7269</v>
      </c>
      <c r="I1834" s="68"/>
      <c r="J1834" s="68"/>
      <c r="K1834" s="68"/>
      <c r="L1834" s="68"/>
      <c r="M1834" s="68"/>
      <c r="N1834" s="68"/>
      <c r="O1834" s="31" t="s">
        <v>1211</v>
      </c>
      <c r="P1834" s="31">
        <v>0.95699999999999996</v>
      </c>
    </row>
    <row r="1835" spans="1:16" x14ac:dyDescent="0.35">
      <c r="A1835" s="2" t="s">
        <v>16</v>
      </c>
      <c r="B1835" s="27">
        <v>2</v>
      </c>
      <c r="C1835" s="2" t="s">
        <v>265</v>
      </c>
      <c r="D1835" s="11" t="s">
        <v>328</v>
      </c>
      <c r="E1835" s="11"/>
      <c r="F1835" s="11" t="s">
        <v>110</v>
      </c>
      <c r="G1835" s="11" t="s">
        <v>99</v>
      </c>
      <c r="H1835" s="11" t="s">
        <v>7279</v>
      </c>
      <c r="I1835" s="68"/>
      <c r="J1835" s="68"/>
      <c r="K1835" s="68"/>
      <c r="L1835" s="68"/>
      <c r="M1835" s="68" t="s">
        <v>2040</v>
      </c>
      <c r="N1835" s="68"/>
      <c r="O1835" s="31" t="s">
        <v>3457</v>
      </c>
      <c r="P1835" s="31">
        <v>0.76600000000000001</v>
      </c>
    </row>
    <row r="1836" spans="1:16" x14ac:dyDescent="0.35">
      <c r="A1836" s="2" t="s">
        <v>16</v>
      </c>
      <c r="B1836" s="27">
        <v>2</v>
      </c>
      <c r="C1836" s="2" t="s">
        <v>265</v>
      </c>
      <c r="D1836" s="11" t="s">
        <v>328</v>
      </c>
      <c r="E1836" s="11"/>
      <c r="F1836" s="11" t="s">
        <v>110</v>
      </c>
      <c r="G1836" s="11" t="s">
        <v>99</v>
      </c>
      <c r="H1836" s="11" t="s">
        <v>7288</v>
      </c>
      <c r="I1836" s="68"/>
      <c r="J1836" s="68"/>
      <c r="K1836" s="68"/>
      <c r="L1836" s="68"/>
      <c r="M1836" s="68"/>
      <c r="N1836" s="68" t="s">
        <v>2040</v>
      </c>
      <c r="O1836" s="31" t="s">
        <v>3458</v>
      </c>
      <c r="P1836" s="31">
        <v>0.76600000000000001</v>
      </c>
    </row>
    <row r="1837" spans="1:16" x14ac:dyDescent="0.35">
      <c r="A1837" s="2" t="s">
        <v>16</v>
      </c>
      <c r="B1837" s="27">
        <v>2</v>
      </c>
      <c r="C1837" s="2" t="s">
        <v>265</v>
      </c>
      <c r="D1837" s="11" t="s">
        <v>328</v>
      </c>
      <c r="E1837" s="11"/>
      <c r="F1837" s="11" t="s">
        <v>110</v>
      </c>
      <c r="G1837" s="11" t="s">
        <v>99</v>
      </c>
      <c r="H1837" s="11" t="s">
        <v>7276</v>
      </c>
      <c r="I1837" s="68"/>
      <c r="J1837" s="68"/>
      <c r="K1837" s="68"/>
      <c r="L1837" s="68"/>
      <c r="M1837" s="68" t="s">
        <v>2040</v>
      </c>
      <c r="N1837" s="68" t="s">
        <v>2040</v>
      </c>
      <c r="O1837" s="31" t="s">
        <v>3459</v>
      </c>
      <c r="P1837" s="31">
        <v>0.57399999999999995</v>
      </c>
    </row>
    <row r="1838" spans="1:16" x14ac:dyDescent="0.35">
      <c r="A1838" s="2" t="s">
        <v>16</v>
      </c>
      <c r="B1838" s="27">
        <v>2</v>
      </c>
      <c r="C1838" s="2" t="s">
        <v>265</v>
      </c>
      <c r="D1838" s="11" t="s">
        <v>328</v>
      </c>
      <c r="E1838" s="11"/>
      <c r="F1838" s="11" t="s">
        <v>110</v>
      </c>
      <c r="G1838" s="11" t="s">
        <v>659</v>
      </c>
      <c r="H1838" s="11" t="s">
        <v>7269</v>
      </c>
      <c r="I1838" s="68"/>
      <c r="J1838" s="68"/>
      <c r="K1838" s="68"/>
      <c r="L1838" s="68"/>
      <c r="M1838" s="68"/>
      <c r="N1838" s="68"/>
      <c r="O1838" s="31" t="s">
        <v>1212</v>
      </c>
      <c r="P1838" s="31">
        <v>1.4790000000000001</v>
      </c>
    </row>
    <row r="1839" spans="1:16" x14ac:dyDescent="0.35">
      <c r="A1839" s="2" t="s">
        <v>16</v>
      </c>
      <c r="B1839" s="27">
        <v>2</v>
      </c>
      <c r="C1839" s="2" t="s">
        <v>265</v>
      </c>
      <c r="D1839" s="11" t="s">
        <v>328</v>
      </c>
      <c r="E1839" s="11"/>
      <c r="F1839" s="11" t="s">
        <v>110</v>
      </c>
      <c r="G1839" s="11" t="s">
        <v>659</v>
      </c>
      <c r="H1839" s="11" t="s">
        <v>7279</v>
      </c>
      <c r="I1839" s="68"/>
      <c r="J1839" s="68"/>
      <c r="K1839" s="68"/>
      <c r="L1839" s="68"/>
      <c r="M1839" s="68" t="s">
        <v>2040</v>
      </c>
      <c r="N1839" s="68"/>
      <c r="O1839" s="31" t="s">
        <v>3460</v>
      </c>
      <c r="P1839" s="31">
        <v>1.1830000000000001</v>
      </c>
    </row>
    <row r="1840" spans="1:16" x14ac:dyDescent="0.35">
      <c r="A1840" s="2" t="s">
        <v>16</v>
      </c>
      <c r="B1840" s="27">
        <v>2</v>
      </c>
      <c r="C1840" s="2" t="s">
        <v>265</v>
      </c>
      <c r="D1840" s="11" t="s">
        <v>328</v>
      </c>
      <c r="E1840" s="11"/>
      <c r="F1840" s="11" t="s">
        <v>110</v>
      </c>
      <c r="G1840" s="11" t="s">
        <v>659</v>
      </c>
      <c r="H1840" s="11" t="s">
        <v>7288</v>
      </c>
      <c r="I1840" s="68"/>
      <c r="J1840" s="68"/>
      <c r="K1840" s="68"/>
      <c r="L1840" s="68"/>
      <c r="M1840" s="68"/>
      <c r="N1840" s="68" t="s">
        <v>2040</v>
      </c>
      <c r="O1840" s="31" t="s">
        <v>3461</v>
      </c>
      <c r="P1840" s="31">
        <v>1.1830000000000001</v>
      </c>
    </row>
    <row r="1841" spans="1:16" x14ac:dyDescent="0.35">
      <c r="A1841" s="2" t="s">
        <v>16</v>
      </c>
      <c r="B1841" s="27">
        <v>2</v>
      </c>
      <c r="C1841" s="2" t="s">
        <v>265</v>
      </c>
      <c r="D1841" s="11" t="s">
        <v>328</v>
      </c>
      <c r="E1841" s="11"/>
      <c r="F1841" s="11" t="s">
        <v>110</v>
      </c>
      <c r="G1841" s="11" t="s">
        <v>659</v>
      </c>
      <c r="H1841" s="11" t="s">
        <v>7276</v>
      </c>
      <c r="I1841" s="68"/>
      <c r="J1841" s="68"/>
      <c r="K1841" s="68"/>
      <c r="L1841" s="68"/>
      <c r="M1841" s="68" t="s">
        <v>2040</v>
      </c>
      <c r="N1841" s="68" t="s">
        <v>2040</v>
      </c>
      <c r="O1841" s="31" t="s">
        <v>3462</v>
      </c>
      <c r="P1841" s="31">
        <v>0.88700000000000001</v>
      </c>
    </row>
    <row r="1842" spans="1:16" x14ac:dyDescent="0.35">
      <c r="A1842" s="2" t="s">
        <v>16</v>
      </c>
      <c r="B1842" s="27">
        <v>2</v>
      </c>
      <c r="C1842" s="2" t="s">
        <v>265</v>
      </c>
      <c r="D1842" s="11" t="s">
        <v>328</v>
      </c>
      <c r="E1842" s="11"/>
      <c r="F1842" s="11" t="s">
        <v>111</v>
      </c>
      <c r="G1842" s="11" t="s">
        <v>99</v>
      </c>
      <c r="H1842" s="11" t="s">
        <v>7269</v>
      </c>
      <c r="I1842" s="68"/>
      <c r="J1842" s="68"/>
      <c r="K1842" s="68"/>
      <c r="L1842" s="68"/>
      <c r="M1842" s="68"/>
      <c r="N1842" s="68"/>
      <c r="O1842" s="31" t="s">
        <v>1213</v>
      </c>
      <c r="P1842" s="31">
        <v>1.05</v>
      </c>
    </row>
    <row r="1843" spans="1:16" x14ac:dyDescent="0.35">
      <c r="A1843" s="2" t="s">
        <v>16</v>
      </c>
      <c r="B1843" s="27">
        <v>2</v>
      </c>
      <c r="C1843" s="2" t="s">
        <v>265</v>
      </c>
      <c r="D1843" s="11" t="s">
        <v>328</v>
      </c>
      <c r="E1843" s="11"/>
      <c r="F1843" s="11" t="s">
        <v>111</v>
      </c>
      <c r="G1843" s="11" t="s">
        <v>99</v>
      </c>
      <c r="H1843" s="11" t="s">
        <v>7279</v>
      </c>
      <c r="I1843" s="68"/>
      <c r="J1843" s="68"/>
      <c r="K1843" s="68"/>
      <c r="L1843" s="68"/>
      <c r="M1843" s="68" t="s">
        <v>2040</v>
      </c>
      <c r="N1843" s="68"/>
      <c r="O1843" s="31" t="s">
        <v>3463</v>
      </c>
      <c r="P1843" s="31">
        <v>0.84</v>
      </c>
    </row>
    <row r="1844" spans="1:16" x14ac:dyDescent="0.35">
      <c r="A1844" s="2" t="s">
        <v>16</v>
      </c>
      <c r="B1844" s="27">
        <v>2</v>
      </c>
      <c r="C1844" s="2" t="s">
        <v>265</v>
      </c>
      <c r="D1844" s="11" t="s">
        <v>328</v>
      </c>
      <c r="E1844" s="11"/>
      <c r="F1844" s="11" t="s">
        <v>111</v>
      </c>
      <c r="G1844" s="11" t="s">
        <v>99</v>
      </c>
      <c r="H1844" s="11" t="s">
        <v>7288</v>
      </c>
      <c r="I1844" s="68"/>
      <c r="J1844" s="68"/>
      <c r="K1844" s="68"/>
      <c r="L1844" s="68"/>
      <c r="M1844" s="68"/>
      <c r="N1844" s="68" t="s">
        <v>2040</v>
      </c>
      <c r="O1844" s="31" t="s">
        <v>3464</v>
      </c>
      <c r="P1844" s="31">
        <v>0.84</v>
      </c>
    </row>
    <row r="1845" spans="1:16" x14ac:dyDescent="0.35">
      <c r="A1845" s="2" t="s">
        <v>16</v>
      </c>
      <c r="B1845" s="27">
        <v>2</v>
      </c>
      <c r="C1845" s="2" t="s">
        <v>265</v>
      </c>
      <c r="D1845" s="11" t="s">
        <v>328</v>
      </c>
      <c r="E1845" s="11"/>
      <c r="F1845" s="11" t="s">
        <v>111</v>
      </c>
      <c r="G1845" s="11" t="s">
        <v>99</v>
      </c>
      <c r="H1845" s="11" t="s">
        <v>7276</v>
      </c>
      <c r="I1845" s="68"/>
      <c r="J1845" s="68"/>
      <c r="K1845" s="68"/>
      <c r="L1845" s="68"/>
      <c r="M1845" s="68" t="s">
        <v>2040</v>
      </c>
      <c r="N1845" s="68" t="s">
        <v>2040</v>
      </c>
      <c r="O1845" s="31" t="s">
        <v>3465</v>
      </c>
      <c r="P1845" s="31">
        <v>0.63</v>
      </c>
    </row>
    <row r="1846" spans="1:16" x14ac:dyDescent="0.35">
      <c r="A1846" s="2" t="s">
        <v>16</v>
      </c>
      <c r="B1846" s="27">
        <v>2</v>
      </c>
      <c r="C1846" s="2" t="s">
        <v>265</v>
      </c>
      <c r="D1846" s="11" t="s">
        <v>328</v>
      </c>
      <c r="E1846" s="11"/>
      <c r="F1846" s="11" t="s">
        <v>111</v>
      </c>
      <c r="G1846" s="11" t="s">
        <v>659</v>
      </c>
      <c r="H1846" s="11" t="s">
        <v>7269</v>
      </c>
      <c r="I1846" s="68"/>
      <c r="J1846" s="68"/>
      <c r="K1846" s="68"/>
      <c r="L1846" s="68"/>
      <c r="M1846" s="68"/>
      <c r="N1846" s="68"/>
      <c r="O1846" s="31" t="s">
        <v>1214</v>
      </c>
      <c r="P1846" s="31">
        <v>1.9139999999999999</v>
      </c>
    </row>
    <row r="1847" spans="1:16" x14ac:dyDescent="0.35">
      <c r="A1847" s="2" t="s">
        <v>16</v>
      </c>
      <c r="B1847" s="27">
        <v>2</v>
      </c>
      <c r="C1847" s="2" t="s">
        <v>265</v>
      </c>
      <c r="D1847" s="11" t="s">
        <v>328</v>
      </c>
      <c r="E1847" s="11"/>
      <c r="F1847" s="11" t="s">
        <v>111</v>
      </c>
      <c r="G1847" s="11" t="s">
        <v>659</v>
      </c>
      <c r="H1847" s="11" t="s">
        <v>7279</v>
      </c>
      <c r="I1847" s="68"/>
      <c r="J1847" s="68"/>
      <c r="K1847" s="68"/>
      <c r="L1847" s="68"/>
      <c r="M1847" s="68" t="s">
        <v>2040</v>
      </c>
      <c r="N1847" s="68"/>
      <c r="O1847" s="31" t="s">
        <v>3466</v>
      </c>
      <c r="P1847" s="31">
        <v>1.5309999999999999</v>
      </c>
    </row>
    <row r="1848" spans="1:16" x14ac:dyDescent="0.35">
      <c r="A1848" s="2" t="s">
        <v>16</v>
      </c>
      <c r="B1848" s="27">
        <v>2</v>
      </c>
      <c r="C1848" s="2" t="s">
        <v>265</v>
      </c>
      <c r="D1848" s="11" t="s">
        <v>328</v>
      </c>
      <c r="E1848" s="11"/>
      <c r="F1848" s="11" t="s">
        <v>111</v>
      </c>
      <c r="G1848" s="11" t="s">
        <v>659</v>
      </c>
      <c r="H1848" s="11" t="s">
        <v>7288</v>
      </c>
      <c r="I1848" s="68"/>
      <c r="J1848" s="68"/>
      <c r="K1848" s="68"/>
      <c r="L1848" s="68"/>
      <c r="M1848" s="68"/>
      <c r="N1848" s="68" t="s">
        <v>2040</v>
      </c>
      <c r="O1848" s="31" t="s">
        <v>3467</v>
      </c>
      <c r="P1848" s="31">
        <v>1.5309999999999999</v>
      </c>
    </row>
    <row r="1849" spans="1:16" x14ac:dyDescent="0.35">
      <c r="A1849" s="2" t="s">
        <v>16</v>
      </c>
      <c r="B1849" s="27">
        <v>2</v>
      </c>
      <c r="C1849" s="2" t="s">
        <v>265</v>
      </c>
      <c r="D1849" s="11" t="s">
        <v>328</v>
      </c>
      <c r="E1849" s="11"/>
      <c r="F1849" s="11" t="s">
        <v>111</v>
      </c>
      <c r="G1849" s="11" t="s">
        <v>659</v>
      </c>
      <c r="H1849" s="11" t="s">
        <v>7276</v>
      </c>
      <c r="I1849" s="68"/>
      <c r="J1849" s="68"/>
      <c r="K1849" s="68"/>
      <c r="L1849" s="68"/>
      <c r="M1849" s="68" t="s">
        <v>2040</v>
      </c>
      <c r="N1849" s="68" t="s">
        <v>2040</v>
      </c>
      <c r="O1849" s="31" t="s">
        <v>3468</v>
      </c>
      <c r="P1849" s="31">
        <v>1.1479999999999999</v>
      </c>
    </row>
    <row r="1850" spans="1:16" x14ac:dyDescent="0.35">
      <c r="A1850" s="2" t="s">
        <v>16</v>
      </c>
      <c r="B1850" s="27">
        <v>2</v>
      </c>
      <c r="C1850" s="2" t="s">
        <v>265</v>
      </c>
      <c r="D1850" s="11" t="s">
        <v>328</v>
      </c>
      <c r="E1850" s="11"/>
      <c r="F1850" s="11" t="s">
        <v>112</v>
      </c>
      <c r="G1850" s="11" t="s">
        <v>99</v>
      </c>
      <c r="H1850" s="11" t="s">
        <v>7269</v>
      </c>
      <c r="I1850" s="68"/>
      <c r="J1850" s="68"/>
      <c r="K1850" s="68"/>
      <c r="L1850" s="68"/>
      <c r="M1850" s="68"/>
      <c r="N1850" s="68"/>
      <c r="O1850" s="31" t="s">
        <v>1215</v>
      </c>
      <c r="P1850" s="31">
        <v>1.05</v>
      </c>
    </row>
    <row r="1851" spans="1:16" x14ac:dyDescent="0.35">
      <c r="A1851" s="2" t="s">
        <v>16</v>
      </c>
      <c r="B1851" s="27">
        <v>2</v>
      </c>
      <c r="C1851" s="2" t="s">
        <v>265</v>
      </c>
      <c r="D1851" s="11" t="s">
        <v>328</v>
      </c>
      <c r="E1851" s="11"/>
      <c r="F1851" s="11" t="s">
        <v>112</v>
      </c>
      <c r="G1851" s="11" t="s">
        <v>99</v>
      </c>
      <c r="H1851" s="11" t="s">
        <v>7279</v>
      </c>
      <c r="I1851" s="68"/>
      <c r="J1851" s="68"/>
      <c r="K1851" s="68"/>
      <c r="L1851" s="68"/>
      <c r="M1851" s="68" t="s">
        <v>2040</v>
      </c>
      <c r="N1851" s="68"/>
      <c r="O1851" s="31" t="s">
        <v>3469</v>
      </c>
      <c r="P1851" s="31">
        <v>0.84</v>
      </c>
    </row>
    <row r="1852" spans="1:16" x14ac:dyDescent="0.35">
      <c r="A1852" s="2" t="s">
        <v>16</v>
      </c>
      <c r="B1852" s="27">
        <v>2</v>
      </c>
      <c r="C1852" s="2" t="s">
        <v>265</v>
      </c>
      <c r="D1852" s="11" t="s">
        <v>328</v>
      </c>
      <c r="E1852" s="11"/>
      <c r="F1852" s="11" t="s">
        <v>112</v>
      </c>
      <c r="G1852" s="11" t="s">
        <v>99</v>
      </c>
      <c r="H1852" s="11" t="s">
        <v>7288</v>
      </c>
      <c r="I1852" s="68"/>
      <c r="J1852" s="68"/>
      <c r="K1852" s="68"/>
      <c r="L1852" s="68"/>
      <c r="M1852" s="68"/>
      <c r="N1852" s="68" t="s">
        <v>2040</v>
      </c>
      <c r="O1852" s="31" t="s">
        <v>3470</v>
      </c>
      <c r="P1852" s="31">
        <v>0.84</v>
      </c>
    </row>
    <row r="1853" spans="1:16" x14ac:dyDescent="0.35">
      <c r="A1853" s="2" t="s">
        <v>16</v>
      </c>
      <c r="B1853" s="27">
        <v>2</v>
      </c>
      <c r="C1853" s="2" t="s">
        <v>265</v>
      </c>
      <c r="D1853" s="11" t="s">
        <v>328</v>
      </c>
      <c r="E1853" s="11"/>
      <c r="F1853" s="11" t="s">
        <v>112</v>
      </c>
      <c r="G1853" s="11" t="s">
        <v>99</v>
      </c>
      <c r="H1853" s="11" t="s">
        <v>7276</v>
      </c>
      <c r="I1853" s="68"/>
      <c r="J1853" s="68"/>
      <c r="K1853" s="68"/>
      <c r="L1853" s="68"/>
      <c r="M1853" s="68" t="s">
        <v>2040</v>
      </c>
      <c r="N1853" s="68" t="s">
        <v>2040</v>
      </c>
      <c r="O1853" s="31" t="s">
        <v>3471</v>
      </c>
      <c r="P1853" s="31">
        <v>0.63</v>
      </c>
    </row>
    <row r="1854" spans="1:16" x14ac:dyDescent="0.35">
      <c r="A1854" s="2" t="s">
        <v>16</v>
      </c>
      <c r="B1854" s="27">
        <v>2</v>
      </c>
      <c r="C1854" s="2" t="s">
        <v>265</v>
      </c>
      <c r="D1854" s="11" t="s">
        <v>328</v>
      </c>
      <c r="E1854" s="11"/>
      <c r="F1854" s="11" t="s">
        <v>112</v>
      </c>
      <c r="G1854" s="11" t="s">
        <v>659</v>
      </c>
      <c r="H1854" s="11" t="s">
        <v>7269</v>
      </c>
      <c r="I1854" s="68"/>
      <c r="J1854" s="68"/>
      <c r="K1854" s="68"/>
      <c r="L1854" s="68"/>
      <c r="M1854" s="68"/>
      <c r="N1854" s="68"/>
      <c r="O1854" s="31" t="s">
        <v>1216</v>
      </c>
      <c r="P1854" s="31">
        <v>2.117</v>
      </c>
    </row>
    <row r="1855" spans="1:16" x14ac:dyDescent="0.35">
      <c r="A1855" s="2" t="s">
        <v>16</v>
      </c>
      <c r="B1855" s="27">
        <v>2</v>
      </c>
      <c r="C1855" s="2" t="s">
        <v>265</v>
      </c>
      <c r="D1855" s="11" t="s">
        <v>328</v>
      </c>
      <c r="E1855" s="11"/>
      <c r="F1855" s="11" t="s">
        <v>112</v>
      </c>
      <c r="G1855" s="11" t="s">
        <v>659</v>
      </c>
      <c r="H1855" s="11" t="s">
        <v>7279</v>
      </c>
      <c r="I1855" s="68"/>
      <c r="J1855" s="68"/>
      <c r="K1855" s="68"/>
      <c r="L1855" s="68"/>
      <c r="M1855" s="68" t="s">
        <v>2040</v>
      </c>
      <c r="N1855" s="68"/>
      <c r="O1855" s="31" t="s">
        <v>3472</v>
      </c>
      <c r="P1855" s="31">
        <v>1.694</v>
      </c>
    </row>
    <row r="1856" spans="1:16" x14ac:dyDescent="0.35">
      <c r="A1856" s="2" t="s">
        <v>16</v>
      </c>
      <c r="B1856" s="27">
        <v>2</v>
      </c>
      <c r="C1856" s="2" t="s">
        <v>265</v>
      </c>
      <c r="D1856" s="11" t="s">
        <v>328</v>
      </c>
      <c r="E1856" s="11"/>
      <c r="F1856" s="11" t="s">
        <v>112</v>
      </c>
      <c r="G1856" s="11" t="s">
        <v>659</v>
      </c>
      <c r="H1856" s="11" t="s">
        <v>7288</v>
      </c>
      <c r="I1856" s="68"/>
      <c r="J1856" s="68"/>
      <c r="K1856" s="68"/>
      <c r="L1856" s="68"/>
      <c r="M1856" s="68"/>
      <c r="N1856" s="68" t="s">
        <v>2040</v>
      </c>
      <c r="O1856" s="31" t="s">
        <v>3473</v>
      </c>
      <c r="P1856" s="31">
        <v>1.694</v>
      </c>
    </row>
    <row r="1857" spans="1:16" x14ac:dyDescent="0.35">
      <c r="A1857" s="2" t="s">
        <v>16</v>
      </c>
      <c r="B1857" s="27">
        <v>2</v>
      </c>
      <c r="C1857" s="2" t="s">
        <v>265</v>
      </c>
      <c r="D1857" s="11" t="s">
        <v>328</v>
      </c>
      <c r="E1857" s="11"/>
      <c r="F1857" s="11" t="s">
        <v>112</v>
      </c>
      <c r="G1857" s="11" t="s">
        <v>659</v>
      </c>
      <c r="H1857" s="11" t="s">
        <v>7276</v>
      </c>
      <c r="I1857" s="68"/>
      <c r="J1857" s="68"/>
      <c r="K1857" s="68"/>
      <c r="L1857" s="68"/>
      <c r="M1857" s="68" t="s">
        <v>2040</v>
      </c>
      <c r="N1857" s="68" t="s">
        <v>2040</v>
      </c>
      <c r="O1857" s="31" t="s">
        <v>3474</v>
      </c>
      <c r="P1857" s="31">
        <v>1.27</v>
      </c>
    </row>
    <row r="1858" spans="1:16" x14ac:dyDescent="0.35">
      <c r="A1858" s="2" t="s">
        <v>16</v>
      </c>
      <c r="B1858" s="27">
        <v>2</v>
      </c>
      <c r="C1858" s="2" t="s">
        <v>265</v>
      </c>
      <c r="D1858" s="11" t="s">
        <v>328</v>
      </c>
      <c r="E1858" s="11"/>
      <c r="F1858" s="11" t="s">
        <v>113</v>
      </c>
      <c r="G1858" s="11" t="s">
        <v>99</v>
      </c>
      <c r="H1858" s="11" t="s">
        <v>7269</v>
      </c>
      <c r="I1858" s="68"/>
      <c r="J1858" s="68"/>
      <c r="K1858" s="68"/>
      <c r="L1858" s="68"/>
      <c r="M1858" s="68"/>
      <c r="N1858" s="68"/>
      <c r="O1858" s="31" t="s">
        <v>1217</v>
      </c>
      <c r="P1858" s="31">
        <v>1.9139999999999999</v>
      </c>
    </row>
    <row r="1859" spans="1:16" x14ac:dyDescent="0.35">
      <c r="A1859" s="2" t="s">
        <v>16</v>
      </c>
      <c r="B1859" s="27">
        <v>2</v>
      </c>
      <c r="C1859" s="2" t="s">
        <v>265</v>
      </c>
      <c r="D1859" s="11" t="s">
        <v>328</v>
      </c>
      <c r="E1859" s="11"/>
      <c r="F1859" s="11" t="s">
        <v>113</v>
      </c>
      <c r="G1859" s="11" t="s">
        <v>99</v>
      </c>
      <c r="H1859" s="11" t="s">
        <v>7279</v>
      </c>
      <c r="I1859" s="68"/>
      <c r="J1859" s="68"/>
      <c r="K1859" s="68"/>
      <c r="L1859" s="68"/>
      <c r="M1859" s="68" t="s">
        <v>2040</v>
      </c>
      <c r="N1859" s="68"/>
      <c r="O1859" s="31" t="s">
        <v>3475</v>
      </c>
      <c r="P1859" s="31">
        <v>1.5309999999999999</v>
      </c>
    </row>
    <row r="1860" spans="1:16" x14ac:dyDescent="0.35">
      <c r="A1860" s="2" t="s">
        <v>16</v>
      </c>
      <c r="B1860" s="27">
        <v>2</v>
      </c>
      <c r="C1860" s="2" t="s">
        <v>265</v>
      </c>
      <c r="D1860" s="11" t="s">
        <v>328</v>
      </c>
      <c r="E1860" s="11"/>
      <c r="F1860" s="11" t="s">
        <v>113</v>
      </c>
      <c r="G1860" s="11" t="s">
        <v>99</v>
      </c>
      <c r="H1860" s="11" t="s">
        <v>7288</v>
      </c>
      <c r="I1860" s="68"/>
      <c r="J1860" s="68"/>
      <c r="K1860" s="68"/>
      <c r="L1860" s="68"/>
      <c r="M1860" s="68"/>
      <c r="N1860" s="68" t="s">
        <v>2040</v>
      </c>
      <c r="O1860" s="31" t="s">
        <v>3476</v>
      </c>
      <c r="P1860" s="31">
        <v>1.5309999999999999</v>
      </c>
    </row>
    <row r="1861" spans="1:16" x14ac:dyDescent="0.35">
      <c r="A1861" s="2" t="s">
        <v>16</v>
      </c>
      <c r="B1861" s="27">
        <v>2</v>
      </c>
      <c r="C1861" s="2" t="s">
        <v>265</v>
      </c>
      <c r="D1861" s="11" t="s">
        <v>328</v>
      </c>
      <c r="E1861" s="11"/>
      <c r="F1861" s="11" t="s">
        <v>113</v>
      </c>
      <c r="G1861" s="11" t="s">
        <v>99</v>
      </c>
      <c r="H1861" s="11" t="s">
        <v>7276</v>
      </c>
      <c r="I1861" s="68"/>
      <c r="J1861" s="68"/>
      <c r="K1861" s="68"/>
      <c r="L1861" s="68"/>
      <c r="M1861" s="68" t="s">
        <v>2040</v>
      </c>
      <c r="N1861" s="68" t="s">
        <v>2040</v>
      </c>
      <c r="O1861" s="31" t="s">
        <v>3477</v>
      </c>
      <c r="P1861" s="31">
        <v>1.1479999999999999</v>
      </c>
    </row>
    <row r="1862" spans="1:16" x14ac:dyDescent="0.35">
      <c r="A1862" s="2" t="s">
        <v>16</v>
      </c>
      <c r="B1862" s="27">
        <v>2</v>
      </c>
      <c r="C1862" s="2" t="s">
        <v>265</v>
      </c>
      <c r="D1862" s="11" t="s">
        <v>328</v>
      </c>
      <c r="E1862" s="11"/>
      <c r="F1862" s="11" t="s">
        <v>113</v>
      </c>
      <c r="G1862" s="11" t="s">
        <v>659</v>
      </c>
      <c r="H1862" s="11" t="s">
        <v>7269</v>
      </c>
      <c r="I1862" s="68"/>
      <c r="J1862" s="68"/>
      <c r="K1862" s="68"/>
      <c r="L1862" s="68"/>
      <c r="M1862" s="68"/>
      <c r="N1862" s="68"/>
      <c r="O1862" s="31" t="s">
        <v>1218</v>
      </c>
      <c r="P1862" s="31">
        <v>2.5379999999999998</v>
      </c>
    </row>
    <row r="1863" spans="1:16" x14ac:dyDescent="0.35">
      <c r="A1863" s="2" t="s">
        <v>16</v>
      </c>
      <c r="B1863" s="27">
        <v>2</v>
      </c>
      <c r="C1863" s="2" t="s">
        <v>265</v>
      </c>
      <c r="D1863" s="11" t="s">
        <v>328</v>
      </c>
      <c r="E1863" s="11"/>
      <c r="F1863" s="11" t="s">
        <v>113</v>
      </c>
      <c r="G1863" s="11" t="s">
        <v>659</v>
      </c>
      <c r="H1863" s="11" t="s">
        <v>7279</v>
      </c>
      <c r="I1863" s="68"/>
      <c r="J1863" s="68"/>
      <c r="K1863" s="68"/>
      <c r="L1863" s="68"/>
      <c r="M1863" s="68" t="s">
        <v>2040</v>
      </c>
      <c r="N1863" s="68"/>
      <c r="O1863" s="31" t="s">
        <v>3478</v>
      </c>
      <c r="P1863" s="31">
        <v>2.0299999999999998</v>
      </c>
    </row>
    <row r="1864" spans="1:16" x14ac:dyDescent="0.35">
      <c r="A1864" s="2" t="s">
        <v>16</v>
      </c>
      <c r="B1864" s="27">
        <v>2</v>
      </c>
      <c r="C1864" s="2" t="s">
        <v>265</v>
      </c>
      <c r="D1864" s="11" t="s">
        <v>328</v>
      </c>
      <c r="E1864" s="11"/>
      <c r="F1864" s="11" t="s">
        <v>113</v>
      </c>
      <c r="G1864" s="11" t="s">
        <v>659</v>
      </c>
      <c r="H1864" s="11" t="s">
        <v>7288</v>
      </c>
      <c r="I1864" s="68"/>
      <c r="J1864" s="68"/>
      <c r="K1864" s="68"/>
      <c r="L1864" s="68"/>
      <c r="M1864" s="68"/>
      <c r="N1864" s="68" t="s">
        <v>2040</v>
      </c>
      <c r="O1864" s="31" t="s">
        <v>3479</v>
      </c>
      <c r="P1864" s="31">
        <v>2.0299999999999998</v>
      </c>
    </row>
    <row r="1865" spans="1:16" x14ac:dyDescent="0.35">
      <c r="A1865" s="2" t="s">
        <v>16</v>
      </c>
      <c r="B1865" s="27">
        <v>2</v>
      </c>
      <c r="C1865" s="2" t="s">
        <v>265</v>
      </c>
      <c r="D1865" s="11" t="s">
        <v>328</v>
      </c>
      <c r="E1865" s="11"/>
      <c r="F1865" s="11" t="s">
        <v>113</v>
      </c>
      <c r="G1865" s="11" t="s">
        <v>659</v>
      </c>
      <c r="H1865" s="11" t="s">
        <v>7276</v>
      </c>
      <c r="I1865" s="68"/>
      <c r="J1865" s="68"/>
      <c r="K1865" s="68"/>
      <c r="L1865" s="68"/>
      <c r="M1865" s="68" t="s">
        <v>2040</v>
      </c>
      <c r="N1865" s="68" t="s">
        <v>2040</v>
      </c>
      <c r="O1865" s="31" t="s">
        <v>3480</v>
      </c>
      <c r="P1865" s="31">
        <v>1.5229999999999999</v>
      </c>
    </row>
    <row r="1866" spans="1:16" x14ac:dyDescent="0.35">
      <c r="A1866" s="2" t="s">
        <v>16</v>
      </c>
      <c r="B1866" s="27">
        <v>2</v>
      </c>
      <c r="C1866" s="2" t="s">
        <v>265</v>
      </c>
      <c r="D1866" s="11" t="s">
        <v>328</v>
      </c>
      <c r="E1866" s="11"/>
      <c r="F1866" s="11" t="s">
        <v>114</v>
      </c>
      <c r="G1866" s="11" t="s">
        <v>99</v>
      </c>
      <c r="H1866" s="11" t="s">
        <v>7269</v>
      </c>
      <c r="I1866" s="68"/>
      <c r="J1866" s="68"/>
      <c r="K1866" s="68"/>
      <c r="L1866" s="68"/>
      <c r="M1866" s="68"/>
      <c r="N1866" s="68"/>
      <c r="O1866" s="31" t="s">
        <v>1219</v>
      </c>
      <c r="P1866" s="31">
        <v>1.9139999999999999</v>
      </c>
    </row>
    <row r="1867" spans="1:16" x14ac:dyDescent="0.35">
      <c r="A1867" s="2" t="s">
        <v>16</v>
      </c>
      <c r="B1867" s="27">
        <v>2</v>
      </c>
      <c r="C1867" s="2" t="s">
        <v>265</v>
      </c>
      <c r="D1867" s="11" t="s">
        <v>328</v>
      </c>
      <c r="E1867" s="11"/>
      <c r="F1867" s="11" t="s">
        <v>114</v>
      </c>
      <c r="G1867" s="11" t="s">
        <v>99</v>
      </c>
      <c r="H1867" s="11" t="s">
        <v>7279</v>
      </c>
      <c r="I1867" s="68"/>
      <c r="J1867" s="68"/>
      <c r="K1867" s="68"/>
      <c r="L1867" s="68"/>
      <c r="M1867" s="68" t="s">
        <v>2040</v>
      </c>
      <c r="N1867" s="68"/>
      <c r="O1867" s="31" t="s">
        <v>3481</v>
      </c>
      <c r="P1867" s="31">
        <v>1.5309999999999999</v>
      </c>
    </row>
    <row r="1868" spans="1:16" x14ac:dyDescent="0.35">
      <c r="A1868" s="2" t="s">
        <v>16</v>
      </c>
      <c r="B1868" s="27">
        <v>2</v>
      </c>
      <c r="C1868" s="2" t="s">
        <v>265</v>
      </c>
      <c r="D1868" s="11" t="s">
        <v>328</v>
      </c>
      <c r="E1868" s="11"/>
      <c r="F1868" s="11" t="s">
        <v>114</v>
      </c>
      <c r="G1868" s="11" t="s">
        <v>99</v>
      </c>
      <c r="H1868" s="11" t="s">
        <v>7288</v>
      </c>
      <c r="I1868" s="68"/>
      <c r="J1868" s="68"/>
      <c r="K1868" s="68"/>
      <c r="L1868" s="68"/>
      <c r="M1868" s="68"/>
      <c r="N1868" s="68" t="s">
        <v>2040</v>
      </c>
      <c r="O1868" s="31" t="s">
        <v>3482</v>
      </c>
      <c r="P1868" s="31">
        <v>1.5309999999999999</v>
      </c>
    </row>
    <row r="1869" spans="1:16" x14ac:dyDescent="0.35">
      <c r="A1869" s="2" t="s">
        <v>16</v>
      </c>
      <c r="B1869" s="27">
        <v>2</v>
      </c>
      <c r="C1869" s="2" t="s">
        <v>265</v>
      </c>
      <c r="D1869" s="11" t="s">
        <v>328</v>
      </c>
      <c r="E1869" s="11"/>
      <c r="F1869" s="11" t="s">
        <v>114</v>
      </c>
      <c r="G1869" s="11" t="s">
        <v>99</v>
      </c>
      <c r="H1869" s="11" t="s">
        <v>7276</v>
      </c>
      <c r="I1869" s="68"/>
      <c r="J1869" s="68"/>
      <c r="K1869" s="68"/>
      <c r="L1869" s="68"/>
      <c r="M1869" s="68" t="s">
        <v>2040</v>
      </c>
      <c r="N1869" s="68" t="s">
        <v>2040</v>
      </c>
      <c r="O1869" s="31" t="s">
        <v>3483</v>
      </c>
      <c r="P1869" s="31">
        <v>1.1479999999999999</v>
      </c>
    </row>
    <row r="1870" spans="1:16" x14ac:dyDescent="0.35">
      <c r="A1870" s="2" t="s">
        <v>16</v>
      </c>
      <c r="B1870" s="27">
        <v>2</v>
      </c>
      <c r="C1870" s="2" t="s">
        <v>265</v>
      </c>
      <c r="D1870" s="11" t="s">
        <v>328</v>
      </c>
      <c r="E1870" s="11"/>
      <c r="F1870" s="11" t="s">
        <v>114</v>
      </c>
      <c r="G1870" s="11" t="s">
        <v>659</v>
      </c>
      <c r="H1870" s="11" t="s">
        <v>7269</v>
      </c>
      <c r="I1870" s="68"/>
      <c r="J1870" s="68"/>
      <c r="K1870" s="68"/>
      <c r="L1870" s="68"/>
      <c r="M1870" s="68"/>
      <c r="N1870" s="68"/>
      <c r="O1870" s="31" t="s">
        <v>1220</v>
      </c>
      <c r="P1870" s="31">
        <v>2.9729999999999999</v>
      </c>
    </row>
    <row r="1871" spans="1:16" x14ac:dyDescent="0.35">
      <c r="A1871" s="2" t="s">
        <v>16</v>
      </c>
      <c r="B1871" s="27">
        <v>2</v>
      </c>
      <c r="C1871" s="2" t="s">
        <v>265</v>
      </c>
      <c r="D1871" s="11" t="s">
        <v>328</v>
      </c>
      <c r="E1871" s="11"/>
      <c r="F1871" s="11" t="s">
        <v>114</v>
      </c>
      <c r="G1871" s="11" t="s">
        <v>659</v>
      </c>
      <c r="H1871" s="11" t="s">
        <v>7279</v>
      </c>
      <c r="I1871" s="68"/>
      <c r="J1871" s="68"/>
      <c r="K1871" s="68"/>
      <c r="L1871" s="68"/>
      <c r="M1871" s="68" t="s">
        <v>2040</v>
      </c>
      <c r="N1871" s="68"/>
      <c r="O1871" s="31" t="s">
        <v>3484</v>
      </c>
      <c r="P1871" s="31">
        <v>2.3780000000000001</v>
      </c>
    </row>
    <row r="1872" spans="1:16" x14ac:dyDescent="0.35">
      <c r="A1872" s="2" t="s">
        <v>16</v>
      </c>
      <c r="B1872" s="27">
        <v>2</v>
      </c>
      <c r="C1872" s="2" t="s">
        <v>265</v>
      </c>
      <c r="D1872" s="11" t="s">
        <v>328</v>
      </c>
      <c r="E1872" s="11"/>
      <c r="F1872" s="11" t="s">
        <v>114</v>
      </c>
      <c r="G1872" s="11" t="s">
        <v>659</v>
      </c>
      <c r="H1872" s="11" t="s">
        <v>7288</v>
      </c>
      <c r="I1872" s="68"/>
      <c r="J1872" s="68"/>
      <c r="K1872" s="68"/>
      <c r="L1872" s="68"/>
      <c r="M1872" s="68"/>
      <c r="N1872" s="68" t="s">
        <v>2040</v>
      </c>
      <c r="O1872" s="31" t="s">
        <v>3485</v>
      </c>
      <c r="P1872" s="31">
        <v>2.3780000000000001</v>
      </c>
    </row>
    <row r="1873" spans="1:16" x14ac:dyDescent="0.35">
      <c r="A1873" s="2" t="s">
        <v>16</v>
      </c>
      <c r="B1873" s="27">
        <v>2</v>
      </c>
      <c r="C1873" s="2" t="s">
        <v>265</v>
      </c>
      <c r="D1873" s="11" t="s">
        <v>328</v>
      </c>
      <c r="E1873" s="11"/>
      <c r="F1873" s="11" t="s">
        <v>114</v>
      </c>
      <c r="G1873" s="11" t="s">
        <v>659</v>
      </c>
      <c r="H1873" s="11" t="s">
        <v>7276</v>
      </c>
      <c r="I1873" s="68"/>
      <c r="J1873" s="68"/>
      <c r="K1873" s="68"/>
      <c r="L1873" s="68"/>
      <c r="M1873" s="68" t="s">
        <v>2040</v>
      </c>
      <c r="N1873" s="68" t="s">
        <v>2040</v>
      </c>
      <c r="O1873" s="31" t="s">
        <v>3486</v>
      </c>
      <c r="P1873" s="31">
        <v>1.784</v>
      </c>
    </row>
    <row r="1874" spans="1:16" x14ac:dyDescent="0.35">
      <c r="A1874" s="2" t="s">
        <v>16</v>
      </c>
      <c r="B1874" s="27">
        <v>2</v>
      </c>
      <c r="C1874" s="2" t="s">
        <v>265</v>
      </c>
      <c r="D1874" s="11" t="s">
        <v>328</v>
      </c>
      <c r="E1874" s="11"/>
      <c r="F1874" s="11" t="s">
        <v>102</v>
      </c>
      <c r="G1874" s="11" t="s">
        <v>99</v>
      </c>
      <c r="H1874" s="11" t="s">
        <v>7269</v>
      </c>
      <c r="I1874" s="68"/>
      <c r="J1874" s="68"/>
      <c r="K1874" s="68"/>
      <c r="L1874" s="68"/>
      <c r="M1874" s="68"/>
      <c r="N1874" s="68"/>
      <c r="O1874" s="31" t="s">
        <v>1221</v>
      </c>
      <c r="P1874" s="31">
        <v>2.5489999999999999</v>
      </c>
    </row>
    <row r="1875" spans="1:16" x14ac:dyDescent="0.35">
      <c r="A1875" s="2" t="s">
        <v>16</v>
      </c>
      <c r="B1875" s="27">
        <v>2</v>
      </c>
      <c r="C1875" s="2" t="s">
        <v>265</v>
      </c>
      <c r="D1875" s="11" t="s">
        <v>328</v>
      </c>
      <c r="E1875" s="11"/>
      <c r="F1875" s="11" t="s">
        <v>102</v>
      </c>
      <c r="G1875" s="11" t="s">
        <v>99</v>
      </c>
      <c r="H1875" s="11" t="s">
        <v>7279</v>
      </c>
      <c r="I1875" s="68"/>
      <c r="J1875" s="68"/>
      <c r="K1875" s="68"/>
      <c r="L1875" s="68"/>
      <c r="M1875" s="68" t="s">
        <v>2040</v>
      </c>
      <c r="N1875" s="68"/>
      <c r="O1875" s="31" t="s">
        <v>3487</v>
      </c>
      <c r="P1875" s="31">
        <v>2.0390000000000001</v>
      </c>
    </row>
    <row r="1876" spans="1:16" x14ac:dyDescent="0.35">
      <c r="A1876" s="2" t="s">
        <v>16</v>
      </c>
      <c r="B1876" s="27">
        <v>2</v>
      </c>
      <c r="C1876" s="2" t="s">
        <v>265</v>
      </c>
      <c r="D1876" s="11" t="s">
        <v>328</v>
      </c>
      <c r="E1876" s="11"/>
      <c r="F1876" s="11" t="s">
        <v>102</v>
      </c>
      <c r="G1876" s="11" t="s">
        <v>99</v>
      </c>
      <c r="H1876" s="11" t="s">
        <v>7288</v>
      </c>
      <c r="I1876" s="68"/>
      <c r="J1876" s="68"/>
      <c r="K1876" s="68"/>
      <c r="L1876" s="68"/>
      <c r="M1876" s="68"/>
      <c r="N1876" s="68" t="s">
        <v>2040</v>
      </c>
      <c r="O1876" s="31" t="s">
        <v>3488</v>
      </c>
      <c r="P1876" s="31">
        <v>2.0390000000000001</v>
      </c>
    </row>
    <row r="1877" spans="1:16" x14ac:dyDescent="0.35">
      <c r="A1877" s="2" t="s">
        <v>16</v>
      </c>
      <c r="B1877" s="27">
        <v>2</v>
      </c>
      <c r="C1877" s="2" t="s">
        <v>265</v>
      </c>
      <c r="D1877" s="11" t="s">
        <v>328</v>
      </c>
      <c r="E1877" s="11"/>
      <c r="F1877" s="11" t="s">
        <v>102</v>
      </c>
      <c r="G1877" s="11" t="s">
        <v>99</v>
      </c>
      <c r="H1877" s="11" t="s">
        <v>7276</v>
      </c>
      <c r="I1877" s="68"/>
      <c r="J1877" s="68"/>
      <c r="K1877" s="68"/>
      <c r="L1877" s="68"/>
      <c r="M1877" s="68" t="s">
        <v>2040</v>
      </c>
      <c r="N1877" s="68" t="s">
        <v>2040</v>
      </c>
      <c r="O1877" s="31" t="s">
        <v>3489</v>
      </c>
      <c r="P1877" s="31">
        <v>1.5289999999999999</v>
      </c>
    </row>
    <row r="1878" spans="1:16" x14ac:dyDescent="0.35">
      <c r="A1878" s="2" t="s">
        <v>16</v>
      </c>
      <c r="B1878" s="27">
        <v>2</v>
      </c>
      <c r="C1878" s="2" t="s">
        <v>265</v>
      </c>
      <c r="D1878" s="11" t="s">
        <v>328</v>
      </c>
      <c r="E1878" s="11"/>
      <c r="F1878" s="11" t="s">
        <v>102</v>
      </c>
      <c r="G1878" s="11" t="s">
        <v>659</v>
      </c>
      <c r="H1878" s="11" t="s">
        <v>7269</v>
      </c>
      <c r="I1878" s="68"/>
      <c r="J1878" s="68"/>
      <c r="K1878" s="68"/>
      <c r="L1878" s="68"/>
      <c r="M1878" s="68"/>
      <c r="N1878" s="68"/>
      <c r="O1878" s="31" t="s">
        <v>1222</v>
      </c>
      <c r="P1878" s="31">
        <v>4.234</v>
      </c>
    </row>
    <row r="1879" spans="1:16" x14ac:dyDescent="0.35">
      <c r="A1879" s="2" t="s">
        <v>16</v>
      </c>
      <c r="B1879" s="27">
        <v>2</v>
      </c>
      <c r="C1879" s="2" t="s">
        <v>265</v>
      </c>
      <c r="D1879" s="11" t="s">
        <v>328</v>
      </c>
      <c r="E1879" s="11"/>
      <c r="F1879" s="11" t="s">
        <v>102</v>
      </c>
      <c r="G1879" s="11" t="s">
        <v>659</v>
      </c>
      <c r="H1879" s="11" t="s">
        <v>7279</v>
      </c>
      <c r="I1879" s="68"/>
      <c r="J1879" s="68"/>
      <c r="K1879" s="68"/>
      <c r="L1879" s="68"/>
      <c r="M1879" s="68" t="s">
        <v>2040</v>
      </c>
      <c r="N1879" s="68"/>
      <c r="O1879" s="31" t="s">
        <v>3490</v>
      </c>
      <c r="P1879" s="31">
        <v>3.387</v>
      </c>
    </row>
    <row r="1880" spans="1:16" x14ac:dyDescent="0.35">
      <c r="A1880" s="2" t="s">
        <v>16</v>
      </c>
      <c r="B1880" s="27">
        <v>2</v>
      </c>
      <c r="C1880" s="2" t="s">
        <v>265</v>
      </c>
      <c r="D1880" s="11" t="s">
        <v>328</v>
      </c>
      <c r="E1880" s="11"/>
      <c r="F1880" s="11" t="s">
        <v>102</v>
      </c>
      <c r="G1880" s="11" t="s">
        <v>659</v>
      </c>
      <c r="H1880" s="11" t="s">
        <v>7288</v>
      </c>
      <c r="I1880" s="68"/>
      <c r="J1880" s="68"/>
      <c r="K1880" s="68"/>
      <c r="L1880" s="68"/>
      <c r="M1880" s="68"/>
      <c r="N1880" s="68" t="s">
        <v>2040</v>
      </c>
      <c r="O1880" s="31" t="s">
        <v>3491</v>
      </c>
      <c r="P1880" s="31">
        <v>3.387</v>
      </c>
    </row>
    <row r="1881" spans="1:16" x14ac:dyDescent="0.35">
      <c r="A1881" s="2" t="s">
        <v>16</v>
      </c>
      <c r="B1881" s="27">
        <v>2</v>
      </c>
      <c r="C1881" s="2" t="s">
        <v>265</v>
      </c>
      <c r="D1881" s="11" t="s">
        <v>328</v>
      </c>
      <c r="E1881" s="11"/>
      <c r="F1881" s="11" t="s">
        <v>102</v>
      </c>
      <c r="G1881" s="11" t="s">
        <v>659</v>
      </c>
      <c r="H1881" s="11" t="s">
        <v>7276</v>
      </c>
      <c r="I1881" s="68"/>
      <c r="J1881" s="68"/>
      <c r="K1881" s="68"/>
      <c r="L1881" s="68"/>
      <c r="M1881" s="68" t="s">
        <v>2040</v>
      </c>
      <c r="N1881" s="68" t="s">
        <v>2040</v>
      </c>
      <c r="O1881" s="31" t="s">
        <v>3492</v>
      </c>
      <c r="P1881" s="31">
        <v>2.54</v>
      </c>
    </row>
    <row r="1882" spans="1:16" x14ac:dyDescent="0.35">
      <c r="A1882" s="2" t="s">
        <v>11</v>
      </c>
      <c r="B1882" s="27">
        <v>2</v>
      </c>
      <c r="C1882" s="2" t="s">
        <v>357</v>
      </c>
      <c r="D1882" s="11" t="s">
        <v>492</v>
      </c>
      <c r="E1882" s="11"/>
      <c r="F1882" s="33" t="s">
        <v>608</v>
      </c>
      <c r="G1882" s="33" t="s">
        <v>608</v>
      </c>
      <c r="H1882" s="11" t="s">
        <v>7269</v>
      </c>
      <c r="I1882" s="67"/>
      <c r="J1882" s="67"/>
      <c r="K1882" s="67"/>
      <c r="L1882" s="67"/>
      <c r="M1882" s="67"/>
      <c r="N1882" s="67"/>
      <c r="O1882" s="31" t="s">
        <v>1223</v>
      </c>
      <c r="P1882" s="31">
        <v>8.6999999999999994E-2</v>
      </c>
    </row>
    <row r="1883" spans="1:16" x14ac:dyDescent="0.35">
      <c r="A1883" s="2" t="s">
        <v>11</v>
      </c>
      <c r="B1883" s="27">
        <v>2</v>
      </c>
      <c r="C1883" s="2" t="s">
        <v>357</v>
      </c>
      <c r="D1883" s="11" t="s">
        <v>492</v>
      </c>
      <c r="E1883" s="11"/>
      <c r="F1883" s="33" t="s">
        <v>608</v>
      </c>
      <c r="G1883" s="33" t="s">
        <v>608</v>
      </c>
      <c r="H1883" s="11" t="s">
        <v>7279</v>
      </c>
      <c r="I1883" s="68"/>
      <c r="J1883" s="68"/>
      <c r="K1883" s="68"/>
      <c r="L1883" s="68"/>
      <c r="M1883" s="68" t="s">
        <v>2040</v>
      </c>
      <c r="N1883" s="68"/>
      <c r="O1883" s="31" t="s">
        <v>3493</v>
      </c>
      <c r="P1883" s="31">
        <v>7.0000000000000007E-2</v>
      </c>
    </row>
    <row r="1884" spans="1:16" x14ac:dyDescent="0.35">
      <c r="A1884" s="2" t="s">
        <v>11</v>
      </c>
      <c r="B1884" s="27">
        <v>2</v>
      </c>
      <c r="C1884" s="2" t="s">
        <v>273</v>
      </c>
      <c r="D1884" s="11" t="s">
        <v>347</v>
      </c>
      <c r="E1884" s="11"/>
      <c r="F1884" s="11" t="s">
        <v>252</v>
      </c>
      <c r="G1884" s="11" t="s">
        <v>608</v>
      </c>
      <c r="H1884" s="11" t="s">
        <v>7269</v>
      </c>
      <c r="I1884" s="68"/>
      <c r="J1884" s="68"/>
      <c r="K1884" s="68"/>
      <c r="L1884" s="68"/>
      <c r="M1884" s="68"/>
      <c r="N1884" s="68"/>
      <c r="O1884" s="31" t="s">
        <v>1224</v>
      </c>
      <c r="P1884" s="31">
        <v>1E-3</v>
      </c>
    </row>
    <row r="1885" spans="1:16" x14ac:dyDescent="0.35">
      <c r="A1885" s="2" t="s">
        <v>11</v>
      </c>
      <c r="B1885" s="27">
        <v>2</v>
      </c>
      <c r="C1885" s="2" t="s">
        <v>273</v>
      </c>
      <c r="D1885" s="11" t="s">
        <v>347</v>
      </c>
      <c r="E1885" s="11"/>
      <c r="F1885" s="11" t="s">
        <v>252</v>
      </c>
      <c r="G1885" s="11" t="s">
        <v>608</v>
      </c>
      <c r="H1885" s="11" t="s">
        <v>7279</v>
      </c>
      <c r="I1885" s="68"/>
      <c r="J1885" s="68"/>
      <c r="K1885" s="68"/>
      <c r="L1885" s="68"/>
      <c r="M1885" s="68" t="s">
        <v>2040</v>
      </c>
      <c r="N1885" s="68"/>
      <c r="O1885" s="31" t="s">
        <v>3494</v>
      </c>
      <c r="P1885" s="31">
        <v>1E-3</v>
      </c>
    </row>
    <row r="1886" spans="1:16" x14ac:dyDescent="0.35">
      <c r="A1886" s="2" t="s">
        <v>11</v>
      </c>
      <c r="B1886" s="27">
        <v>2</v>
      </c>
      <c r="C1886" s="2" t="s">
        <v>273</v>
      </c>
      <c r="D1886" s="11" t="s">
        <v>347</v>
      </c>
      <c r="E1886" s="11"/>
      <c r="F1886" s="11" t="s">
        <v>252</v>
      </c>
      <c r="G1886" s="11" t="s">
        <v>608</v>
      </c>
      <c r="H1886" s="11" t="s">
        <v>7285</v>
      </c>
      <c r="I1886" s="68" t="s">
        <v>2040</v>
      </c>
      <c r="J1886" s="68"/>
      <c r="K1886" s="68"/>
      <c r="L1886" s="68"/>
      <c r="M1886" s="68"/>
      <c r="N1886" s="68"/>
      <c r="O1886" s="31" t="s">
        <v>3495</v>
      </c>
      <c r="P1886" s="31">
        <v>1E-3</v>
      </c>
    </row>
    <row r="1887" spans="1:16" x14ac:dyDescent="0.35">
      <c r="A1887" s="2" t="s">
        <v>11</v>
      </c>
      <c r="B1887" s="27">
        <v>2</v>
      </c>
      <c r="C1887" s="2" t="s">
        <v>273</v>
      </c>
      <c r="D1887" s="11" t="s">
        <v>347</v>
      </c>
      <c r="E1887" s="11"/>
      <c r="F1887" s="11" t="s">
        <v>252</v>
      </c>
      <c r="G1887" s="11" t="s">
        <v>608</v>
      </c>
      <c r="H1887" s="11" t="s">
        <v>7273</v>
      </c>
      <c r="I1887" s="68" t="s">
        <v>2040</v>
      </c>
      <c r="J1887" s="68"/>
      <c r="K1887" s="68"/>
      <c r="L1887" s="68"/>
      <c r="M1887" s="68" t="s">
        <v>2040</v>
      </c>
      <c r="N1887" s="68"/>
      <c r="O1887" s="31" t="s">
        <v>3496</v>
      </c>
      <c r="P1887" s="31">
        <v>1E-3</v>
      </c>
    </row>
    <row r="1888" spans="1:16" x14ac:dyDescent="0.35">
      <c r="A1888" s="2" t="s">
        <v>11</v>
      </c>
      <c r="B1888" s="27">
        <v>2</v>
      </c>
      <c r="C1888" s="2" t="s">
        <v>273</v>
      </c>
      <c r="D1888" s="11" t="s">
        <v>347</v>
      </c>
      <c r="E1888" s="11"/>
      <c r="F1888" s="11" t="s">
        <v>253</v>
      </c>
      <c r="G1888" s="11" t="s">
        <v>608</v>
      </c>
      <c r="H1888" s="11" t="s">
        <v>7269</v>
      </c>
      <c r="I1888" s="68"/>
      <c r="J1888" s="68"/>
      <c r="K1888" s="68"/>
      <c r="L1888" s="68"/>
      <c r="M1888" s="68"/>
      <c r="N1888" s="68"/>
      <c r="O1888" s="31" t="s">
        <v>1225</v>
      </c>
      <c r="P1888" s="31">
        <v>3.0000000000000001E-3</v>
      </c>
    </row>
    <row r="1889" spans="1:16" x14ac:dyDescent="0.35">
      <c r="A1889" s="2" t="s">
        <v>11</v>
      </c>
      <c r="B1889" s="27">
        <v>2</v>
      </c>
      <c r="C1889" s="2" t="s">
        <v>273</v>
      </c>
      <c r="D1889" s="11" t="s">
        <v>347</v>
      </c>
      <c r="E1889" s="11"/>
      <c r="F1889" s="11" t="s">
        <v>253</v>
      </c>
      <c r="G1889" s="11" t="s">
        <v>608</v>
      </c>
      <c r="H1889" s="11" t="s">
        <v>7279</v>
      </c>
      <c r="I1889" s="68"/>
      <c r="J1889" s="68"/>
      <c r="K1889" s="68"/>
      <c r="L1889" s="68"/>
      <c r="M1889" s="68" t="s">
        <v>2040</v>
      </c>
      <c r="N1889" s="68"/>
      <c r="O1889" s="31" t="s">
        <v>3497</v>
      </c>
      <c r="P1889" s="31">
        <v>2E-3</v>
      </c>
    </row>
    <row r="1890" spans="1:16" x14ac:dyDescent="0.35">
      <c r="A1890" s="2" t="s">
        <v>11</v>
      </c>
      <c r="B1890" s="27">
        <v>2</v>
      </c>
      <c r="C1890" s="2" t="s">
        <v>273</v>
      </c>
      <c r="D1890" s="11" t="s">
        <v>347</v>
      </c>
      <c r="E1890" s="11"/>
      <c r="F1890" s="11" t="s">
        <v>253</v>
      </c>
      <c r="G1890" s="11" t="s">
        <v>608</v>
      </c>
      <c r="H1890" s="11" t="s">
        <v>7285</v>
      </c>
      <c r="I1890" s="68" t="s">
        <v>2040</v>
      </c>
      <c r="J1890" s="68"/>
      <c r="K1890" s="68"/>
      <c r="L1890" s="68"/>
      <c r="M1890" s="68"/>
      <c r="N1890" s="68"/>
      <c r="O1890" s="31" t="s">
        <v>3498</v>
      </c>
      <c r="P1890" s="31">
        <v>3.0000000000000001E-3</v>
      </c>
    </row>
    <row r="1891" spans="1:16" x14ac:dyDescent="0.35">
      <c r="A1891" s="2" t="s">
        <v>11</v>
      </c>
      <c r="B1891" s="27">
        <v>2</v>
      </c>
      <c r="C1891" s="2" t="s">
        <v>273</v>
      </c>
      <c r="D1891" s="11" t="s">
        <v>347</v>
      </c>
      <c r="E1891" s="11"/>
      <c r="F1891" s="11" t="s">
        <v>253</v>
      </c>
      <c r="G1891" s="11" t="s">
        <v>608</v>
      </c>
      <c r="H1891" s="11" t="s">
        <v>7273</v>
      </c>
      <c r="I1891" s="68" t="s">
        <v>2040</v>
      </c>
      <c r="J1891" s="68"/>
      <c r="K1891" s="68"/>
      <c r="L1891" s="68"/>
      <c r="M1891" s="68" t="s">
        <v>2040</v>
      </c>
      <c r="N1891" s="68"/>
      <c r="O1891" s="31" t="s">
        <v>3499</v>
      </c>
      <c r="P1891" s="31">
        <v>3.0000000000000001E-3</v>
      </c>
    </row>
    <row r="1892" spans="1:16" x14ac:dyDescent="0.35">
      <c r="A1892" s="2" t="s">
        <v>11</v>
      </c>
      <c r="B1892" s="27">
        <v>2</v>
      </c>
      <c r="C1892" s="2" t="s">
        <v>273</v>
      </c>
      <c r="D1892" s="11" t="s">
        <v>347</v>
      </c>
      <c r="E1892" s="11"/>
      <c r="F1892" s="11" t="s">
        <v>254</v>
      </c>
      <c r="G1892" s="11" t="s">
        <v>608</v>
      </c>
      <c r="H1892" s="11" t="s">
        <v>7269</v>
      </c>
      <c r="I1892" s="68"/>
      <c r="J1892" s="68"/>
      <c r="K1892" s="68"/>
      <c r="L1892" s="68"/>
      <c r="M1892" s="68"/>
      <c r="N1892" s="68"/>
      <c r="O1892" s="31" t="s">
        <v>1226</v>
      </c>
      <c r="P1892" s="31">
        <v>4.0000000000000001E-3</v>
      </c>
    </row>
    <row r="1893" spans="1:16" x14ac:dyDescent="0.35">
      <c r="A1893" s="2" t="s">
        <v>11</v>
      </c>
      <c r="B1893" s="27">
        <v>2</v>
      </c>
      <c r="C1893" s="2" t="s">
        <v>273</v>
      </c>
      <c r="D1893" s="11" t="s">
        <v>347</v>
      </c>
      <c r="E1893" s="11"/>
      <c r="F1893" s="11" t="s">
        <v>254</v>
      </c>
      <c r="G1893" s="11" t="s">
        <v>608</v>
      </c>
      <c r="H1893" s="11" t="s">
        <v>7279</v>
      </c>
      <c r="I1893" s="68"/>
      <c r="J1893" s="68"/>
      <c r="K1893" s="68"/>
      <c r="L1893" s="68"/>
      <c r="M1893" s="68" t="s">
        <v>2040</v>
      </c>
      <c r="N1893" s="68"/>
      <c r="O1893" s="31" t="s">
        <v>3500</v>
      </c>
      <c r="P1893" s="31">
        <v>3.0000000000000001E-3</v>
      </c>
    </row>
    <row r="1894" spans="1:16" x14ac:dyDescent="0.35">
      <c r="A1894" s="2" t="s">
        <v>11</v>
      </c>
      <c r="B1894" s="27">
        <v>2</v>
      </c>
      <c r="C1894" s="2" t="s">
        <v>273</v>
      </c>
      <c r="D1894" s="11" t="s">
        <v>347</v>
      </c>
      <c r="E1894" s="11"/>
      <c r="F1894" s="11" t="s">
        <v>254</v>
      </c>
      <c r="G1894" s="11" t="s">
        <v>608</v>
      </c>
      <c r="H1894" s="11" t="s">
        <v>7285</v>
      </c>
      <c r="I1894" s="68" t="s">
        <v>2040</v>
      </c>
      <c r="J1894" s="68"/>
      <c r="K1894" s="68"/>
      <c r="L1894" s="68"/>
      <c r="M1894" s="68"/>
      <c r="N1894" s="68"/>
      <c r="O1894" s="31" t="s">
        <v>3501</v>
      </c>
      <c r="P1894" s="31">
        <v>5.0000000000000001E-3</v>
      </c>
    </row>
    <row r="1895" spans="1:16" x14ac:dyDescent="0.35">
      <c r="A1895" s="2" t="s">
        <v>11</v>
      </c>
      <c r="B1895" s="27">
        <v>2</v>
      </c>
      <c r="C1895" s="2" t="s">
        <v>273</v>
      </c>
      <c r="D1895" s="11" t="s">
        <v>347</v>
      </c>
      <c r="E1895" s="11"/>
      <c r="F1895" s="11" t="s">
        <v>254</v>
      </c>
      <c r="G1895" s="11" t="s">
        <v>608</v>
      </c>
      <c r="H1895" s="11" t="s">
        <v>7273</v>
      </c>
      <c r="I1895" s="68" t="s">
        <v>2040</v>
      </c>
      <c r="J1895" s="68"/>
      <c r="K1895" s="68"/>
      <c r="L1895" s="68"/>
      <c r="M1895" s="68" t="s">
        <v>2040</v>
      </c>
      <c r="N1895" s="68"/>
      <c r="O1895" s="31" t="s">
        <v>3502</v>
      </c>
      <c r="P1895" s="31">
        <v>5.0000000000000001E-3</v>
      </c>
    </row>
    <row r="1896" spans="1:16" x14ac:dyDescent="0.35">
      <c r="A1896" s="2" t="s">
        <v>11</v>
      </c>
      <c r="B1896" s="27">
        <v>2</v>
      </c>
      <c r="C1896" s="2" t="s">
        <v>273</v>
      </c>
      <c r="D1896" s="11" t="s">
        <v>347</v>
      </c>
      <c r="E1896" s="11"/>
      <c r="F1896" s="11" t="s">
        <v>255</v>
      </c>
      <c r="G1896" s="11" t="s">
        <v>608</v>
      </c>
      <c r="H1896" s="11" t="s">
        <v>7269</v>
      </c>
      <c r="I1896" s="68"/>
      <c r="J1896" s="68"/>
      <c r="K1896" s="68"/>
      <c r="L1896" s="68"/>
      <c r="M1896" s="68"/>
      <c r="N1896" s="68"/>
      <c r="O1896" s="31" t="s">
        <v>1227</v>
      </c>
      <c r="P1896" s="31">
        <v>1.4999999999999999E-2</v>
      </c>
    </row>
    <row r="1897" spans="1:16" x14ac:dyDescent="0.35">
      <c r="A1897" s="2" t="s">
        <v>11</v>
      </c>
      <c r="B1897" s="27">
        <v>2</v>
      </c>
      <c r="C1897" s="2" t="s">
        <v>273</v>
      </c>
      <c r="D1897" s="11" t="s">
        <v>347</v>
      </c>
      <c r="E1897" s="11"/>
      <c r="F1897" s="11" t="s">
        <v>255</v>
      </c>
      <c r="G1897" s="11" t="s">
        <v>608</v>
      </c>
      <c r="H1897" s="11" t="s">
        <v>7279</v>
      </c>
      <c r="I1897" s="68"/>
      <c r="J1897" s="68"/>
      <c r="K1897" s="68"/>
      <c r="L1897" s="68"/>
      <c r="M1897" s="68" t="s">
        <v>2040</v>
      </c>
      <c r="N1897" s="68"/>
      <c r="O1897" s="31" t="s">
        <v>3503</v>
      </c>
      <c r="P1897" s="31">
        <v>1.2E-2</v>
      </c>
    </row>
    <row r="1898" spans="1:16" x14ac:dyDescent="0.35">
      <c r="A1898" s="2" t="s">
        <v>11</v>
      </c>
      <c r="B1898" s="27">
        <v>2</v>
      </c>
      <c r="C1898" s="2" t="s">
        <v>273</v>
      </c>
      <c r="D1898" s="11" t="s">
        <v>347</v>
      </c>
      <c r="E1898" s="11"/>
      <c r="F1898" s="11" t="s">
        <v>255</v>
      </c>
      <c r="G1898" s="11" t="s">
        <v>608</v>
      </c>
      <c r="H1898" s="11" t="s">
        <v>7285</v>
      </c>
      <c r="I1898" s="68" t="s">
        <v>2040</v>
      </c>
      <c r="J1898" s="68"/>
      <c r="K1898" s="68"/>
      <c r="L1898" s="68"/>
      <c r="M1898" s="68"/>
      <c r="N1898" s="68"/>
      <c r="O1898" s="31" t="s">
        <v>3504</v>
      </c>
      <c r="P1898" s="31">
        <v>1.7000000000000001E-2</v>
      </c>
    </row>
    <row r="1899" spans="1:16" x14ac:dyDescent="0.35">
      <c r="A1899" s="2" t="s">
        <v>11</v>
      </c>
      <c r="B1899" s="27">
        <v>2</v>
      </c>
      <c r="C1899" s="2" t="s">
        <v>273</v>
      </c>
      <c r="D1899" s="11" t="s">
        <v>347</v>
      </c>
      <c r="E1899" s="11"/>
      <c r="F1899" s="11" t="s">
        <v>255</v>
      </c>
      <c r="G1899" s="11" t="s">
        <v>608</v>
      </c>
      <c r="H1899" s="11" t="s">
        <v>7273</v>
      </c>
      <c r="I1899" s="68" t="s">
        <v>2040</v>
      </c>
      <c r="J1899" s="68"/>
      <c r="K1899" s="68"/>
      <c r="L1899" s="68"/>
      <c r="M1899" s="68" t="s">
        <v>2040</v>
      </c>
      <c r="N1899" s="68"/>
      <c r="O1899" s="31" t="s">
        <v>3505</v>
      </c>
      <c r="P1899" s="31">
        <v>1.7000000000000001E-2</v>
      </c>
    </row>
    <row r="1900" spans="1:16" x14ac:dyDescent="0.35">
      <c r="A1900" s="2" t="s">
        <v>11</v>
      </c>
      <c r="B1900" s="27">
        <v>2</v>
      </c>
      <c r="C1900" s="2" t="s">
        <v>273</v>
      </c>
      <c r="D1900" s="11" t="s">
        <v>347</v>
      </c>
      <c r="E1900" s="11"/>
      <c r="F1900" s="11" t="s">
        <v>241</v>
      </c>
      <c r="G1900" s="11" t="s">
        <v>608</v>
      </c>
      <c r="H1900" s="11" t="s">
        <v>7269</v>
      </c>
      <c r="I1900" s="68"/>
      <c r="J1900" s="68"/>
      <c r="K1900" s="68"/>
      <c r="L1900" s="68"/>
      <c r="M1900" s="68"/>
      <c r="N1900" s="68"/>
      <c r="O1900" s="31" t="s">
        <v>1228</v>
      </c>
      <c r="P1900" s="31">
        <v>2.9000000000000001E-2</v>
      </c>
    </row>
    <row r="1901" spans="1:16" x14ac:dyDescent="0.35">
      <c r="A1901" s="2" t="s">
        <v>11</v>
      </c>
      <c r="B1901" s="27">
        <v>2</v>
      </c>
      <c r="C1901" s="2" t="s">
        <v>273</v>
      </c>
      <c r="D1901" s="11" t="s">
        <v>347</v>
      </c>
      <c r="E1901" s="11"/>
      <c r="F1901" s="11" t="s">
        <v>241</v>
      </c>
      <c r="G1901" s="11" t="s">
        <v>608</v>
      </c>
      <c r="H1901" s="11" t="s">
        <v>7279</v>
      </c>
      <c r="I1901" s="68"/>
      <c r="J1901" s="68"/>
      <c r="K1901" s="68"/>
      <c r="L1901" s="68"/>
      <c r="M1901" s="68" t="s">
        <v>2040</v>
      </c>
      <c r="N1901" s="68"/>
      <c r="O1901" s="31" t="s">
        <v>3506</v>
      </c>
      <c r="P1901" s="31">
        <v>2.3E-2</v>
      </c>
    </row>
    <row r="1902" spans="1:16" x14ac:dyDescent="0.35">
      <c r="A1902" s="2" t="s">
        <v>11</v>
      </c>
      <c r="B1902" s="27">
        <v>2</v>
      </c>
      <c r="C1902" s="2" t="s">
        <v>273</v>
      </c>
      <c r="D1902" s="11" t="s">
        <v>347</v>
      </c>
      <c r="E1902" s="11"/>
      <c r="F1902" s="11" t="s">
        <v>241</v>
      </c>
      <c r="G1902" s="11" t="s">
        <v>608</v>
      </c>
      <c r="H1902" s="11" t="s">
        <v>7285</v>
      </c>
      <c r="I1902" s="68" t="s">
        <v>2040</v>
      </c>
      <c r="J1902" s="68"/>
      <c r="K1902" s="68"/>
      <c r="L1902" s="68"/>
      <c r="M1902" s="68"/>
      <c r="N1902" s="68"/>
      <c r="O1902" s="31" t="s">
        <v>3507</v>
      </c>
      <c r="P1902" s="31">
        <v>3.3000000000000002E-2</v>
      </c>
    </row>
    <row r="1903" spans="1:16" x14ac:dyDescent="0.35">
      <c r="A1903" s="2" t="s">
        <v>11</v>
      </c>
      <c r="B1903" s="27">
        <v>2</v>
      </c>
      <c r="C1903" s="2" t="s">
        <v>273</v>
      </c>
      <c r="D1903" s="11" t="s">
        <v>347</v>
      </c>
      <c r="E1903" s="11"/>
      <c r="F1903" s="11" t="s">
        <v>241</v>
      </c>
      <c r="G1903" s="11" t="s">
        <v>608</v>
      </c>
      <c r="H1903" s="11" t="s">
        <v>7273</v>
      </c>
      <c r="I1903" s="68" t="s">
        <v>2040</v>
      </c>
      <c r="J1903" s="68"/>
      <c r="K1903" s="68"/>
      <c r="L1903" s="68"/>
      <c r="M1903" s="68" t="s">
        <v>2040</v>
      </c>
      <c r="N1903" s="68"/>
      <c r="O1903" s="31" t="s">
        <v>3508</v>
      </c>
      <c r="P1903" s="31">
        <v>3.3000000000000002E-2</v>
      </c>
    </row>
    <row r="1904" spans="1:16" x14ac:dyDescent="0.35">
      <c r="A1904" s="2" t="s">
        <v>11</v>
      </c>
      <c r="B1904" s="27">
        <v>2</v>
      </c>
      <c r="C1904" s="2" t="s">
        <v>273</v>
      </c>
      <c r="D1904" s="11" t="s">
        <v>347</v>
      </c>
      <c r="E1904" s="11"/>
      <c r="F1904" s="11" t="s">
        <v>103</v>
      </c>
      <c r="G1904" s="11" t="s">
        <v>608</v>
      </c>
      <c r="H1904" s="11" t="s">
        <v>7269</v>
      </c>
      <c r="I1904" s="68"/>
      <c r="J1904" s="68"/>
      <c r="K1904" s="68"/>
      <c r="L1904" s="68"/>
      <c r="M1904" s="68"/>
      <c r="N1904" s="68"/>
      <c r="O1904" s="31" t="s">
        <v>1229</v>
      </c>
      <c r="P1904" s="31">
        <v>4.3999999999999997E-2</v>
      </c>
    </row>
    <row r="1905" spans="1:16" x14ac:dyDescent="0.35">
      <c r="A1905" s="2" t="s">
        <v>11</v>
      </c>
      <c r="B1905" s="27">
        <v>2</v>
      </c>
      <c r="C1905" s="2" t="s">
        <v>273</v>
      </c>
      <c r="D1905" s="11" t="s">
        <v>347</v>
      </c>
      <c r="E1905" s="11"/>
      <c r="F1905" s="11" t="s">
        <v>103</v>
      </c>
      <c r="G1905" s="11" t="s">
        <v>608</v>
      </c>
      <c r="H1905" s="11" t="s">
        <v>7279</v>
      </c>
      <c r="I1905" s="68"/>
      <c r="J1905" s="68"/>
      <c r="K1905" s="68"/>
      <c r="L1905" s="68"/>
      <c r="M1905" s="68" t="s">
        <v>2040</v>
      </c>
      <c r="N1905" s="68"/>
      <c r="O1905" s="31" t="s">
        <v>3509</v>
      </c>
      <c r="P1905" s="31">
        <v>3.5000000000000003E-2</v>
      </c>
    </row>
    <row r="1906" spans="1:16" x14ac:dyDescent="0.35">
      <c r="A1906" s="2" t="s">
        <v>11</v>
      </c>
      <c r="B1906" s="27">
        <v>2</v>
      </c>
      <c r="C1906" s="2" t="s">
        <v>273</v>
      </c>
      <c r="D1906" s="11" t="s">
        <v>347</v>
      </c>
      <c r="E1906" s="11"/>
      <c r="F1906" s="11" t="s">
        <v>103</v>
      </c>
      <c r="G1906" s="11" t="s">
        <v>608</v>
      </c>
      <c r="H1906" s="11" t="s">
        <v>7285</v>
      </c>
      <c r="I1906" s="68" t="s">
        <v>2040</v>
      </c>
      <c r="J1906" s="68"/>
      <c r="K1906" s="68"/>
      <c r="L1906" s="68"/>
      <c r="M1906" s="68"/>
      <c r="N1906" s="68"/>
      <c r="O1906" s="31" t="s">
        <v>3510</v>
      </c>
      <c r="P1906" s="31">
        <v>5.0999999999999997E-2</v>
      </c>
    </row>
    <row r="1907" spans="1:16" x14ac:dyDescent="0.35">
      <c r="A1907" s="2" t="s">
        <v>11</v>
      </c>
      <c r="B1907" s="27">
        <v>2</v>
      </c>
      <c r="C1907" s="2" t="s">
        <v>273</v>
      </c>
      <c r="D1907" s="11" t="s">
        <v>347</v>
      </c>
      <c r="E1907" s="11"/>
      <c r="F1907" s="11" t="s">
        <v>103</v>
      </c>
      <c r="G1907" s="11" t="s">
        <v>608</v>
      </c>
      <c r="H1907" s="11" t="s">
        <v>7273</v>
      </c>
      <c r="I1907" s="68" t="s">
        <v>2040</v>
      </c>
      <c r="J1907" s="68"/>
      <c r="K1907" s="68"/>
      <c r="L1907" s="68"/>
      <c r="M1907" s="68" t="s">
        <v>2040</v>
      </c>
      <c r="N1907" s="68"/>
      <c r="O1907" s="31" t="s">
        <v>3511</v>
      </c>
      <c r="P1907" s="31">
        <v>5.0999999999999997E-2</v>
      </c>
    </row>
    <row r="1908" spans="1:16" x14ac:dyDescent="0.35">
      <c r="A1908" s="2" t="s">
        <v>11</v>
      </c>
      <c r="B1908" s="27">
        <v>2</v>
      </c>
      <c r="C1908" s="2" t="s">
        <v>273</v>
      </c>
      <c r="D1908" s="11" t="s">
        <v>347</v>
      </c>
      <c r="E1908" s="11"/>
      <c r="F1908" s="11" t="s">
        <v>98</v>
      </c>
      <c r="G1908" s="11" t="s">
        <v>608</v>
      </c>
      <c r="H1908" s="11" t="s">
        <v>7269</v>
      </c>
      <c r="I1908" s="68"/>
      <c r="J1908" s="68"/>
      <c r="K1908" s="68"/>
      <c r="L1908" s="68"/>
      <c r="M1908" s="68"/>
      <c r="N1908" s="68"/>
      <c r="O1908" s="31" t="s">
        <v>1230</v>
      </c>
      <c r="P1908" s="31">
        <v>0.10199999999999999</v>
      </c>
    </row>
    <row r="1909" spans="1:16" x14ac:dyDescent="0.35">
      <c r="A1909" s="2" t="s">
        <v>11</v>
      </c>
      <c r="B1909" s="27">
        <v>2</v>
      </c>
      <c r="C1909" s="2" t="s">
        <v>273</v>
      </c>
      <c r="D1909" s="11" t="s">
        <v>347</v>
      </c>
      <c r="E1909" s="11"/>
      <c r="F1909" s="11" t="s">
        <v>98</v>
      </c>
      <c r="G1909" s="11" t="s">
        <v>608</v>
      </c>
      <c r="H1909" s="11" t="s">
        <v>7279</v>
      </c>
      <c r="I1909" s="68"/>
      <c r="J1909" s="68"/>
      <c r="K1909" s="68"/>
      <c r="L1909" s="68"/>
      <c r="M1909" s="68" t="s">
        <v>2040</v>
      </c>
      <c r="N1909" s="68"/>
      <c r="O1909" s="31" t="s">
        <v>3512</v>
      </c>
      <c r="P1909" s="31">
        <v>8.2000000000000003E-2</v>
      </c>
    </row>
    <row r="1910" spans="1:16" x14ac:dyDescent="0.35">
      <c r="A1910" s="2" t="s">
        <v>11</v>
      </c>
      <c r="B1910" s="27">
        <v>2</v>
      </c>
      <c r="C1910" s="2" t="s">
        <v>273</v>
      </c>
      <c r="D1910" s="11" t="s">
        <v>347</v>
      </c>
      <c r="E1910" s="11"/>
      <c r="F1910" s="11" t="s">
        <v>98</v>
      </c>
      <c r="G1910" s="11" t="s">
        <v>608</v>
      </c>
      <c r="H1910" s="11" t="s">
        <v>7285</v>
      </c>
      <c r="I1910" s="68" t="s">
        <v>2040</v>
      </c>
      <c r="J1910" s="68"/>
      <c r="K1910" s="68"/>
      <c r="L1910" s="68"/>
      <c r="M1910" s="68"/>
      <c r="N1910" s="68"/>
      <c r="O1910" s="31" t="s">
        <v>3513</v>
      </c>
      <c r="P1910" s="31">
        <v>0.11700000000000001</v>
      </c>
    </row>
    <row r="1911" spans="1:16" x14ac:dyDescent="0.35">
      <c r="A1911" s="2" t="s">
        <v>11</v>
      </c>
      <c r="B1911" s="27">
        <v>2</v>
      </c>
      <c r="C1911" s="2" t="s">
        <v>273</v>
      </c>
      <c r="D1911" s="11" t="s">
        <v>347</v>
      </c>
      <c r="E1911" s="11"/>
      <c r="F1911" s="11" t="s">
        <v>98</v>
      </c>
      <c r="G1911" s="11" t="s">
        <v>608</v>
      </c>
      <c r="H1911" s="11" t="s">
        <v>7273</v>
      </c>
      <c r="I1911" s="68" t="s">
        <v>2040</v>
      </c>
      <c r="J1911" s="68"/>
      <c r="K1911" s="68"/>
      <c r="L1911" s="68"/>
      <c r="M1911" s="68" t="s">
        <v>2040</v>
      </c>
      <c r="N1911" s="68"/>
      <c r="O1911" s="31" t="s">
        <v>3514</v>
      </c>
      <c r="P1911" s="31">
        <v>0.11700000000000001</v>
      </c>
    </row>
    <row r="1912" spans="1:16" x14ac:dyDescent="0.35">
      <c r="A1912" s="2" t="s">
        <v>11</v>
      </c>
      <c r="B1912" s="27">
        <v>2</v>
      </c>
      <c r="C1912" s="2" t="s">
        <v>273</v>
      </c>
      <c r="D1912" s="11" t="s">
        <v>347</v>
      </c>
      <c r="E1912" s="11"/>
      <c r="F1912" s="11" t="s">
        <v>104</v>
      </c>
      <c r="G1912" s="11" t="s">
        <v>608</v>
      </c>
      <c r="H1912" s="11" t="s">
        <v>7269</v>
      </c>
      <c r="I1912" s="68"/>
      <c r="J1912" s="68"/>
      <c r="K1912" s="68"/>
      <c r="L1912" s="68"/>
      <c r="M1912" s="68"/>
      <c r="N1912" s="68"/>
      <c r="O1912" s="31" t="s">
        <v>1231</v>
      </c>
      <c r="P1912" s="31">
        <v>0.218</v>
      </c>
    </row>
    <row r="1913" spans="1:16" x14ac:dyDescent="0.35">
      <c r="A1913" s="2" t="s">
        <v>11</v>
      </c>
      <c r="B1913" s="27">
        <v>2</v>
      </c>
      <c r="C1913" s="2" t="s">
        <v>273</v>
      </c>
      <c r="D1913" s="11" t="s">
        <v>347</v>
      </c>
      <c r="E1913" s="11"/>
      <c r="F1913" s="11" t="s">
        <v>104</v>
      </c>
      <c r="G1913" s="11" t="s">
        <v>608</v>
      </c>
      <c r="H1913" s="11" t="s">
        <v>7279</v>
      </c>
      <c r="I1913" s="68"/>
      <c r="J1913" s="68"/>
      <c r="K1913" s="68"/>
      <c r="L1913" s="68"/>
      <c r="M1913" s="68" t="s">
        <v>2040</v>
      </c>
      <c r="N1913" s="68"/>
      <c r="O1913" s="31" t="s">
        <v>3515</v>
      </c>
      <c r="P1913" s="31">
        <v>0.17399999999999999</v>
      </c>
    </row>
    <row r="1914" spans="1:16" x14ac:dyDescent="0.35">
      <c r="A1914" s="2" t="s">
        <v>11</v>
      </c>
      <c r="B1914" s="27">
        <v>2</v>
      </c>
      <c r="C1914" s="2" t="s">
        <v>273</v>
      </c>
      <c r="D1914" s="11" t="s">
        <v>347</v>
      </c>
      <c r="E1914" s="11"/>
      <c r="F1914" s="11" t="s">
        <v>104</v>
      </c>
      <c r="G1914" s="11" t="s">
        <v>608</v>
      </c>
      <c r="H1914" s="11" t="s">
        <v>7285</v>
      </c>
      <c r="I1914" s="68" t="s">
        <v>2040</v>
      </c>
      <c r="J1914" s="68"/>
      <c r="K1914" s="68"/>
      <c r="L1914" s="68"/>
      <c r="M1914" s="68"/>
      <c r="N1914" s="68"/>
      <c r="O1914" s="31" t="s">
        <v>3516</v>
      </c>
      <c r="P1914" s="31">
        <v>0.251</v>
      </c>
    </row>
    <row r="1915" spans="1:16" x14ac:dyDescent="0.35">
      <c r="A1915" s="2" t="s">
        <v>11</v>
      </c>
      <c r="B1915" s="27">
        <v>2</v>
      </c>
      <c r="C1915" s="2" t="s">
        <v>273</v>
      </c>
      <c r="D1915" s="11" t="s">
        <v>347</v>
      </c>
      <c r="E1915" s="11"/>
      <c r="F1915" s="11" t="s">
        <v>104</v>
      </c>
      <c r="G1915" s="11" t="s">
        <v>608</v>
      </c>
      <c r="H1915" s="11" t="s">
        <v>7273</v>
      </c>
      <c r="I1915" s="68" t="s">
        <v>2040</v>
      </c>
      <c r="J1915" s="68"/>
      <c r="K1915" s="68"/>
      <c r="L1915" s="68"/>
      <c r="M1915" s="68" t="s">
        <v>2040</v>
      </c>
      <c r="N1915" s="68"/>
      <c r="O1915" s="31" t="s">
        <v>3517</v>
      </c>
      <c r="P1915" s="31">
        <v>0.251</v>
      </c>
    </row>
    <row r="1916" spans="1:16" x14ac:dyDescent="0.35">
      <c r="A1916" s="2" t="s">
        <v>11</v>
      </c>
      <c r="B1916" s="27">
        <v>2</v>
      </c>
      <c r="C1916" s="2" t="s">
        <v>273</v>
      </c>
      <c r="D1916" s="11" t="s">
        <v>347</v>
      </c>
      <c r="E1916" s="11"/>
      <c r="F1916" s="11" t="s">
        <v>105</v>
      </c>
      <c r="G1916" s="11" t="s">
        <v>608</v>
      </c>
      <c r="H1916" s="11" t="s">
        <v>7269</v>
      </c>
      <c r="I1916" s="68"/>
      <c r="J1916" s="68"/>
      <c r="K1916" s="68"/>
      <c r="L1916" s="68"/>
      <c r="M1916" s="68"/>
      <c r="N1916" s="68"/>
      <c r="O1916" s="31" t="s">
        <v>1232</v>
      </c>
      <c r="P1916" s="31">
        <v>0.36299999999999999</v>
      </c>
    </row>
    <row r="1917" spans="1:16" x14ac:dyDescent="0.35">
      <c r="A1917" s="2" t="s">
        <v>11</v>
      </c>
      <c r="B1917" s="27">
        <v>2</v>
      </c>
      <c r="C1917" s="2" t="s">
        <v>273</v>
      </c>
      <c r="D1917" s="11" t="s">
        <v>347</v>
      </c>
      <c r="E1917" s="11"/>
      <c r="F1917" s="11" t="s">
        <v>105</v>
      </c>
      <c r="G1917" s="11" t="s">
        <v>608</v>
      </c>
      <c r="H1917" s="11" t="s">
        <v>7279</v>
      </c>
      <c r="I1917" s="68"/>
      <c r="J1917" s="68"/>
      <c r="K1917" s="68"/>
      <c r="L1917" s="68"/>
      <c r="M1917" s="68" t="s">
        <v>2040</v>
      </c>
      <c r="N1917" s="68"/>
      <c r="O1917" s="31" t="s">
        <v>3518</v>
      </c>
      <c r="P1917" s="31">
        <v>0.28999999999999998</v>
      </c>
    </row>
    <row r="1918" spans="1:16" x14ac:dyDescent="0.35">
      <c r="A1918" s="2" t="s">
        <v>11</v>
      </c>
      <c r="B1918" s="27">
        <v>2</v>
      </c>
      <c r="C1918" s="2" t="s">
        <v>273</v>
      </c>
      <c r="D1918" s="11" t="s">
        <v>347</v>
      </c>
      <c r="E1918" s="11"/>
      <c r="F1918" s="11" t="s">
        <v>105</v>
      </c>
      <c r="G1918" s="11" t="s">
        <v>608</v>
      </c>
      <c r="H1918" s="11" t="s">
        <v>7285</v>
      </c>
      <c r="I1918" s="68" t="s">
        <v>2040</v>
      </c>
      <c r="J1918" s="68"/>
      <c r="K1918" s="68"/>
      <c r="L1918" s="68"/>
      <c r="M1918" s="68"/>
      <c r="N1918" s="68"/>
      <c r="O1918" s="31" t="s">
        <v>3519</v>
      </c>
      <c r="P1918" s="31">
        <v>0.41699999999999998</v>
      </c>
    </row>
    <row r="1919" spans="1:16" x14ac:dyDescent="0.35">
      <c r="A1919" s="2" t="s">
        <v>11</v>
      </c>
      <c r="B1919" s="27">
        <v>2</v>
      </c>
      <c r="C1919" s="2" t="s">
        <v>273</v>
      </c>
      <c r="D1919" s="11" t="s">
        <v>347</v>
      </c>
      <c r="E1919" s="11"/>
      <c r="F1919" s="11" t="s">
        <v>105</v>
      </c>
      <c r="G1919" s="11" t="s">
        <v>608</v>
      </c>
      <c r="H1919" s="11" t="s">
        <v>7273</v>
      </c>
      <c r="I1919" s="68" t="s">
        <v>2040</v>
      </c>
      <c r="J1919" s="68"/>
      <c r="K1919" s="68"/>
      <c r="L1919" s="68"/>
      <c r="M1919" s="68" t="s">
        <v>2040</v>
      </c>
      <c r="N1919" s="68"/>
      <c r="O1919" s="31" t="s">
        <v>3520</v>
      </c>
      <c r="P1919" s="31">
        <v>0.41699999999999998</v>
      </c>
    </row>
    <row r="1920" spans="1:16" x14ac:dyDescent="0.35">
      <c r="A1920" s="2" t="s">
        <v>11</v>
      </c>
      <c r="B1920" s="27">
        <v>2</v>
      </c>
      <c r="C1920" s="2" t="s">
        <v>273</v>
      </c>
      <c r="D1920" s="11" t="s">
        <v>347</v>
      </c>
      <c r="E1920" s="11"/>
      <c r="F1920" s="11" t="s">
        <v>107</v>
      </c>
      <c r="G1920" s="11" t="s">
        <v>608</v>
      </c>
      <c r="H1920" s="11" t="s">
        <v>7269</v>
      </c>
      <c r="I1920" s="68"/>
      <c r="J1920" s="68"/>
      <c r="K1920" s="68"/>
      <c r="L1920" s="68"/>
      <c r="M1920" s="68"/>
      <c r="N1920" s="68"/>
      <c r="O1920" s="31" t="s">
        <v>1233</v>
      </c>
      <c r="P1920" s="31">
        <v>0.63800000000000001</v>
      </c>
    </row>
    <row r="1921" spans="1:16" x14ac:dyDescent="0.35">
      <c r="A1921" s="2" t="s">
        <v>11</v>
      </c>
      <c r="B1921" s="27">
        <v>2</v>
      </c>
      <c r="C1921" s="2" t="s">
        <v>273</v>
      </c>
      <c r="D1921" s="11" t="s">
        <v>347</v>
      </c>
      <c r="E1921" s="11"/>
      <c r="F1921" s="11" t="s">
        <v>107</v>
      </c>
      <c r="G1921" s="11" t="s">
        <v>608</v>
      </c>
      <c r="H1921" s="11" t="s">
        <v>7279</v>
      </c>
      <c r="I1921" s="68"/>
      <c r="J1921" s="68"/>
      <c r="K1921" s="68"/>
      <c r="L1921" s="68"/>
      <c r="M1921" s="68" t="s">
        <v>2040</v>
      </c>
      <c r="N1921" s="68"/>
      <c r="O1921" s="31" t="s">
        <v>3521</v>
      </c>
      <c r="P1921" s="31">
        <v>0.51</v>
      </c>
    </row>
    <row r="1922" spans="1:16" x14ac:dyDescent="0.35">
      <c r="A1922" s="2" t="s">
        <v>11</v>
      </c>
      <c r="B1922" s="27">
        <v>2</v>
      </c>
      <c r="C1922" s="2" t="s">
        <v>273</v>
      </c>
      <c r="D1922" s="11" t="s">
        <v>347</v>
      </c>
      <c r="E1922" s="11"/>
      <c r="F1922" s="11" t="s">
        <v>107</v>
      </c>
      <c r="G1922" s="11" t="s">
        <v>608</v>
      </c>
      <c r="H1922" s="11" t="s">
        <v>7285</v>
      </c>
      <c r="I1922" s="68" t="s">
        <v>2040</v>
      </c>
      <c r="J1922" s="68"/>
      <c r="K1922" s="68"/>
      <c r="L1922" s="68"/>
      <c r="M1922" s="68"/>
      <c r="N1922" s="68"/>
      <c r="O1922" s="31" t="s">
        <v>3522</v>
      </c>
      <c r="P1922" s="31">
        <v>0.73399999999999999</v>
      </c>
    </row>
    <row r="1923" spans="1:16" x14ac:dyDescent="0.35">
      <c r="A1923" s="2" t="s">
        <v>11</v>
      </c>
      <c r="B1923" s="27">
        <v>2</v>
      </c>
      <c r="C1923" s="2" t="s">
        <v>273</v>
      </c>
      <c r="D1923" s="11" t="s">
        <v>347</v>
      </c>
      <c r="E1923" s="11"/>
      <c r="F1923" s="11" t="s">
        <v>107</v>
      </c>
      <c r="G1923" s="11" t="s">
        <v>608</v>
      </c>
      <c r="H1923" s="11" t="s">
        <v>7273</v>
      </c>
      <c r="I1923" s="68" t="s">
        <v>2040</v>
      </c>
      <c r="J1923" s="68"/>
      <c r="K1923" s="68"/>
      <c r="L1923" s="68"/>
      <c r="M1923" s="68" t="s">
        <v>2040</v>
      </c>
      <c r="N1923" s="68"/>
      <c r="O1923" s="31" t="s">
        <v>3523</v>
      </c>
      <c r="P1923" s="31">
        <v>0.73399999999999999</v>
      </c>
    </row>
    <row r="1924" spans="1:16" x14ac:dyDescent="0.35">
      <c r="A1924" s="2" t="s">
        <v>11</v>
      </c>
      <c r="B1924" s="27">
        <v>2</v>
      </c>
      <c r="C1924" s="2" t="s">
        <v>273</v>
      </c>
      <c r="D1924" s="11" t="s">
        <v>347</v>
      </c>
      <c r="E1924" s="11"/>
      <c r="F1924" s="11" t="s">
        <v>109</v>
      </c>
      <c r="G1924" s="11" t="s">
        <v>608</v>
      </c>
      <c r="H1924" s="11" t="s">
        <v>7269</v>
      </c>
      <c r="I1924" s="68"/>
      <c r="J1924" s="68"/>
      <c r="K1924" s="68"/>
      <c r="L1924" s="68"/>
      <c r="M1924" s="68"/>
      <c r="N1924" s="68"/>
      <c r="O1924" s="31" t="s">
        <v>1234</v>
      </c>
      <c r="P1924" s="31">
        <v>1.0589999999999999</v>
      </c>
    </row>
    <row r="1925" spans="1:16" x14ac:dyDescent="0.35">
      <c r="A1925" s="2" t="s">
        <v>11</v>
      </c>
      <c r="B1925" s="27">
        <v>2</v>
      </c>
      <c r="C1925" s="2" t="s">
        <v>273</v>
      </c>
      <c r="D1925" s="11" t="s">
        <v>347</v>
      </c>
      <c r="E1925" s="11"/>
      <c r="F1925" s="11" t="s">
        <v>109</v>
      </c>
      <c r="G1925" s="11" t="s">
        <v>608</v>
      </c>
      <c r="H1925" s="11" t="s">
        <v>7279</v>
      </c>
      <c r="I1925" s="68"/>
      <c r="J1925" s="68"/>
      <c r="K1925" s="68"/>
      <c r="L1925" s="68"/>
      <c r="M1925" s="68" t="s">
        <v>2040</v>
      </c>
      <c r="N1925" s="68"/>
      <c r="O1925" s="31" t="s">
        <v>3524</v>
      </c>
      <c r="P1925" s="31">
        <v>0.84699999999999998</v>
      </c>
    </row>
    <row r="1926" spans="1:16" x14ac:dyDescent="0.35">
      <c r="A1926" s="2" t="s">
        <v>11</v>
      </c>
      <c r="B1926" s="27">
        <v>2</v>
      </c>
      <c r="C1926" s="2" t="s">
        <v>273</v>
      </c>
      <c r="D1926" s="11" t="s">
        <v>347</v>
      </c>
      <c r="E1926" s="11"/>
      <c r="F1926" s="11" t="s">
        <v>109</v>
      </c>
      <c r="G1926" s="11" t="s">
        <v>608</v>
      </c>
      <c r="H1926" s="11" t="s">
        <v>7285</v>
      </c>
      <c r="I1926" s="68" t="s">
        <v>2040</v>
      </c>
      <c r="J1926" s="68"/>
      <c r="K1926" s="68"/>
      <c r="L1926" s="68"/>
      <c r="M1926" s="68"/>
      <c r="N1926" s="68"/>
      <c r="O1926" s="31" t="s">
        <v>3525</v>
      </c>
      <c r="P1926" s="31">
        <v>1.218</v>
      </c>
    </row>
    <row r="1927" spans="1:16" x14ac:dyDescent="0.35">
      <c r="A1927" s="2" t="s">
        <v>11</v>
      </c>
      <c r="B1927" s="27">
        <v>2</v>
      </c>
      <c r="C1927" s="2" t="s">
        <v>273</v>
      </c>
      <c r="D1927" s="11" t="s">
        <v>347</v>
      </c>
      <c r="E1927" s="11"/>
      <c r="F1927" s="11" t="s">
        <v>109</v>
      </c>
      <c r="G1927" s="11" t="s">
        <v>608</v>
      </c>
      <c r="H1927" s="11" t="s">
        <v>7273</v>
      </c>
      <c r="I1927" s="68" t="s">
        <v>2040</v>
      </c>
      <c r="J1927" s="68"/>
      <c r="K1927" s="68"/>
      <c r="L1927" s="68"/>
      <c r="M1927" s="68" t="s">
        <v>2040</v>
      </c>
      <c r="N1927" s="68"/>
      <c r="O1927" s="31" t="s">
        <v>3526</v>
      </c>
      <c r="P1927" s="31">
        <v>1.218</v>
      </c>
    </row>
    <row r="1928" spans="1:16" x14ac:dyDescent="0.35">
      <c r="A1928" s="2" t="s">
        <v>11</v>
      </c>
      <c r="B1928" s="27">
        <v>2</v>
      </c>
      <c r="C1928" s="2" t="s">
        <v>273</v>
      </c>
      <c r="D1928" s="11" t="s">
        <v>347</v>
      </c>
      <c r="E1928" s="11"/>
      <c r="F1928" s="11" t="s">
        <v>110</v>
      </c>
      <c r="G1928" s="11" t="s">
        <v>608</v>
      </c>
      <c r="H1928" s="11" t="s">
        <v>7269</v>
      </c>
      <c r="I1928" s="68"/>
      <c r="J1928" s="68"/>
      <c r="K1928" s="68"/>
      <c r="L1928" s="68"/>
      <c r="M1928" s="68"/>
      <c r="N1928" s="68"/>
      <c r="O1928" s="31" t="s">
        <v>1235</v>
      </c>
      <c r="P1928" s="31">
        <v>1.4790000000000001</v>
      </c>
    </row>
    <row r="1929" spans="1:16" x14ac:dyDescent="0.35">
      <c r="A1929" s="2" t="s">
        <v>11</v>
      </c>
      <c r="B1929" s="27">
        <v>2</v>
      </c>
      <c r="C1929" s="2" t="s">
        <v>273</v>
      </c>
      <c r="D1929" s="11" t="s">
        <v>347</v>
      </c>
      <c r="E1929" s="11"/>
      <c r="F1929" s="11" t="s">
        <v>110</v>
      </c>
      <c r="G1929" s="11" t="s">
        <v>608</v>
      </c>
      <c r="H1929" s="11" t="s">
        <v>7279</v>
      </c>
      <c r="I1929" s="68"/>
      <c r="J1929" s="68"/>
      <c r="K1929" s="68"/>
      <c r="L1929" s="68"/>
      <c r="M1929" s="68" t="s">
        <v>2040</v>
      </c>
      <c r="N1929" s="68"/>
      <c r="O1929" s="31" t="s">
        <v>3527</v>
      </c>
      <c r="P1929" s="31">
        <v>1.1830000000000001</v>
      </c>
    </row>
    <row r="1930" spans="1:16" x14ac:dyDescent="0.35">
      <c r="A1930" s="2" t="s">
        <v>11</v>
      </c>
      <c r="B1930" s="27">
        <v>2</v>
      </c>
      <c r="C1930" s="2" t="s">
        <v>273</v>
      </c>
      <c r="D1930" s="11" t="s">
        <v>347</v>
      </c>
      <c r="E1930" s="11"/>
      <c r="F1930" s="11" t="s">
        <v>110</v>
      </c>
      <c r="G1930" s="11" t="s">
        <v>608</v>
      </c>
      <c r="H1930" s="11" t="s">
        <v>7285</v>
      </c>
      <c r="I1930" s="68" t="s">
        <v>2040</v>
      </c>
      <c r="J1930" s="68"/>
      <c r="K1930" s="68"/>
      <c r="L1930" s="68"/>
      <c r="M1930" s="68"/>
      <c r="N1930" s="68"/>
      <c r="O1930" s="31" t="s">
        <v>3528</v>
      </c>
      <c r="P1930" s="31">
        <v>1.7010000000000001</v>
      </c>
    </row>
    <row r="1931" spans="1:16" x14ac:dyDescent="0.35">
      <c r="A1931" s="2" t="s">
        <v>11</v>
      </c>
      <c r="B1931" s="27">
        <v>2</v>
      </c>
      <c r="C1931" s="2" t="s">
        <v>273</v>
      </c>
      <c r="D1931" s="11" t="s">
        <v>347</v>
      </c>
      <c r="E1931" s="11"/>
      <c r="F1931" s="11" t="s">
        <v>110</v>
      </c>
      <c r="G1931" s="11" t="s">
        <v>608</v>
      </c>
      <c r="H1931" s="11" t="s">
        <v>7273</v>
      </c>
      <c r="I1931" s="68" t="s">
        <v>2040</v>
      </c>
      <c r="J1931" s="68"/>
      <c r="K1931" s="68"/>
      <c r="L1931" s="68"/>
      <c r="M1931" s="68" t="s">
        <v>2040</v>
      </c>
      <c r="N1931" s="68"/>
      <c r="O1931" s="31" t="s">
        <v>3529</v>
      </c>
      <c r="P1931" s="31">
        <v>1.7010000000000001</v>
      </c>
    </row>
    <row r="1932" spans="1:16" x14ac:dyDescent="0.35">
      <c r="A1932" s="2" t="s">
        <v>11</v>
      </c>
      <c r="B1932" s="27">
        <v>2</v>
      </c>
      <c r="C1932" s="2" t="s">
        <v>273</v>
      </c>
      <c r="D1932" s="11" t="s">
        <v>347</v>
      </c>
      <c r="E1932" s="11"/>
      <c r="F1932" s="11" t="s">
        <v>111</v>
      </c>
      <c r="G1932" s="11" t="s">
        <v>608</v>
      </c>
      <c r="H1932" s="11" t="s">
        <v>7269</v>
      </c>
      <c r="I1932" s="68"/>
      <c r="J1932" s="68"/>
      <c r="K1932" s="68"/>
      <c r="L1932" s="68"/>
      <c r="M1932" s="68"/>
      <c r="N1932" s="68"/>
      <c r="O1932" s="31" t="s">
        <v>1236</v>
      </c>
      <c r="P1932" s="31">
        <v>1.9139999999999999</v>
      </c>
    </row>
    <row r="1933" spans="1:16" x14ac:dyDescent="0.35">
      <c r="A1933" s="2" t="s">
        <v>11</v>
      </c>
      <c r="B1933" s="27">
        <v>2</v>
      </c>
      <c r="C1933" s="2" t="s">
        <v>273</v>
      </c>
      <c r="D1933" s="11" t="s">
        <v>347</v>
      </c>
      <c r="E1933" s="11"/>
      <c r="F1933" s="11" t="s">
        <v>111</v>
      </c>
      <c r="G1933" s="11" t="s">
        <v>608</v>
      </c>
      <c r="H1933" s="11" t="s">
        <v>7279</v>
      </c>
      <c r="I1933" s="68"/>
      <c r="J1933" s="68"/>
      <c r="K1933" s="68"/>
      <c r="L1933" s="68"/>
      <c r="M1933" s="68" t="s">
        <v>2040</v>
      </c>
      <c r="N1933" s="68"/>
      <c r="O1933" s="31" t="s">
        <v>3530</v>
      </c>
      <c r="P1933" s="31">
        <v>1.5309999999999999</v>
      </c>
    </row>
    <row r="1934" spans="1:16" x14ac:dyDescent="0.35">
      <c r="A1934" s="2" t="s">
        <v>11</v>
      </c>
      <c r="B1934" s="27">
        <v>2</v>
      </c>
      <c r="C1934" s="2" t="s">
        <v>273</v>
      </c>
      <c r="D1934" s="11" t="s">
        <v>347</v>
      </c>
      <c r="E1934" s="11"/>
      <c r="F1934" s="11" t="s">
        <v>111</v>
      </c>
      <c r="G1934" s="11" t="s">
        <v>608</v>
      </c>
      <c r="H1934" s="11" t="s">
        <v>7285</v>
      </c>
      <c r="I1934" s="68" t="s">
        <v>2040</v>
      </c>
      <c r="J1934" s="68"/>
      <c r="K1934" s="68"/>
      <c r="L1934" s="68"/>
      <c r="M1934" s="68"/>
      <c r="N1934" s="68"/>
      <c r="O1934" s="31" t="s">
        <v>3531</v>
      </c>
      <c r="P1934" s="31">
        <v>2.2010000000000001</v>
      </c>
    </row>
    <row r="1935" spans="1:16" x14ac:dyDescent="0.35">
      <c r="A1935" s="2" t="s">
        <v>11</v>
      </c>
      <c r="B1935" s="27">
        <v>2</v>
      </c>
      <c r="C1935" s="2" t="s">
        <v>273</v>
      </c>
      <c r="D1935" s="11" t="s">
        <v>347</v>
      </c>
      <c r="E1935" s="11"/>
      <c r="F1935" s="11" t="s">
        <v>111</v>
      </c>
      <c r="G1935" s="11" t="s">
        <v>608</v>
      </c>
      <c r="H1935" s="11" t="s">
        <v>7273</v>
      </c>
      <c r="I1935" s="68" t="s">
        <v>2040</v>
      </c>
      <c r="J1935" s="68"/>
      <c r="K1935" s="68"/>
      <c r="L1935" s="68"/>
      <c r="M1935" s="68" t="s">
        <v>2040</v>
      </c>
      <c r="N1935" s="68"/>
      <c r="O1935" s="31" t="s">
        <v>3532</v>
      </c>
      <c r="P1935" s="31">
        <v>2.2010000000000001</v>
      </c>
    </row>
    <row r="1936" spans="1:16" x14ac:dyDescent="0.35">
      <c r="A1936" s="2" t="s">
        <v>11</v>
      </c>
      <c r="B1936" s="27">
        <v>2</v>
      </c>
      <c r="C1936" s="2" t="s">
        <v>273</v>
      </c>
      <c r="D1936" s="11" t="s">
        <v>347</v>
      </c>
      <c r="E1936" s="11"/>
      <c r="F1936" s="11" t="s">
        <v>112</v>
      </c>
      <c r="G1936" s="11" t="s">
        <v>608</v>
      </c>
      <c r="H1936" s="11" t="s">
        <v>7269</v>
      </c>
      <c r="I1936" s="68"/>
      <c r="J1936" s="68"/>
      <c r="K1936" s="68"/>
      <c r="L1936" s="68"/>
      <c r="M1936" s="68"/>
      <c r="N1936" s="68"/>
      <c r="O1936" s="31" t="s">
        <v>1237</v>
      </c>
      <c r="P1936" s="31">
        <v>2.117</v>
      </c>
    </row>
    <row r="1937" spans="1:16" x14ac:dyDescent="0.35">
      <c r="A1937" s="2" t="s">
        <v>11</v>
      </c>
      <c r="B1937" s="27">
        <v>2</v>
      </c>
      <c r="C1937" s="2" t="s">
        <v>273</v>
      </c>
      <c r="D1937" s="11" t="s">
        <v>347</v>
      </c>
      <c r="E1937" s="11"/>
      <c r="F1937" s="11" t="s">
        <v>112</v>
      </c>
      <c r="G1937" s="11" t="s">
        <v>608</v>
      </c>
      <c r="H1937" s="11" t="s">
        <v>7279</v>
      </c>
      <c r="I1937" s="68"/>
      <c r="J1937" s="68"/>
      <c r="K1937" s="68"/>
      <c r="L1937" s="68"/>
      <c r="M1937" s="68" t="s">
        <v>2040</v>
      </c>
      <c r="N1937" s="68"/>
      <c r="O1937" s="31" t="s">
        <v>3533</v>
      </c>
      <c r="P1937" s="31">
        <v>1.694</v>
      </c>
    </row>
    <row r="1938" spans="1:16" x14ac:dyDescent="0.35">
      <c r="A1938" s="2" t="s">
        <v>11</v>
      </c>
      <c r="B1938" s="27">
        <v>2</v>
      </c>
      <c r="C1938" s="2" t="s">
        <v>273</v>
      </c>
      <c r="D1938" s="11" t="s">
        <v>347</v>
      </c>
      <c r="E1938" s="11"/>
      <c r="F1938" s="11" t="s">
        <v>112</v>
      </c>
      <c r="G1938" s="11" t="s">
        <v>608</v>
      </c>
      <c r="H1938" s="11" t="s">
        <v>7285</v>
      </c>
      <c r="I1938" s="68" t="s">
        <v>2040</v>
      </c>
      <c r="J1938" s="68"/>
      <c r="K1938" s="68"/>
      <c r="L1938" s="68"/>
      <c r="M1938" s="68"/>
      <c r="N1938" s="68"/>
      <c r="O1938" s="31" t="s">
        <v>3534</v>
      </c>
      <c r="P1938" s="31">
        <v>2.4350000000000001</v>
      </c>
    </row>
    <row r="1939" spans="1:16" x14ac:dyDescent="0.35">
      <c r="A1939" s="2" t="s">
        <v>11</v>
      </c>
      <c r="B1939" s="27">
        <v>2</v>
      </c>
      <c r="C1939" s="2" t="s">
        <v>273</v>
      </c>
      <c r="D1939" s="11" t="s">
        <v>347</v>
      </c>
      <c r="E1939" s="11"/>
      <c r="F1939" s="11" t="s">
        <v>112</v>
      </c>
      <c r="G1939" s="11" t="s">
        <v>608</v>
      </c>
      <c r="H1939" s="11" t="s">
        <v>7273</v>
      </c>
      <c r="I1939" s="68" t="s">
        <v>2040</v>
      </c>
      <c r="J1939" s="68"/>
      <c r="K1939" s="68"/>
      <c r="L1939" s="68"/>
      <c r="M1939" s="68" t="s">
        <v>2040</v>
      </c>
      <c r="N1939" s="68"/>
      <c r="O1939" s="31" t="s">
        <v>3535</v>
      </c>
      <c r="P1939" s="31">
        <v>2.4350000000000001</v>
      </c>
    </row>
    <row r="1940" spans="1:16" x14ac:dyDescent="0.35">
      <c r="A1940" s="2" t="s">
        <v>11</v>
      </c>
      <c r="B1940" s="27">
        <v>2</v>
      </c>
      <c r="C1940" s="2" t="s">
        <v>273</v>
      </c>
      <c r="D1940" s="11" t="s">
        <v>347</v>
      </c>
      <c r="E1940" s="11"/>
      <c r="F1940" s="11" t="s">
        <v>113</v>
      </c>
      <c r="G1940" s="11" t="s">
        <v>608</v>
      </c>
      <c r="H1940" s="11" t="s">
        <v>7269</v>
      </c>
      <c r="I1940" s="68"/>
      <c r="J1940" s="68"/>
      <c r="K1940" s="68"/>
      <c r="L1940" s="68"/>
      <c r="M1940" s="68"/>
      <c r="N1940" s="68"/>
      <c r="O1940" s="31" t="s">
        <v>1238</v>
      </c>
      <c r="P1940" s="31">
        <v>2.5379999999999998</v>
      </c>
    </row>
    <row r="1941" spans="1:16" x14ac:dyDescent="0.35">
      <c r="A1941" s="2" t="s">
        <v>11</v>
      </c>
      <c r="B1941" s="27">
        <v>2</v>
      </c>
      <c r="C1941" s="2" t="s">
        <v>273</v>
      </c>
      <c r="D1941" s="11" t="s">
        <v>347</v>
      </c>
      <c r="E1941" s="11"/>
      <c r="F1941" s="11" t="s">
        <v>113</v>
      </c>
      <c r="G1941" s="11" t="s">
        <v>608</v>
      </c>
      <c r="H1941" s="11" t="s">
        <v>7279</v>
      </c>
      <c r="I1941" s="68"/>
      <c r="J1941" s="68"/>
      <c r="K1941" s="68"/>
      <c r="L1941" s="68"/>
      <c r="M1941" s="68" t="s">
        <v>2040</v>
      </c>
      <c r="N1941" s="68"/>
      <c r="O1941" s="31" t="s">
        <v>3536</v>
      </c>
      <c r="P1941" s="31">
        <v>2.0299999999999998</v>
      </c>
    </row>
    <row r="1942" spans="1:16" x14ac:dyDescent="0.35">
      <c r="A1942" s="2" t="s">
        <v>11</v>
      </c>
      <c r="B1942" s="27">
        <v>2</v>
      </c>
      <c r="C1942" s="2" t="s">
        <v>273</v>
      </c>
      <c r="D1942" s="11" t="s">
        <v>347</v>
      </c>
      <c r="E1942" s="11"/>
      <c r="F1942" s="11" t="s">
        <v>113</v>
      </c>
      <c r="G1942" s="11" t="s">
        <v>608</v>
      </c>
      <c r="H1942" s="11" t="s">
        <v>7285</v>
      </c>
      <c r="I1942" s="68" t="s">
        <v>2040</v>
      </c>
      <c r="J1942" s="68"/>
      <c r="K1942" s="68"/>
      <c r="L1942" s="68"/>
      <c r="M1942" s="68"/>
      <c r="N1942" s="68"/>
      <c r="O1942" s="31" t="s">
        <v>3537</v>
      </c>
      <c r="P1942" s="31">
        <v>2.919</v>
      </c>
    </row>
    <row r="1943" spans="1:16" x14ac:dyDescent="0.35">
      <c r="A1943" s="2" t="s">
        <v>11</v>
      </c>
      <c r="B1943" s="27">
        <v>2</v>
      </c>
      <c r="C1943" s="2" t="s">
        <v>273</v>
      </c>
      <c r="D1943" s="11" t="s">
        <v>347</v>
      </c>
      <c r="E1943" s="11"/>
      <c r="F1943" s="11" t="s">
        <v>113</v>
      </c>
      <c r="G1943" s="11" t="s">
        <v>608</v>
      </c>
      <c r="H1943" s="11" t="s">
        <v>7273</v>
      </c>
      <c r="I1943" s="68" t="s">
        <v>2040</v>
      </c>
      <c r="J1943" s="68"/>
      <c r="K1943" s="68"/>
      <c r="L1943" s="68"/>
      <c r="M1943" s="68" t="s">
        <v>2040</v>
      </c>
      <c r="N1943" s="68"/>
      <c r="O1943" s="31" t="s">
        <v>3538</v>
      </c>
      <c r="P1943" s="31">
        <v>2.919</v>
      </c>
    </row>
    <row r="1944" spans="1:16" x14ac:dyDescent="0.35">
      <c r="A1944" s="2" t="s">
        <v>11</v>
      </c>
      <c r="B1944" s="27">
        <v>2</v>
      </c>
      <c r="C1944" s="2" t="s">
        <v>273</v>
      </c>
      <c r="D1944" s="11" t="s">
        <v>347</v>
      </c>
      <c r="E1944" s="11"/>
      <c r="F1944" s="11" t="s">
        <v>114</v>
      </c>
      <c r="G1944" s="11" t="s">
        <v>608</v>
      </c>
      <c r="H1944" s="11" t="s">
        <v>7269</v>
      </c>
      <c r="I1944" s="68"/>
      <c r="J1944" s="68"/>
      <c r="K1944" s="68"/>
      <c r="L1944" s="68"/>
      <c r="M1944" s="68"/>
      <c r="N1944" s="68"/>
      <c r="O1944" s="31" t="s">
        <v>1239</v>
      </c>
      <c r="P1944" s="31">
        <v>2.9729999999999999</v>
      </c>
    </row>
    <row r="1945" spans="1:16" x14ac:dyDescent="0.35">
      <c r="A1945" s="2" t="s">
        <v>11</v>
      </c>
      <c r="B1945" s="27">
        <v>2</v>
      </c>
      <c r="C1945" s="2" t="s">
        <v>273</v>
      </c>
      <c r="D1945" s="11" t="s">
        <v>347</v>
      </c>
      <c r="E1945" s="11"/>
      <c r="F1945" s="11" t="s">
        <v>114</v>
      </c>
      <c r="G1945" s="11" t="s">
        <v>608</v>
      </c>
      <c r="H1945" s="11" t="s">
        <v>7279</v>
      </c>
      <c r="I1945" s="68"/>
      <c r="J1945" s="68"/>
      <c r="K1945" s="68"/>
      <c r="L1945" s="68"/>
      <c r="M1945" s="68" t="s">
        <v>2040</v>
      </c>
      <c r="N1945" s="68"/>
      <c r="O1945" s="31" t="s">
        <v>3539</v>
      </c>
      <c r="P1945" s="31">
        <v>2.3780000000000001</v>
      </c>
    </row>
    <row r="1946" spans="1:16" x14ac:dyDescent="0.35">
      <c r="A1946" s="2" t="s">
        <v>11</v>
      </c>
      <c r="B1946" s="27">
        <v>2</v>
      </c>
      <c r="C1946" s="2" t="s">
        <v>273</v>
      </c>
      <c r="D1946" s="11" t="s">
        <v>347</v>
      </c>
      <c r="E1946" s="11"/>
      <c r="F1946" s="11" t="s">
        <v>114</v>
      </c>
      <c r="G1946" s="11" t="s">
        <v>608</v>
      </c>
      <c r="H1946" s="11" t="s">
        <v>7285</v>
      </c>
      <c r="I1946" s="68" t="s">
        <v>2040</v>
      </c>
      <c r="J1946" s="68"/>
      <c r="K1946" s="68"/>
      <c r="L1946" s="68"/>
      <c r="M1946" s="68"/>
      <c r="N1946" s="68"/>
      <c r="O1946" s="31" t="s">
        <v>3540</v>
      </c>
      <c r="P1946" s="31">
        <v>3.419</v>
      </c>
    </row>
    <row r="1947" spans="1:16" x14ac:dyDescent="0.35">
      <c r="A1947" s="2" t="s">
        <v>11</v>
      </c>
      <c r="B1947" s="27">
        <v>2</v>
      </c>
      <c r="C1947" s="2" t="s">
        <v>273</v>
      </c>
      <c r="D1947" s="11" t="s">
        <v>347</v>
      </c>
      <c r="E1947" s="11"/>
      <c r="F1947" s="11" t="s">
        <v>114</v>
      </c>
      <c r="G1947" s="11" t="s">
        <v>608</v>
      </c>
      <c r="H1947" s="11" t="s">
        <v>7273</v>
      </c>
      <c r="I1947" s="68" t="s">
        <v>2040</v>
      </c>
      <c r="J1947" s="68"/>
      <c r="K1947" s="68"/>
      <c r="L1947" s="68"/>
      <c r="M1947" s="68" t="s">
        <v>2040</v>
      </c>
      <c r="N1947" s="68"/>
      <c r="O1947" s="31" t="s">
        <v>3541</v>
      </c>
      <c r="P1947" s="31">
        <v>3.419</v>
      </c>
    </row>
    <row r="1948" spans="1:16" x14ac:dyDescent="0.35">
      <c r="A1948" s="2" t="s">
        <v>11</v>
      </c>
      <c r="B1948" s="27">
        <v>2</v>
      </c>
      <c r="C1948" s="2" t="s">
        <v>273</v>
      </c>
      <c r="D1948" s="11" t="s">
        <v>347</v>
      </c>
      <c r="E1948" s="11"/>
      <c r="F1948" s="11" t="s">
        <v>102</v>
      </c>
      <c r="G1948" s="11" t="s">
        <v>608</v>
      </c>
      <c r="H1948" s="11" t="s">
        <v>7269</v>
      </c>
      <c r="I1948" s="68"/>
      <c r="J1948" s="68"/>
      <c r="K1948" s="68"/>
      <c r="L1948" s="68"/>
      <c r="M1948" s="68"/>
      <c r="N1948" s="68"/>
      <c r="O1948" s="31" t="s">
        <v>1240</v>
      </c>
      <c r="P1948" s="31">
        <v>4.234</v>
      </c>
    </row>
    <row r="1949" spans="1:16" x14ac:dyDescent="0.35">
      <c r="A1949" s="2" t="s">
        <v>11</v>
      </c>
      <c r="B1949" s="27">
        <v>2</v>
      </c>
      <c r="C1949" s="2" t="s">
        <v>273</v>
      </c>
      <c r="D1949" s="11" t="s">
        <v>347</v>
      </c>
      <c r="E1949" s="11"/>
      <c r="F1949" s="11" t="s">
        <v>102</v>
      </c>
      <c r="G1949" s="11" t="s">
        <v>608</v>
      </c>
      <c r="H1949" s="11" t="s">
        <v>7279</v>
      </c>
      <c r="I1949" s="68"/>
      <c r="J1949" s="68"/>
      <c r="K1949" s="68"/>
      <c r="L1949" s="68"/>
      <c r="M1949" s="68" t="s">
        <v>2040</v>
      </c>
      <c r="N1949" s="68"/>
      <c r="O1949" s="31" t="s">
        <v>3542</v>
      </c>
      <c r="P1949" s="31">
        <v>3.387</v>
      </c>
    </row>
    <row r="1950" spans="1:16" x14ac:dyDescent="0.35">
      <c r="A1950" s="2" t="s">
        <v>11</v>
      </c>
      <c r="B1950" s="27">
        <v>2</v>
      </c>
      <c r="C1950" s="2" t="s">
        <v>273</v>
      </c>
      <c r="D1950" s="11" t="s">
        <v>347</v>
      </c>
      <c r="E1950" s="11"/>
      <c r="F1950" s="11" t="s">
        <v>102</v>
      </c>
      <c r="G1950" s="11" t="s">
        <v>608</v>
      </c>
      <c r="H1950" s="11" t="s">
        <v>7285</v>
      </c>
      <c r="I1950" s="68" t="s">
        <v>2040</v>
      </c>
      <c r="J1950" s="68"/>
      <c r="K1950" s="68"/>
      <c r="L1950" s="68"/>
      <c r="M1950" s="68"/>
      <c r="N1950" s="68"/>
      <c r="O1950" s="31" t="s">
        <v>3543</v>
      </c>
      <c r="P1950" s="31">
        <v>4.8689999999999998</v>
      </c>
    </row>
    <row r="1951" spans="1:16" x14ac:dyDescent="0.35">
      <c r="A1951" s="2" t="s">
        <v>11</v>
      </c>
      <c r="B1951" s="27">
        <v>2</v>
      </c>
      <c r="C1951" s="2" t="s">
        <v>273</v>
      </c>
      <c r="D1951" s="11" t="s">
        <v>347</v>
      </c>
      <c r="E1951" s="11"/>
      <c r="F1951" s="11" t="s">
        <v>102</v>
      </c>
      <c r="G1951" s="11" t="s">
        <v>608</v>
      </c>
      <c r="H1951" s="11" t="s">
        <v>7273</v>
      </c>
      <c r="I1951" s="68" t="s">
        <v>2040</v>
      </c>
      <c r="J1951" s="68"/>
      <c r="K1951" s="68"/>
      <c r="L1951" s="68"/>
      <c r="M1951" s="68" t="s">
        <v>2040</v>
      </c>
      <c r="N1951" s="68"/>
      <c r="O1951" s="31" t="s">
        <v>3544</v>
      </c>
      <c r="P1951" s="31">
        <v>4.8689999999999998</v>
      </c>
    </row>
    <row r="1952" spans="1:16" x14ac:dyDescent="0.35">
      <c r="A1952" s="2" t="s">
        <v>11</v>
      </c>
      <c r="B1952" s="27">
        <v>2</v>
      </c>
      <c r="C1952" s="2" t="s">
        <v>310</v>
      </c>
      <c r="D1952" s="11" t="s">
        <v>188</v>
      </c>
      <c r="E1952" s="11"/>
      <c r="F1952" s="11" t="s">
        <v>189</v>
      </c>
      <c r="G1952" s="11" t="s">
        <v>608</v>
      </c>
      <c r="H1952" s="11" t="s">
        <v>7269</v>
      </c>
      <c r="I1952" s="68"/>
      <c r="J1952" s="68"/>
      <c r="K1952" s="68"/>
      <c r="L1952" s="68"/>
      <c r="M1952" s="68"/>
      <c r="N1952" s="68"/>
      <c r="O1952" s="31" t="s">
        <v>1241</v>
      </c>
      <c r="P1952" s="31">
        <v>8.6999999999999994E-2</v>
      </c>
    </row>
    <row r="1953" spans="1:16" x14ac:dyDescent="0.35">
      <c r="A1953" s="2" t="s">
        <v>11</v>
      </c>
      <c r="B1953" s="27">
        <v>2</v>
      </c>
      <c r="C1953" s="2" t="s">
        <v>310</v>
      </c>
      <c r="D1953" s="11" t="s">
        <v>188</v>
      </c>
      <c r="E1953" s="11"/>
      <c r="F1953" s="11" t="s">
        <v>189</v>
      </c>
      <c r="G1953" s="11" t="s">
        <v>608</v>
      </c>
      <c r="H1953" s="11" t="s">
        <v>7279</v>
      </c>
      <c r="I1953" s="68"/>
      <c r="J1953" s="68"/>
      <c r="K1953" s="68"/>
      <c r="L1953" s="68"/>
      <c r="M1953" s="68" t="s">
        <v>2040</v>
      </c>
      <c r="N1953" s="68"/>
      <c r="O1953" s="31" t="s">
        <v>3545</v>
      </c>
      <c r="P1953" s="31">
        <v>7.0000000000000007E-2</v>
      </c>
    </row>
    <row r="1954" spans="1:16" x14ac:dyDescent="0.35">
      <c r="A1954" s="2" t="s">
        <v>11</v>
      </c>
      <c r="B1954" s="27">
        <v>2</v>
      </c>
      <c r="C1954" s="2" t="s">
        <v>310</v>
      </c>
      <c r="D1954" s="11" t="s">
        <v>188</v>
      </c>
      <c r="E1954" s="11"/>
      <c r="F1954" s="11" t="s">
        <v>129</v>
      </c>
      <c r="G1954" s="11" t="s">
        <v>608</v>
      </c>
      <c r="H1954" s="11" t="s">
        <v>7269</v>
      </c>
      <c r="I1954" s="68"/>
      <c r="J1954" s="68"/>
      <c r="K1954" s="68"/>
      <c r="L1954" s="68"/>
      <c r="M1954" s="68"/>
      <c r="N1954" s="68"/>
      <c r="O1954" s="31" t="s">
        <v>1242</v>
      </c>
      <c r="P1954" s="31">
        <v>0.189</v>
      </c>
    </row>
    <row r="1955" spans="1:16" x14ac:dyDescent="0.35">
      <c r="A1955" s="2" t="s">
        <v>11</v>
      </c>
      <c r="B1955" s="27">
        <v>2</v>
      </c>
      <c r="C1955" s="2" t="s">
        <v>310</v>
      </c>
      <c r="D1955" s="11" t="s">
        <v>188</v>
      </c>
      <c r="E1955" s="11"/>
      <c r="F1955" s="11" t="s">
        <v>129</v>
      </c>
      <c r="G1955" s="11" t="s">
        <v>608</v>
      </c>
      <c r="H1955" s="11" t="s">
        <v>7279</v>
      </c>
      <c r="I1955" s="68"/>
      <c r="J1955" s="68"/>
      <c r="K1955" s="68"/>
      <c r="L1955" s="68"/>
      <c r="M1955" s="68" t="s">
        <v>2040</v>
      </c>
      <c r="N1955" s="68"/>
      <c r="O1955" s="31" t="s">
        <v>3546</v>
      </c>
      <c r="P1955" s="31">
        <v>0.151</v>
      </c>
    </row>
    <row r="1956" spans="1:16" x14ac:dyDescent="0.35">
      <c r="A1956" s="2" t="s">
        <v>11</v>
      </c>
      <c r="B1956" s="27">
        <v>2</v>
      </c>
      <c r="C1956" s="2" t="s">
        <v>310</v>
      </c>
      <c r="D1956" s="11" t="s">
        <v>285</v>
      </c>
      <c r="E1956" s="11"/>
      <c r="F1956" s="33" t="s">
        <v>608</v>
      </c>
      <c r="G1956" s="33" t="s">
        <v>608</v>
      </c>
      <c r="H1956" s="11" t="s">
        <v>7269</v>
      </c>
      <c r="I1956" s="67"/>
      <c r="J1956" s="67"/>
      <c r="K1956" s="67"/>
      <c r="L1956" s="67"/>
      <c r="M1956" s="67"/>
      <c r="N1956" s="67"/>
      <c r="O1956" s="31" t="s">
        <v>1243</v>
      </c>
      <c r="P1956" s="31">
        <v>0.189</v>
      </c>
    </row>
    <row r="1957" spans="1:16" x14ac:dyDescent="0.35">
      <c r="A1957" s="2" t="s">
        <v>11</v>
      </c>
      <c r="B1957" s="27">
        <v>2</v>
      </c>
      <c r="C1957" s="2" t="s">
        <v>310</v>
      </c>
      <c r="D1957" s="11" t="s">
        <v>285</v>
      </c>
      <c r="E1957" s="11"/>
      <c r="F1957" s="33" t="s">
        <v>608</v>
      </c>
      <c r="G1957" s="33" t="s">
        <v>608</v>
      </c>
      <c r="H1957" s="11" t="s">
        <v>7279</v>
      </c>
      <c r="I1957" s="68"/>
      <c r="J1957" s="68"/>
      <c r="K1957" s="68"/>
      <c r="L1957" s="68"/>
      <c r="M1957" s="68" t="s">
        <v>2040</v>
      </c>
      <c r="N1957" s="68"/>
      <c r="O1957" s="31" t="s">
        <v>3547</v>
      </c>
      <c r="P1957" s="31">
        <v>0.151</v>
      </c>
    </row>
    <row r="1958" spans="1:16" x14ac:dyDescent="0.35">
      <c r="A1958" s="2" t="s">
        <v>11</v>
      </c>
      <c r="B1958" s="27">
        <v>2</v>
      </c>
      <c r="C1958" s="2" t="s">
        <v>310</v>
      </c>
      <c r="D1958" s="11" t="s">
        <v>190</v>
      </c>
      <c r="E1958" s="11" t="s">
        <v>97</v>
      </c>
      <c r="F1958" s="30" t="s">
        <v>608</v>
      </c>
      <c r="G1958" s="30" t="s">
        <v>608</v>
      </c>
      <c r="H1958" s="11" t="s">
        <v>7269</v>
      </c>
      <c r="I1958" s="67"/>
      <c r="J1958" s="67"/>
      <c r="K1958" s="67"/>
      <c r="L1958" s="67"/>
      <c r="M1958" s="67"/>
      <c r="N1958" s="67"/>
      <c r="O1958" s="31" t="s">
        <v>1244</v>
      </c>
      <c r="P1958" s="31">
        <v>4.3999999999999997E-2</v>
      </c>
    </row>
    <row r="1959" spans="1:16" x14ac:dyDescent="0.35">
      <c r="A1959" s="2" t="s">
        <v>11</v>
      </c>
      <c r="B1959" s="27">
        <v>2</v>
      </c>
      <c r="C1959" s="2" t="s">
        <v>310</v>
      </c>
      <c r="D1959" s="11" t="s">
        <v>317</v>
      </c>
      <c r="E1959" s="11"/>
      <c r="F1959" s="11" t="s">
        <v>252</v>
      </c>
      <c r="G1959" s="11" t="s">
        <v>608</v>
      </c>
      <c r="H1959" s="11" t="s">
        <v>7269</v>
      </c>
      <c r="I1959" s="68"/>
      <c r="J1959" s="68"/>
      <c r="K1959" s="68"/>
      <c r="L1959" s="68"/>
      <c r="M1959" s="68"/>
      <c r="N1959" s="68"/>
      <c r="O1959" s="31" t="s">
        <v>1245</v>
      </c>
      <c r="P1959" s="31">
        <v>1E-3</v>
      </c>
    </row>
    <row r="1960" spans="1:16" x14ac:dyDescent="0.35">
      <c r="A1960" s="2" t="s">
        <v>11</v>
      </c>
      <c r="B1960" s="27">
        <v>2</v>
      </c>
      <c r="C1960" s="2" t="s">
        <v>310</v>
      </c>
      <c r="D1960" s="11" t="s">
        <v>317</v>
      </c>
      <c r="E1960" s="11"/>
      <c r="F1960" s="11" t="s">
        <v>252</v>
      </c>
      <c r="G1960" s="11" t="s">
        <v>608</v>
      </c>
      <c r="H1960" s="11" t="s">
        <v>7279</v>
      </c>
      <c r="I1960" s="68"/>
      <c r="J1960" s="68"/>
      <c r="K1960" s="68"/>
      <c r="L1960" s="68"/>
      <c r="M1960" s="68" t="s">
        <v>2040</v>
      </c>
      <c r="N1960" s="68"/>
      <c r="O1960" s="31" t="s">
        <v>3548</v>
      </c>
      <c r="P1960" s="31">
        <v>1E-3</v>
      </c>
    </row>
    <row r="1961" spans="1:16" x14ac:dyDescent="0.35">
      <c r="A1961" s="2" t="s">
        <v>11</v>
      </c>
      <c r="B1961" s="27">
        <v>2</v>
      </c>
      <c r="C1961" s="2" t="s">
        <v>310</v>
      </c>
      <c r="D1961" s="11" t="s">
        <v>317</v>
      </c>
      <c r="E1961" s="11"/>
      <c r="F1961" s="11" t="s">
        <v>252</v>
      </c>
      <c r="G1961" s="11" t="s">
        <v>608</v>
      </c>
      <c r="H1961" s="11" t="s">
        <v>7288</v>
      </c>
      <c r="I1961" s="68"/>
      <c r="J1961" s="68"/>
      <c r="K1961" s="68"/>
      <c r="L1961" s="68"/>
      <c r="M1961" s="68"/>
      <c r="N1961" s="68" t="s">
        <v>2040</v>
      </c>
      <c r="O1961" s="31" t="s">
        <v>3549</v>
      </c>
      <c r="P1961" s="31">
        <v>1E-3</v>
      </c>
    </row>
    <row r="1962" spans="1:16" x14ac:dyDescent="0.35">
      <c r="A1962" s="2" t="s">
        <v>11</v>
      </c>
      <c r="B1962" s="27">
        <v>2</v>
      </c>
      <c r="C1962" s="2" t="s">
        <v>310</v>
      </c>
      <c r="D1962" s="11" t="s">
        <v>317</v>
      </c>
      <c r="E1962" s="11"/>
      <c r="F1962" s="11" t="s">
        <v>252</v>
      </c>
      <c r="G1962" s="11" t="s">
        <v>608</v>
      </c>
      <c r="H1962" s="11" t="s">
        <v>7276</v>
      </c>
      <c r="I1962" s="68"/>
      <c r="J1962" s="68"/>
      <c r="K1962" s="68"/>
      <c r="L1962" s="68"/>
      <c r="M1962" s="68" t="s">
        <v>2040</v>
      </c>
      <c r="N1962" s="68" t="s">
        <v>2040</v>
      </c>
      <c r="O1962" s="31" t="s">
        <v>3550</v>
      </c>
      <c r="P1962" s="31">
        <v>1E-3</v>
      </c>
    </row>
    <row r="1963" spans="1:16" x14ac:dyDescent="0.35">
      <c r="A1963" s="2" t="s">
        <v>11</v>
      </c>
      <c r="B1963" s="27">
        <v>2</v>
      </c>
      <c r="C1963" s="2" t="s">
        <v>310</v>
      </c>
      <c r="D1963" s="11" t="s">
        <v>317</v>
      </c>
      <c r="E1963" s="11"/>
      <c r="F1963" s="11" t="s">
        <v>253</v>
      </c>
      <c r="G1963" s="11" t="s">
        <v>608</v>
      </c>
      <c r="H1963" s="11" t="s">
        <v>7269</v>
      </c>
      <c r="I1963" s="68"/>
      <c r="J1963" s="68"/>
      <c r="K1963" s="68"/>
      <c r="L1963" s="68"/>
      <c r="M1963" s="68"/>
      <c r="N1963" s="68"/>
      <c r="O1963" s="31" t="s">
        <v>1246</v>
      </c>
      <c r="P1963" s="31">
        <v>3.0000000000000001E-3</v>
      </c>
    </row>
    <row r="1964" spans="1:16" x14ac:dyDescent="0.35">
      <c r="A1964" s="2" t="s">
        <v>11</v>
      </c>
      <c r="B1964" s="27">
        <v>2</v>
      </c>
      <c r="C1964" s="2" t="s">
        <v>310</v>
      </c>
      <c r="D1964" s="11" t="s">
        <v>317</v>
      </c>
      <c r="E1964" s="11"/>
      <c r="F1964" s="11" t="s">
        <v>253</v>
      </c>
      <c r="G1964" s="11" t="s">
        <v>608</v>
      </c>
      <c r="H1964" s="11" t="s">
        <v>7279</v>
      </c>
      <c r="I1964" s="68"/>
      <c r="J1964" s="68"/>
      <c r="K1964" s="68"/>
      <c r="L1964" s="68"/>
      <c r="M1964" s="68" t="s">
        <v>2040</v>
      </c>
      <c r="N1964" s="68"/>
      <c r="O1964" s="31" t="s">
        <v>3551</v>
      </c>
      <c r="P1964" s="31">
        <v>2E-3</v>
      </c>
    </row>
    <row r="1965" spans="1:16" x14ac:dyDescent="0.35">
      <c r="A1965" s="2" t="s">
        <v>11</v>
      </c>
      <c r="B1965" s="27">
        <v>2</v>
      </c>
      <c r="C1965" s="2" t="s">
        <v>310</v>
      </c>
      <c r="D1965" s="11" t="s">
        <v>317</v>
      </c>
      <c r="E1965" s="11"/>
      <c r="F1965" s="11" t="s">
        <v>253</v>
      </c>
      <c r="G1965" s="11" t="s">
        <v>608</v>
      </c>
      <c r="H1965" s="11" t="s">
        <v>7288</v>
      </c>
      <c r="I1965" s="68"/>
      <c r="J1965" s="68"/>
      <c r="K1965" s="68"/>
      <c r="L1965" s="68"/>
      <c r="M1965" s="68"/>
      <c r="N1965" s="68" t="s">
        <v>2040</v>
      </c>
      <c r="O1965" s="31" t="s">
        <v>3552</v>
      </c>
      <c r="P1965" s="31">
        <v>2E-3</v>
      </c>
    </row>
    <row r="1966" spans="1:16" x14ac:dyDescent="0.35">
      <c r="A1966" s="2" t="s">
        <v>11</v>
      </c>
      <c r="B1966" s="27">
        <v>2</v>
      </c>
      <c r="C1966" s="2" t="s">
        <v>310</v>
      </c>
      <c r="D1966" s="11" t="s">
        <v>317</v>
      </c>
      <c r="E1966" s="11"/>
      <c r="F1966" s="11" t="s">
        <v>253</v>
      </c>
      <c r="G1966" s="11" t="s">
        <v>608</v>
      </c>
      <c r="H1966" s="11" t="s">
        <v>7276</v>
      </c>
      <c r="I1966" s="68"/>
      <c r="J1966" s="68"/>
      <c r="K1966" s="68"/>
      <c r="L1966" s="68"/>
      <c r="M1966" s="68" t="s">
        <v>2040</v>
      </c>
      <c r="N1966" s="68" t="s">
        <v>2040</v>
      </c>
      <c r="O1966" s="31" t="s">
        <v>3553</v>
      </c>
      <c r="P1966" s="31">
        <v>2E-3</v>
      </c>
    </row>
    <row r="1967" spans="1:16" x14ac:dyDescent="0.35">
      <c r="A1967" s="2" t="s">
        <v>11</v>
      </c>
      <c r="B1967" s="27">
        <v>2</v>
      </c>
      <c r="C1967" s="2" t="s">
        <v>310</v>
      </c>
      <c r="D1967" s="11" t="s">
        <v>317</v>
      </c>
      <c r="E1967" s="11"/>
      <c r="F1967" s="11" t="s">
        <v>254</v>
      </c>
      <c r="G1967" s="11" t="s">
        <v>608</v>
      </c>
      <c r="H1967" s="11" t="s">
        <v>7269</v>
      </c>
      <c r="I1967" s="68"/>
      <c r="J1967" s="68"/>
      <c r="K1967" s="68"/>
      <c r="L1967" s="68"/>
      <c r="M1967" s="68"/>
      <c r="N1967" s="68"/>
      <c r="O1967" s="31" t="s">
        <v>1247</v>
      </c>
      <c r="P1967" s="31">
        <v>4.0000000000000001E-3</v>
      </c>
    </row>
    <row r="1968" spans="1:16" x14ac:dyDescent="0.35">
      <c r="A1968" s="2" t="s">
        <v>11</v>
      </c>
      <c r="B1968" s="27">
        <v>2</v>
      </c>
      <c r="C1968" s="2" t="s">
        <v>310</v>
      </c>
      <c r="D1968" s="11" t="s">
        <v>317</v>
      </c>
      <c r="E1968" s="11"/>
      <c r="F1968" s="11" t="s">
        <v>254</v>
      </c>
      <c r="G1968" s="11" t="s">
        <v>608</v>
      </c>
      <c r="H1968" s="11" t="s">
        <v>7279</v>
      </c>
      <c r="I1968" s="68"/>
      <c r="J1968" s="68"/>
      <c r="K1968" s="68"/>
      <c r="L1968" s="68"/>
      <c r="M1968" s="68" t="s">
        <v>2040</v>
      </c>
      <c r="N1968" s="68"/>
      <c r="O1968" s="31" t="s">
        <v>3554</v>
      </c>
      <c r="P1968" s="31">
        <v>3.0000000000000001E-3</v>
      </c>
    </row>
    <row r="1969" spans="1:16" x14ac:dyDescent="0.35">
      <c r="A1969" s="2" t="s">
        <v>11</v>
      </c>
      <c r="B1969" s="27">
        <v>2</v>
      </c>
      <c r="C1969" s="2" t="s">
        <v>310</v>
      </c>
      <c r="D1969" s="11" t="s">
        <v>317</v>
      </c>
      <c r="E1969" s="11"/>
      <c r="F1969" s="11" t="s">
        <v>254</v>
      </c>
      <c r="G1969" s="11" t="s">
        <v>608</v>
      </c>
      <c r="H1969" s="11" t="s">
        <v>7288</v>
      </c>
      <c r="I1969" s="68"/>
      <c r="J1969" s="68"/>
      <c r="K1969" s="68"/>
      <c r="L1969" s="68"/>
      <c r="M1969" s="68"/>
      <c r="N1969" s="68" t="s">
        <v>2040</v>
      </c>
      <c r="O1969" s="31" t="s">
        <v>3555</v>
      </c>
      <c r="P1969" s="31">
        <v>3.0000000000000001E-3</v>
      </c>
    </row>
    <row r="1970" spans="1:16" x14ac:dyDescent="0.35">
      <c r="A1970" s="2" t="s">
        <v>11</v>
      </c>
      <c r="B1970" s="27">
        <v>2</v>
      </c>
      <c r="C1970" s="2" t="s">
        <v>310</v>
      </c>
      <c r="D1970" s="11" t="s">
        <v>317</v>
      </c>
      <c r="E1970" s="11"/>
      <c r="F1970" s="11" t="s">
        <v>254</v>
      </c>
      <c r="G1970" s="11" t="s">
        <v>608</v>
      </c>
      <c r="H1970" s="11" t="s">
        <v>7276</v>
      </c>
      <c r="I1970" s="68"/>
      <c r="J1970" s="68"/>
      <c r="K1970" s="68"/>
      <c r="L1970" s="68"/>
      <c r="M1970" s="68" t="s">
        <v>2040</v>
      </c>
      <c r="N1970" s="68" t="s">
        <v>2040</v>
      </c>
      <c r="O1970" s="31" t="s">
        <v>3556</v>
      </c>
      <c r="P1970" s="31">
        <v>2E-3</v>
      </c>
    </row>
    <row r="1971" spans="1:16" x14ac:dyDescent="0.35">
      <c r="A1971" s="2" t="s">
        <v>11</v>
      </c>
      <c r="B1971" s="27">
        <v>2</v>
      </c>
      <c r="C1971" s="2" t="s">
        <v>310</v>
      </c>
      <c r="D1971" s="11" t="s">
        <v>317</v>
      </c>
      <c r="E1971" s="11"/>
      <c r="F1971" s="11" t="s">
        <v>255</v>
      </c>
      <c r="G1971" s="11" t="s">
        <v>608</v>
      </c>
      <c r="H1971" s="11" t="s">
        <v>7269</v>
      </c>
      <c r="I1971" s="68"/>
      <c r="J1971" s="68"/>
      <c r="K1971" s="68"/>
      <c r="L1971" s="68"/>
      <c r="M1971" s="68"/>
      <c r="N1971" s="68"/>
      <c r="O1971" s="31" t="s">
        <v>1248</v>
      </c>
      <c r="P1971" s="31">
        <v>1.4999999999999999E-2</v>
      </c>
    </row>
    <row r="1972" spans="1:16" x14ac:dyDescent="0.35">
      <c r="A1972" s="2" t="s">
        <v>11</v>
      </c>
      <c r="B1972" s="27">
        <v>2</v>
      </c>
      <c r="C1972" s="2" t="s">
        <v>310</v>
      </c>
      <c r="D1972" s="11" t="s">
        <v>317</v>
      </c>
      <c r="E1972" s="11"/>
      <c r="F1972" s="11" t="s">
        <v>255</v>
      </c>
      <c r="G1972" s="11" t="s">
        <v>608</v>
      </c>
      <c r="H1972" s="11" t="s">
        <v>7279</v>
      </c>
      <c r="I1972" s="68"/>
      <c r="J1972" s="68"/>
      <c r="K1972" s="68"/>
      <c r="L1972" s="68"/>
      <c r="M1972" s="68" t="s">
        <v>2040</v>
      </c>
      <c r="N1972" s="68"/>
      <c r="O1972" s="31" t="s">
        <v>3557</v>
      </c>
      <c r="P1972" s="31">
        <v>1.2E-2</v>
      </c>
    </row>
    <row r="1973" spans="1:16" x14ac:dyDescent="0.35">
      <c r="A1973" s="2" t="s">
        <v>11</v>
      </c>
      <c r="B1973" s="27">
        <v>2</v>
      </c>
      <c r="C1973" s="2" t="s">
        <v>310</v>
      </c>
      <c r="D1973" s="11" t="s">
        <v>317</v>
      </c>
      <c r="E1973" s="11"/>
      <c r="F1973" s="11" t="s">
        <v>255</v>
      </c>
      <c r="G1973" s="11" t="s">
        <v>608</v>
      </c>
      <c r="H1973" s="11" t="s">
        <v>7288</v>
      </c>
      <c r="I1973" s="68"/>
      <c r="J1973" s="68"/>
      <c r="K1973" s="68"/>
      <c r="L1973" s="68"/>
      <c r="M1973" s="68"/>
      <c r="N1973" s="68" t="s">
        <v>2040</v>
      </c>
      <c r="O1973" s="31" t="s">
        <v>3558</v>
      </c>
      <c r="P1973" s="31">
        <v>1.2E-2</v>
      </c>
    </row>
    <row r="1974" spans="1:16" x14ac:dyDescent="0.35">
      <c r="A1974" s="2" t="s">
        <v>11</v>
      </c>
      <c r="B1974" s="27">
        <v>2</v>
      </c>
      <c r="C1974" s="2" t="s">
        <v>310</v>
      </c>
      <c r="D1974" s="11" t="s">
        <v>317</v>
      </c>
      <c r="E1974" s="11"/>
      <c r="F1974" s="11" t="s">
        <v>255</v>
      </c>
      <c r="G1974" s="11" t="s">
        <v>608</v>
      </c>
      <c r="H1974" s="11" t="s">
        <v>7276</v>
      </c>
      <c r="I1974" s="68"/>
      <c r="J1974" s="68"/>
      <c r="K1974" s="68"/>
      <c r="L1974" s="68"/>
      <c r="M1974" s="68" t="s">
        <v>2040</v>
      </c>
      <c r="N1974" s="68" t="s">
        <v>2040</v>
      </c>
      <c r="O1974" s="31" t="s">
        <v>3559</v>
      </c>
      <c r="P1974" s="31">
        <v>8.9999999999999993E-3</v>
      </c>
    </row>
    <row r="1975" spans="1:16" x14ac:dyDescent="0.35">
      <c r="A1975" s="2" t="s">
        <v>11</v>
      </c>
      <c r="B1975" s="27">
        <v>2</v>
      </c>
      <c r="C1975" s="2" t="s">
        <v>310</v>
      </c>
      <c r="D1975" s="11" t="s">
        <v>317</v>
      </c>
      <c r="E1975" s="11"/>
      <c r="F1975" s="11" t="s">
        <v>241</v>
      </c>
      <c r="G1975" s="11" t="s">
        <v>608</v>
      </c>
      <c r="H1975" s="11" t="s">
        <v>7269</v>
      </c>
      <c r="I1975" s="68"/>
      <c r="J1975" s="68"/>
      <c r="K1975" s="68"/>
      <c r="L1975" s="68"/>
      <c r="M1975" s="68"/>
      <c r="N1975" s="68"/>
      <c r="O1975" s="31" t="s">
        <v>1249</v>
      </c>
      <c r="P1975" s="31">
        <v>2.9000000000000001E-2</v>
      </c>
    </row>
    <row r="1976" spans="1:16" x14ac:dyDescent="0.35">
      <c r="A1976" s="2" t="s">
        <v>11</v>
      </c>
      <c r="B1976" s="27">
        <v>2</v>
      </c>
      <c r="C1976" s="2" t="s">
        <v>310</v>
      </c>
      <c r="D1976" s="11" t="s">
        <v>317</v>
      </c>
      <c r="E1976" s="11"/>
      <c r="F1976" s="11" t="s">
        <v>241</v>
      </c>
      <c r="G1976" s="11" t="s">
        <v>608</v>
      </c>
      <c r="H1976" s="11" t="s">
        <v>7279</v>
      </c>
      <c r="I1976" s="68"/>
      <c r="J1976" s="68"/>
      <c r="K1976" s="68"/>
      <c r="L1976" s="68"/>
      <c r="M1976" s="68" t="s">
        <v>2040</v>
      </c>
      <c r="N1976" s="68"/>
      <c r="O1976" s="31" t="s">
        <v>3560</v>
      </c>
      <c r="P1976" s="31">
        <v>2.3E-2</v>
      </c>
    </row>
    <row r="1977" spans="1:16" x14ac:dyDescent="0.35">
      <c r="A1977" s="2" t="s">
        <v>11</v>
      </c>
      <c r="B1977" s="27">
        <v>2</v>
      </c>
      <c r="C1977" s="2" t="s">
        <v>310</v>
      </c>
      <c r="D1977" s="11" t="s">
        <v>317</v>
      </c>
      <c r="E1977" s="11"/>
      <c r="F1977" s="11" t="s">
        <v>241</v>
      </c>
      <c r="G1977" s="11" t="s">
        <v>608</v>
      </c>
      <c r="H1977" s="11" t="s">
        <v>7288</v>
      </c>
      <c r="I1977" s="68"/>
      <c r="J1977" s="68"/>
      <c r="K1977" s="68"/>
      <c r="L1977" s="68"/>
      <c r="M1977" s="68"/>
      <c r="N1977" s="68" t="s">
        <v>2040</v>
      </c>
      <c r="O1977" s="31" t="s">
        <v>3561</v>
      </c>
      <c r="P1977" s="31">
        <v>2.3E-2</v>
      </c>
    </row>
    <row r="1978" spans="1:16" x14ac:dyDescent="0.35">
      <c r="A1978" s="2" t="s">
        <v>11</v>
      </c>
      <c r="B1978" s="27">
        <v>2</v>
      </c>
      <c r="C1978" s="2" t="s">
        <v>310</v>
      </c>
      <c r="D1978" s="11" t="s">
        <v>317</v>
      </c>
      <c r="E1978" s="11"/>
      <c r="F1978" s="11" t="s">
        <v>241</v>
      </c>
      <c r="G1978" s="11" t="s">
        <v>608</v>
      </c>
      <c r="H1978" s="11" t="s">
        <v>7276</v>
      </c>
      <c r="I1978" s="68"/>
      <c r="J1978" s="68"/>
      <c r="K1978" s="68"/>
      <c r="L1978" s="68"/>
      <c r="M1978" s="68" t="s">
        <v>2040</v>
      </c>
      <c r="N1978" s="68" t="s">
        <v>2040</v>
      </c>
      <c r="O1978" s="31" t="s">
        <v>3562</v>
      </c>
      <c r="P1978" s="31">
        <v>1.7000000000000001E-2</v>
      </c>
    </row>
    <row r="1979" spans="1:16" x14ac:dyDescent="0.35">
      <c r="A1979" s="2" t="s">
        <v>11</v>
      </c>
      <c r="B1979" s="27">
        <v>2</v>
      </c>
      <c r="C1979" s="2" t="s">
        <v>310</v>
      </c>
      <c r="D1979" s="11" t="s">
        <v>317</v>
      </c>
      <c r="E1979" s="11"/>
      <c r="F1979" s="11" t="s">
        <v>103</v>
      </c>
      <c r="G1979" s="11" t="s">
        <v>608</v>
      </c>
      <c r="H1979" s="11" t="s">
        <v>7269</v>
      </c>
      <c r="I1979" s="68"/>
      <c r="J1979" s="68"/>
      <c r="K1979" s="68"/>
      <c r="L1979" s="68"/>
      <c r="M1979" s="68"/>
      <c r="N1979" s="68"/>
      <c r="O1979" s="31" t="s">
        <v>1250</v>
      </c>
      <c r="P1979" s="31">
        <v>4.3999999999999997E-2</v>
      </c>
    </row>
    <row r="1980" spans="1:16" x14ac:dyDescent="0.35">
      <c r="A1980" s="2" t="s">
        <v>11</v>
      </c>
      <c r="B1980" s="27">
        <v>2</v>
      </c>
      <c r="C1980" s="2" t="s">
        <v>310</v>
      </c>
      <c r="D1980" s="11" t="s">
        <v>317</v>
      </c>
      <c r="E1980" s="11"/>
      <c r="F1980" s="11" t="s">
        <v>103</v>
      </c>
      <c r="G1980" s="11" t="s">
        <v>608</v>
      </c>
      <c r="H1980" s="11" t="s">
        <v>7279</v>
      </c>
      <c r="I1980" s="68"/>
      <c r="J1980" s="68"/>
      <c r="K1980" s="68"/>
      <c r="L1980" s="68"/>
      <c r="M1980" s="68" t="s">
        <v>2040</v>
      </c>
      <c r="N1980" s="68"/>
      <c r="O1980" s="31" t="s">
        <v>3563</v>
      </c>
      <c r="P1980" s="31">
        <v>3.5000000000000003E-2</v>
      </c>
    </row>
    <row r="1981" spans="1:16" x14ac:dyDescent="0.35">
      <c r="A1981" s="2" t="s">
        <v>11</v>
      </c>
      <c r="B1981" s="27">
        <v>2</v>
      </c>
      <c r="C1981" s="2" t="s">
        <v>310</v>
      </c>
      <c r="D1981" s="11" t="s">
        <v>317</v>
      </c>
      <c r="E1981" s="11"/>
      <c r="F1981" s="11" t="s">
        <v>103</v>
      </c>
      <c r="G1981" s="11" t="s">
        <v>608</v>
      </c>
      <c r="H1981" s="11" t="s">
        <v>7288</v>
      </c>
      <c r="I1981" s="68"/>
      <c r="J1981" s="68"/>
      <c r="K1981" s="68"/>
      <c r="L1981" s="68"/>
      <c r="M1981" s="68"/>
      <c r="N1981" s="68" t="s">
        <v>2040</v>
      </c>
      <c r="O1981" s="31" t="s">
        <v>3564</v>
      </c>
      <c r="P1981" s="31">
        <v>3.5000000000000003E-2</v>
      </c>
    </row>
    <row r="1982" spans="1:16" x14ac:dyDescent="0.35">
      <c r="A1982" s="2" t="s">
        <v>11</v>
      </c>
      <c r="B1982" s="27">
        <v>2</v>
      </c>
      <c r="C1982" s="2" t="s">
        <v>310</v>
      </c>
      <c r="D1982" s="11" t="s">
        <v>317</v>
      </c>
      <c r="E1982" s="11"/>
      <c r="F1982" s="11" t="s">
        <v>103</v>
      </c>
      <c r="G1982" s="11" t="s">
        <v>608</v>
      </c>
      <c r="H1982" s="11" t="s">
        <v>7276</v>
      </c>
      <c r="I1982" s="68"/>
      <c r="J1982" s="68"/>
      <c r="K1982" s="68"/>
      <c r="L1982" s="68"/>
      <c r="M1982" s="68" t="s">
        <v>2040</v>
      </c>
      <c r="N1982" s="68" t="s">
        <v>2040</v>
      </c>
      <c r="O1982" s="31" t="s">
        <v>3565</v>
      </c>
      <c r="P1982" s="31">
        <v>2.5999999999999999E-2</v>
      </c>
    </row>
    <row r="1983" spans="1:16" x14ac:dyDescent="0.35">
      <c r="A1983" s="2" t="s">
        <v>11</v>
      </c>
      <c r="B1983" s="27">
        <v>2</v>
      </c>
      <c r="C1983" s="2" t="s">
        <v>310</v>
      </c>
      <c r="D1983" s="11" t="s">
        <v>317</v>
      </c>
      <c r="E1983" s="11"/>
      <c r="F1983" s="11" t="s">
        <v>98</v>
      </c>
      <c r="G1983" s="11" t="s">
        <v>608</v>
      </c>
      <c r="H1983" s="11" t="s">
        <v>7269</v>
      </c>
      <c r="I1983" s="68"/>
      <c r="J1983" s="68"/>
      <c r="K1983" s="68"/>
      <c r="L1983" s="68"/>
      <c r="M1983" s="68"/>
      <c r="N1983" s="68"/>
      <c r="O1983" s="31" t="s">
        <v>1251</v>
      </c>
      <c r="P1983" s="31">
        <v>8.6999999999999994E-2</v>
      </c>
    </row>
    <row r="1984" spans="1:16" x14ac:dyDescent="0.35">
      <c r="A1984" s="2" t="s">
        <v>11</v>
      </c>
      <c r="B1984" s="27">
        <v>2</v>
      </c>
      <c r="C1984" s="2" t="s">
        <v>310</v>
      </c>
      <c r="D1984" s="11" t="s">
        <v>317</v>
      </c>
      <c r="E1984" s="11"/>
      <c r="F1984" s="11" t="s">
        <v>98</v>
      </c>
      <c r="G1984" s="11" t="s">
        <v>608</v>
      </c>
      <c r="H1984" s="11" t="s">
        <v>7279</v>
      </c>
      <c r="I1984" s="68"/>
      <c r="J1984" s="68"/>
      <c r="K1984" s="68"/>
      <c r="L1984" s="68"/>
      <c r="M1984" s="68" t="s">
        <v>2040</v>
      </c>
      <c r="N1984" s="68"/>
      <c r="O1984" s="31" t="s">
        <v>3566</v>
      </c>
      <c r="P1984" s="31">
        <v>7.0000000000000007E-2</v>
      </c>
    </row>
    <row r="1985" spans="1:16" x14ac:dyDescent="0.35">
      <c r="A1985" s="2" t="s">
        <v>11</v>
      </c>
      <c r="B1985" s="27">
        <v>2</v>
      </c>
      <c r="C1985" s="2" t="s">
        <v>310</v>
      </c>
      <c r="D1985" s="11" t="s">
        <v>317</v>
      </c>
      <c r="E1985" s="11"/>
      <c r="F1985" s="11" t="s">
        <v>98</v>
      </c>
      <c r="G1985" s="11" t="s">
        <v>608</v>
      </c>
      <c r="H1985" s="11" t="s">
        <v>7288</v>
      </c>
      <c r="I1985" s="68"/>
      <c r="J1985" s="68"/>
      <c r="K1985" s="68"/>
      <c r="L1985" s="68"/>
      <c r="M1985" s="68"/>
      <c r="N1985" s="68" t="s">
        <v>2040</v>
      </c>
      <c r="O1985" s="31" t="s">
        <v>3567</v>
      </c>
      <c r="P1985" s="31">
        <v>7.0000000000000007E-2</v>
      </c>
    </row>
    <row r="1986" spans="1:16" x14ac:dyDescent="0.35">
      <c r="A1986" s="2" t="s">
        <v>11</v>
      </c>
      <c r="B1986" s="27">
        <v>2</v>
      </c>
      <c r="C1986" s="2" t="s">
        <v>310</v>
      </c>
      <c r="D1986" s="11" t="s">
        <v>317</v>
      </c>
      <c r="E1986" s="11"/>
      <c r="F1986" s="11" t="s">
        <v>98</v>
      </c>
      <c r="G1986" s="11" t="s">
        <v>608</v>
      </c>
      <c r="H1986" s="11" t="s">
        <v>7276</v>
      </c>
      <c r="I1986" s="68"/>
      <c r="J1986" s="68"/>
      <c r="K1986" s="68"/>
      <c r="L1986" s="68"/>
      <c r="M1986" s="68" t="s">
        <v>2040</v>
      </c>
      <c r="N1986" s="68" t="s">
        <v>2040</v>
      </c>
      <c r="O1986" s="31" t="s">
        <v>3568</v>
      </c>
      <c r="P1986" s="31">
        <v>5.1999999999999998E-2</v>
      </c>
    </row>
    <row r="1987" spans="1:16" x14ac:dyDescent="0.35">
      <c r="A1987" s="2" t="s">
        <v>11</v>
      </c>
      <c r="B1987" s="27">
        <v>2</v>
      </c>
      <c r="C1987" s="2" t="s">
        <v>310</v>
      </c>
      <c r="D1987" s="11" t="s">
        <v>317</v>
      </c>
      <c r="E1987" s="11"/>
      <c r="F1987" s="11" t="s">
        <v>104</v>
      </c>
      <c r="G1987" s="11" t="s">
        <v>608</v>
      </c>
      <c r="H1987" s="11" t="s">
        <v>7269</v>
      </c>
      <c r="I1987" s="68"/>
      <c r="J1987" s="68"/>
      <c r="K1987" s="68"/>
      <c r="L1987" s="68"/>
      <c r="M1987" s="68"/>
      <c r="N1987" s="68"/>
      <c r="O1987" s="31" t="s">
        <v>1252</v>
      </c>
      <c r="P1987" s="31">
        <v>0.189</v>
      </c>
    </row>
    <row r="1988" spans="1:16" x14ac:dyDescent="0.35">
      <c r="A1988" s="2" t="s">
        <v>11</v>
      </c>
      <c r="B1988" s="27">
        <v>2</v>
      </c>
      <c r="C1988" s="2" t="s">
        <v>310</v>
      </c>
      <c r="D1988" s="11" t="s">
        <v>317</v>
      </c>
      <c r="E1988" s="11"/>
      <c r="F1988" s="11" t="s">
        <v>104</v>
      </c>
      <c r="G1988" s="11" t="s">
        <v>608</v>
      </c>
      <c r="H1988" s="11" t="s">
        <v>7279</v>
      </c>
      <c r="I1988" s="68"/>
      <c r="J1988" s="68"/>
      <c r="K1988" s="68"/>
      <c r="L1988" s="68"/>
      <c r="M1988" s="68" t="s">
        <v>2040</v>
      </c>
      <c r="N1988" s="68"/>
      <c r="O1988" s="31" t="s">
        <v>3569</v>
      </c>
      <c r="P1988" s="31">
        <v>0.151</v>
      </c>
    </row>
    <row r="1989" spans="1:16" x14ac:dyDescent="0.35">
      <c r="A1989" s="2" t="s">
        <v>11</v>
      </c>
      <c r="B1989" s="27">
        <v>2</v>
      </c>
      <c r="C1989" s="2" t="s">
        <v>310</v>
      </c>
      <c r="D1989" s="11" t="s">
        <v>317</v>
      </c>
      <c r="E1989" s="11"/>
      <c r="F1989" s="11" t="s">
        <v>104</v>
      </c>
      <c r="G1989" s="11" t="s">
        <v>608</v>
      </c>
      <c r="H1989" s="11" t="s">
        <v>7288</v>
      </c>
      <c r="I1989" s="68"/>
      <c r="J1989" s="68"/>
      <c r="K1989" s="68"/>
      <c r="L1989" s="68"/>
      <c r="M1989" s="68"/>
      <c r="N1989" s="68" t="s">
        <v>2040</v>
      </c>
      <c r="O1989" s="31" t="s">
        <v>3570</v>
      </c>
      <c r="P1989" s="31">
        <v>0.151</v>
      </c>
    </row>
    <row r="1990" spans="1:16" x14ac:dyDescent="0.35">
      <c r="A1990" s="2" t="s">
        <v>11</v>
      </c>
      <c r="B1990" s="27">
        <v>2</v>
      </c>
      <c r="C1990" s="2" t="s">
        <v>310</v>
      </c>
      <c r="D1990" s="11" t="s">
        <v>317</v>
      </c>
      <c r="E1990" s="11"/>
      <c r="F1990" s="11" t="s">
        <v>104</v>
      </c>
      <c r="G1990" s="11" t="s">
        <v>608</v>
      </c>
      <c r="H1990" s="11" t="s">
        <v>7276</v>
      </c>
      <c r="I1990" s="68"/>
      <c r="J1990" s="68"/>
      <c r="K1990" s="68"/>
      <c r="L1990" s="68"/>
      <c r="M1990" s="68" t="s">
        <v>2040</v>
      </c>
      <c r="N1990" s="68" t="s">
        <v>2040</v>
      </c>
      <c r="O1990" s="31" t="s">
        <v>3571</v>
      </c>
      <c r="P1990" s="31">
        <v>0.113</v>
      </c>
    </row>
    <row r="1991" spans="1:16" x14ac:dyDescent="0.35">
      <c r="A1991" s="2" t="s">
        <v>11</v>
      </c>
      <c r="B1991" s="27">
        <v>2</v>
      </c>
      <c r="C1991" s="2" t="s">
        <v>310</v>
      </c>
      <c r="D1991" s="11" t="s">
        <v>317</v>
      </c>
      <c r="E1991" s="11"/>
      <c r="F1991" s="11" t="s">
        <v>105</v>
      </c>
      <c r="G1991" s="11" t="s">
        <v>608</v>
      </c>
      <c r="H1991" s="11" t="s">
        <v>7269</v>
      </c>
      <c r="I1991" s="68"/>
      <c r="J1991" s="68"/>
      <c r="K1991" s="68"/>
      <c r="L1991" s="68"/>
      <c r="M1991" s="68"/>
      <c r="N1991" s="68"/>
      <c r="O1991" s="31" t="s">
        <v>1253</v>
      </c>
      <c r="P1991" s="31">
        <v>0.34799999999999998</v>
      </c>
    </row>
    <row r="1992" spans="1:16" x14ac:dyDescent="0.35">
      <c r="A1992" s="2" t="s">
        <v>11</v>
      </c>
      <c r="B1992" s="27">
        <v>2</v>
      </c>
      <c r="C1992" s="2" t="s">
        <v>310</v>
      </c>
      <c r="D1992" s="11" t="s">
        <v>317</v>
      </c>
      <c r="E1992" s="11"/>
      <c r="F1992" s="11" t="s">
        <v>105</v>
      </c>
      <c r="G1992" s="11" t="s">
        <v>608</v>
      </c>
      <c r="H1992" s="11" t="s">
        <v>7279</v>
      </c>
      <c r="I1992" s="68"/>
      <c r="J1992" s="68"/>
      <c r="K1992" s="68"/>
      <c r="L1992" s="68"/>
      <c r="M1992" s="68" t="s">
        <v>2040</v>
      </c>
      <c r="N1992" s="68"/>
      <c r="O1992" s="31" t="s">
        <v>3572</v>
      </c>
      <c r="P1992" s="31">
        <v>0.27800000000000002</v>
      </c>
    </row>
    <row r="1993" spans="1:16" x14ac:dyDescent="0.35">
      <c r="A1993" s="2" t="s">
        <v>11</v>
      </c>
      <c r="B1993" s="27">
        <v>2</v>
      </c>
      <c r="C1993" s="2" t="s">
        <v>310</v>
      </c>
      <c r="D1993" s="11" t="s">
        <v>317</v>
      </c>
      <c r="E1993" s="11"/>
      <c r="F1993" s="11" t="s">
        <v>105</v>
      </c>
      <c r="G1993" s="11" t="s">
        <v>608</v>
      </c>
      <c r="H1993" s="11" t="s">
        <v>7288</v>
      </c>
      <c r="I1993" s="68"/>
      <c r="J1993" s="68"/>
      <c r="K1993" s="68"/>
      <c r="L1993" s="68"/>
      <c r="M1993" s="68"/>
      <c r="N1993" s="68" t="s">
        <v>2040</v>
      </c>
      <c r="O1993" s="31" t="s">
        <v>3573</v>
      </c>
      <c r="P1993" s="31">
        <v>0.27800000000000002</v>
      </c>
    </row>
    <row r="1994" spans="1:16" x14ac:dyDescent="0.35">
      <c r="A1994" s="2" t="s">
        <v>11</v>
      </c>
      <c r="B1994" s="27">
        <v>2</v>
      </c>
      <c r="C1994" s="2" t="s">
        <v>310</v>
      </c>
      <c r="D1994" s="11" t="s">
        <v>317</v>
      </c>
      <c r="E1994" s="11"/>
      <c r="F1994" s="11" t="s">
        <v>105</v>
      </c>
      <c r="G1994" s="11" t="s">
        <v>608</v>
      </c>
      <c r="H1994" s="11" t="s">
        <v>7276</v>
      </c>
      <c r="I1994" s="68"/>
      <c r="J1994" s="68"/>
      <c r="K1994" s="68"/>
      <c r="L1994" s="68"/>
      <c r="M1994" s="68" t="s">
        <v>2040</v>
      </c>
      <c r="N1994" s="68" t="s">
        <v>2040</v>
      </c>
      <c r="O1994" s="31" t="s">
        <v>3574</v>
      </c>
      <c r="P1994" s="31">
        <v>0.20899999999999999</v>
      </c>
    </row>
    <row r="1995" spans="1:16" x14ac:dyDescent="0.35">
      <c r="A1995" s="2" t="s">
        <v>11</v>
      </c>
      <c r="B1995" s="27">
        <v>2</v>
      </c>
      <c r="C1995" s="2" t="s">
        <v>310</v>
      </c>
      <c r="D1995" s="11" t="s">
        <v>317</v>
      </c>
      <c r="E1995" s="11"/>
      <c r="F1995" s="11" t="s">
        <v>107</v>
      </c>
      <c r="G1995" s="11" t="s">
        <v>608</v>
      </c>
      <c r="H1995" s="11" t="s">
        <v>7269</v>
      </c>
      <c r="I1995" s="68"/>
      <c r="J1995" s="68"/>
      <c r="K1995" s="68"/>
      <c r="L1995" s="68"/>
      <c r="M1995" s="68"/>
      <c r="N1995" s="68"/>
      <c r="O1995" s="31" t="s">
        <v>1254</v>
      </c>
      <c r="P1995" s="31">
        <v>0.92800000000000005</v>
      </c>
    </row>
    <row r="1996" spans="1:16" x14ac:dyDescent="0.35">
      <c r="A1996" s="2" t="s">
        <v>11</v>
      </c>
      <c r="B1996" s="27">
        <v>2</v>
      </c>
      <c r="C1996" s="2" t="s">
        <v>310</v>
      </c>
      <c r="D1996" s="11" t="s">
        <v>317</v>
      </c>
      <c r="E1996" s="11"/>
      <c r="F1996" s="11" t="s">
        <v>107</v>
      </c>
      <c r="G1996" s="11" t="s">
        <v>608</v>
      </c>
      <c r="H1996" s="11" t="s">
        <v>7279</v>
      </c>
      <c r="I1996" s="68"/>
      <c r="J1996" s="68"/>
      <c r="K1996" s="68"/>
      <c r="L1996" s="68"/>
      <c r="M1996" s="68" t="s">
        <v>2040</v>
      </c>
      <c r="N1996" s="68"/>
      <c r="O1996" s="31" t="s">
        <v>3575</v>
      </c>
      <c r="P1996" s="31">
        <v>0.74199999999999999</v>
      </c>
    </row>
    <row r="1997" spans="1:16" x14ac:dyDescent="0.35">
      <c r="A1997" s="2" t="s">
        <v>11</v>
      </c>
      <c r="B1997" s="27">
        <v>2</v>
      </c>
      <c r="C1997" s="2" t="s">
        <v>310</v>
      </c>
      <c r="D1997" s="11" t="s">
        <v>317</v>
      </c>
      <c r="E1997" s="11"/>
      <c r="F1997" s="11" t="s">
        <v>107</v>
      </c>
      <c r="G1997" s="11" t="s">
        <v>608</v>
      </c>
      <c r="H1997" s="11" t="s">
        <v>7288</v>
      </c>
      <c r="I1997" s="68"/>
      <c r="J1997" s="68"/>
      <c r="K1997" s="68"/>
      <c r="L1997" s="68"/>
      <c r="M1997" s="68"/>
      <c r="N1997" s="68" t="s">
        <v>2040</v>
      </c>
      <c r="O1997" s="31" t="s">
        <v>3576</v>
      </c>
      <c r="P1997" s="31">
        <v>0.74199999999999999</v>
      </c>
    </row>
    <row r="1998" spans="1:16" x14ac:dyDescent="0.35">
      <c r="A1998" s="2" t="s">
        <v>11</v>
      </c>
      <c r="B1998" s="27">
        <v>2</v>
      </c>
      <c r="C1998" s="2" t="s">
        <v>310</v>
      </c>
      <c r="D1998" s="11" t="s">
        <v>317</v>
      </c>
      <c r="E1998" s="11"/>
      <c r="F1998" s="11" t="s">
        <v>107</v>
      </c>
      <c r="G1998" s="11" t="s">
        <v>608</v>
      </c>
      <c r="H1998" s="11" t="s">
        <v>7276</v>
      </c>
      <c r="I1998" s="68"/>
      <c r="J1998" s="68"/>
      <c r="K1998" s="68"/>
      <c r="L1998" s="68"/>
      <c r="M1998" s="68" t="s">
        <v>2040</v>
      </c>
      <c r="N1998" s="68" t="s">
        <v>2040</v>
      </c>
      <c r="O1998" s="31" t="s">
        <v>3577</v>
      </c>
      <c r="P1998" s="31">
        <v>0.55700000000000005</v>
      </c>
    </row>
    <row r="1999" spans="1:16" x14ac:dyDescent="0.35">
      <c r="A1999" s="2" t="s">
        <v>11</v>
      </c>
      <c r="B1999" s="27">
        <v>2</v>
      </c>
      <c r="C1999" s="2" t="s">
        <v>310</v>
      </c>
      <c r="D1999" s="11" t="s">
        <v>317</v>
      </c>
      <c r="E1999" s="11"/>
      <c r="F1999" s="11" t="s">
        <v>109</v>
      </c>
      <c r="G1999" s="11" t="s">
        <v>608</v>
      </c>
      <c r="H1999" s="11" t="s">
        <v>7269</v>
      </c>
      <c r="I1999" s="68"/>
      <c r="J1999" s="68"/>
      <c r="K1999" s="68"/>
      <c r="L1999" s="68"/>
      <c r="M1999" s="68"/>
      <c r="N1999" s="68"/>
      <c r="O1999" s="31" t="s">
        <v>1255</v>
      </c>
      <c r="P1999" s="31">
        <v>0.92800000000000005</v>
      </c>
    </row>
    <row r="2000" spans="1:16" x14ac:dyDescent="0.35">
      <c r="A2000" s="2" t="s">
        <v>11</v>
      </c>
      <c r="B2000" s="27">
        <v>2</v>
      </c>
      <c r="C2000" s="2" t="s">
        <v>310</v>
      </c>
      <c r="D2000" s="11" t="s">
        <v>317</v>
      </c>
      <c r="E2000" s="11"/>
      <c r="F2000" s="11" t="s">
        <v>109</v>
      </c>
      <c r="G2000" s="11" t="s">
        <v>608</v>
      </c>
      <c r="H2000" s="11" t="s">
        <v>7279</v>
      </c>
      <c r="I2000" s="68"/>
      <c r="J2000" s="68"/>
      <c r="K2000" s="68"/>
      <c r="L2000" s="68"/>
      <c r="M2000" s="68" t="s">
        <v>2040</v>
      </c>
      <c r="N2000" s="68"/>
      <c r="O2000" s="31" t="s">
        <v>3578</v>
      </c>
      <c r="P2000" s="31">
        <v>0.74199999999999999</v>
      </c>
    </row>
    <row r="2001" spans="1:16" x14ac:dyDescent="0.35">
      <c r="A2001" s="2" t="s">
        <v>11</v>
      </c>
      <c r="B2001" s="27">
        <v>2</v>
      </c>
      <c r="C2001" s="2" t="s">
        <v>310</v>
      </c>
      <c r="D2001" s="11" t="s">
        <v>317</v>
      </c>
      <c r="E2001" s="11"/>
      <c r="F2001" s="11" t="s">
        <v>109</v>
      </c>
      <c r="G2001" s="11" t="s">
        <v>608</v>
      </c>
      <c r="H2001" s="11" t="s">
        <v>7288</v>
      </c>
      <c r="I2001" s="68"/>
      <c r="J2001" s="68"/>
      <c r="K2001" s="68"/>
      <c r="L2001" s="68"/>
      <c r="M2001" s="68"/>
      <c r="N2001" s="68" t="s">
        <v>2040</v>
      </c>
      <c r="O2001" s="31" t="s">
        <v>3579</v>
      </c>
      <c r="P2001" s="31">
        <v>0.74199999999999999</v>
      </c>
    </row>
    <row r="2002" spans="1:16" x14ac:dyDescent="0.35">
      <c r="A2002" s="2" t="s">
        <v>11</v>
      </c>
      <c r="B2002" s="27">
        <v>2</v>
      </c>
      <c r="C2002" s="2" t="s">
        <v>310</v>
      </c>
      <c r="D2002" s="11" t="s">
        <v>317</v>
      </c>
      <c r="E2002" s="11"/>
      <c r="F2002" s="11" t="s">
        <v>109</v>
      </c>
      <c r="G2002" s="11" t="s">
        <v>608</v>
      </c>
      <c r="H2002" s="11" t="s">
        <v>7276</v>
      </c>
      <c r="I2002" s="68"/>
      <c r="J2002" s="68"/>
      <c r="K2002" s="68"/>
      <c r="L2002" s="68"/>
      <c r="M2002" s="68" t="s">
        <v>2040</v>
      </c>
      <c r="N2002" s="68" t="s">
        <v>2040</v>
      </c>
      <c r="O2002" s="31" t="s">
        <v>3580</v>
      </c>
      <c r="P2002" s="31">
        <v>0.55700000000000005</v>
      </c>
    </row>
    <row r="2003" spans="1:16" x14ac:dyDescent="0.35">
      <c r="A2003" s="2" t="s">
        <v>11</v>
      </c>
      <c r="B2003" s="27">
        <v>2</v>
      </c>
      <c r="C2003" s="2" t="s">
        <v>310</v>
      </c>
      <c r="D2003" s="11" t="s">
        <v>317</v>
      </c>
      <c r="E2003" s="11"/>
      <c r="F2003" s="11" t="s">
        <v>110</v>
      </c>
      <c r="G2003" s="11" t="s">
        <v>608</v>
      </c>
      <c r="H2003" s="11" t="s">
        <v>7269</v>
      </c>
      <c r="I2003" s="68"/>
      <c r="J2003" s="68"/>
      <c r="K2003" s="68"/>
      <c r="L2003" s="68"/>
      <c r="M2003" s="68"/>
      <c r="N2003" s="68"/>
      <c r="O2003" s="31" t="s">
        <v>1256</v>
      </c>
      <c r="P2003" s="31">
        <v>1.61</v>
      </c>
    </row>
    <row r="2004" spans="1:16" x14ac:dyDescent="0.35">
      <c r="A2004" s="2" t="s">
        <v>11</v>
      </c>
      <c r="B2004" s="27">
        <v>2</v>
      </c>
      <c r="C2004" s="2" t="s">
        <v>310</v>
      </c>
      <c r="D2004" s="11" t="s">
        <v>317</v>
      </c>
      <c r="E2004" s="11"/>
      <c r="F2004" s="11" t="s">
        <v>110</v>
      </c>
      <c r="G2004" s="11" t="s">
        <v>608</v>
      </c>
      <c r="H2004" s="11" t="s">
        <v>7279</v>
      </c>
      <c r="I2004" s="68"/>
      <c r="J2004" s="68"/>
      <c r="K2004" s="68"/>
      <c r="L2004" s="68"/>
      <c r="M2004" s="68" t="s">
        <v>2040</v>
      </c>
      <c r="N2004" s="68"/>
      <c r="O2004" s="31" t="s">
        <v>3581</v>
      </c>
      <c r="P2004" s="31">
        <v>1.288</v>
      </c>
    </row>
    <row r="2005" spans="1:16" x14ac:dyDescent="0.35">
      <c r="A2005" s="2" t="s">
        <v>11</v>
      </c>
      <c r="B2005" s="27">
        <v>2</v>
      </c>
      <c r="C2005" s="2" t="s">
        <v>310</v>
      </c>
      <c r="D2005" s="11" t="s">
        <v>317</v>
      </c>
      <c r="E2005" s="11"/>
      <c r="F2005" s="11" t="s">
        <v>110</v>
      </c>
      <c r="G2005" s="11" t="s">
        <v>608</v>
      </c>
      <c r="H2005" s="11" t="s">
        <v>7288</v>
      </c>
      <c r="I2005" s="68"/>
      <c r="J2005" s="68"/>
      <c r="K2005" s="68"/>
      <c r="L2005" s="68"/>
      <c r="M2005" s="68"/>
      <c r="N2005" s="68" t="s">
        <v>2040</v>
      </c>
      <c r="O2005" s="31" t="s">
        <v>3582</v>
      </c>
      <c r="P2005" s="31">
        <v>1.288</v>
      </c>
    </row>
    <row r="2006" spans="1:16" x14ac:dyDescent="0.35">
      <c r="A2006" s="2" t="s">
        <v>11</v>
      </c>
      <c r="B2006" s="27">
        <v>2</v>
      </c>
      <c r="C2006" s="2" t="s">
        <v>310</v>
      </c>
      <c r="D2006" s="11" t="s">
        <v>317</v>
      </c>
      <c r="E2006" s="11"/>
      <c r="F2006" s="11" t="s">
        <v>110</v>
      </c>
      <c r="G2006" s="11" t="s">
        <v>608</v>
      </c>
      <c r="H2006" s="11" t="s">
        <v>7276</v>
      </c>
      <c r="I2006" s="68"/>
      <c r="J2006" s="68"/>
      <c r="K2006" s="68"/>
      <c r="L2006" s="68"/>
      <c r="M2006" s="68" t="s">
        <v>2040</v>
      </c>
      <c r="N2006" s="68" t="s">
        <v>2040</v>
      </c>
      <c r="O2006" s="31" t="s">
        <v>3583</v>
      </c>
      <c r="P2006" s="31">
        <v>0.96599999999999997</v>
      </c>
    </row>
    <row r="2007" spans="1:16" x14ac:dyDescent="0.35">
      <c r="A2007" s="2" t="s">
        <v>11</v>
      </c>
      <c r="B2007" s="27">
        <v>2</v>
      </c>
      <c r="C2007" s="2" t="s">
        <v>310</v>
      </c>
      <c r="D2007" s="11" t="s">
        <v>317</v>
      </c>
      <c r="E2007" s="11"/>
      <c r="F2007" s="11" t="s">
        <v>111</v>
      </c>
      <c r="G2007" s="11" t="s">
        <v>608</v>
      </c>
      <c r="H2007" s="11" t="s">
        <v>7269</v>
      </c>
      <c r="I2007" s="68"/>
      <c r="J2007" s="68"/>
      <c r="K2007" s="68"/>
      <c r="L2007" s="68"/>
      <c r="M2007" s="68"/>
      <c r="N2007" s="68"/>
      <c r="O2007" s="31" t="s">
        <v>1257</v>
      </c>
      <c r="P2007" s="31">
        <v>1.61</v>
      </c>
    </row>
    <row r="2008" spans="1:16" x14ac:dyDescent="0.35">
      <c r="A2008" s="2" t="s">
        <v>11</v>
      </c>
      <c r="B2008" s="27">
        <v>2</v>
      </c>
      <c r="C2008" s="2" t="s">
        <v>310</v>
      </c>
      <c r="D2008" s="11" t="s">
        <v>317</v>
      </c>
      <c r="E2008" s="11"/>
      <c r="F2008" s="11" t="s">
        <v>111</v>
      </c>
      <c r="G2008" s="11" t="s">
        <v>608</v>
      </c>
      <c r="H2008" s="11" t="s">
        <v>7279</v>
      </c>
      <c r="I2008" s="68"/>
      <c r="J2008" s="68"/>
      <c r="K2008" s="68"/>
      <c r="L2008" s="68"/>
      <c r="M2008" s="68" t="s">
        <v>2040</v>
      </c>
      <c r="N2008" s="68"/>
      <c r="O2008" s="31" t="s">
        <v>3584</v>
      </c>
      <c r="P2008" s="31">
        <v>1.288</v>
      </c>
    </row>
    <row r="2009" spans="1:16" x14ac:dyDescent="0.35">
      <c r="A2009" s="2" t="s">
        <v>11</v>
      </c>
      <c r="B2009" s="27">
        <v>2</v>
      </c>
      <c r="C2009" s="2" t="s">
        <v>310</v>
      </c>
      <c r="D2009" s="11" t="s">
        <v>317</v>
      </c>
      <c r="E2009" s="11"/>
      <c r="F2009" s="11" t="s">
        <v>111</v>
      </c>
      <c r="G2009" s="11" t="s">
        <v>608</v>
      </c>
      <c r="H2009" s="11" t="s">
        <v>7288</v>
      </c>
      <c r="I2009" s="68"/>
      <c r="J2009" s="68"/>
      <c r="K2009" s="68"/>
      <c r="L2009" s="68"/>
      <c r="M2009" s="68"/>
      <c r="N2009" s="68" t="s">
        <v>2040</v>
      </c>
      <c r="O2009" s="31" t="s">
        <v>3585</v>
      </c>
      <c r="P2009" s="31">
        <v>1.288</v>
      </c>
    </row>
    <row r="2010" spans="1:16" x14ac:dyDescent="0.35">
      <c r="A2010" s="2" t="s">
        <v>11</v>
      </c>
      <c r="B2010" s="27">
        <v>2</v>
      </c>
      <c r="C2010" s="2" t="s">
        <v>310</v>
      </c>
      <c r="D2010" s="11" t="s">
        <v>317</v>
      </c>
      <c r="E2010" s="11"/>
      <c r="F2010" s="11" t="s">
        <v>111</v>
      </c>
      <c r="G2010" s="11" t="s">
        <v>608</v>
      </c>
      <c r="H2010" s="11" t="s">
        <v>7276</v>
      </c>
      <c r="I2010" s="68"/>
      <c r="J2010" s="68"/>
      <c r="K2010" s="68"/>
      <c r="L2010" s="68"/>
      <c r="M2010" s="68" t="s">
        <v>2040</v>
      </c>
      <c r="N2010" s="68" t="s">
        <v>2040</v>
      </c>
      <c r="O2010" s="31" t="s">
        <v>3586</v>
      </c>
      <c r="P2010" s="31">
        <v>0.96599999999999997</v>
      </c>
    </row>
    <row r="2011" spans="1:16" x14ac:dyDescent="0.35">
      <c r="A2011" s="2" t="s">
        <v>11</v>
      </c>
      <c r="B2011" s="27">
        <v>2</v>
      </c>
      <c r="C2011" s="2" t="s">
        <v>310</v>
      </c>
      <c r="D2011" s="11" t="s">
        <v>317</v>
      </c>
      <c r="E2011" s="11"/>
      <c r="F2011" s="11" t="s">
        <v>112</v>
      </c>
      <c r="G2011" s="11" t="s">
        <v>608</v>
      </c>
      <c r="H2011" s="11" t="s">
        <v>7269</v>
      </c>
      <c r="I2011" s="68"/>
      <c r="J2011" s="68"/>
      <c r="K2011" s="68"/>
      <c r="L2011" s="68"/>
      <c r="M2011" s="68"/>
      <c r="N2011" s="68"/>
      <c r="O2011" s="31" t="s">
        <v>1258</v>
      </c>
      <c r="P2011" s="31">
        <v>1.61</v>
      </c>
    </row>
    <row r="2012" spans="1:16" x14ac:dyDescent="0.35">
      <c r="A2012" s="2" t="s">
        <v>11</v>
      </c>
      <c r="B2012" s="27">
        <v>2</v>
      </c>
      <c r="C2012" s="2" t="s">
        <v>310</v>
      </c>
      <c r="D2012" s="11" t="s">
        <v>317</v>
      </c>
      <c r="E2012" s="11"/>
      <c r="F2012" s="11" t="s">
        <v>112</v>
      </c>
      <c r="G2012" s="11" t="s">
        <v>608</v>
      </c>
      <c r="H2012" s="11" t="s">
        <v>7279</v>
      </c>
      <c r="I2012" s="68"/>
      <c r="J2012" s="68"/>
      <c r="K2012" s="68"/>
      <c r="L2012" s="68"/>
      <c r="M2012" s="68" t="s">
        <v>2040</v>
      </c>
      <c r="N2012" s="68"/>
      <c r="O2012" s="31" t="s">
        <v>3587</v>
      </c>
      <c r="P2012" s="31">
        <v>1.288</v>
      </c>
    </row>
    <row r="2013" spans="1:16" x14ac:dyDescent="0.35">
      <c r="A2013" s="2" t="s">
        <v>11</v>
      </c>
      <c r="B2013" s="27">
        <v>2</v>
      </c>
      <c r="C2013" s="2" t="s">
        <v>310</v>
      </c>
      <c r="D2013" s="11" t="s">
        <v>317</v>
      </c>
      <c r="E2013" s="11"/>
      <c r="F2013" s="11" t="s">
        <v>112</v>
      </c>
      <c r="G2013" s="11" t="s">
        <v>608</v>
      </c>
      <c r="H2013" s="11" t="s">
        <v>7288</v>
      </c>
      <c r="I2013" s="68"/>
      <c r="J2013" s="68"/>
      <c r="K2013" s="68"/>
      <c r="L2013" s="68"/>
      <c r="M2013" s="68"/>
      <c r="N2013" s="68" t="s">
        <v>2040</v>
      </c>
      <c r="O2013" s="31" t="s">
        <v>3588</v>
      </c>
      <c r="P2013" s="31">
        <v>1.288</v>
      </c>
    </row>
    <row r="2014" spans="1:16" x14ac:dyDescent="0.35">
      <c r="A2014" s="2" t="s">
        <v>11</v>
      </c>
      <c r="B2014" s="27">
        <v>2</v>
      </c>
      <c r="C2014" s="2" t="s">
        <v>310</v>
      </c>
      <c r="D2014" s="11" t="s">
        <v>317</v>
      </c>
      <c r="E2014" s="11"/>
      <c r="F2014" s="11" t="s">
        <v>112</v>
      </c>
      <c r="G2014" s="11" t="s">
        <v>608</v>
      </c>
      <c r="H2014" s="11" t="s">
        <v>7276</v>
      </c>
      <c r="I2014" s="68"/>
      <c r="J2014" s="68"/>
      <c r="K2014" s="68"/>
      <c r="L2014" s="68"/>
      <c r="M2014" s="68" t="s">
        <v>2040</v>
      </c>
      <c r="N2014" s="68" t="s">
        <v>2040</v>
      </c>
      <c r="O2014" s="31" t="s">
        <v>3589</v>
      </c>
      <c r="P2014" s="31">
        <v>0.96599999999999997</v>
      </c>
    </row>
    <row r="2015" spans="1:16" x14ac:dyDescent="0.35">
      <c r="A2015" s="2" t="s">
        <v>11</v>
      </c>
      <c r="B2015" s="27">
        <v>2</v>
      </c>
      <c r="C2015" s="2" t="s">
        <v>310</v>
      </c>
      <c r="D2015" s="11" t="s">
        <v>317</v>
      </c>
      <c r="E2015" s="11"/>
      <c r="F2015" s="11" t="s">
        <v>113</v>
      </c>
      <c r="G2015" s="11" t="s">
        <v>608</v>
      </c>
      <c r="H2015" s="11" t="s">
        <v>7269</v>
      </c>
      <c r="I2015" s="68"/>
      <c r="J2015" s="68"/>
      <c r="K2015" s="68"/>
      <c r="L2015" s="68"/>
      <c r="M2015" s="68"/>
      <c r="N2015" s="68"/>
      <c r="O2015" s="31" t="s">
        <v>1259</v>
      </c>
      <c r="P2015" s="31">
        <v>3.6829999999999998</v>
      </c>
    </row>
    <row r="2016" spans="1:16" x14ac:dyDescent="0.35">
      <c r="A2016" s="2" t="s">
        <v>11</v>
      </c>
      <c r="B2016" s="27">
        <v>2</v>
      </c>
      <c r="C2016" s="2" t="s">
        <v>310</v>
      </c>
      <c r="D2016" s="11" t="s">
        <v>317</v>
      </c>
      <c r="E2016" s="11"/>
      <c r="F2016" s="11" t="s">
        <v>113</v>
      </c>
      <c r="G2016" s="11" t="s">
        <v>608</v>
      </c>
      <c r="H2016" s="11" t="s">
        <v>7279</v>
      </c>
      <c r="I2016" s="68"/>
      <c r="J2016" s="68"/>
      <c r="K2016" s="68"/>
      <c r="L2016" s="68"/>
      <c r="M2016" s="68" t="s">
        <v>2040</v>
      </c>
      <c r="N2016" s="68"/>
      <c r="O2016" s="31" t="s">
        <v>3590</v>
      </c>
      <c r="P2016" s="31">
        <v>2.9460000000000002</v>
      </c>
    </row>
    <row r="2017" spans="1:16" x14ac:dyDescent="0.35">
      <c r="A2017" s="2" t="s">
        <v>11</v>
      </c>
      <c r="B2017" s="27">
        <v>2</v>
      </c>
      <c r="C2017" s="2" t="s">
        <v>310</v>
      </c>
      <c r="D2017" s="11" t="s">
        <v>317</v>
      </c>
      <c r="E2017" s="11"/>
      <c r="F2017" s="11" t="s">
        <v>113</v>
      </c>
      <c r="G2017" s="11" t="s">
        <v>608</v>
      </c>
      <c r="H2017" s="11" t="s">
        <v>7288</v>
      </c>
      <c r="I2017" s="68"/>
      <c r="J2017" s="68"/>
      <c r="K2017" s="68"/>
      <c r="L2017" s="68"/>
      <c r="M2017" s="68"/>
      <c r="N2017" s="68" t="s">
        <v>2040</v>
      </c>
      <c r="O2017" s="31" t="s">
        <v>3591</v>
      </c>
      <c r="P2017" s="31">
        <v>2.9460000000000002</v>
      </c>
    </row>
    <row r="2018" spans="1:16" x14ac:dyDescent="0.35">
      <c r="A2018" s="2" t="s">
        <v>11</v>
      </c>
      <c r="B2018" s="27">
        <v>2</v>
      </c>
      <c r="C2018" s="2" t="s">
        <v>310</v>
      </c>
      <c r="D2018" s="11" t="s">
        <v>317</v>
      </c>
      <c r="E2018" s="11"/>
      <c r="F2018" s="11" t="s">
        <v>113</v>
      </c>
      <c r="G2018" s="11" t="s">
        <v>608</v>
      </c>
      <c r="H2018" s="11" t="s">
        <v>7276</v>
      </c>
      <c r="I2018" s="68"/>
      <c r="J2018" s="68"/>
      <c r="K2018" s="68"/>
      <c r="L2018" s="68"/>
      <c r="M2018" s="68" t="s">
        <v>2040</v>
      </c>
      <c r="N2018" s="68" t="s">
        <v>2040</v>
      </c>
      <c r="O2018" s="31" t="s">
        <v>3592</v>
      </c>
      <c r="P2018" s="31">
        <v>2.21</v>
      </c>
    </row>
    <row r="2019" spans="1:16" x14ac:dyDescent="0.35">
      <c r="A2019" s="2" t="s">
        <v>11</v>
      </c>
      <c r="B2019" s="27">
        <v>2</v>
      </c>
      <c r="C2019" s="2" t="s">
        <v>310</v>
      </c>
      <c r="D2019" s="11" t="s">
        <v>317</v>
      </c>
      <c r="E2019" s="11"/>
      <c r="F2019" s="11" t="s">
        <v>114</v>
      </c>
      <c r="G2019" s="11" t="s">
        <v>608</v>
      </c>
      <c r="H2019" s="11" t="s">
        <v>7269</v>
      </c>
      <c r="I2019" s="68"/>
      <c r="J2019" s="68"/>
      <c r="K2019" s="68"/>
      <c r="L2019" s="68"/>
      <c r="M2019" s="68"/>
      <c r="N2019" s="68"/>
      <c r="O2019" s="31" t="s">
        <v>1260</v>
      </c>
      <c r="P2019" s="31">
        <v>3.6829999999999998</v>
      </c>
    </row>
    <row r="2020" spans="1:16" x14ac:dyDescent="0.35">
      <c r="A2020" s="2" t="s">
        <v>11</v>
      </c>
      <c r="B2020" s="27">
        <v>2</v>
      </c>
      <c r="C2020" s="2" t="s">
        <v>310</v>
      </c>
      <c r="D2020" s="11" t="s">
        <v>317</v>
      </c>
      <c r="E2020" s="11"/>
      <c r="F2020" s="11" t="s">
        <v>114</v>
      </c>
      <c r="G2020" s="11" t="s">
        <v>608</v>
      </c>
      <c r="H2020" s="11" t="s">
        <v>7279</v>
      </c>
      <c r="I2020" s="68"/>
      <c r="J2020" s="68"/>
      <c r="K2020" s="68"/>
      <c r="L2020" s="68"/>
      <c r="M2020" s="68" t="s">
        <v>2040</v>
      </c>
      <c r="N2020" s="68"/>
      <c r="O2020" s="31" t="s">
        <v>3593</v>
      </c>
      <c r="P2020" s="31">
        <v>2.9460000000000002</v>
      </c>
    </row>
    <row r="2021" spans="1:16" x14ac:dyDescent="0.35">
      <c r="A2021" s="2" t="s">
        <v>11</v>
      </c>
      <c r="B2021" s="27">
        <v>2</v>
      </c>
      <c r="C2021" s="2" t="s">
        <v>310</v>
      </c>
      <c r="D2021" s="11" t="s">
        <v>317</v>
      </c>
      <c r="E2021" s="11"/>
      <c r="F2021" s="11" t="s">
        <v>114</v>
      </c>
      <c r="G2021" s="11" t="s">
        <v>608</v>
      </c>
      <c r="H2021" s="11" t="s">
        <v>7288</v>
      </c>
      <c r="I2021" s="68"/>
      <c r="J2021" s="68"/>
      <c r="K2021" s="68"/>
      <c r="L2021" s="68"/>
      <c r="M2021" s="68"/>
      <c r="N2021" s="68" t="s">
        <v>2040</v>
      </c>
      <c r="O2021" s="31" t="s">
        <v>3594</v>
      </c>
      <c r="P2021" s="31">
        <v>2.9460000000000002</v>
      </c>
    </row>
    <row r="2022" spans="1:16" x14ac:dyDescent="0.35">
      <c r="A2022" s="2" t="s">
        <v>11</v>
      </c>
      <c r="B2022" s="27">
        <v>2</v>
      </c>
      <c r="C2022" s="2" t="s">
        <v>310</v>
      </c>
      <c r="D2022" s="11" t="s">
        <v>317</v>
      </c>
      <c r="E2022" s="11"/>
      <c r="F2022" s="11" t="s">
        <v>114</v>
      </c>
      <c r="G2022" s="11" t="s">
        <v>608</v>
      </c>
      <c r="H2022" s="11" t="s">
        <v>7276</v>
      </c>
      <c r="I2022" s="68"/>
      <c r="J2022" s="68"/>
      <c r="K2022" s="68"/>
      <c r="L2022" s="68"/>
      <c r="M2022" s="68" t="s">
        <v>2040</v>
      </c>
      <c r="N2022" s="68" t="s">
        <v>2040</v>
      </c>
      <c r="O2022" s="31" t="s">
        <v>3595</v>
      </c>
      <c r="P2022" s="31">
        <v>2.21</v>
      </c>
    </row>
    <row r="2023" spans="1:16" x14ac:dyDescent="0.35">
      <c r="A2023" s="2" t="s">
        <v>11</v>
      </c>
      <c r="B2023" s="27">
        <v>2</v>
      </c>
      <c r="C2023" s="2" t="s">
        <v>310</v>
      </c>
      <c r="D2023" s="11" t="s">
        <v>317</v>
      </c>
      <c r="E2023" s="11"/>
      <c r="F2023" s="11" t="s">
        <v>102</v>
      </c>
      <c r="G2023" s="11" t="s">
        <v>608</v>
      </c>
      <c r="H2023" s="11" t="s">
        <v>7269</v>
      </c>
      <c r="I2023" s="68"/>
      <c r="J2023" s="68"/>
      <c r="K2023" s="68"/>
      <c r="L2023" s="68"/>
      <c r="M2023" s="68"/>
      <c r="N2023" s="68"/>
      <c r="O2023" s="31" t="s">
        <v>1261</v>
      </c>
      <c r="P2023" s="31">
        <v>3.6829999999999998</v>
      </c>
    </row>
    <row r="2024" spans="1:16" x14ac:dyDescent="0.35">
      <c r="A2024" s="2" t="s">
        <v>11</v>
      </c>
      <c r="B2024" s="27">
        <v>2</v>
      </c>
      <c r="C2024" s="2" t="s">
        <v>310</v>
      </c>
      <c r="D2024" s="11" t="s">
        <v>317</v>
      </c>
      <c r="E2024" s="11"/>
      <c r="F2024" s="11" t="s">
        <v>102</v>
      </c>
      <c r="G2024" s="11" t="s">
        <v>608</v>
      </c>
      <c r="H2024" s="11" t="s">
        <v>7279</v>
      </c>
      <c r="I2024" s="68"/>
      <c r="J2024" s="68"/>
      <c r="K2024" s="68"/>
      <c r="L2024" s="68"/>
      <c r="M2024" s="68" t="s">
        <v>2040</v>
      </c>
      <c r="N2024" s="68"/>
      <c r="O2024" s="31" t="s">
        <v>3596</v>
      </c>
      <c r="P2024" s="31">
        <v>2.9460000000000002</v>
      </c>
    </row>
    <row r="2025" spans="1:16" x14ac:dyDescent="0.35">
      <c r="A2025" s="2" t="s">
        <v>11</v>
      </c>
      <c r="B2025" s="27">
        <v>2</v>
      </c>
      <c r="C2025" s="2" t="s">
        <v>310</v>
      </c>
      <c r="D2025" s="11" t="s">
        <v>317</v>
      </c>
      <c r="E2025" s="11"/>
      <c r="F2025" s="11" t="s">
        <v>102</v>
      </c>
      <c r="G2025" s="11" t="s">
        <v>608</v>
      </c>
      <c r="H2025" s="11" t="s">
        <v>7288</v>
      </c>
      <c r="I2025" s="68"/>
      <c r="J2025" s="68"/>
      <c r="K2025" s="68"/>
      <c r="L2025" s="68"/>
      <c r="M2025" s="68"/>
      <c r="N2025" s="68" t="s">
        <v>2040</v>
      </c>
      <c r="O2025" s="31" t="s">
        <v>3597</v>
      </c>
      <c r="P2025" s="31">
        <v>2.9460000000000002</v>
      </c>
    </row>
    <row r="2026" spans="1:16" x14ac:dyDescent="0.35">
      <c r="A2026" s="2" t="s">
        <v>11</v>
      </c>
      <c r="B2026" s="27">
        <v>2</v>
      </c>
      <c r="C2026" s="2" t="s">
        <v>310</v>
      </c>
      <c r="D2026" s="11" t="s">
        <v>317</v>
      </c>
      <c r="E2026" s="11"/>
      <c r="F2026" s="11" t="s">
        <v>102</v>
      </c>
      <c r="G2026" s="11" t="s">
        <v>608</v>
      </c>
      <c r="H2026" s="11" t="s">
        <v>7276</v>
      </c>
      <c r="I2026" s="68"/>
      <c r="J2026" s="68"/>
      <c r="K2026" s="68"/>
      <c r="L2026" s="68"/>
      <c r="M2026" s="68" t="s">
        <v>2040</v>
      </c>
      <c r="N2026" s="68" t="s">
        <v>2040</v>
      </c>
      <c r="O2026" s="31" t="s">
        <v>3598</v>
      </c>
      <c r="P2026" s="31">
        <v>2.21</v>
      </c>
    </row>
    <row r="2027" spans="1:16" ht="29" x14ac:dyDescent="0.35">
      <c r="A2027" s="2" t="s">
        <v>11</v>
      </c>
      <c r="B2027" s="27">
        <v>2</v>
      </c>
      <c r="C2027" s="2" t="s">
        <v>279</v>
      </c>
      <c r="D2027" s="11" t="s">
        <v>173</v>
      </c>
      <c r="E2027" s="11"/>
      <c r="F2027" s="11" t="s">
        <v>108</v>
      </c>
      <c r="G2027" s="11" t="s">
        <v>608</v>
      </c>
      <c r="H2027" s="11" t="s">
        <v>7269</v>
      </c>
      <c r="I2027" s="68"/>
      <c r="J2027" s="68"/>
      <c r="K2027" s="68"/>
      <c r="L2027" s="68"/>
      <c r="M2027" s="68"/>
      <c r="N2027" s="68"/>
      <c r="O2027" s="31" t="s">
        <v>1262</v>
      </c>
      <c r="P2027" s="31">
        <v>0.30499999999999999</v>
      </c>
    </row>
    <row r="2028" spans="1:16" ht="29" x14ac:dyDescent="0.35">
      <c r="A2028" s="2" t="s">
        <v>11</v>
      </c>
      <c r="B2028" s="27">
        <v>2</v>
      </c>
      <c r="C2028" s="2" t="s">
        <v>279</v>
      </c>
      <c r="D2028" s="11" t="s">
        <v>173</v>
      </c>
      <c r="E2028" s="11"/>
      <c r="F2028" s="11" t="s">
        <v>108</v>
      </c>
      <c r="G2028" s="11" t="s">
        <v>608</v>
      </c>
      <c r="H2028" s="11" t="s">
        <v>7279</v>
      </c>
      <c r="I2028" s="68"/>
      <c r="J2028" s="68"/>
      <c r="K2028" s="68"/>
      <c r="L2028" s="68"/>
      <c r="M2028" s="68" t="s">
        <v>2040</v>
      </c>
      <c r="N2028" s="68"/>
      <c r="O2028" s="31" t="s">
        <v>3599</v>
      </c>
      <c r="P2028" s="31">
        <v>0.24399999999999999</v>
      </c>
    </row>
    <row r="2029" spans="1:16" ht="29" x14ac:dyDescent="0.35">
      <c r="A2029" s="2" t="s">
        <v>11</v>
      </c>
      <c r="B2029" s="27">
        <v>2</v>
      </c>
      <c r="C2029" s="2" t="s">
        <v>279</v>
      </c>
      <c r="D2029" s="11" t="s">
        <v>173</v>
      </c>
      <c r="E2029" s="11"/>
      <c r="F2029" s="11" t="s">
        <v>108</v>
      </c>
      <c r="G2029" s="11" t="s">
        <v>608</v>
      </c>
      <c r="H2029" s="11" t="s">
        <v>7285</v>
      </c>
      <c r="I2029" s="68" t="s">
        <v>2040</v>
      </c>
      <c r="J2029" s="68"/>
      <c r="K2029" s="68"/>
      <c r="L2029" s="68"/>
      <c r="M2029" s="68"/>
      <c r="N2029" s="68"/>
      <c r="O2029" s="31" t="s">
        <v>3600</v>
      </c>
      <c r="P2029" s="31">
        <v>0.35099999999999998</v>
      </c>
    </row>
    <row r="2030" spans="1:16" ht="29" x14ac:dyDescent="0.35">
      <c r="A2030" s="2" t="s">
        <v>11</v>
      </c>
      <c r="B2030" s="27">
        <v>2</v>
      </c>
      <c r="C2030" s="2" t="s">
        <v>279</v>
      </c>
      <c r="D2030" s="11" t="s">
        <v>173</v>
      </c>
      <c r="E2030" s="11"/>
      <c r="F2030" s="11" t="s">
        <v>108</v>
      </c>
      <c r="G2030" s="11" t="s">
        <v>608</v>
      </c>
      <c r="H2030" s="11" t="s">
        <v>7273</v>
      </c>
      <c r="I2030" s="68" t="s">
        <v>2040</v>
      </c>
      <c r="J2030" s="68"/>
      <c r="K2030" s="68"/>
      <c r="L2030" s="68"/>
      <c r="M2030" s="68" t="s">
        <v>2040</v>
      </c>
      <c r="N2030" s="68"/>
      <c r="O2030" s="31" t="s">
        <v>3601</v>
      </c>
      <c r="P2030" s="31">
        <v>0.35099999999999998</v>
      </c>
    </row>
    <row r="2031" spans="1:16" ht="29" x14ac:dyDescent="0.35">
      <c r="A2031" s="2" t="s">
        <v>11</v>
      </c>
      <c r="B2031" s="27">
        <v>2</v>
      </c>
      <c r="C2031" s="2" t="s">
        <v>279</v>
      </c>
      <c r="D2031" s="11" t="s">
        <v>173</v>
      </c>
      <c r="E2031" s="11"/>
      <c r="F2031" s="11" t="s">
        <v>105</v>
      </c>
      <c r="G2031" s="11" t="s">
        <v>608</v>
      </c>
      <c r="H2031" s="11" t="s">
        <v>7269</v>
      </c>
      <c r="I2031" s="68"/>
      <c r="J2031" s="68"/>
      <c r="K2031" s="68"/>
      <c r="L2031" s="68"/>
      <c r="M2031" s="68"/>
      <c r="N2031" s="68"/>
      <c r="O2031" s="31" t="s">
        <v>1263</v>
      </c>
      <c r="P2031" s="31">
        <v>0.60899999999999999</v>
      </c>
    </row>
    <row r="2032" spans="1:16" ht="29" x14ac:dyDescent="0.35">
      <c r="A2032" s="2" t="s">
        <v>11</v>
      </c>
      <c r="B2032" s="27">
        <v>2</v>
      </c>
      <c r="C2032" s="2" t="s">
        <v>279</v>
      </c>
      <c r="D2032" s="11" t="s">
        <v>173</v>
      </c>
      <c r="E2032" s="11"/>
      <c r="F2032" s="11" t="s">
        <v>105</v>
      </c>
      <c r="G2032" s="11" t="s">
        <v>608</v>
      </c>
      <c r="H2032" s="11" t="s">
        <v>7279</v>
      </c>
      <c r="I2032" s="68"/>
      <c r="J2032" s="68"/>
      <c r="K2032" s="68"/>
      <c r="L2032" s="68"/>
      <c r="M2032" s="68" t="s">
        <v>2040</v>
      </c>
      <c r="N2032" s="68"/>
      <c r="O2032" s="31" t="s">
        <v>3602</v>
      </c>
      <c r="P2032" s="31">
        <v>0.48699999999999999</v>
      </c>
    </row>
    <row r="2033" spans="1:16" ht="29" x14ac:dyDescent="0.35">
      <c r="A2033" s="2" t="s">
        <v>11</v>
      </c>
      <c r="B2033" s="27">
        <v>2</v>
      </c>
      <c r="C2033" s="2" t="s">
        <v>279</v>
      </c>
      <c r="D2033" s="11" t="s">
        <v>173</v>
      </c>
      <c r="E2033" s="11"/>
      <c r="F2033" s="11" t="s">
        <v>105</v>
      </c>
      <c r="G2033" s="11" t="s">
        <v>608</v>
      </c>
      <c r="H2033" s="11" t="s">
        <v>7285</v>
      </c>
      <c r="I2033" s="68" t="s">
        <v>2040</v>
      </c>
      <c r="J2033" s="68"/>
      <c r="K2033" s="68"/>
      <c r="L2033" s="68"/>
      <c r="M2033" s="68"/>
      <c r="N2033" s="68"/>
      <c r="O2033" s="31" t="s">
        <v>3603</v>
      </c>
      <c r="P2033" s="31">
        <v>0.7</v>
      </c>
    </row>
    <row r="2034" spans="1:16" ht="29" x14ac:dyDescent="0.35">
      <c r="A2034" s="2" t="s">
        <v>11</v>
      </c>
      <c r="B2034" s="27">
        <v>2</v>
      </c>
      <c r="C2034" s="2" t="s">
        <v>279</v>
      </c>
      <c r="D2034" s="11" t="s">
        <v>173</v>
      </c>
      <c r="E2034" s="11"/>
      <c r="F2034" s="11" t="s">
        <v>105</v>
      </c>
      <c r="G2034" s="11" t="s">
        <v>608</v>
      </c>
      <c r="H2034" s="11" t="s">
        <v>7273</v>
      </c>
      <c r="I2034" s="68" t="s">
        <v>2040</v>
      </c>
      <c r="J2034" s="68"/>
      <c r="K2034" s="68"/>
      <c r="L2034" s="68"/>
      <c r="M2034" s="68" t="s">
        <v>2040</v>
      </c>
      <c r="N2034" s="68"/>
      <c r="O2034" s="31" t="s">
        <v>3604</v>
      </c>
      <c r="P2034" s="31">
        <v>0.7</v>
      </c>
    </row>
    <row r="2035" spans="1:16" ht="29" x14ac:dyDescent="0.35">
      <c r="A2035" s="2" t="s">
        <v>11</v>
      </c>
      <c r="B2035" s="27">
        <v>2</v>
      </c>
      <c r="C2035" s="2" t="s">
        <v>279</v>
      </c>
      <c r="D2035" s="11" t="s">
        <v>173</v>
      </c>
      <c r="E2035" s="11"/>
      <c r="F2035" s="11" t="s">
        <v>107</v>
      </c>
      <c r="G2035" s="11" t="s">
        <v>608</v>
      </c>
      <c r="H2035" s="11" t="s">
        <v>7269</v>
      </c>
      <c r="I2035" s="68"/>
      <c r="J2035" s="68"/>
      <c r="K2035" s="68"/>
      <c r="L2035" s="68"/>
      <c r="M2035" s="68"/>
      <c r="N2035" s="68"/>
      <c r="O2035" s="31" t="s">
        <v>1264</v>
      </c>
      <c r="P2035" s="31">
        <v>1.5369999999999999</v>
      </c>
    </row>
    <row r="2036" spans="1:16" ht="29" x14ac:dyDescent="0.35">
      <c r="A2036" s="2" t="s">
        <v>11</v>
      </c>
      <c r="B2036" s="27">
        <v>2</v>
      </c>
      <c r="C2036" s="2" t="s">
        <v>279</v>
      </c>
      <c r="D2036" s="11" t="s">
        <v>173</v>
      </c>
      <c r="E2036" s="11"/>
      <c r="F2036" s="11" t="s">
        <v>107</v>
      </c>
      <c r="G2036" s="11" t="s">
        <v>608</v>
      </c>
      <c r="H2036" s="11" t="s">
        <v>7279</v>
      </c>
      <c r="I2036" s="68"/>
      <c r="J2036" s="68"/>
      <c r="K2036" s="68"/>
      <c r="L2036" s="68"/>
      <c r="M2036" s="68" t="s">
        <v>2040</v>
      </c>
      <c r="N2036" s="68"/>
      <c r="O2036" s="31" t="s">
        <v>3605</v>
      </c>
      <c r="P2036" s="31">
        <v>1.23</v>
      </c>
    </row>
    <row r="2037" spans="1:16" ht="29" x14ac:dyDescent="0.35">
      <c r="A2037" s="2" t="s">
        <v>11</v>
      </c>
      <c r="B2037" s="27">
        <v>2</v>
      </c>
      <c r="C2037" s="2" t="s">
        <v>279</v>
      </c>
      <c r="D2037" s="11" t="s">
        <v>173</v>
      </c>
      <c r="E2037" s="11"/>
      <c r="F2037" s="11" t="s">
        <v>107</v>
      </c>
      <c r="G2037" s="11" t="s">
        <v>608</v>
      </c>
      <c r="H2037" s="11" t="s">
        <v>7285</v>
      </c>
      <c r="I2037" s="68" t="s">
        <v>2040</v>
      </c>
      <c r="J2037" s="68"/>
      <c r="K2037" s="68"/>
      <c r="L2037" s="68"/>
      <c r="M2037" s="68"/>
      <c r="N2037" s="68"/>
      <c r="O2037" s="31" t="s">
        <v>3606</v>
      </c>
      <c r="P2037" s="31">
        <v>1.768</v>
      </c>
    </row>
    <row r="2038" spans="1:16" ht="29" x14ac:dyDescent="0.35">
      <c r="A2038" s="2" t="s">
        <v>11</v>
      </c>
      <c r="B2038" s="27">
        <v>2</v>
      </c>
      <c r="C2038" s="2" t="s">
        <v>279</v>
      </c>
      <c r="D2038" s="11" t="s">
        <v>173</v>
      </c>
      <c r="E2038" s="11"/>
      <c r="F2038" s="11" t="s">
        <v>107</v>
      </c>
      <c r="G2038" s="11" t="s">
        <v>608</v>
      </c>
      <c r="H2038" s="11" t="s">
        <v>7273</v>
      </c>
      <c r="I2038" s="68" t="s">
        <v>2040</v>
      </c>
      <c r="J2038" s="68"/>
      <c r="K2038" s="68"/>
      <c r="L2038" s="68"/>
      <c r="M2038" s="68" t="s">
        <v>2040</v>
      </c>
      <c r="N2038" s="68"/>
      <c r="O2038" s="31" t="s">
        <v>3607</v>
      </c>
      <c r="P2038" s="31">
        <v>1.768</v>
      </c>
    </row>
    <row r="2039" spans="1:16" ht="29" x14ac:dyDescent="0.35">
      <c r="A2039" s="2" t="s">
        <v>11</v>
      </c>
      <c r="B2039" s="27">
        <v>2</v>
      </c>
      <c r="C2039" s="2" t="s">
        <v>279</v>
      </c>
      <c r="D2039" s="11" t="s">
        <v>173</v>
      </c>
      <c r="E2039" s="11"/>
      <c r="F2039" s="11" t="s">
        <v>109</v>
      </c>
      <c r="G2039" s="11" t="s">
        <v>608</v>
      </c>
      <c r="H2039" s="11" t="s">
        <v>7269</v>
      </c>
      <c r="I2039" s="68"/>
      <c r="J2039" s="68"/>
      <c r="K2039" s="68"/>
      <c r="L2039" s="68"/>
      <c r="M2039" s="68"/>
      <c r="N2039" s="68"/>
      <c r="O2039" s="31" t="s">
        <v>1265</v>
      </c>
      <c r="P2039" s="31">
        <v>1.5369999999999999</v>
      </c>
    </row>
    <row r="2040" spans="1:16" ht="29" x14ac:dyDescent="0.35">
      <c r="A2040" s="2" t="s">
        <v>11</v>
      </c>
      <c r="B2040" s="27">
        <v>2</v>
      </c>
      <c r="C2040" s="2" t="s">
        <v>279</v>
      </c>
      <c r="D2040" s="11" t="s">
        <v>173</v>
      </c>
      <c r="E2040" s="11"/>
      <c r="F2040" s="11" t="s">
        <v>109</v>
      </c>
      <c r="G2040" s="11" t="s">
        <v>608</v>
      </c>
      <c r="H2040" s="11" t="s">
        <v>7279</v>
      </c>
      <c r="I2040" s="68"/>
      <c r="J2040" s="68"/>
      <c r="K2040" s="68"/>
      <c r="L2040" s="68"/>
      <c r="M2040" s="68" t="s">
        <v>2040</v>
      </c>
      <c r="N2040" s="68"/>
      <c r="O2040" s="31" t="s">
        <v>3608</v>
      </c>
      <c r="P2040" s="31">
        <v>1.23</v>
      </c>
    </row>
    <row r="2041" spans="1:16" ht="29" x14ac:dyDescent="0.35">
      <c r="A2041" s="2" t="s">
        <v>11</v>
      </c>
      <c r="B2041" s="27">
        <v>2</v>
      </c>
      <c r="C2041" s="2" t="s">
        <v>279</v>
      </c>
      <c r="D2041" s="11" t="s">
        <v>173</v>
      </c>
      <c r="E2041" s="11"/>
      <c r="F2041" s="11" t="s">
        <v>109</v>
      </c>
      <c r="G2041" s="11" t="s">
        <v>608</v>
      </c>
      <c r="H2041" s="11" t="s">
        <v>7285</v>
      </c>
      <c r="I2041" s="68" t="s">
        <v>2040</v>
      </c>
      <c r="J2041" s="68"/>
      <c r="K2041" s="68"/>
      <c r="L2041" s="68"/>
      <c r="M2041" s="68"/>
      <c r="N2041" s="68"/>
      <c r="O2041" s="31" t="s">
        <v>3609</v>
      </c>
      <c r="P2041" s="31">
        <v>1.768</v>
      </c>
    </row>
    <row r="2042" spans="1:16" ht="29" x14ac:dyDescent="0.35">
      <c r="A2042" s="2" t="s">
        <v>11</v>
      </c>
      <c r="B2042" s="27">
        <v>2</v>
      </c>
      <c r="C2042" s="2" t="s">
        <v>279</v>
      </c>
      <c r="D2042" s="11" t="s">
        <v>173</v>
      </c>
      <c r="E2042" s="11"/>
      <c r="F2042" s="11" t="s">
        <v>109</v>
      </c>
      <c r="G2042" s="11" t="s">
        <v>608</v>
      </c>
      <c r="H2042" s="11" t="s">
        <v>7273</v>
      </c>
      <c r="I2042" s="68" t="s">
        <v>2040</v>
      </c>
      <c r="J2042" s="68"/>
      <c r="K2042" s="68"/>
      <c r="L2042" s="68"/>
      <c r="M2042" s="68" t="s">
        <v>2040</v>
      </c>
      <c r="N2042" s="68"/>
      <c r="O2042" s="31" t="s">
        <v>3610</v>
      </c>
      <c r="P2042" s="31">
        <v>1.768</v>
      </c>
    </row>
    <row r="2043" spans="1:16" ht="29" x14ac:dyDescent="0.35">
      <c r="A2043" s="2" t="s">
        <v>11</v>
      </c>
      <c r="B2043" s="27">
        <v>2</v>
      </c>
      <c r="C2043" s="2" t="s">
        <v>279</v>
      </c>
      <c r="D2043" s="11" t="s">
        <v>173</v>
      </c>
      <c r="E2043" s="11"/>
      <c r="F2043" s="11" t="s">
        <v>110</v>
      </c>
      <c r="G2043" s="11" t="s">
        <v>608</v>
      </c>
      <c r="H2043" s="11" t="s">
        <v>7269</v>
      </c>
      <c r="I2043" s="68"/>
      <c r="J2043" s="68"/>
      <c r="K2043" s="68"/>
      <c r="L2043" s="68"/>
      <c r="M2043" s="68"/>
      <c r="N2043" s="68"/>
      <c r="O2043" s="31" t="s">
        <v>1266</v>
      </c>
      <c r="P2043" s="31">
        <v>2.1459999999999999</v>
      </c>
    </row>
    <row r="2044" spans="1:16" ht="29" x14ac:dyDescent="0.35">
      <c r="A2044" s="2" t="s">
        <v>11</v>
      </c>
      <c r="B2044" s="27">
        <v>2</v>
      </c>
      <c r="C2044" s="2" t="s">
        <v>279</v>
      </c>
      <c r="D2044" s="11" t="s">
        <v>173</v>
      </c>
      <c r="E2044" s="11"/>
      <c r="F2044" s="11" t="s">
        <v>110</v>
      </c>
      <c r="G2044" s="11" t="s">
        <v>608</v>
      </c>
      <c r="H2044" s="11" t="s">
        <v>7279</v>
      </c>
      <c r="I2044" s="68"/>
      <c r="J2044" s="68"/>
      <c r="K2044" s="68"/>
      <c r="L2044" s="68"/>
      <c r="M2044" s="68" t="s">
        <v>2040</v>
      </c>
      <c r="N2044" s="68"/>
      <c r="O2044" s="31" t="s">
        <v>3611</v>
      </c>
      <c r="P2044" s="31">
        <v>1.7170000000000001</v>
      </c>
    </row>
    <row r="2045" spans="1:16" ht="29" x14ac:dyDescent="0.35">
      <c r="A2045" s="2" t="s">
        <v>11</v>
      </c>
      <c r="B2045" s="27">
        <v>2</v>
      </c>
      <c r="C2045" s="2" t="s">
        <v>279</v>
      </c>
      <c r="D2045" s="11" t="s">
        <v>173</v>
      </c>
      <c r="E2045" s="11"/>
      <c r="F2045" s="11" t="s">
        <v>110</v>
      </c>
      <c r="G2045" s="11" t="s">
        <v>608</v>
      </c>
      <c r="H2045" s="11" t="s">
        <v>7285</v>
      </c>
      <c r="I2045" s="68" t="s">
        <v>2040</v>
      </c>
      <c r="J2045" s="68"/>
      <c r="K2045" s="68"/>
      <c r="L2045" s="68"/>
      <c r="M2045" s="68"/>
      <c r="N2045" s="68"/>
      <c r="O2045" s="31" t="s">
        <v>3612</v>
      </c>
      <c r="P2045" s="31">
        <v>2.468</v>
      </c>
    </row>
    <row r="2046" spans="1:16" ht="29" x14ac:dyDescent="0.35">
      <c r="A2046" s="2" t="s">
        <v>11</v>
      </c>
      <c r="B2046" s="27">
        <v>2</v>
      </c>
      <c r="C2046" s="2" t="s">
        <v>279</v>
      </c>
      <c r="D2046" s="11" t="s">
        <v>173</v>
      </c>
      <c r="E2046" s="11"/>
      <c r="F2046" s="11" t="s">
        <v>110</v>
      </c>
      <c r="G2046" s="11" t="s">
        <v>608</v>
      </c>
      <c r="H2046" s="11" t="s">
        <v>7273</v>
      </c>
      <c r="I2046" s="68" t="s">
        <v>2040</v>
      </c>
      <c r="J2046" s="68"/>
      <c r="K2046" s="68"/>
      <c r="L2046" s="68"/>
      <c r="M2046" s="68" t="s">
        <v>2040</v>
      </c>
      <c r="N2046" s="68"/>
      <c r="O2046" s="31" t="s">
        <v>3613</v>
      </c>
      <c r="P2046" s="31">
        <v>2.468</v>
      </c>
    </row>
    <row r="2047" spans="1:16" ht="29" x14ac:dyDescent="0.35">
      <c r="A2047" s="2" t="s">
        <v>11</v>
      </c>
      <c r="B2047" s="27">
        <v>2</v>
      </c>
      <c r="C2047" s="2" t="s">
        <v>279</v>
      </c>
      <c r="D2047" s="11" t="s">
        <v>173</v>
      </c>
      <c r="E2047" s="11"/>
      <c r="F2047" s="11" t="s">
        <v>111</v>
      </c>
      <c r="G2047" s="11" t="s">
        <v>608</v>
      </c>
      <c r="H2047" s="11" t="s">
        <v>7269</v>
      </c>
      <c r="I2047" s="68"/>
      <c r="J2047" s="68"/>
      <c r="K2047" s="68"/>
      <c r="L2047" s="68"/>
      <c r="M2047" s="68"/>
      <c r="N2047" s="68"/>
      <c r="O2047" s="31" t="s">
        <v>1267</v>
      </c>
      <c r="P2047" s="31">
        <v>2.1459999999999999</v>
      </c>
    </row>
    <row r="2048" spans="1:16" ht="29" x14ac:dyDescent="0.35">
      <c r="A2048" s="2" t="s">
        <v>11</v>
      </c>
      <c r="B2048" s="27">
        <v>2</v>
      </c>
      <c r="C2048" s="2" t="s">
        <v>279</v>
      </c>
      <c r="D2048" s="11" t="s">
        <v>173</v>
      </c>
      <c r="E2048" s="11"/>
      <c r="F2048" s="11" t="s">
        <v>111</v>
      </c>
      <c r="G2048" s="11" t="s">
        <v>608</v>
      </c>
      <c r="H2048" s="11" t="s">
        <v>7279</v>
      </c>
      <c r="I2048" s="68"/>
      <c r="J2048" s="68"/>
      <c r="K2048" s="68"/>
      <c r="L2048" s="68"/>
      <c r="M2048" s="68" t="s">
        <v>2040</v>
      </c>
      <c r="N2048" s="68"/>
      <c r="O2048" s="31" t="s">
        <v>3614</v>
      </c>
      <c r="P2048" s="31">
        <v>1.7170000000000001</v>
      </c>
    </row>
    <row r="2049" spans="1:16" ht="29" x14ac:dyDescent="0.35">
      <c r="A2049" s="2" t="s">
        <v>11</v>
      </c>
      <c r="B2049" s="27">
        <v>2</v>
      </c>
      <c r="C2049" s="2" t="s">
        <v>279</v>
      </c>
      <c r="D2049" s="11" t="s">
        <v>173</v>
      </c>
      <c r="E2049" s="11"/>
      <c r="F2049" s="11" t="s">
        <v>111</v>
      </c>
      <c r="G2049" s="11" t="s">
        <v>608</v>
      </c>
      <c r="H2049" s="11" t="s">
        <v>7285</v>
      </c>
      <c r="I2049" s="68" t="s">
        <v>2040</v>
      </c>
      <c r="J2049" s="68"/>
      <c r="K2049" s="68"/>
      <c r="L2049" s="68"/>
      <c r="M2049" s="68"/>
      <c r="N2049" s="68"/>
      <c r="O2049" s="31" t="s">
        <v>3615</v>
      </c>
      <c r="P2049" s="31">
        <v>2.468</v>
      </c>
    </row>
    <row r="2050" spans="1:16" ht="29" x14ac:dyDescent="0.35">
      <c r="A2050" s="2" t="s">
        <v>11</v>
      </c>
      <c r="B2050" s="27">
        <v>2</v>
      </c>
      <c r="C2050" s="2" t="s">
        <v>279</v>
      </c>
      <c r="D2050" s="11" t="s">
        <v>173</v>
      </c>
      <c r="E2050" s="11"/>
      <c r="F2050" s="11" t="s">
        <v>111</v>
      </c>
      <c r="G2050" s="11" t="s">
        <v>608</v>
      </c>
      <c r="H2050" s="11" t="s">
        <v>7273</v>
      </c>
      <c r="I2050" s="68" t="s">
        <v>2040</v>
      </c>
      <c r="J2050" s="68"/>
      <c r="K2050" s="68"/>
      <c r="L2050" s="68"/>
      <c r="M2050" s="68" t="s">
        <v>2040</v>
      </c>
      <c r="N2050" s="68"/>
      <c r="O2050" s="31" t="s">
        <v>3616</v>
      </c>
      <c r="P2050" s="31">
        <v>2.468</v>
      </c>
    </row>
    <row r="2051" spans="1:16" ht="29" x14ac:dyDescent="0.35">
      <c r="A2051" s="2" t="s">
        <v>11</v>
      </c>
      <c r="B2051" s="27">
        <v>2</v>
      </c>
      <c r="C2051" s="2" t="s">
        <v>279</v>
      </c>
      <c r="D2051" s="11" t="s">
        <v>173</v>
      </c>
      <c r="E2051" s="11"/>
      <c r="F2051" s="11" t="s">
        <v>112</v>
      </c>
      <c r="G2051" s="11" t="s">
        <v>608</v>
      </c>
      <c r="H2051" s="11" t="s">
        <v>7269</v>
      </c>
      <c r="I2051" s="68"/>
      <c r="J2051" s="68"/>
      <c r="K2051" s="68"/>
      <c r="L2051" s="68"/>
      <c r="M2051" s="68"/>
      <c r="N2051" s="68"/>
      <c r="O2051" s="31" t="s">
        <v>1268</v>
      </c>
      <c r="P2051" s="31">
        <v>2.1459999999999999</v>
      </c>
    </row>
    <row r="2052" spans="1:16" ht="29" x14ac:dyDescent="0.35">
      <c r="A2052" s="2" t="s">
        <v>11</v>
      </c>
      <c r="B2052" s="27">
        <v>2</v>
      </c>
      <c r="C2052" s="2" t="s">
        <v>279</v>
      </c>
      <c r="D2052" s="11" t="s">
        <v>173</v>
      </c>
      <c r="E2052" s="11"/>
      <c r="F2052" s="11" t="s">
        <v>112</v>
      </c>
      <c r="G2052" s="11" t="s">
        <v>608</v>
      </c>
      <c r="H2052" s="11" t="s">
        <v>7279</v>
      </c>
      <c r="I2052" s="68"/>
      <c r="J2052" s="68"/>
      <c r="K2052" s="68"/>
      <c r="L2052" s="68"/>
      <c r="M2052" s="68" t="s">
        <v>2040</v>
      </c>
      <c r="N2052" s="68"/>
      <c r="O2052" s="31" t="s">
        <v>3617</v>
      </c>
      <c r="P2052" s="31">
        <v>1.7170000000000001</v>
      </c>
    </row>
    <row r="2053" spans="1:16" ht="29" x14ac:dyDescent="0.35">
      <c r="A2053" s="2" t="s">
        <v>11</v>
      </c>
      <c r="B2053" s="27">
        <v>2</v>
      </c>
      <c r="C2053" s="2" t="s">
        <v>279</v>
      </c>
      <c r="D2053" s="11" t="s">
        <v>173</v>
      </c>
      <c r="E2053" s="11"/>
      <c r="F2053" s="11" t="s">
        <v>112</v>
      </c>
      <c r="G2053" s="11" t="s">
        <v>608</v>
      </c>
      <c r="H2053" s="11" t="s">
        <v>7285</v>
      </c>
      <c r="I2053" s="68" t="s">
        <v>2040</v>
      </c>
      <c r="J2053" s="68"/>
      <c r="K2053" s="68"/>
      <c r="L2053" s="68"/>
      <c r="M2053" s="68"/>
      <c r="N2053" s="68"/>
      <c r="O2053" s="31" t="s">
        <v>3618</v>
      </c>
      <c r="P2053" s="31">
        <v>2.468</v>
      </c>
    </row>
    <row r="2054" spans="1:16" ht="29" x14ac:dyDescent="0.35">
      <c r="A2054" s="2" t="s">
        <v>11</v>
      </c>
      <c r="B2054" s="27">
        <v>2</v>
      </c>
      <c r="C2054" s="2" t="s">
        <v>279</v>
      </c>
      <c r="D2054" s="11" t="s">
        <v>173</v>
      </c>
      <c r="E2054" s="11"/>
      <c r="F2054" s="11" t="s">
        <v>112</v>
      </c>
      <c r="G2054" s="11" t="s">
        <v>608</v>
      </c>
      <c r="H2054" s="11" t="s">
        <v>7273</v>
      </c>
      <c r="I2054" s="68" t="s">
        <v>2040</v>
      </c>
      <c r="J2054" s="68"/>
      <c r="K2054" s="68"/>
      <c r="L2054" s="68"/>
      <c r="M2054" s="68" t="s">
        <v>2040</v>
      </c>
      <c r="N2054" s="68"/>
      <c r="O2054" s="31" t="s">
        <v>3619</v>
      </c>
      <c r="P2054" s="31">
        <v>2.468</v>
      </c>
    </row>
    <row r="2055" spans="1:16" ht="29" x14ac:dyDescent="0.35">
      <c r="A2055" s="2" t="s">
        <v>11</v>
      </c>
      <c r="B2055" s="27">
        <v>2</v>
      </c>
      <c r="C2055" s="2" t="s">
        <v>279</v>
      </c>
      <c r="D2055" s="11" t="s">
        <v>173</v>
      </c>
      <c r="E2055" s="11"/>
      <c r="F2055" s="11" t="s">
        <v>174</v>
      </c>
      <c r="G2055" s="11" t="s">
        <v>608</v>
      </c>
      <c r="H2055" s="11" t="s">
        <v>7269</v>
      </c>
      <c r="I2055" s="68"/>
      <c r="J2055" s="68"/>
      <c r="K2055" s="68"/>
      <c r="L2055" s="68"/>
      <c r="M2055" s="68"/>
      <c r="N2055" s="68"/>
      <c r="O2055" s="31" t="s">
        <v>1269</v>
      </c>
      <c r="P2055" s="31">
        <v>2.4649999999999999</v>
      </c>
    </row>
    <row r="2056" spans="1:16" ht="29" x14ac:dyDescent="0.35">
      <c r="A2056" s="2" t="s">
        <v>11</v>
      </c>
      <c r="B2056" s="27">
        <v>2</v>
      </c>
      <c r="C2056" s="2" t="s">
        <v>279</v>
      </c>
      <c r="D2056" s="11" t="s">
        <v>173</v>
      </c>
      <c r="E2056" s="11"/>
      <c r="F2056" s="11" t="s">
        <v>174</v>
      </c>
      <c r="G2056" s="11" t="s">
        <v>608</v>
      </c>
      <c r="H2056" s="11" t="s">
        <v>7279</v>
      </c>
      <c r="I2056" s="68"/>
      <c r="J2056" s="68"/>
      <c r="K2056" s="68"/>
      <c r="L2056" s="68"/>
      <c r="M2056" s="68" t="s">
        <v>2040</v>
      </c>
      <c r="N2056" s="68"/>
      <c r="O2056" s="31" t="s">
        <v>3620</v>
      </c>
      <c r="P2056" s="31">
        <v>1.972</v>
      </c>
    </row>
    <row r="2057" spans="1:16" ht="29" x14ac:dyDescent="0.35">
      <c r="A2057" s="2" t="s">
        <v>11</v>
      </c>
      <c r="B2057" s="27">
        <v>2</v>
      </c>
      <c r="C2057" s="2" t="s">
        <v>279</v>
      </c>
      <c r="D2057" s="11" t="s">
        <v>173</v>
      </c>
      <c r="E2057" s="11"/>
      <c r="F2057" s="11" t="s">
        <v>174</v>
      </c>
      <c r="G2057" s="11" t="s">
        <v>608</v>
      </c>
      <c r="H2057" s="11" t="s">
        <v>7285</v>
      </c>
      <c r="I2057" s="68" t="s">
        <v>2040</v>
      </c>
      <c r="J2057" s="68"/>
      <c r="K2057" s="68"/>
      <c r="L2057" s="68"/>
      <c r="M2057" s="68"/>
      <c r="N2057" s="68"/>
      <c r="O2057" s="31" t="s">
        <v>3621</v>
      </c>
      <c r="P2057" s="31">
        <v>2.835</v>
      </c>
    </row>
    <row r="2058" spans="1:16" ht="29" x14ac:dyDescent="0.35">
      <c r="A2058" s="2" t="s">
        <v>11</v>
      </c>
      <c r="B2058" s="27">
        <v>2</v>
      </c>
      <c r="C2058" s="2" t="s">
        <v>279</v>
      </c>
      <c r="D2058" s="11" t="s">
        <v>173</v>
      </c>
      <c r="E2058" s="11"/>
      <c r="F2058" s="11" t="s">
        <v>174</v>
      </c>
      <c r="G2058" s="11" t="s">
        <v>608</v>
      </c>
      <c r="H2058" s="11" t="s">
        <v>7273</v>
      </c>
      <c r="I2058" s="68" t="s">
        <v>2040</v>
      </c>
      <c r="J2058" s="68"/>
      <c r="K2058" s="68"/>
      <c r="L2058" s="68"/>
      <c r="M2058" s="68" t="s">
        <v>2040</v>
      </c>
      <c r="N2058" s="68"/>
      <c r="O2058" s="31" t="s">
        <v>3622</v>
      </c>
      <c r="P2058" s="31">
        <v>2.835</v>
      </c>
    </row>
    <row r="2059" spans="1:16" x14ac:dyDescent="0.35">
      <c r="A2059" s="2" t="s">
        <v>11</v>
      </c>
      <c r="B2059" s="27">
        <v>2</v>
      </c>
      <c r="C2059" s="2" t="s">
        <v>279</v>
      </c>
      <c r="D2059" s="11" t="s">
        <v>175</v>
      </c>
      <c r="E2059" s="11"/>
      <c r="F2059" s="33" t="s">
        <v>608</v>
      </c>
      <c r="G2059" s="11" t="s">
        <v>608</v>
      </c>
      <c r="H2059" s="11" t="s">
        <v>7269</v>
      </c>
      <c r="I2059" s="68"/>
      <c r="J2059" s="68"/>
      <c r="K2059" s="68"/>
      <c r="L2059" s="68"/>
      <c r="M2059" s="68"/>
      <c r="N2059" s="68"/>
      <c r="O2059" s="31" t="s">
        <v>1270</v>
      </c>
      <c r="P2059" s="31">
        <v>2.4649999999999999</v>
      </c>
    </row>
    <row r="2060" spans="1:16" x14ac:dyDescent="0.35">
      <c r="A2060" s="2" t="s">
        <v>11</v>
      </c>
      <c r="B2060" s="27">
        <v>2</v>
      </c>
      <c r="C2060" s="2" t="s">
        <v>279</v>
      </c>
      <c r="D2060" s="11" t="s">
        <v>175</v>
      </c>
      <c r="E2060" s="11"/>
      <c r="F2060" s="33" t="s">
        <v>608</v>
      </c>
      <c r="G2060" s="11" t="s">
        <v>608</v>
      </c>
      <c r="H2060" s="11" t="s">
        <v>7279</v>
      </c>
      <c r="I2060" s="68"/>
      <c r="J2060" s="68"/>
      <c r="K2060" s="68"/>
      <c r="L2060" s="68"/>
      <c r="M2060" s="68" t="s">
        <v>2040</v>
      </c>
      <c r="N2060" s="68"/>
      <c r="O2060" s="31" t="s">
        <v>3623</v>
      </c>
      <c r="P2060" s="31">
        <v>1.972</v>
      </c>
    </row>
    <row r="2061" spans="1:16" x14ac:dyDescent="0.35">
      <c r="A2061" s="2" t="s">
        <v>11</v>
      </c>
      <c r="B2061" s="27">
        <v>2</v>
      </c>
      <c r="C2061" s="2" t="s">
        <v>279</v>
      </c>
      <c r="D2061" s="11" t="s">
        <v>175</v>
      </c>
      <c r="E2061" s="11"/>
      <c r="F2061" s="33" t="s">
        <v>608</v>
      </c>
      <c r="G2061" s="11" t="s">
        <v>608</v>
      </c>
      <c r="H2061" s="11" t="s">
        <v>7285</v>
      </c>
      <c r="I2061" s="68" t="s">
        <v>2040</v>
      </c>
      <c r="J2061" s="68"/>
      <c r="K2061" s="68"/>
      <c r="L2061" s="68"/>
      <c r="M2061" s="68"/>
      <c r="N2061" s="68"/>
      <c r="O2061" s="31" t="s">
        <v>3624</v>
      </c>
      <c r="P2061" s="31">
        <v>2.835</v>
      </c>
    </row>
    <row r="2062" spans="1:16" x14ac:dyDescent="0.35">
      <c r="A2062" s="2" t="s">
        <v>11</v>
      </c>
      <c r="B2062" s="27">
        <v>2</v>
      </c>
      <c r="C2062" s="2" t="s">
        <v>279</v>
      </c>
      <c r="D2062" s="11" t="s">
        <v>175</v>
      </c>
      <c r="E2062" s="11"/>
      <c r="F2062" s="33" t="s">
        <v>608</v>
      </c>
      <c r="G2062" s="11" t="s">
        <v>608</v>
      </c>
      <c r="H2062" s="11" t="s">
        <v>7273</v>
      </c>
      <c r="I2062" s="68" t="s">
        <v>2040</v>
      </c>
      <c r="J2062" s="68"/>
      <c r="K2062" s="68"/>
      <c r="L2062" s="68"/>
      <c r="M2062" s="68" t="s">
        <v>2040</v>
      </c>
      <c r="N2062" s="68"/>
      <c r="O2062" s="31" t="s">
        <v>3625</v>
      </c>
      <c r="P2062" s="31">
        <v>2.835</v>
      </c>
    </row>
    <row r="2063" spans="1:16" x14ac:dyDescent="0.35">
      <c r="A2063" s="2" t="s">
        <v>11</v>
      </c>
      <c r="B2063" s="27">
        <v>2</v>
      </c>
      <c r="C2063" s="2" t="s">
        <v>279</v>
      </c>
      <c r="D2063" s="11" t="s">
        <v>176</v>
      </c>
      <c r="E2063" s="11"/>
      <c r="F2063" s="33" t="s">
        <v>608</v>
      </c>
      <c r="G2063" s="33" t="s">
        <v>177</v>
      </c>
      <c r="H2063" s="11" t="s">
        <v>7269</v>
      </c>
      <c r="I2063" s="67"/>
      <c r="J2063" s="67"/>
      <c r="K2063" s="67"/>
      <c r="L2063" s="67"/>
      <c r="M2063" s="67"/>
      <c r="N2063" s="67"/>
      <c r="O2063" s="31" t="s">
        <v>1271</v>
      </c>
      <c r="P2063" s="31">
        <v>2.4649999999999999</v>
      </c>
    </row>
    <row r="2064" spans="1:16" x14ac:dyDescent="0.35">
      <c r="A2064" s="2" t="s">
        <v>11</v>
      </c>
      <c r="B2064" s="27">
        <v>2</v>
      </c>
      <c r="C2064" s="2" t="s">
        <v>279</v>
      </c>
      <c r="D2064" s="11" t="s">
        <v>176</v>
      </c>
      <c r="E2064" s="11"/>
      <c r="F2064" s="33" t="s">
        <v>608</v>
      </c>
      <c r="G2064" s="33" t="s">
        <v>177</v>
      </c>
      <c r="H2064" s="11" t="s">
        <v>7279</v>
      </c>
      <c r="I2064" s="68"/>
      <c r="J2064" s="68"/>
      <c r="K2064" s="68"/>
      <c r="L2064" s="68"/>
      <c r="M2064" s="68" t="s">
        <v>2040</v>
      </c>
      <c r="N2064" s="68"/>
      <c r="O2064" s="31" t="s">
        <v>3626</v>
      </c>
      <c r="P2064" s="31">
        <v>1.972</v>
      </c>
    </row>
    <row r="2065" spans="1:16" x14ac:dyDescent="0.35">
      <c r="A2065" s="2" t="s">
        <v>11</v>
      </c>
      <c r="B2065" s="27">
        <v>2</v>
      </c>
      <c r="C2065" s="2" t="s">
        <v>279</v>
      </c>
      <c r="D2065" s="11" t="s">
        <v>176</v>
      </c>
      <c r="E2065" s="11"/>
      <c r="F2065" s="33" t="s">
        <v>608</v>
      </c>
      <c r="G2065" s="33" t="s">
        <v>177</v>
      </c>
      <c r="H2065" s="11" t="s">
        <v>7285</v>
      </c>
      <c r="I2065" s="68" t="s">
        <v>2040</v>
      </c>
      <c r="J2065" s="68"/>
      <c r="K2065" s="68"/>
      <c r="L2065" s="68"/>
      <c r="M2065" s="68"/>
      <c r="N2065" s="68"/>
      <c r="O2065" s="31" t="s">
        <v>3627</v>
      </c>
      <c r="P2065" s="31">
        <v>2.835</v>
      </c>
    </row>
    <row r="2066" spans="1:16" x14ac:dyDescent="0.35">
      <c r="A2066" s="2" t="s">
        <v>11</v>
      </c>
      <c r="B2066" s="27">
        <v>2</v>
      </c>
      <c r="C2066" s="2" t="s">
        <v>279</v>
      </c>
      <c r="D2066" s="11" t="s">
        <v>176</v>
      </c>
      <c r="E2066" s="11"/>
      <c r="F2066" s="33" t="s">
        <v>608</v>
      </c>
      <c r="G2066" s="33" t="s">
        <v>177</v>
      </c>
      <c r="H2066" s="11" t="s">
        <v>7273</v>
      </c>
      <c r="I2066" s="68" t="s">
        <v>2040</v>
      </c>
      <c r="J2066" s="68"/>
      <c r="K2066" s="68"/>
      <c r="L2066" s="68"/>
      <c r="M2066" s="68" t="s">
        <v>2040</v>
      </c>
      <c r="N2066" s="68"/>
      <c r="O2066" s="31" t="s">
        <v>3628</v>
      </c>
      <c r="P2066" s="31">
        <v>2.835</v>
      </c>
    </row>
    <row r="2067" spans="1:16" x14ac:dyDescent="0.35">
      <c r="A2067" s="2" t="s">
        <v>11</v>
      </c>
      <c r="B2067" s="27">
        <v>2</v>
      </c>
      <c r="C2067" s="2" t="s">
        <v>279</v>
      </c>
      <c r="D2067" s="11" t="s">
        <v>176</v>
      </c>
      <c r="E2067" s="11"/>
      <c r="F2067" s="33" t="s">
        <v>608</v>
      </c>
      <c r="G2067" s="11" t="s">
        <v>659</v>
      </c>
      <c r="H2067" s="11" t="s">
        <v>7269</v>
      </c>
      <c r="I2067" s="68"/>
      <c r="J2067" s="68"/>
      <c r="K2067" s="68"/>
      <c r="L2067" s="68"/>
      <c r="M2067" s="68"/>
      <c r="N2067" s="68"/>
      <c r="O2067" s="31" t="s">
        <v>1272</v>
      </c>
      <c r="P2067" s="31">
        <v>2.4649999999999999</v>
      </c>
    </row>
    <row r="2068" spans="1:16" x14ac:dyDescent="0.35">
      <c r="A2068" s="2" t="s">
        <v>11</v>
      </c>
      <c r="B2068" s="27">
        <v>2</v>
      </c>
      <c r="C2068" s="2" t="s">
        <v>279</v>
      </c>
      <c r="D2068" s="11" t="s">
        <v>176</v>
      </c>
      <c r="E2068" s="11"/>
      <c r="F2068" s="33" t="s">
        <v>608</v>
      </c>
      <c r="G2068" s="11" t="s">
        <v>659</v>
      </c>
      <c r="H2068" s="11" t="s">
        <v>7279</v>
      </c>
      <c r="I2068" s="68"/>
      <c r="J2068" s="68"/>
      <c r="K2068" s="68"/>
      <c r="L2068" s="68"/>
      <c r="M2068" s="68" t="s">
        <v>2040</v>
      </c>
      <c r="N2068" s="68"/>
      <c r="O2068" s="31" t="s">
        <v>3629</v>
      </c>
      <c r="P2068" s="31">
        <v>1.972</v>
      </c>
    </row>
    <row r="2069" spans="1:16" x14ac:dyDescent="0.35">
      <c r="A2069" s="2" t="s">
        <v>11</v>
      </c>
      <c r="B2069" s="27">
        <v>2</v>
      </c>
      <c r="C2069" s="2" t="s">
        <v>279</v>
      </c>
      <c r="D2069" s="11" t="s">
        <v>176</v>
      </c>
      <c r="E2069" s="11"/>
      <c r="F2069" s="33" t="s">
        <v>608</v>
      </c>
      <c r="G2069" s="11" t="s">
        <v>659</v>
      </c>
      <c r="H2069" s="11" t="s">
        <v>7285</v>
      </c>
      <c r="I2069" s="68" t="s">
        <v>2040</v>
      </c>
      <c r="J2069" s="68"/>
      <c r="K2069" s="68"/>
      <c r="L2069" s="68"/>
      <c r="M2069" s="68"/>
      <c r="N2069" s="68"/>
      <c r="O2069" s="31" t="s">
        <v>3630</v>
      </c>
      <c r="P2069" s="31">
        <v>2.835</v>
      </c>
    </row>
    <row r="2070" spans="1:16" x14ac:dyDescent="0.35">
      <c r="A2070" s="2" t="s">
        <v>11</v>
      </c>
      <c r="B2070" s="27">
        <v>2</v>
      </c>
      <c r="C2070" s="2" t="s">
        <v>279</v>
      </c>
      <c r="D2070" s="11" t="s">
        <v>176</v>
      </c>
      <c r="E2070" s="11"/>
      <c r="F2070" s="33" t="s">
        <v>608</v>
      </c>
      <c r="G2070" s="11" t="s">
        <v>659</v>
      </c>
      <c r="H2070" s="11" t="s">
        <v>7273</v>
      </c>
      <c r="I2070" s="68" t="s">
        <v>2040</v>
      </c>
      <c r="J2070" s="68"/>
      <c r="K2070" s="68"/>
      <c r="L2070" s="68"/>
      <c r="M2070" s="68" t="s">
        <v>2040</v>
      </c>
      <c r="N2070" s="68"/>
      <c r="O2070" s="31" t="s">
        <v>3631</v>
      </c>
      <c r="P2070" s="31">
        <v>2.835</v>
      </c>
    </row>
    <row r="2071" spans="1:16" x14ac:dyDescent="0.35">
      <c r="A2071" s="2" t="s">
        <v>11</v>
      </c>
      <c r="B2071" s="27">
        <v>2</v>
      </c>
      <c r="C2071" s="2" t="s">
        <v>279</v>
      </c>
      <c r="D2071" s="11" t="s">
        <v>176</v>
      </c>
      <c r="E2071" s="11"/>
      <c r="F2071" s="33" t="s">
        <v>608</v>
      </c>
      <c r="G2071" s="11" t="s">
        <v>659</v>
      </c>
      <c r="H2071" s="11" t="s">
        <v>7288</v>
      </c>
      <c r="I2071" s="68"/>
      <c r="J2071" s="68"/>
      <c r="K2071" s="68"/>
      <c r="L2071" s="68"/>
      <c r="M2071" s="68"/>
      <c r="N2071" s="68" t="s">
        <v>2040</v>
      </c>
      <c r="O2071" s="31" t="s">
        <v>3632</v>
      </c>
      <c r="P2071" s="31">
        <v>1.972</v>
      </c>
    </row>
    <row r="2072" spans="1:16" x14ac:dyDescent="0.35">
      <c r="A2072" s="2" t="s">
        <v>11</v>
      </c>
      <c r="B2072" s="27">
        <v>2</v>
      </c>
      <c r="C2072" s="2" t="s">
        <v>279</v>
      </c>
      <c r="D2072" s="11" t="s">
        <v>176</v>
      </c>
      <c r="E2072" s="11"/>
      <c r="F2072" s="33" t="s">
        <v>608</v>
      </c>
      <c r="G2072" s="11" t="s">
        <v>659</v>
      </c>
      <c r="H2072" s="11" t="s">
        <v>7276</v>
      </c>
      <c r="I2072" s="68"/>
      <c r="J2072" s="68"/>
      <c r="K2072" s="68"/>
      <c r="L2072" s="68"/>
      <c r="M2072" s="68" t="s">
        <v>2040</v>
      </c>
      <c r="N2072" s="68" t="s">
        <v>2040</v>
      </c>
      <c r="O2072" s="31" t="s">
        <v>3633</v>
      </c>
      <c r="P2072" s="31">
        <v>1.4790000000000001</v>
      </c>
    </row>
    <row r="2073" spans="1:16" x14ac:dyDescent="0.35">
      <c r="A2073" s="2" t="s">
        <v>11</v>
      </c>
      <c r="B2073" s="27">
        <v>2</v>
      </c>
      <c r="C2073" s="2" t="s">
        <v>279</v>
      </c>
      <c r="D2073" s="11" t="s">
        <v>176</v>
      </c>
      <c r="E2073" s="11"/>
      <c r="F2073" s="33" t="s">
        <v>608</v>
      </c>
      <c r="G2073" s="11" t="s">
        <v>659</v>
      </c>
      <c r="H2073" s="11" t="s">
        <v>7282</v>
      </c>
      <c r="I2073" s="68" t="s">
        <v>2040</v>
      </c>
      <c r="J2073" s="68"/>
      <c r="K2073" s="68"/>
      <c r="L2073" s="68"/>
      <c r="M2073" s="68"/>
      <c r="N2073" s="68" t="s">
        <v>2040</v>
      </c>
      <c r="O2073" s="31" t="s">
        <v>3634</v>
      </c>
      <c r="P2073" s="31">
        <v>2.3420000000000001</v>
      </c>
    </row>
    <row r="2074" spans="1:16" x14ac:dyDescent="0.35">
      <c r="A2074" s="2" t="s">
        <v>11</v>
      </c>
      <c r="B2074" s="27">
        <v>2</v>
      </c>
      <c r="C2074" s="2" t="s">
        <v>279</v>
      </c>
      <c r="D2074" s="11" t="s">
        <v>176</v>
      </c>
      <c r="E2074" s="11"/>
      <c r="F2074" s="33" t="s">
        <v>608</v>
      </c>
      <c r="G2074" s="11" t="s">
        <v>659</v>
      </c>
      <c r="H2074" s="11" t="s">
        <v>7272</v>
      </c>
      <c r="I2074" s="68" t="s">
        <v>2040</v>
      </c>
      <c r="J2074" s="68"/>
      <c r="K2074" s="68"/>
      <c r="L2074" s="68"/>
      <c r="M2074" s="68" t="s">
        <v>2040</v>
      </c>
      <c r="N2074" s="68" t="s">
        <v>2040</v>
      </c>
      <c r="O2074" s="31" t="s">
        <v>3635</v>
      </c>
      <c r="P2074" s="31">
        <v>2.3420000000000001</v>
      </c>
    </row>
    <row r="2075" spans="1:16" x14ac:dyDescent="0.35">
      <c r="A2075" s="2" t="s">
        <v>11</v>
      </c>
      <c r="B2075" s="27">
        <v>2</v>
      </c>
      <c r="C2075" s="2" t="s">
        <v>279</v>
      </c>
      <c r="D2075" s="11" t="s">
        <v>261</v>
      </c>
      <c r="E2075" s="11"/>
      <c r="F2075" s="33" t="s">
        <v>608</v>
      </c>
      <c r="G2075" s="33" t="s">
        <v>608</v>
      </c>
      <c r="H2075" s="11" t="s">
        <v>7269</v>
      </c>
      <c r="I2075" s="67"/>
      <c r="J2075" s="67"/>
      <c r="K2075" s="67"/>
      <c r="L2075" s="67"/>
      <c r="M2075" s="67"/>
      <c r="N2075" s="67"/>
      <c r="O2075" s="31" t="s">
        <v>1273</v>
      </c>
      <c r="P2075" s="31">
        <v>4.234</v>
      </c>
    </row>
    <row r="2076" spans="1:16" x14ac:dyDescent="0.35">
      <c r="A2076" s="2" t="s">
        <v>11</v>
      </c>
      <c r="B2076" s="27">
        <v>2</v>
      </c>
      <c r="C2076" s="2" t="s">
        <v>279</v>
      </c>
      <c r="D2076" s="11" t="s">
        <v>261</v>
      </c>
      <c r="E2076" s="11"/>
      <c r="F2076" s="33" t="s">
        <v>608</v>
      </c>
      <c r="G2076" s="33" t="s">
        <v>608</v>
      </c>
      <c r="H2076" s="11" t="s">
        <v>7279</v>
      </c>
      <c r="I2076" s="68"/>
      <c r="J2076" s="68"/>
      <c r="K2076" s="68"/>
      <c r="L2076" s="68"/>
      <c r="M2076" s="68" t="s">
        <v>2040</v>
      </c>
      <c r="N2076" s="68"/>
      <c r="O2076" s="31" t="s">
        <v>3636</v>
      </c>
      <c r="P2076" s="31">
        <v>3.387</v>
      </c>
    </row>
    <row r="2077" spans="1:16" x14ac:dyDescent="0.35">
      <c r="A2077" s="2" t="s">
        <v>11</v>
      </c>
      <c r="B2077" s="27">
        <v>2</v>
      </c>
      <c r="C2077" s="2" t="s">
        <v>279</v>
      </c>
      <c r="D2077" s="11" t="s">
        <v>261</v>
      </c>
      <c r="E2077" s="11"/>
      <c r="F2077" s="33" t="s">
        <v>608</v>
      </c>
      <c r="G2077" s="33" t="s">
        <v>608</v>
      </c>
      <c r="H2077" s="11" t="s">
        <v>7285</v>
      </c>
      <c r="I2077" s="68" t="s">
        <v>2040</v>
      </c>
      <c r="J2077" s="68"/>
      <c r="K2077" s="68"/>
      <c r="L2077" s="68"/>
      <c r="M2077" s="68"/>
      <c r="N2077" s="68"/>
      <c r="O2077" s="31" t="s">
        <v>3637</v>
      </c>
      <c r="P2077" s="31">
        <v>4.8689999999999998</v>
      </c>
    </row>
    <row r="2078" spans="1:16" x14ac:dyDescent="0.35">
      <c r="A2078" s="2" t="s">
        <v>11</v>
      </c>
      <c r="B2078" s="27">
        <v>2</v>
      </c>
      <c r="C2078" s="2" t="s">
        <v>279</v>
      </c>
      <c r="D2078" s="11" t="s">
        <v>261</v>
      </c>
      <c r="E2078" s="11"/>
      <c r="F2078" s="33" t="s">
        <v>608</v>
      </c>
      <c r="G2078" s="33" t="s">
        <v>608</v>
      </c>
      <c r="H2078" s="11" t="s">
        <v>7273</v>
      </c>
      <c r="I2078" s="68" t="s">
        <v>2040</v>
      </c>
      <c r="J2078" s="68"/>
      <c r="K2078" s="68"/>
      <c r="L2078" s="68"/>
      <c r="M2078" s="68" t="s">
        <v>2040</v>
      </c>
      <c r="N2078" s="68"/>
      <c r="O2078" s="31" t="s">
        <v>3638</v>
      </c>
      <c r="P2078" s="31">
        <v>4.8689999999999998</v>
      </c>
    </row>
    <row r="2079" spans="1:16" x14ac:dyDescent="0.35">
      <c r="A2079" s="2" t="s">
        <v>11</v>
      </c>
      <c r="B2079" s="27">
        <v>2</v>
      </c>
      <c r="C2079" s="2" t="s">
        <v>279</v>
      </c>
      <c r="D2079" s="11" t="s">
        <v>260</v>
      </c>
      <c r="E2079" s="11"/>
      <c r="F2079" s="33" t="s">
        <v>608</v>
      </c>
      <c r="G2079" s="33" t="s">
        <v>608</v>
      </c>
      <c r="H2079" s="11" t="s">
        <v>7269</v>
      </c>
      <c r="I2079" s="67"/>
      <c r="J2079" s="67"/>
      <c r="K2079" s="67"/>
      <c r="L2079" s="67"/>
      <c r="M2079" s="67"/>
      <c r="N2079" s="67"/>
      <c r="O2079" s="31" t="s">
        <v>1274</v>
      </c>
      <c r="P2079" s="31">
        <v>2.1459999999999999</v>
      </c>
    </row>
    <row r="2080" spans="1:16" x14ac:dyDescent="0.35">
      <c r="A2080" s="2" t="s">
        <v>11</v>
      </c>
      <c r="B2080" s="27">
        <v>2</v>
      </c>
      <c r="C2080" s="2" t="s">
        <v>279</v>
      </c>
      <c r="D2080" s="11" t="s">
        <v>260</v>
      </c>
      <c r="E2080" s="11"/>
      <c r="F2080" s="33" t="s">
        <v>608</v>
      </c>
      <c r="G2080" s="33" t="s">
        <v>608</v>
      </c>
      <c r="H2080" s="11" t="s">
        <v>7279</v>
      </c>
      <c r="I2080" s="68"/>
      <c r="J2080" s="68"/>
      <c r="K2080" s="68"/>
      <c r="L2080" s="68"/>
      <c r="M2080" s="68" t="s">
        <v>2040</v>
      </c>
      <c r="N2080" s="68"/>
      <c r="O2080" s="31" t="s">
        <v>3639</v>
      </c>
      <c r="P2080" s="31">
        <v>1.7170000000000001</v>
      </c>
    </row>
    <row r="2081" spans="1:16" x14ac:dyDescent="0.35">
      <c r="A2081" s="2" t="s">
        <v>11</v>
      </c>
      <c r="B2081" s="27">
        <v>2</v>
      </c>
      <c r="C2081" s="2" t="s">
        <v>279</v>
      </c>
      <c r="D2081" s="11" t="s">
        <v>260</v>
      </c>
      <c r="E2081" s="11"/>
      <c r="F2081" s="33" t="s">
        <v>608</v>
      </c>
      <c r="G2081" s="33" t="s">
        <v>608</v>
      </c>
      <c r="H2081" s="11" t="s">
        <v>7285</v>
      </c>
      <c r="I2081" s="68" t="s">
        <v>2040</v>
      </c>
      <c r="J2081" s="68"/>
      <c r="K2081" s="68"/>
      <c r="L2081" s="68"/>
      <c r="M2081" s="68"/>
      <c r="N2081" s="68"/>
      <c r="O2081" s="31" t="s">
        <v>3640</v>
      </c>
      <c r="P2081" s="31">
        <v>2.468</v>
      </c>
    </row>
    <row r="2082" spans="1:16" x14ac:dyDescent="0.35">
      <c r="A2082" s="2" t="s">
        <v>11</v>
      </c>
      <c r="B2082" s="27">
        <v>2</v>
      </c>
      <c r="C2082" s="2" t="s">
        <v>279</v>
      </c>
      <c r="D2082" s="11" t="s">
        <v>260</v>
      </c>
      <c r="E2082" s="11"/>
      <c r="F2082" s="33" t="s">
        <v>608</v>
      </c>
      <c r="G2082" s="33" t="s">
        <v>608</v>
      </c>
      <c r="H2082" s="11" t="s">
        <v>7273</v>
      </c>
      <c r="I2082" s="68" t="s">
        <v>2040</v>
      </c>
      <c r="J2082" s="68"/>
      <c r="K2082" s="68"/>
      <c r="L2082" s="68"/>
      <c r="M2082" s="68" t="s">
        <v>2040</v>
      </c>
      <c r="N2082" s="68"/>
      <c r="O2082" s="31" t="s">
        <v>3641</v>
      </c>
      <c r="P2082" s="31">
        <v>2.468</v>
      </c>
    </row>
    <row r="2083" spans="1:16" ht="29" x14ac:dyDescent="0.35">
      <c r="A2083" s="2" t="s">
        <v>11</v>
      </c>
      <c r="B2083" s="27">
        <v>2</v>
      </c>
      <c r="C2083" s="2" t="s">
        <v>279</v>
      </c>
      <c r="D2083" s="11" t="s">
        <v>262</v>
      </c>
      <c r="E2083" s="11"/>
      <c r="F2083" s="33" t="s">
        <v>608</v>
      </c>
      <c r="G2083" s="33" t="s">
        <v>608</v>
      </c>
      <c r="H2083" s="11" t="s">
        <v>7269</v>
      </c>
      <c r="I2083" s="67"/>
      <c r="J2083" s="67"/>
      <c r="K2083" s="67"/>
      <c r="L2083" s="67"/>
      <c r="M2083" s="67"/>
      <c r="N2083" s="67"/>
      <c r="O2083" s="31" t="s">
        <v>1275</v>
      </c>
      <c r="P2083" s="31">
        <v>2.1459999999999999</v>
      </c>
    </row>
    <row r="2084" spans="1:16" ht="29" x14ac:dyDescent="0.35">
      <c r="A2084" s="2" t="s">
        <v>11</v>
      </c>
      <c r="B2084" s="27">
        <v>2</v>
      </c>
      <c r="C2084" s="2" t="s">
        <v>279</v>
      </c>
      <c r="D2084" s="11" t="s">
        <v>262</v>
      </c>
      <c r="E2084" s="11"/>
      <c r="F2084" s="33" t="s">
        <v>608</v>
      </c>
      <c r="G2084" s="33" t="s">
        <v>608</v>
      </c>
      <c r="H2084" s="11" t="s">
        <v>7279</v>
      </c>
      <c r="I2084" s="68"/>
      <c r="J2084" s="68"/>
      <c r="K2084" s="68"/>
      <c r="L2084" s="68"/>
      <c r="M2084" s="68" t="s">
        <v>2040</v>
      </c>
      <c r="N2084" s="68"/>
      <c r="O2084" s="31" t="s">
        <v>3642</v>
      </c>
      <c r="P2084" s="31">
        <v>1.7170000000000001</v>
      </c>
    </row>
    <row r="2085" spans="1:16" ht="29" x14ac:dyDescent="0.35">
      <c r="A2085" s="2" t="s">
        <v>11</v>
      </c>
      <c r="B2085" s="27">
        <v>2</v>
      </c>
      <c r="C2085" s="2" t="s">
        <v>279</v>
      </c>
      <c r="D2085" s="11" t="s">
        <v>262</v>
      </c>
      <c r="E2085" s="11"/>
      <c r="F2085" s="33" t="s">
        <v>608</v>
      </c>
      <c r="G2085" s="33" t="s">
        <v>608</v>
      </c>
      <c r="H2085" s="11" t="s">
        <v>7285</v>
      </c>
      <c r="I2085" s="68" t="s">
        <v>2040</v>
      </c>
      <c r="J2085" s="68"/>
      <c r="K2085" s="68"/>
      <c r="L2085" s="68"/>
      <c r="M2085" s="68"/>
      <c r="N2085" s="68"/>
      <c r="O2085" s="31" t="s">
        <v>3643</v>
      </c>
      <c r="P2085" s="31">
        <v>2.468</v>
      </c>
    </row>
    <row r="2086" spans="1:16" ht="29" x14ac:dyDescent="0.35">
      <c r="A2086" s="2" t="s">
        <v>11</v>
      </c>
      <c r="B2086" s="27">
        <v>2</v>
      </c>
      <c r="C2086" s="2" t="s">
        <v>279</v>
      </c>
      <c r="D2086" s="11" t="s">
        <v>262</v>
      </c>
      <c r="E2086" s="11"/>
      <c r="F2086" s="33" t="s">
        <v>608</v>
      </c>
      <c r="G2086" s="33" t="s">
        <v>608</v>
      </c>
      <c r="H2086" s="11" t="s">
        <v>7273</v>
      </c>
      <c r="I2086" s="68" t="s">
        <v>2040</v>
      </c>
      <c r="J2086" s="68"/>
      <c r="K2086" s="68"/>
      <c r="L2086" s="68"/>
      <c r="M2086" s="68" t="s">
        <v>2040</v>
      </c>
      <c r="N2086" s="68"/>
      <c r="O2086" s="31" t="s">
        <v>3644</v>
      </c>
      <c r="P2086" s="31">
        <v>2.468</v>
      </c>
    </row>
    <row r="2087" spans="1:16" ht="29" x14ac:dyDescent="0.35">
      <c r="A2087" s="2" t="s">
        <v>11</v>
      </c>
      <c r="B2087" s="27">
        <v>2</v>
      </c>
      <c r="C2087" s="2" t="s">
        <v>279</v>
      </c>
      <c r="D2087" s="11" t="s">
        <v>7309</v>
      </c>
      <c r="E2087" s="11"/>
      <c r="F2087" s="33" t="s">
        <v>608</v>
      </c>
      <c r="G2087" s="33" t="s">
        <v>99</v>
      </c>
      <c r="H2087" s="11" t="s">
        <v>7269</v>
      </c>
      <c r="I2087" s="67"/>
      <c r="J2087" s="67"/>
      <c r="K2087" s="67"/>
      <c r="L2087" s="67"/>
      <c r="M2087" s="67"/>
      <c r="N2087" s="67"/>
      <c r="O2087" s="31" t="s">
        <v>1276</v>
      </c>
      <c r="P2087" s="31">
        <v>2.7120000000000002</v>
      </c>
    </row>
    <row r="2088" spans="1:16" ht="29" x14ac:dyDescent="0.35">
      <c r="A2088" s="2" t="s">
        <v>11</v>
      </c>
      <c r="B2088" s="27">
        <v>2</v>
      </c>
      <c r="C2088" s="2" t="s">
        <v>279</v>
      </c>
      <c r="D2088" s="11" t="s">
        <v>7309</v>
      </c>
      <c r="E2088" s="11"/>
      <c r="F2088" s="33" t="s">
        <v>608</v>
      </c>
      <c r="G2088" s="33" t="s">
        <v>99</v>
      </c>
      <c r="H2088" s="11" t="s">
        <v>7279</v>
      </c>
      <c r="I2088" s="68"/>
      <c r="J2088" s="68"/>
      <c r="K2088" s="68"/>
      <c r="L2088" s="68"/>
      <c r="M2088" s="68" t="s">
        <v>2040</v>
      </c>
      <c r="N2088" s="68"/>
      <c r="O2088" s="31" t="s">
        <v>3645</v>
      </c>
      <c r="P2088" s="31">
        <v>2.17</v>
      </c>
    </row>
    <row r="2089" spans="1:16" ht="29" x14ac:dyDescent="0.35">
      <c r="A2089" s="2" t="s">
        <v>11</v>
      </c>
      <c r="B2089" s="27">
        <v>2</v>
      </c>
      <c r="C2089" s="2" t="s">
        <v>279</v>
      </c>
      <c r="D2089" s="11" t="s">
        <v>7309</v>
      </c>
      <c r="E2089" s="11"/>
      <c r="F2089" s="33" t="s">
        <v>608</v>
      </c>
      <c r="G2089" s="33" t="s">
        <v>99</v>
      </c>
      <c r="H2089" s="11" t="s">
        <v>7285</v>
      </c>
      <c r="I2089" s="68" t="s">
        <v>2040</v>
      </c>
      <c r="J2089" s="68"/>
      <c r="K2089" s="68"/>
      <c r="L2089" s="68"/>
      <c r="M2089" s="68"/>
      <c r="N2089" s="68"/>
      <c r="O2089" s="31" t="s">
        <v>3646</v>
      </c>
      <c r="P2089" s="31">
        <v>3.1190000000000002</v>
      </c>
    </row>
    <row r="2090" spans="1:16" ht="29" x14ac:dyDescent="0.35">
      <c r="A2090" s="2" t="s">
        <v>11</v>
      </c>
      <c r="B2090" s="27">
        <v>2</v>
      </c>
      <c r="C2090" s="2" t="s">
        <v>279</v>
      </c>
      <c r="D2090" s="11" t="s">
        <v>7309</v>
      </c>
      <c r="E2090" s="11"/>
      <c r="F2090" s="33" t="s">
        <v>608</v>
      </c>
      <c r="G2090" s="33" t="s">
        <v>99</v>
      </c>
      <c r="H2090" s="11" t="s">
        <v>7273</v>
      </c>
      <c r="I2090" s="68" t="s">
        <v>2040</v>
      </c>
      <c r="J2090" s="68"/>
      <c r="K2090" s="68"/>
      <c r="L2090" s="68"/>
      <c r="M2090" s="68" t="s">
        <v>2040</v>
      </c>
      <c r="N2090" s="68"/>
      <c r="O2090" s="31" t="s">
        <v>3647</v>
      </c>
      <c r="P2090" s="31">
        <v>3.1190000000000002</v>
      </c>
    </row>
    <row r="2091" spans="1:16" ht="29" x14ac:dyDescent="0.35">
      <c r="A2091" s="2" t="s">
        <v>11</v>
      </c>
      <c r="B2091" s="27">
        <v>2</v>
      </c>
      <c r="C2091" s="2" t="s">
        <v>279</v>
      </c>
      <c r="D2091" s="11" t="s">
        <v>7309</v>
      </c>
      <c r="E2091" s="11"/>
      <c r="F2091" s="33" t="s">
        <v>608</v>
      </c>
      <c r="G2091" s="33" t="s">
        <v>99</v>
      </c>
      <c r="H2091" s="11" t="s">
        <v>7288</v>
      </c>
      <c r="I2091" s="68"/>
      <c r="J2091" s="68"/>
      <c r="K2091" s="68"/>
      <c r="L2091" s="68"/>
      <c r="M2091" s="68"/>
      <c r="N2091" s="68" t="s">
        <v>2040</v>
      </c>
      <c r="O2091" s="31" t="s">
        <v>3648</v>
      </c>
      <c r="P2091" s="31">
        <v>2.17</v>
      </c>
    </row>
    <row r="2092" spans="1:16" ht="29" x14ac:dyDescent="0.35">
      <c r="A2092" s="2" t="s">
        <v>11</v>
      </c>
      <c r="B2092" s="27">
        <v>2</v>
      </c>
      <c r="C2092" s="2" t="s">
        <v>279</v>
      </c>
      <c r="D2092" s="11" t="s">
        <v>7309</v>
      </c>
      <c r="E2092" s="11"/>
      <c r="F2092" s="33" t="s">
        <v>608</v>
      </c>
      <c r="G2092" s="33" t="s">
        <v>99</v>
      </c>
      <c r="H2092" s="11" t="s">
        <v>7276</v>
      </c>
      <c r="I2092" s="68"/>
      <c r="J2092" s="68"/>
      <c r="K2092" s="68"/>
      <c r="L2092" s="68"/>
      <c r="M2092" s="68" t="s">
        <v>2040</v>
      </c>
      <c r="N2092" s="68" t="s">
        <v>2040</v>
      </c>
      <c r="O2092" s="31" t="s">
        <v>3649</v>
      </c>
      <c r="P2092" s="31">
        <v>1.627</v>
      </c>
    </row>
    <row r="2093" spans="1:16" ht="29" x14ac:dyDescent="0.35">
      <c r="A2093" s="2" t="s">
        <v>11</v>
      </c>
      <c r="B2093" s="27">
        <v>2</v>
      </c>
      <c r="C2093" s="2" t="s">
        <v>279</v>
      </c>
      <c r="D2093" s="11" t="s">
        <v>7309</v>
      </c>
      <c r="E2093" s="11"/>
      <c r="F2093" s="33" t="s">
        <v>608</v>
      </c>
      <c r="G2093" s="33" t="s">
        <v>99</v>
      </c>
      <c r="H2093" s="11" t="s">
        <v>7282</v>
      </c>
      <c r="I2093" s="68" t="s">
        <v>2040</v>
      </c>
      <c r="J2093" s="68"/>
      <c r="K2093" s="68"/>
      <c r="L2093" s="68"/>
      <c r="M2093" s="68"/>
      <c r="N2093" s="68" t="s">
        <v>2040</v>
      </c>
      <c r="O2093" s="31" t="s">
        <v>3650</v>
      </c>
      <c r="P2093" s="31">
        <v>2.5760000000000001</v>
      </c>
    </row>
    <row r="2094" spans="1:16" ht="29" x14ac:dyDescent="0.35">
      <c r="A2094" s="2" t="s">
        <v>11</v>
      </c>
      <c r="B2094" s="27">
        <v>2</v>
      </c>
      <c r="C2094" s="2" t="s">
        <v>279</v>
      </c>
      <c r="D2094" s="11" t="s">
        <v>7309</v>
      </c>
      <c r="E2094" s="11"/>
      <c r="F2094" s="33" t="s">
        <v>608</v>
      </c>
      <c r="G2094" s="33" t="s">
        <v>99</v>
      </c>
      <c r="H2094" s="11" t="s">
        <v>7272</v>
      </c>
      <c r="I2094" s="68" t="s">
        <v>2040</v>
      </c>
      <c r="J2094" s="68"/>
      <c r="K2094" s="68"/>
      <c r="L2094" s="68"/>
      <c r="M2094" s="68" t="s">
        <v>2040</v>
      </c>
      <c r="N2094" s="68" t="s">
        <v>2040</v>
      </c>
      <c r="O2094" s="31" t="s">
        <v>3651</v>
      </c>
      <c r="P2094" s="31">
        <v>2.5760000000000001</v>
      </c>
    </row>
    <row r="2095" spans="1:16" ht="29" x14ac:dyDescent="0.35">
      <c r="A2095" s="2" t="s">
        <v>11</v>
      </c>
      <c r="B2095" s="27">
        <v>2</v>
      </c>
      <c r="C2095" s="2" t="s">
        <v>279</v>
      </c>
      <c r="D2095" s="11" t="s">
        <v>7309</v>
      </c>
      <c r="E2095" s="11"/>
      <c r="F2095" s="33" t="s">
        <v>608</v>
      </c>
      <c r="G2095" s="33" t="s">
        <v>177</v>
      </c>
      <c r="H2095" s="11" t="s">
        <v>7269</v>
      </c>
      <c r="I2095" s="67"/>
      <c r="J2095" s="67"/>
      <c r="K2095" s="67"/>
      <c r="L2095" s="67"/>
      <c r="M2095" s="67"/>
      <c r="N2095" s="67"/>
      <c r="O2095" s="31" t="s">
        <v>1277</v>
      </c>
      <c r="P2095" s="31">
        <v>4.234</v>
      </c>
    </row>
    <row r="2096" spans="1:16" ht="29" x14ac:dyDescent="0.35">
      <c r="A2096" s="2" t="s">
        <v>11</v>
      </c>
      <c r="B2096" s="27">
        <v>2</v>
      </c>
      <c r="C2096" s="2" t="s">
        <v>279</v>
      </c>
      <c r="D2096" s="11" t="s">
        <v>7309</v>
      </c>
      <c r="E2096" s="11"/>
      <c r="F2096" s="33" t="s">
        <v>608</v>
      </c>
      <c r="G2096" s="33" t="s">
        <v>177</v>
      </c>
      <c r="H2096" s="11" t="s">
        <v>7279</v>
      </c>
      <c r="I2096" s="68"/>
      <c r="J2096" s="68"/>
      <c r="K2096" s="68"/>
      <c r="L2096" s="68"/>
      <c r="M2096" s="68" t="s">
        <v>2040</v>
      </c>
      <c r="N2096" s="68"/>
      <c r="O2096" s="31" t="s">
        <v>3652</v>
      </c>
      <c r="P2096" s="31">
        <v>3.387</v>
      </c>
    </row>
    <row r="2097" spans="1:16" ht="29" x14ac:dyDescent="0.35">
      <c r="A2097" s="2" t="s">
        <v>11</v>
      </c>
      <c r="B2097" s="27">
        <v>2</v>
      </c>
      <c r="C2097" s="2" t="s">
        <v>279</v>
      </c>
      <c r="D2097" s="11" t="s">
        <v>7309</v>
      </c>
      <c r="E2097" s="11"/>
      <c r="F2097" s="33" t="s">
        <v>608</v>
      </c>
      <c r="G2097" s="33" t="s">
        <v>177</v>
      </c>
      <c r="H2097" s="11" t="s">
        <v>7285</v>
      </c>
      <c r="I2097" s="68" t="s">
        <v>2040</v>
      </c>
      <c r="J2097" s="68"/>
      <c r="K2097" s="68"/>
      <c r="L2097" s="68"/>
      <c r="M2097" s="68"/>
      <c r="N2097" s="68"/>
      <c r="O2097" s="31" t="s">
        <v>3653</v>
      </c>
      <c r="P2097" s="31">
        <v>4.8689999999999998</v>
      </c>
    </row>
    <row r="2098" spans="1:16" ht="29" x14ac:dyDescent="0.35">
      <c r="A2098" s="2" t="s">
        <v>11</v>
      </c>
      <c r="B2098" s="27">
        <v>2</v>
      </c>
      <c r="C2098" s="2" t="s">
        <v>279</v>
      </c>
      <c r="D2098" s="11" t="s">
        <v>7309</v>
      </c>
      <c r="E2098" s="11"/>
      <c r="F2098" s="33" t="s">
        <v>608</v>
      </c>
      <c r="G2098" s="33" t="s">
        <v>177</v>
      </c>
      <c r="H2098" s="11" t="s">
        <v>7273</v>
      </c>
      <c r="I2098" s="68" t="s">
        <v>2040</v>
      </c>
      <c r="J2098" s="68"/>
      <c r="K2098" s="68"/>
      <c r="L2098" s="68"/>
      <c r="M2098" s="68" t="s">
        <v>2040</v>
      </c>
      <c r="N2098" s="68"/>
      <c r="O2098" s="31" t="s">
        <v>3654</v>
      </c>
      <c r="P2098" s="31">
        <v>4.8689999999999998</v>
      </c>
    </row>
    <row r="2099" spans="1:16" ht="29" x14ac:dyDescent="0.35">
      <c r="A2099" s="2" t="s">
        <v>11</v>
      </c>
      <c r="B2099" s="27">
        <v>2</v>
      </c>
      <c r="C2099" s="2" t="s">
        <v>279</v>
      </c>
      <c r="D2099" s="11" t="s">
        <v>7309</v>
      </c>
      <c r="E2099" s="11"/>
      <c r="F2099" s="33" t="s">
        <v>608</v>
      </c>
      <c r="G2099" s="11" t="s">
        <v>659</v>
      </c>
      <c r="H2099" s="11" t="s">
        <v>7269</v>
      </c>
      <c r="I2099" s="68"/>
      <c r="J2099" s="68"/>
      <c r="K2099" s="68"/>
      <c r="L2099" s="68"/>
      <c r="M2099" s="68"/>
      <c r="N2099" s="68"/>
      <c r="O2099" s="31" t="s">
        <v>1278</v>
      </c>
      <c r="P2099" s="31">
        <v>4.234</v>
      </c>
    </row>
    <row r="2100" spans="1:16" ht="29" x14ac:dyDescent="0.35">
      <c r="A2100" s="2" t="s">
        <v>11</v>
      </c>
      <c r="B2100" s="27">
        <v>2</v>
      </c>
      <c r="C2100" s="2" t="s">
        <v>279</v>
      </c>
      <c r="D2100" s="11" t="s">
        <v>7309</v>
      </c>
      <c r="E2100" s="11"/>
      <c r="F2100" s="33" t="s">
        <v>608</v>
      </c>
      <c r="G2100" s="11" t="s">
        <v>659</v>
      </c>
      <c r="H2100" s="11" t="s">
        <v>7279</v>
      </c>
      <c r="I2100" s="68"/>
      <c r="J2100" s="68"/>
      <c r="K2100" s="68"/>
      <c r="L2100" s="68"/>
      <c r="M2100" s="68" t="s">
        <v>2040</v>
      </c>
      <c r="N2100" s="68"/>
      <c r="O2100" s="31" t="s">
        <v>3655</v>
      </c>
      <c r="P2100" s="31">
        <v>3.387</v>
      </c>
    </row>
    <row r="2101" spans="1:16" ht="29" x14ac:dyDescent="0.35">
      <c r="A2101" s="2" t="s">
        <v>11</v>
      </c>
      <c r="B2101" s="27">
        <v>2</v>
      </c>
      <c r="C2101" s="2" t="s">
        <v>279</v>
      </c>
      <c r="D2101" s="11" t="s">
        <v>7309</v>
      </c>
      <c r="E2101" s="11"/>
      <c r="F2101" s="33" t="s">
        <v>608</v>
      </c>
      <c r="G2101" s="11" t="s">
        <v>659</v>
      </c>
      <c r="H2101" s="11" t="s">
        <v>7285</v>
      </c>
      <c r="I2101" s="68" t="s">
        <v>2040</v>
      </c>
      <c r="J2101" s="68"/>
      <c r="K2101" s="68"/>
      <c r="L2101" s="68"/>
      <c r="M2101" s="68"/>
      <c r="N2101" s="68"/>
      <c r="O2101" s="31" t="s">
        <v>3656</v>
      </c>
      <c r="P2101" s="31">
        <v>4.8689999999999998</v>
      </c>
    </row>
    <row r="2102" spans="1:16" ht="29" x14ac:dyDescent="0.35">
      <c r="A2102" s="2" t="s">
        <v>11</v>
      </c>
      <c r="B2102" s="27">
        <v>2</v>
      </c>
      <c r="C2102" s="2" t="s">
        <v>279</v>
      </c>
      <c r="D2102" s="11" t="s">
        <v>7309</v>
      </c>
      <c r="E2102" s="11"/>
      <c r="F2102" s="33" t="s">
        <v>608</v>
      </c>
      <c r="G2102" s="11" t="s">
        <v>659</v>
      </c>
      <c r="H2102" s="11" t="s">
        <v>7273</v>
      </c>
      <c r="I2102" s="68" t="s">
        <v>2040</v>
      </c>
      <c r="J2102" s="68"/>
      <c r="K2102" s="68"/>
      <c r="L2102" s="68"/>
      <c r="M2102" s="68" t="s">
        <v>2040</v>
      </c>
      <c r="N2102" s="68"/>
      <c r="O2102" s="31" t="s">
        <v>3657</v>
      </c>
      <c r="P2102" s="31">
        <v>4.8689999999999998</v>
      </c>
    </row>
    <row r="2103" spans="1:16" ht="29" x14ac:dyDescent="0.35">
      <c r="A2103" s="2" t="s">
        <v>11</v>
      </c>
      <c r="B2103" s="27">
        <v>2</v>
      </c>
      <c r="C2103" s="2" t="s">
        <v>279</v>
      </c>
      <c r="D2103" s="11" t="s">
        <v>7309</v>
      </c>
      <c r="E2103" s="11"/>
      <c r="F2103" s="33" t="s">
        <v>608</v>
      </c>
      <c r="G2103" s="11" t="s">
        <v>659</v>
      </c>
      <c r="H2103" s="11" t="s">
        <v>7288</v>
      </c>
      <c r="I2103" s="68"/>
      <c r="J2103" s="68"/>
      <c r="K2103" s="68"/>
      <c r="L2103" s="68"/>
      <c r="M2103" s="68"/>
      <c r="N2103" s="68" t="s">
        <v>2040</v>
      </c>
      <c r="O2103" s="31" t="s">
        <v>3658</v>
      </c>
      <c r="P2103" s="31">
        <v>3.387</v>
      </c>
    </row>
    <row r="2104" spans="1:16" ht="29" x14ac:dyDescent="0.35">
      <c r="A2104" s="2" t="s">
        <v>11</v>
      </c>
      <c r="B2104" s="27">
        <v>2</v>
      </c>
      <c r="C2104" s="2" t="s">
        <v>279</v>
      </c>
      <c r="D2104" s="11" t="s">
        <v>7309</v>
      </c>
      <c r="E2104" s="11"/>
      <c r="F2104" s="33" t="s">
        <v>608</v>
      </c>
      <c r="G2104" s="11" t="s">
        <v>659</v>
      </c>
      <c r="H2104" s="11" t="s">
        <v>7276</v>
      </c>
      <c r="I2104" s="68"/>
      <c r="J2104" s="68"/>
      <c r="K2104" s="68"/>
      <c r="L2104" s="68"/>
      <c r="M2104" s="68" t="s">
        <v>2040</v>
      </c>
      <c r="N2104" s="68" t="s">
        <v>2040</v>
      </c>
      <c r="O2104" s="31" t="s">
        <v>3659</v>
      </c>
      <c r="P2104" s="31">
        <v>2.54</v>
      </c>
    </row>
    <row r="2105" spans="1:16" ht="29" x14ac:dyDescent="0.35">
      <c r="A2105" s="2" t="s">
        <v>11</v>
      </c>
      <c r="B2105" s="27">
        <v>2</v>
      </c>
      <c r="C2105" s="2" t="s">
        <v>279</v>
      </c>
      <c r="D2105" s="11" t="s">
        <v>7309</v>
      </c>
      <c r="E2105" s="11"/>
      <c r="F2105" s="33" t="s">
        <v>608</v>
      </c>
      <c r="G2105" s="11" t="s">
        <v>659</v>
      </c>
      <c r="H2105" s="11" t="s">
        <v>7282</v>
      </c>
      <c r="I2105" s="68" t="s">
        <v>2040</v>
      </c>
      <c r="J2105" s="68"/>
      <c r="K2105" s="68"/>
      <c r="L2105" s="68"/>
      <c r="M2105" s="68"/>
      <c r="N2105" s="68" t="s">
        <v>2040</v>
      </c>
      <c r="O2105" s="31" t="s">
        <v>3660</v>
      </c>
      <c r="P2105" s="31">
        <v>4.0220000000000002</v>
      </c>
    </row>
    <row r="2106" spans="1:16" ht="29" x14ac:dyDescent="0.35">
      <c r="A2106" s="2" t="s">
        <v>11</v>
      </c>
      <c r="B2106" s="27">
        <v>2</v>
      </c>
      <c r="C2106" s="2" t="s">
        <v>279</v>
      </c>
      <c r="D2106" s="11" t="s">
        <v>7309</v>
      </c>
      <c r="E2106" s="11"/>
      <c r="F2106" s="33" t="s">
        <v>608</v>
      </c>
      <c r="G2106" s="11" t="s">
        <v>659</v>
      </c>
      <c r="H2106" s="11" t="s">
        <v>7272</v>
      </c>
      <c r="I2106" s="68" t="s">
        <v>2040</v>
      </c>
      <c r="J2106" s="68"/>
      <c r="K2106" s="68"/>
      <c r="L2106" s="68"/>
      <c r="M2106" s="68" t="s">
        <v>2040</v>
      </c>
      <c r="N2106" s="68" t="s">
        <v>2040</v>
      </c>
      <c r="O2106" s="31" t="s">
        <v>3661</v>
      </c>
      <c r="P2106" s="31">
        <v>4.0220000000000002</v>
      </c>
    </row>
    <row r="2107" spans="1:16" x14ac:dyDescent="0.35">
      <c r="A2107" s="2" t="s">
        <v>11</v>
      </c>
      <c r="B2107" s="27">
        <v>2</v>
      </c>
      <c r="C2107" s="2" t="s">
        <v>279</v>
      </c>
      <c r="D2107" s="11" t="s">
        <v>178</v>
      </c>
      <c r="E2107" s="11"/>
      <c r="F2107" s="33" t="s">
        <v>608</v>
      </c>
      <c r="G2107" s="33" t="s">
        <v>99</v>
      </c>
      <c r="H2107" s="11" t="s">
        <v>7269</v>
      </c>
      <c r="I2107" s="67"/>
      <c r="J2107" s="67"/>
      <c r="K2107" s="67"/>
      <c r="L2107" s="67"/>
      <c r="M2107" s="67"/>
      <c r="N2107" s="67"/>
      <c r="O2107" s="31" t="s">
        <v>1279</v>
      </c>
      <c r="P2107" s="31">
        <v>2.7120000000000002</v>
      </c>
    </row>
    <row r="2108" spans="1:16" x14ac:dyDescent="0.35">
      <c r="A2108" s="2" t="s">
        <v>11</v>
      </c>
      <c r="B2108" s="27">
        <v>2</v>
      </c>
      <c r="C2108" s="2" t="s">
        <v>279</v>
      </c>
      <c r="D2108" s="11" t="s">
        <v>178</v>
      </c>
      <c r="E2108" s="11"/>
      <c r="F2108" s="33" t="s">
        <v>608</v>
      </c>
      <c r="G2108" s="33" t="s">
        <v>99</v>
      </c>
      <c r="H2108" s="11" t="s">
        <v>7279</v>
      </c>
      <c r="I2108" s="68"/>
      <c r="J2108" s="68"/>
      <c r="K2108" s="68"/>
      <c r="L2108" s="68"/>
      <c r="M2108" s="68" t="s">
        <v>2040</v>
      </c>
      <c r="N2108" s="68"/>
      <c r="O2108" s="31" t="s">
        <v>3662</v>
      </c>
      <c r="P2108" s="31">
        <v>2.17</v>
      </c>
    </row>
    <row r="2109" spans="1:16" x14ac:dyDescent="0.35">
      <c r="A2109" s="2" t="s">
        <v>11</v>
      </c>
      <c r="B2109" s="27">
        <v>2</v>
      </c>
      <c r="C2109" s="2" t="s">
        <v>279</v>
      </c>
      <c r="D2109" s="11" t="s">
        <v>178</v>
      </c>
      <c r="E2109" s="11"/>
      <c r="F2109" s="33" t="s">
        <v>608</v>
      </c>
      <c r="G2109" s="33" t="s">
        <v>99</v>
      </c>
      <c r="H2109" s="11" t="s">
        <v>7285</v>
      </c>
      <c r="I2109" s="68" t="s">
        <v>2040</v>
      </c>
      <c r="J2109" s="68"/>
      <c r="K2109" s="68"/>
      <c r="L2109" s="68"/>
      <c r="M2109" s="68"/>
      <c r="N2109" s="68"/>
      <c r="O2109" s="31" t="s">
        <v>3663</v>
      </c>
      <c r="P2109" s="31">
        <v>3.1190000000000002</v>
      </c>
    </row>
    <row r="2110" spans="1:16" x14ac:dyDescent="0.35">
      <c r="A2110" s="2" t="s">
        <v>11</v>
      </c>
      <c r="B2110" s="27">
        <v>2</v>
      </c>
      <c r="C2110" s="2" t="s">
        <v>279</v>
      </c>
      <c r="D2110" s="11" t="s">
        <v>178</v>
      </c>
      <c r="E2110" s="11"/>
      <c r="F2110" s="33" t="s">
        <v>608</v>
      </c>
      <c r="G2110" s="33" t="s">
        <v>99</v>
      </c>
      <c r="H2110" s="11" t="s">
        <v>7273</v>
      </c>
      <c r="I2110" s="68" t="s">
        <v>2040</v>
      </c>
      <c r="J2110" s="68"/>
      <c r="K2110" s="68"/>
      <c r="L2110" s="68"/>
      <c r="M2110" s="68" t="s">
        <v>2040</v>
      </c>
      <c r="N2110" s="68"/>
      <c r="O2110" s="31" t="s">
        <v>3664</v>
      </c>
      <c r="P2110" s="31">
        <v>3.1190000000000002</v>
      </c>
    </row>
    <row r="2111" spans="1:16" x14ac:dyDescent="0.35">
      <c r="A2111" s="2" t="s">
        <v>11</v>
      </c>
      <c r="B2111" s="27">
        <v>2</v>
      </c>
      <c r="C2111" s="2" t="s">
        <v>279</v>
      </c>
      <c r="D2111" s="11" t="s">
        <v>178</v>
      </c>
      <c r="E2111" s="11"/>
      <c r="F2111" s="33" t="s">
        <v>608</v>
      </c>
      <c r="G2111" s="33" t="s">
        <v>99</v>
      </c>
      <c r="H2111" s="11" t="s">
        <v>7288</v>
      </c>
      <c r="I2111" s="68"/>
      <c r="J2111" s="68"/>
      <c r="K2111" s="68"/>
      <c r="L2111" s="68"/>
      <c r="M2111" s="68"/>
      <c r="N2111" s="68" t="s">
        <v>2040</v>
      </c>
      <c r="O2111" s="31" t="s">
        <v>3665</v>
      </c>
      <c r="P2111" s="31">
        <v>2.17</v>
      </c>
    </row>
    <row r="2112" spans="1:16" x14ac:dyDescent="0.35">
      <c r="A2112" s="2" t="s">
        <v>11</v>
      </c>
      <c r="B2112" s="27">
        <v>2</v>
      </c>
      <c r="C2112" s="2" t="s">
        <v>279</v>
      </c>
      <c r="D2112" s="11" t="s">
        <v>178</v>
      </c>
      <c r="E2112" s="11"/>
      <c r="F2112" s="33" t="s">
        <v>608</v>
      </c>
      <c r="G2112" s="33" t="s">
        <v>99</v>
      </c>
      <c r="H2112" s="11" t="s">
        <v>7276</v>
      </c>
      <c r="I2112" s="68"/>
      <c r="J2112" s="68"/>
      <c r="K2112" s="68"/>
      <c r="L2112" s="68"/>
      <c r="M2112" s="68" t="s">
        <v>2040</v>
      </c>
      <c r="N2112" s="68" t="s">
        <v>2040</v>
      </c>
      <c r="O2112" s="31" t="s">
        <v>3666</v>
      </c>
      <c r="P2112" s="31">
        <v>1.627</v>
      </c>
    </row>
    <row r="2113" spans="1:16" x14ac:dyDescent="0.35">
      <c r="A2113" s="2" t="s">
        <v>11</v>
      </c>
      <c r="B2113" s="27">
        <v>2</v>
      </c>
      <c r="C2113" s="2" t="s">
        <v>279</v>
      </c>
      <c r="D2113" s="11" t="s">
        <v>178</v>
      </c>
      <c r="E2113" s="11"/>
      <c r="F2113" s="33" t="s">
        <v>608</v>
      </c>
      <c r="G2113" s="33" t="s">
        <v>99</v>
      </c>
      <c r="H2113" s="11" t="s">
        <v>7282</v>
      </c>
      <c r="I2113" s="68" t="s">
        <v>2040</v>
      </c>
      <c r="J2113" s="68"/>
      <c r="K2113" s="68"/>
      <c r="L2113" s="68"/>
      <c r="M2113" s="68"/>
      <c r="N2113" s="68" t="s">
        <v>2040</v>
      </c>
      <c r="O2113" s="31" t="s">
        <v>3667</v>
      </c>
      <c r="P2113" s="31">
        <v>2.5760000000000001</v>
      </c>
    </row>
    <row r="2114" spans="1:16" x14ac:dyDescent="0.35">
      <c r="A2114" s="2" t="s">
        <v>11</v>
      </c>
      <c r="B2114" s="27">
        <v>2</v>
      </c>
      <c r="C2114" s="2" t="s">
        <v>279</v>
      </c>
      <c r="D2114" s="11" t="s">
        <v>178</v>
      </c>
      <c r="E2114" s="11"/>
      <c r="F2114" s="33" t="s">
        <v>608</v>
      </c>
      <c r="G2114" s="33" t="s">
        <v>99</v>
      </c>
      <c r="H2114" s="11" t="s">
        <v>7272</v>
      </c>
      <c r="I2114" s="68" t="s">
        <v>2040</v>
      </c>
      <c r="J2114" s="68"/>
      <c r="K2114" s="68"/>
      <c r="L2114" s="68"/>
      <c r="M2114" s="68" t="s">
        <v>2040</v>
      </c>
      <c r="N2114" s="68" t="s">
        <v>2040</v>
      </c>
      <c r="O2114" s="31" t="s">
        <v>3668</v>
      </c>
      <c r="P2114" s="31">
        <v>2.5760000000000001</v>
      </c>
    </row>
    <row r="2115" spans="1:16" x14ac:dyDescent="0.35">
      <c r="A2115" s="2" t="s">
        <v>11</v>
      </c>
      <c r="B2115" s="27">
        <v>2</v>
      </c>
      <c r="C2115" s="2" t="s">
        <v>279</v>
      </c>
      <c r="D2115" s="11" t="s">
        <v>178</v>
      </c>
      <c r="E2115" s="11"/>
      <c r="F2115" s="33" t="s">
        <v>608</v>
      </c>
      <c r="G2115" s="11" t="s">
        <v>659</v>
      </c>
      <c r="H2115" s="11" t="s">
        <v>7269</v>
      </c>
      <c r="I2115" s="68"/>
      <c r="J2115" s="68"/>
      <c r="K2115" s="68"/>
      <c r="L2115" s="68"/>
      <c r="M2115" s="68"/>
      <c r="N2115" s="68"/>
      <c r="O2115" s="31" t="s">
        <v>1280</v>
      </c>
      <c r="P2115" s="31">
        <v>4.234</v>
      </c>
    </row>
    <row r="2116" spans="1:16" x14ac:dyDescent="0.35">
      <c r="A2116" s="2" t="s">
        <v>11</v>
      </c>
      <c r="B2116" s="27">
        <v>2</v>
      </c>
      <c r="C2116" s="2" t="s">
        <v>279</v>
      </c>
      <c r="D2116" s="11" t="s">
        <v>178</v>
      </c>
      <c r="E2116" s="11"/>
      <c r="F2116" s="33" t="s">
        <v>608</v>
      </c>
      <c r="G2116" s="11" t="s">
        <v>659</v>
      </c>
      <c r="H2116" s="11" t="s">
        <v>7279</v>
      </c>
      <c r="I2116" s="68"/>
      <c r="J2116" s="68"/>
      <c r="K2116" s="68"/>
      <c r="L2116" s="68"/>
      <c r="M2116" s="68" t="s">
        <v>2040</v>
      </c>
      <c r="N2116" s="68"/>
      <c r="O2116" s="31" t="s">
        <v>3669</v>
      </c>
      <c r="P2116" s="31">
        <v>3.387</v>
      </c>
    </row>
    <row r="2117" spans="1:16" x14ac:dyDescent="0.35">
      <c r="A2117" s="2" t="s">
        <v>11</v>
      </c>
      <c r="B2117" s="27">
        <v>2</v>
      </c>
      <c r="C2117" s="2" t="s">
        <v>279</v>
      </c>
      <c r="D2117" s="11" t="s">
        <v>178</v>
      </c>
      <c r="E2117" s="11"/>
      <c r="F2117" s="33" t="s">
        <v>608</v>
      </c>
      <c r="G2117" s="11" t="s">
        <v>659</v>
      </c>
      <c r="H2117" s="11" t="s">
        <v>7285</v>
      </c>
      <c r="I2117" s="68" t="s">
        <v>2040</v>
      </c>
      <c r="J2117" s="68"/>
      <c r="K2117" s="68"/>
      <c r="L2117" s="68"/>
      <c r="M2117" s="68"/>
      <c r="N2117" s="68"/>
      <c r="O2117" s="31" t="s">
        <v>3670</v>
      </c>
      <c r="P2117" s="31">
        <v>4.8689999999999998</v>
      </c>
    </row>
    <row r="2118" spans="1:16" x14ac:dyDescent="0.35">
      <c r="A2118" s="2" t="s">
        <v>11</v>
      </c>
      <c r="B2118" s="27">
        <v>2</v>
      </c>
      <c r="C2118" s="2" t="s">
        <v>279</v>
      </c>
      <c r="D2118" s="11" t="s">
        <v>178</v>
      </c>
      <c r="E2118" s="11"/>
      <c r="F2118" s="33" t="s">
        <v>608</v>
      </c>
      <c r="G2118" s="11" t="s">
        <v>659</v>
      </c>
      <c r="H2118" s="11" t="s">
        <v>7273</v>
      </c>
      <c r="I2118" s="68" t="s">
        <v>2040</v>
      </c>
      <c r="J2118" s="68"/>
      <c r="K2118" s="68"/>
      <c r="L2118" s="68"/>
      <c r="M2118" s="68" t="s">
        <v>2040</v>
      </c>
      <c r="N2118" s="68"/>
      <c r="O2118" s="31" t="s">
        <v>3671</v>
      </c>
      <c r="P2118" s="31">
        <v>4.8689999999999998</v>
      </c>
    </row>
    <row r="2119" spans="1:16" x14ac:dyDescent="0.35">
      <c r="A2119" s="2" t="s">
        <v>11</v>
      </c>
      <c r="B2119" s="27">
        <v>2</v>
      </c>
      <c r="C2119" s="2" t="s">
        <v>279</v>
      </c>
      <c r="D2119" s="11" t="s">
        <v>178</v>
      </c>
      <c r="E2119" s="11"/>
      <c r="F2119" s="33" t="s">
        <v>608</v>
      </c>
      <c r="G2119" s="11" t="s">
        <v>659</v>
      </c>
      <c r="H2119" s="11" t="s">
        <v>7288</v>
      </c>
      <c r="I2119" s="68"/>
      <c r="J2119" s="68"/>
      <c r="K2119" s="68"/>
      <c r="L2119" s="68"/>
      <c r="M2119" s="68"/>
      <c r="N2119" s="68" t="s">
        <v>2040</v>
      </c>
      <c r="O2119" s="31" t="s">
        <v>3672</v>
      </c>
      <c r="P2119" s="31">
        <v>3.387</v>
      </c>
    </row>
    <row r="2120" spans="1:16" x14ac:dyDescent="0.35">
      <c r="A2120" s="2" t="s">
        <v>11</v>
      </c>
      <c r="B2120" s="27">
        <v>2</v>
      </c>
      <c r="C2120" s="2" t="s">
        <v>279</v>
      </c>
      <c r="D2120" s="11" t="s">
        <v>178</v>
      </c>
      <c r="E2120" s="11"/>
      <c r="F2120" s="33" t="s">
        <v>608</v>
      </c>
      <c r="G2120" s="11" t="s">
        <v>659</v>
      </c>
      <c r="H2120" s="11" t="s">
        <v>7276</v>
      </c>
      <c r="I2120" s="68"/>
      <c r="J2120" s="68"/>
      <c r="K2120" s="68"/>
      <c r="L2120" s="68"/>
      <c r="M2120" s="68" t="s">
        <v>2040</v>
      </c>
      <c r="N2120" s="68" t="s">
        <v>2040</v>
      </c>
      <c r="O2120" s="31" t="s">
        <v>3673</v>
      </c>
      <c r="P2120" s="31">
        <v>2.54</v>
      </c>
    </row>
    <row r="2121" spans="1:16" x14ac:dyDescent="0.35">
      <c r="A2121" s="2" t="s">
        <v>11</v>
      </c>
      <c r="B2121" s="27">
        <v>2</v>
      </c>
      <c r="C2121" s="2" t="s">
        <v>279</v>
      </c>
      <c r="D2121" s="11" t="s">
        <v>178</v>
      </c>
      <c r="E2121" s="11"/>
      <c r="F2121" s="33" t="s">
        <v>608</v>
      </c>
      <c r="G2121" s="11" t="s">
        <v>659</v>
      </c>
      <c r="H2121" s="11" t="s">
        <v>7282</v>
      </c>
      <c r="I2121" s="68" t="s">
        <v>2040</v>
      </c>
      <c r="J2121" s="68"/>
      <c r="K2121" s="68"/>
      <c r="L2121" s="68"/>
      <c r="M2121" s="68"/>
      <c r="N2121" s="68" t="s">
        <v>2040</v>
      </c>
      <c r="O2121" s="31" t="s">
        <v>3674</v>
      </c>
      <c r="P2121" s="31">
        <v>4.0220000000000002</v>
      </c>
    </row>
    <row r="2122" spans="1:16" x14ac:dyDescent="0.35">
      <c r="A2122" s="2" t="s">
        <v>11</v>
      </c>
      <c r="B2122" s="27">
        <v>2</v>
      </c>
      <c r="C2122" s="2" t="s">
        <v>279</v>
      </c>
      <c r="D2122" s="11" t="s">
        <v>178</v>
      </c>
      <c r="E2122" s="11"/>
      <c r="F2122" s="33" t="s">
        <v>608</v>
      </c>
      <c r="G2122" s="11" t="s">
        <v>659</v>
      </c>
      <c r="H2122" s="11" t="s">
        <v>7272</v>
      </c>
      <c r="I2122" s="68" t="s">
        <v>2040</v>
      </c>
      <c r="J2122" s="68"/>
      <c r="K2122" s="68"/>
      <c r="L2122" s="68"/>
      <c r="M2122" s="68" t="s">
        <v>2040</v>
      </c>
      <c r="N2122" s="68" t="s">
        <v>2040</v>
      </c>
      <c r="O2122" s="31" t="s">
        <v>3675</v>
      </c>
      <c r="P2122" s="31">
        <v>4.0220000000000002</v>
      </c>
    </row>
    <row r="2123" spans="1:16" x14ac:dyDescent="0.35">
      <c r="A2123" s="2" t="s">
        <v>11</v>
      </c>
      <c r="B2123" s="27">
        <v>2</v>
      </c>
      <c r="C2123" s="11" t="s">
        <v>279</v>
      </c>
      <c r="D2123" s="11" t="s">
        <v>179</v>
      </c>
      <c r="E2123" s="11"/>
      <c r="F2123" s="11" t="s">
        <v>180</v>
      </c>
      <c r="G2123" s="11" t="s">
        <v>99</v>
      </c>
      <c r="H2123" s="11" t="s">
        <v>7269</v>
      </c>
      <c r="I2123" s="68"/>
      <c r="J2123" s="68"/>
      <c r="K2123" s="68"/>
      <c r="L2123" s="68"/>
      <c r="M2123" s="68"/>
      <c r="N2123" s="68"/>
      <c r="O2123" s="31" t="s">
        <v>1281</v>
      </c>
      <c r="P2123" s="31">
        <v>0.247</v>
      </c>
    </row>
    <row r="2124" spans="1:16" x14ac:dyDescent="0.35">
      <c r="A2124" s="2" t="s">
        <v>11</v>
      </c>
      <c r="B2124" s="27">
        <v>2</v>
      </c>
      <c r="C2124" s="11" t="s">
        <v>279</v>
      </c>
      <c r="D2124" s="11" t="s">
        <v>179</v>
      </c>
      <c r="E2124" s="11"/>
      <c r="F2124" s="11" t="s">
        <v>180</v>
      </c>
      <c r="G2124" s="11" t="s">
        <v>99</v>
      </c>
      <c r="H2124" s="11" t="s">
        <v>7279</v>
      </c>
      <c r="I2124" s="68"/>
      <c r="J2124" s="68"/>
      <c r="K2124" s="68"/>
      <c r="L2124" s="68"/>
      <c r="M2124" s="68" t="s">
        <v>2040</v>
      </c>
      <c r="N2124" s="68"/>
      <c r="O2124" s="31" t="s">
        <v>3676</v>
      </c>
      <c r="P2124" s="31">
        <v>0.19800000000000001</v>
      </c>
    </row>
    <row r="2125" spans="1:16" x14ac:dyDescent="0.35">
      <c r="A2125" s="2" t="s">
        <v>11</v>
      </c>
      <c r="B2125" s="27">
        <v>2</v>
      </c>
      <c r="C2125" s="11" t="s">
        <v>279</v>
      </c>
      <c r="D2125" s="11" t="s">
        <v>179</v>
      </c>
      <c r="E2125" s="11"/>
      <c r="F2125" s="11" t="s">
        <v>180</v>
      </c>
      <c r="G2125" s="11" t="s">
        <v>99</v>
      </c>
      <c r="H2125" s="11" t="s">
        <v>7288</v>
      </c>
      <c r="I2125" s="68"/>
      <c r="J2125" s="68"/>
      <c r="K2125" s="68"/>
      <c r="L2125" s="68"/>
      <c r="M2125" s="68"/>
      <c r="N2125" s="68" t="s">
        <v>2040</v>
      </c>
      <c r="O2125" s="31" t="s">
        <v>3677</v>
      </c>
      <c r="P2125" s="31">
        <v>0.19800000000000001</v>
      </c>
    </row>
    <row r="2126" spans="1:16" x14ac:dyDescent="0.35">
      <c r="A2126" s="2" t="s">
        <v>11</v>
      </c>
      <c r="B2126" s="27">
        <v>2</v>
      </c>
      <c r="C2126" s="11" t="s">
        <v>279</v>
      </c>
      <c r="D2126" s="11" t="s">
        <v>179</v>
      </c>
      <c r="E2126" s="11"/>
      <c r="F2126" s="11" t="s">
        <v>180</v>
      </c>
      <c r="G2126" s="11" t="s">
        <v>99</v>
      </c>
      <c r="H2126" s="11" t="s">
        <v>7276</v>
      </c>
      <c r="I2126" s="68"/>
      <c r="J2126" s="68"/>
      <c r="K2126" s="68"/>
      <c r="L2126" s="68"/>
      <c r="M2126" s="68" t="s">
        <v>2040</v>
      </c>
      <c r="N2126" s="68" t="s">
        <v>2040</v>
      </c>
      <c r="O2126" s="31" t="s">
        <v>3678</v>
      </c>
      <c r="P2126" s="31">
        <v>0.14799999999999999</v>
      </c>
    </row>
    <row r="2127" spans="1:16" x14ac:dyDescent="0.35">
      <c r="A2127" s="2" t="s">
        <v>11</v>
      </c>
      <c r="B2127" s="27">
        <v>2</v>
      </c>
      <c r="C2127" s="11" t="s">
        <v>279</v>
      </c>
      <c r="D2127" s="11" t="s">
        <v>179</v>
      </c>
      <c r="E2127" s="11"/>
      <c r="F2127" s="11" t="s">
        <v>180</v>
      </c>
      <c r="G2127" s="11" t="s">
        <v>659</v>
      </c>
      <c r="H2127" s="11" t="s">
        <v>7269</v>
      </c>
      <c r="I2127" s="68"/>
      <c r="J2127" s="68"/>
      <c r="K2127" s="68"/>
      <c r="L2127" s="68"/>
      <c r="M2127" s="68"/>
      <c r="N2127" s="68"/>
      <c r="O2127" s="31" t="s">
        <v>1282</v>
      </c>
      <c r="P2127" s="31">
        <v>0.36299999999999999</v>
      </c>
    </row>
    <row r="2128" spans="1:16" x14ac:dyDescent="0.35">
      <c r="A2128" s="2" t="s">
        <v>11</v>
      </c>
      <c r="B2128" s="27">
        <v>2</v>
      </c>
      <c r="C2128" s="11" t="s">
        <v>279</v>
      </c>
      <c r="D2128" s="11" t="s">
        <v>179</v>
      </c>
      <c r="E2128" s="11"/>
      <c r="F2128" s="11" t="s">
        <v>180</v>
      </c>
      <c r="G2128" s="11" t="s">
        <v>659</v>
      </c>
      <c r="H2128" s="11" t="s">
        <v>7279</v>
      </c>
      <c r="I2128" s="68"/>
      <c r="J2128" s="68"/>
      <c r="K2128" s="68"/>
      <c r="L2128" s="68"/>
      <c r="M2128" s="68" t="s">
        <v>2040</v>
      </c>
      <c r="N2128" s="68"/>
      <c r="O2128" s="31" t="s">
        <v>3679</v>
      </c>
      <c r="P2128" s="31">
        <v>0.28999999999999998</v>
      </c>
    </row>
    <row r="2129" spans="1:16" x14ac:dyDescent="0.35">
      <c r="A2129" s="2" t="s">
        <v>11</v>
      </c>
      <c r="B2129" s="27">
        <v>2</v>
      </c>
      <c r="C2129" s="11" t="s">
        <v>279</v>
      </c>
      <c r="D2129" s="11" t="s">
        <v>179</v>
      </c>
      <c r="E2129" s="11"/>
      <c r="F2129" s="11" t="s">
        <v>180</v>
      </c>
      <c r="G2129" s="11" t="s">
        <v>659</v>
      </c>
      <c r="H2129" s="11" t="s">
        <v>7288</v>
      </c>
      <c r="I2129" s="68"/>
      <c r="J2129" s="68"/>
      <c r="K2129" s="68"/>
      <c r="L2129" s="68"/>
      <c r="M2129" s="68"/>
      <c r="N2129" s="68" t="s">
        <v>2040</v>
      </c>
      <c r="O2129" s="31" t="s">
        <v>3680</v>
      </c>
      <c r="P2129" s="31">
        <v>0.28999999999999998</v>
      </c>
    </row>
    <row r="2130" spans="1:16" x14ac:dyDescent="0.35">
      <c r="A2130" s="2" t="s">
        <v>11</v>
      </c>
      <c r="B2130" s="27">
        <v>2</v>
      </c>
      <c r="C2130" s="11" t="s">
        <v>279</v>
      </c>
      <c r="D2130" s="11" t="s">
        <v>179</v>
      </c>
      <c r="E2130" s="11"/>
      <c r="F2130" s="11" t="s">
        <v>180</v>
      </c>
      <c r="G2130" s="11" t="s">
        <v>659</v>
      </c>
      <c r="H2130" s="11" t="s">
        <v>7276</v>
      </c>
      <c r="I2130" s="68"/>
      <c r="J2130" s="68"/>
      <c r="K2130" s="68"/>
      <c r="L2130" s="68"/>
      <c r="M2130" s="68" t="s">
        <v>2040</v>
      </c>
      <c r="N2130" s="68" t="s">
        <v>2040</v>
      </c>
      <c r="O2130" s="31" t="s">
        <v>3681</v>
      </c>
      <c r="P2130" s="31">
        <v>0.218</v>
      </c>
    </row>
    <row r="2131" spans="1:16" x14ac:dyDescent="0.35">
      <c r="A2131" s="2" t="s">
        <v>11</v>
      </c>
      <c r="B2131" s="27">
        <v>2</v>
      </c>
      <c r="C2131" s="11" t="s">
        <v>279</v>
      </c>
      <c r="D2131" s="11" t="s">
        <v>179</v>
      </c>
      <c r="E2131" s="11"/>
      <c r="F2131" s="11" t="s">
        <v>163</v>
      </c>
      <c r="G2131" s="11" t="s">
        <v>99</v>
      </c>
      <c r="H2131" s="11" t="s">
        <v>7269</v>
      </c>
      <c r="I2131" s="68"/>
      <c r="J2131" s="68"/>
      <c r="K2131" s="68"/>
      <c r="L2131" s="68"/>
      <c r="M2131" s="68"/>
      <c r="N2131" s="68"/>
      <c r="O2131" s="31" t="s">
        <v>1283</v>
      </c>
      <c r="P2131" s="31">
        <v>0.40600000000000003</v>
      </c>
    </row>
    <row r="2132" spans="1:16" x14ac:dyDescent="0.35">
      <c r="A2132" s="2" t="s">
        <v>11</v>
      </c>
      <c r="B2132" s="27">
        <v>2</v>
      </c>
      <c r="C2132" s="11" t="s">
        <v>279</v>
      </c>
      <c r="D2132" s="11" t="s">
        <v>179</v>
      </c>
      <c r="E2132" s="11"/>
      <c r="F2132" s="11" t="s">
        <v>163</v>
      </c>
      <c r="G2132" s="11" t="s">
        <v>99</v>
      </c>
      <c r="H2132" s="11" t="s">
        <v>7279</v>
      </c>
      <c r="I2132" s="68"/>
      <c r="J2132" s="68"/>
      <c r="K2132" s="68"/>
      <c r="L2132" s="68"/>
      <c r="M2132" s="68" t="s">
        <v>2040</v>
      </c>
      <c r="N2132" s="68"/>
      <c r="O2132" s="31" t="s">
        <v>3682</v>
      </c>
      <c r="P2132" s="31">
        <v>0.32500000000000001</v>
      </c>
    </row>
    <row r="2133" spans="1:16" x14ac:dyDescent="0.35">
      <c r="A2133" s="2" t="s">
        <v>11</v>
      </c>
      <c r="B2133" s="27">
        <v>2</v>
      </c>
      <c r="C2133" s="11" t="s">
        <v>279</v>
      </c>
      <c r="D2133" s="11" t="s">
        <v>179</v>
      </c>
      <c r="E2133" s="11"/>
      <c r="F2133" s="11" t="s">
        <v>163</v>
      </c>
      <c r="G2133" s="11" t="s">
        <v>99</v>
      </c>
      <c r="H2133" s="11" t="s">
        <v>7288</v>
      </c>
      <c r="I2133" s="68"/>
      <c r="J2133" s="68"/>
      <c r="K2133" s="68"/>
      <c r="L2133" s="68"/>
      <c r="M2133" s="68"/>
      <c r="N2133" s="68" t="s">
        <v>2040</v>
      </c>
      <c r="O2133" s="31" t="s">
        <v>3683</v>
      </c>
      <c r="P2133" s="31">
        <v>0.32500000000000001</v>
      </c>
    </row>
    <row r="2134" spans="1:16" x14ac:dyDescent="0.35">
      <c r="A2134" s="2" t="s">
        <v>11</v>
      </c>
      <c r="B2134" s="27">
        <v>2</v>
      </c>
      <c r="C2134" s="11" t="s">
        <v>279</v>
      </c>
      <c r="D2134" s="11" t="s">
        <v>179</v>
      </c>
      <c r="E2134" s="11"/>
      <c r="F2134" s="11" t="s">
        <v>163</v>
      </c>
      <c r="G2134" s="11" t="s">
        <v>99</v>
      </c>
      <c r="H2134" s="11" t="s">
        <v>7276</v>
      </c>
      <c r="I2134" s="68"/>
      <c r="J2134" s="68"/>
      <c r="K2134" s="68"/>
      <c r="L2134" s="68"/>
      <c r="M2134" s="68" t="s">
        <v>2040</v>
      </c>
      <c r="N2134" s="68" t="s">
        <v>2040</v>
      </c>
      <c r="O2134" s="31" t="s">
        <v>3684</v>
      </c>
      <c r="P2134" s="31">
        <v>0.24399999999999999</v>
      </c>
    </row>
    <row r="2135" spans="1:16" x14ac:dyDescent="0.35">
      <c r="A2135" s="2" t="s">
        <v>11</v>
      </c>
      <c r="B2135" s="27">
        <v>2</v>
      </c>
      <c r="C2135" s="11" t="s">
        <v>279</v>
      </c>
      <c r="D2135" s="11" t="s">
        <v>179</v>
      </c>
      <c r="E2135" s="11"/>
      <c r="F2135" s="11" t="s">
        <v>163</v>
      </c>
      <c r="G2135" s="11" t="s">
        <v>659</v>
      </c>
      <c r="H2135" s="11" t="s">
        <v>7269</v>
      </c>
      <c r="I2135" s="68"/>
      <c r="J2135" s="68"/>
      <c r="K2135" s="68"/>
      <c r="L2135" s="68"/>
      <c r="M2135" s="68"/>
      <c r="N2135" s="68"/>
      <c r="O2135" s="31" t="s">
        <v>1284</v>
      </c>
      <c r="P2135" s="31">
        <v>0.63800000000000001</v>
      </c>
    </row>
    <row r="2136" spans="1:16" x14ac:dyDescent="0.35">
      <c r="A2136" s="2" t="s">
        <v>11</v>
      </c>
      <c r="B2136" s="27">
        <v>2</v>
      </c>
      <c r="C2136" s="11" t="s">
        <v>279</v>
      </c>
      <c r="D2136" s="11" t="s">
        <v>179</v>
      </c>
      <c r="E2136" s="11"/>
      <c r="F2136" s="11" t="s">
        <v>163</v>
      </c>
      <c r="G2136" s="11" t="s">
        <v>659</v>
      </c>
      <c r="H2136" s="11" t="s">
        <v>7279</v>
      </c>
      <c r="I2136" s="68"/>
      <c r="J2136" s="68"/>
      <c r="K2136" s="68"/>
      <c r="L2136" s="68"/>
      <c r="M2136" s="68" t="s">
        <v>2040</v>
      </c>
      <c r="N2136" s="68"/>
      <c r="O2136" s="31" t="s">
        <v>3685</v>
      </c>
      <c r="P2136" s="31">
        <v>0.51</v>
      </c>
    </row>
    <row r="2137" spans="1:16" x14ac:dyDescent="0.35">
      <c r="A2137" s="2" t="s">
        <v>11</v>
      </c>
      <c r="B2137" s="27">
        <v>2</v>
      </c>
      <c r="C2137" s="11" t="s">
        <v>279</v>
      </c>
      <c r="D2137" s="11" t="s">
        <v>179</v>
      </c>
      <c r="E2137" s="11"/>
      <c r="F2137" s="11" t="s">
        <v>163</v>
      </c>
      <c r="G2137" s="11" t="s">
        <v>659</v>
      </c>
      <c r="H2137" s="11" t="s">
        <v>7288</v>
      </c>
      <c r="I2137" s="68"/>
      <c r="J2137" s="68"/>
      <c r="K2137" s="68"/>
      <c r="L2137" s="68"/>
      <c r="M2137" s="68"/>
      <c r="N2137" s="68" t="s">
        <v>2040</v>
      </c>
      <c r="O2137" s="31" t="s">
        <v>3686</v>
      </c>
      <c r="P2137" s="31">
        <v>0.51</v>
      </c>
    </row>
    <row r="2138" spans="1:16" x14ac:dyDescent="0.35">
      <c r="A2138" s="2" t="s">
        <v>11</v>
      </c>
      <c r="B2138" s="27">
        <v>2</v>
      </c>
      <c r="C2138" s="11" t="s">
        <v>279</v>
      </c>
      <c r="D2138" s="11" t="s">
        <v>179</v>
      </c>
      <c r="E2138" s="11"/>
      <c r="F2138" s="11" t="s">
        <v>163</v>
      </c>
      <c r="G2138" s="11" t="s">
        <v>659</v>
      </c>
      <c r="H2138" s="11" t="s">
        <v>7276</v>
      </c>
      <c r="I2138" s="68"/>
      <c r="J2138" s="68"/>
      <c r="K2138" s="68"/>
      <c r="L2138" s="68"/>
      <c r="M2138" s="68" t="s">
        <v>2040</v>
      </c>
      <c r="N2138" s="68" t="s">
        <v>2040</v>
      </c>
      <c r="O2138" s="31" t="s">
        <v>3687</v>
      </c>
      <c r="P2138" s="31">
        <v>0.38300000000000001</v>
      </c>
    </row>
    <row r="2139" spans="1:16" x14ac:dyDescent="0.35">
      <c r="A2139" s="2" t="s">
        <v>11</v>
      </c>
      <c r="B2139" s="27">
        <v>2</v>
      </c>
      <c r="C2139" s="11" t="s">
        <v>279</v>
      </c>
      <c r="D2139" s="11" t="s">
        <v>280</v>
      </c>
      <c r="E2139" s="11"/>
      <c r="F2139" s="13" t="s">
        <v>187</v>
      </c>
      <c r="G2139" s="13" t="s">
        <v>608</v>
      </c>
      <c r="H2139" s="11" t="s">
        <v>7269</v>
      </c>
      <c r="I2139" s="68"/>
      <c r="J2139" s="68"/>
      <c r="K2139" s="68"/>
      <c r="L2139" s="68"/>
      <c r="M2139" s="68"/>
      <c r="N2139" s="68"/>
      <c r="O2139" s="31" t="s">
        <v>1285</v>
      </c>
      <c r="P2139" s="31">
        <v>1.4999999999999999E-2</v>
      </c>
    </row>
    <row r="2140" spans="1:16" x14ac:dyDescent="0.35">
      <c r="A2140" s="2" t="s">
        <v>11</v>
      </c>
      <c r="B2140" s="27">
        <v>2</v>
      </c>
      <c r="C2140" s="11" t="s">
        <v>279</v>
      </c>
      <c r="D2140" s="11" t="s">
        <v>280</v>
      </c>
      <c r="E2140" s="11"/>
      <c r="F2140" s="13" t="s">
        <v>187</v>
      </c>
      <c r="G2140" s="13" t="s">
        <v>608</v>
      </c>
      <c r="H2140" s="11" t="s">
        <v>7279</v>
      </c>
      <c r="I2140" s="68"/>
      <c r="J2140" s="68"/>
      <c r="K2140" s="68"/>
      <c r="L2140" s="68"/>
      <c r="M2140" s="68" t="s">
        <v>2040</v>
      </c>
      <c r="N2140" s="68"/>
      <c r="O2140" s="31" t="s">
        <v>3688</v>
      </c>
      <c r="P2140" s="31">
        <v>1.2E-2</v>
      </c>
    </row>
    <row r="2141" spans="1:16" x14ac:dyDescent="0.35">
      <c r="A2141" s="2" t="s">
        <v>11</v>
      </c>
      <c r="B2141" s="27">
        <v>2</v>
      </c>
      <c r="C2141" s="11" t="s">
        <v>279</v>
      </c>
      <c r="D2141" s="11" t="s">
        <v>280</v>
      </c>
      <c r="E2141" s="11"/>
      <c r="F2141" s="13" t="s">
        <v>187</v>
      </c>
      <c r="G2141" s="13" t="s">
        <v>608</v>
      </c>
      <c r="H2141" s="11" t="s">
        <v>7288</v>
      </c>
      <c r="I2141" s="68"/>
      <c r="J2141" s="68"/>
      <c r="K2141" s="68"/>
      <c r="L2141" s="68"/>
      <c r="M2141" s="68"/>
      <c r="N2141" s="68" t="s">
        <v>2040</v>
      </c>
      <c r="O2141" s="31" t="s">
        <v>3689</v>
      </c>
      <c r="P2141" s="31">
        <v>1.2E-2</v>
      </c>
    </row>
    <row r="2142" spans="1:16" x14ac:dyDescent="0.35">
      <c r="A2142" s="2" t="s">
        <v>11</v>
      </c>
      <c r="B2142" s="27">
        <v>2</v>
      </c>
      <c r="C2142" s="11" t="s">
        <v>279</v>
      </c>
      <c r="D2142" s="11" t="s">
        <v>280</v>
      </c>
      <c r="E2142" s="11"/>
      <c r="F2142" s="13" t="s">
        <v>187</v>
      </c>
      <c r="G2142" s="13" t="s">
        <v>608</v>
      </c>
      <c r="H2142" s="11" t="s">
        <v>7276</v>
      </c>
      <c r="I2142" s="68"/>
      <c r="J2142" s="68"/>
      <c r="K2142" s="68"/>
      <c r="L2142" s="68"/>
      <c r="M2142" s="68" t="s">
        <v>2040</v>
      </c>
      <c r="N2142" s="68" t="s">
        <v>2040</v>
      </c>
      <c r="O2142" s="31" t="s">
        <v>3690</v>
      </c>
      <c r="P2142" s="31">
        <v>8.9999999999999993E-3</v>
      </c>
    </row>
    <row r="2143" spans="1:16" x14ac:dyDescent="0.35">
      <c r="A2143" s="2" t="s">
        <v>11</v>
      </c>
      <c r="B2143" s="27">
        <v>2</v>
      </c>
      <c r="C2143" s="11" t="s">
        <v>279</v>
      </c>
      <c r="D2143" s="11" t="s">
        <v>280</v>
      </c>
      <c r="E2143" s="11"/>
      <c r="F2143" s="13" t="s">
        <v>241</v>
      </c>
      <c r="G2143" s="13" t="s">
        <v>608</v>
      </c>
      <c r="H2143" s="11" t="s">
        <v>7269</v>
      </c>
      <c r="I2143" s="68"/>
      <c r="J2143" s="68"/>
      <c r="K2143" s="68"/>
      <c r="L2143" s="68"/>
      <c r="M2143" s="68"/>
      <c r="N2143" s="68"/>
      <c r="O2143" s="31" t="s">
        <v>1286</v>
      </c>
      <c r="P2143" s="31">
        <v>1.4999999999999999E-2</v>
      </c>
    </row>
    <row r="2144" spans="1:16" x14ac:dyDescent="0.35">
      <c r="A2144" s="2" t="s">
        <v>11</v>
      </c>
      <c r="B2144" s="27">
        <v>2</v>
      </c>
      <c r="C2144" s="11" t="s">
        <v>279</v>
      </c>
      <c r="D2144" s="11" t="s">
        <v>280</v>
      </c>
      <c r="E2144" s="11"/>
      <c r="F2144" s="13" t="s">
        <v>241</v>
      </c>
      <c r="G2144" s="13" t="s">
        <v>608</v>
      </c>
      <c r="H2144" s="11" t="s">
        <v>7279</v>
      </c>
      <c r="I2144" s="68"/>
      <c r="J2144" s="68"/>
      <c r="K2144" s="68"/>
      <c r="L2144" s="68"/>
      <c r="M2144" s="68" t="s">
        <v>2040</v>
      </c>
      <c r="N2144" s="68"/>
      <c r="O2144" s="31" t="s">
        <v>3691</v>
      </c>
      <c r="P2144" s="31">
        <v>1.2E-2</v>
      </c>
    </row>
    <row r="2145" spans="1:16" x14ac:dyDescent="0.35">
      <c r="A2145" s="2" t="s">
        <v>11</v>
      </c>
      <c r="B2145" s="27">
        <v>2</v>
      </c>
      <c r="C2145" s="11" t="s">
        <v>279</v>
      </c>
      <c r="D2145" s="11" t="s">
        <v>280</v>
      </c>
      <c r="E2145" s="11"/>
      <c r="F2145" s="13" t="s">
        <v>241</v>
      </c>
      <c r="G2145" s="13" t="s">
        <v>608</v>
      </c>
      <c r="H2145" s="11" t="s">
        <v>7288</v>
      </c>
      <c r="I2145" s="68"/>
      <c r="J2145" s="68"/>
      <c r="K2145" s="68"/>
      <c r="L2145" s="68"/>
      <c r="M2145" s="68"/>
      <c r="N2145" s="68" t="s">
        <v>2040</v>
      </c>
      <c r="O2145" s="31" t="s">
        <v>3692</v>
      </c>
      <c r="P2145" s="31">
        <v>1.2E-2</v>
      </c>
    </row>
    <row r="2146" spans="1:16" x14ac:dyDescent="0.35">
      <c r="A2146" s="2" t="s">
        <v>11</v>
      </c>
      <c r="B2146" s="27">
        <v>2</v>
      </c>
      <c r="C2146" s="11" t="s">
        <v>279</v>
      </c>
      <c r="D2146" s="11" t="s">
        <v>280</v>
      </c>
      <c r="E2146" s="11"/>
      <c r="F2146" s="13" t="s">
        <v>241</v>
      </c>
      <c r="G2146" s="13" t="s">
        <v>608</v>
      </c>
      <c r="H2146" s="11" t="s">
        <v>7276</v>
      </c>
      <c r="I2146" s="68"/>
      <c r="J2146" s="68"/>
      <c r="K2146" s="68"/>
      <c r="L2146" s="68"/>
      <c r="M2146" s="68" t="s">
        <v>2040</v>
      </c>
      <c r="N2146" s="68" t="s">
        <v>2040</v>
      </c>
      <c r="O2146" s="31" t="s">
        <v>3693</v>
      </c>
      <c r="P2146" s="31">
        <v>8.9999999999999993E-3</v>
      </c>
    </row>
    <row r="2147" spans="1:16" x14ac:dyDescent="0.35">
      <c r="A2147" s="2" t="s">
        <v>11</v>
      </c>
      <c r="B2147" s="27">
        <v>2</v>
      </c>
      <c r="C2147" s="11" t="s">
        <v>279</v>
      </c>
      <c r="D2147" s="11" t="s">
        <v>280</v>
      </c>
      <c r="E2147" s="11"/>
      <c r="F2147" s="13" t="s">
        <v>103</v>
      </c>
      <c r="G2147" s="13" t="s">
        <v>608</v>
      </c>
      <c r="H2147" s="11" t="s">
        <v>7269</v>
      </c>
      <c r="I2147" s="68"/>
      <c r="J2147" s="68"/>
      <c r="K2147" s="68"/>
      <c r="L2147" s="68"/>
      <c r="M2147" s="68"/>
      <c r="N2147" s="68"/>
      <c r="O2147" s="31" t="s">
        <v>1287</v>
      </c>
      <c r="P2147" s="31">
        <v>2.9000000000000001E-2</v>
      </c>
    </row>
    <row r="2148" spans="1:16" x14ac:dyDescent="0.35">
      <c r="A2148" s="2" t="s">
        <v>11</v>
      </c>
      <c r="B2148" s="27">
        <v>2</v>
      </c>
      <c r="C2148" s="11" t="s">
        <v>279</v>
      </c>
      <c r="D2148" s="11" t="s">
        <v>280</v>
      </c>
      <c r="E2148" s="11"/>
      <c r="F2148" s="13" t="s">
        <v>103</v>
      </c>
      <c r="G2148" s="13" t="s">
        <v>608</v>
      </c>
      <c r="H2148" s="11" t="s">
        <v>7279</v>
      </c>
      <c r="I2148" s="68"/>
      <c r="J2148" s="68"/>
      <c r="K2148" s="68"/>
      <c r="L2148" s="68"/>
      <c r="M2148" s="68" t="s">
        <v>2040</v>
      </c>
      <c r="N2148" s="68"/>
      <c r="O2148" s="31" t="s">
        <v>3694</v>
      </c>
      <c r="P2148" s="31">
        <v>2.3E-2</v>
      </c>
    </row>
    <row r="2149" spans="1:16" x14ac:dyDescent="0.35">
      <c r="A2149" s="2" t="s">
        <v>11</v>
      </c>
      <c r="B2149" s="27">
        <v>2</v>
      </c>
      <c r="C2149" s="11" t="s">
        <v>279</v>
      </c>
      <c r="D2149" s="11" t="s">
        <v>280</v>
      </c>
      <c r="E2149" s="11"/>
      <c r="F2149" s="13" t="s">
        <v>103</v>
      </c>
      <c r="G2149" s="13" t="s">
        <v>608</v>
      </c>
      <c r="H2149" s="11" t="s">
        <v>7288</v>
      </c>
      <c r="I2149" s="68"/>
      <c r="J2149" s="68"/>
      <c r="K2149" s="68"/>
      <c r="L2149" s="68"/>
      <c r="M2149" s="68"/>
      <c r="N2149" s="68" t="s">
        <v>2040</v>
      </c>
      <c r="O2149" s="31" t="s">
        <v>3695</v>
      </c>
      <c r="P2149" s="31">
        <v>2.3E-2</v>
      </c>
    </row>
    <row r="2150" spans="1:16" x14ac:dyDescent="0.35">
      <c r="A2150" s="2" t="s">
        <v>11</v>
      </c>
      <c r="B2150" s="27">
        <v>2</v>
      </c>
      <c r="C2150" s="11" t="s">
        <v>279</v>
      </c>
      <c r="D2150" s="11" t="s">
        <v>280</v>
      </c>
      <c r="E2150" s="11"/>
      <c r="F2150" s="13" t="s">
        <v>103</v>
      </c>
      <c r="G2150" s="13" t="s">
        <v>608</v>
      </c>
      <c r="H2150" s="11" t="s">
        <v>7276</v>
      </c>
      <c r="I2150" s="68"/>
      <c r="J2150" s="68"/>
      <c r="K2150" s="68"/>
      <c r="L2150" s="68"/>
      <c r="M2150" s="68" t="s">
        <v>2040</v>
      </c>
      <c r="N2150" s="68" t="s">
        <v>2040</v>
      </c>
      <c r="O2150" s="31" t="s">
        <v>3696</v>
      </c>
      <c r="P2150" s="31">
        <v>1.7000000000000001E-2</v>
      </c>
    </row>
    <row r="2151" spans="1:16" x14ac:dyDescent="0.35">
      <c r="A2151" s="2" t="s">
        <v>11</v>
      </c>
      <c r="B2151" s="27">
        <v>2</v>
      </c>
      <c r="C2151" s="11" t="s">
        <v>279</v>
      </c>
      <c r="D2151" s="11" t="s">
        <v>280</v>
      </c>
      <c r="E2151" s="11"/>
      <c r="F2151" s="13" t="s">
        <v>98</v>
      </c>
      <c r="G2151" s="13" t="s">
        <v>608</v>
      </c>
      <c r="H2151" s="11" t="s">
        <v>7269</v>
      </c>
      <c r="I2151" s="68"/>
      <c r="J2151" s="68"/>
      <c r="K2151" s="68"/>
      <c r="L2151" s="68"/>
      <c r="M2151" s="68"/>
      <c r="N2151" s="68"/>
      <c r="O2151" s="31" t="s">
        <v>1288</v>
      </c>
      <c r="P2151" s="31">
        <v>0.10199999999999999</v>
      </c>
    </row>
    <row r="2152" spans="1:16" x14ac:dyDescent="0.35">
      <c r="A2152" s="2" t="s">
        <v>11</v>
      </c>
      <c r="B2152" s="27">
        <v>2</v>
      </c>
      <c r="C2152" s="11" t="s">
        <v>279</v>
      </c>
      <c r="D2152" s="11" t="s">
        <v>280</v>
      </c>
      <c r="E2152" s="11"/>
      <c r="F2152" s="13" t="s">
        <v>98</v>
      </c>
      <c r="G2152" s="13" t="s">
        <v>608</v>
      </c>
      <c r="H2152" s="11" t="s">
        <v>7279</v>
      </c>
      <c r="I2152" s="68"/>
      <c r="J2152" s="68"/>
      <c r="K2152" s="68"/>
      <c r="L2152" s="68"/>
      <c r="M2152" s="68" t="s">
        <v>2040</v>
      </c>
      <c r="N2152" s="68"/>
      <c r="O2152" s="31" t="s">
        <v>3697</v>
      </c>
      <c r="P2152" s="31">
        <v>8.2000000000000003E-2</v>
      </c>
    </row>
    <row r="2153" spans="1:16" x14ac:dyDescent="0.35">
      <c r="A2153" s="2" t="s">
        <v>11</v>
      </c>
      <c r="B2153" s="27">
        <v>2</v>
      </c>
      <c r="C2153" s="11" t="s">
        <v>279</v>
      </c>
      <c r="D2153" s="11" t="s">
        <v>280</v>
      </c>
      <c r="E2153" s="11"/>
      <c r="F2153" s="13" t="s">
        <v>98</v>
      </c>
      <c r="G2153" s="13" t="s">
        <v>608</v>
      </c>
      <c r="H2153" s="11" t="s">
        <v>7288</v>
      </c>
      <c r="I2153" s="68"/>
      <c r="J2153" s="68"/>
      <c r="K2153" s="68"/>
      <c r="L2153" s="68"/>
      <c r="M2153" s="68"/>
      <c r="N2153" s="68" t="s">
        <v>2040</v>
      </c>
      <c r="O2153" s="31" t="s">
        <v>3698</v>
      </c>
      <c r="P2153" s="31">
        <v>8.2000000000000003E-2</v>
      </c>
    </row>
    <row r="2154" spans="1:16" x14ac:dyDescent="0.35">
      <c r="A2154" s="2" t="s">
        <v>11</v>
      </c>
      <c r="B2154" s="27">
        <v>2</v>
      </c>
      <c r="C2154" s="11" t="s">
        <v>279</v>
      </c>
      <c r="D2154" s="11" t="s">
        <v>280</v>
      </c>
      <c r="E2154" s="11"/>
      <c r="F2154" s="13" t="s">
        <v>98</v>
      </c>
      <c r="G2154" s="13" t="s">
        <v>608</v>
      </c>
      <c r="H2154" s="11" t="s">
        <v>7276</v>
      </c>
      <c r="I2154" s="68"/>
      <c r="J2154" s="68"/>
      <c r="K2154" s="68"/>
      <c r="L2154" s="68"/>
      <c r="M2154" s="68" t="s">
        <v>2040</v>
      </c>
      <c r="N2154" s="68" t="s">
        <v>2040</v>
      </c>
      <c r="O2154" s="31" t="s">
        <v>3699</v>
      </c>
      <c r="P2154" s="31">
        <v>6.0999999999999999E-2</v>
      </c>
    </row>
    <row r="2155" spans="1:16" x14ac:dyDescent="0.35">
      <c r="A2155" s="2" t="s">
        <v>11</v>
      </c>
      <c r="B2155" s="27">
        <v>2</v>
      </c>
      <c r="C2155" s="11" t="s">
        <v>279</v>
      </c>
      <c r="D2155" s="11" t="s">
        <v>280</v>
      </c>
      <c r="E2155" s="11"/>
      <c r="F2155" s="13" t="s">
        <v>104</v>
      </c>
      <c r="G2155" s="13" t="s">
        <v>608</v>
      </c>
      <c r="H2155" s="11" t="s">
        <v>7269</v>
      </c>
      <c r="I2155" s="68"/>
      <c r="J2155" s="68"/>
      <c r="K2155" s="68"/>
      <c r="L2155" s="68"/>
      <c r="M2155" s="68"/>
      <c r="N2155" s="68"/>
      <c r="O2155" s="31" t="s">
        <v>1289</v>
      </c>
      <c r="P2155" s="31">
        <v>0.20300000000000001</v>
      </c>
    </row>
    <row r="2156" spans="1:16" x14ac:dyDescent="0.35">
      <c r="A2156" s="2" t="s">
        <v>11</v>
      </c>
      <c r="B2156" s="27">
        <v>2</v>
      </c>
      <c r="C2156" s="11" t="s">
        <v>279</v>
      </c>
      <c r="D2156" s="11" t="s">
        <v>280</v>
      </c>
      <c r="E2156" s="11"/>
      <c r="F2156" s="13" t="s">
        <v>104</v>
      </c>
      <c r="G2156" s="13" t="s">
        <v>608</v>
      </c>
      <c r="H2156" s="11" t="s">
        <v>7279</v>
      </c>
      <c r="I2156" s="68"/>
      <c r="J2156" s="68"/>
      <c r="K2156" s="68"/>
      <c r="L2156" s="68"/>
      <c r="M2156" s="68" t="s">
        <v>2040</v>
      </c>
      <c r="N2156" s="68"/>
      <c r="O2156" s="31" t="s">
        <v>3700</v>
      </c>
      <c r="P2156" s="31">
        <v>0.16200000000000001</v>
      </c>
    </row>
    <row r="2157" spans="1:16" x14ac:dyDescent="0.35">
      <c r="A2157" s="2" t="s">
        <v>11</v>
      </c>
      <c r="B2157" s="27">
        <v>2</v>
      </c>
      <c r="C2157" s="11" t="s">
        <v>279</v>
      </c>
      <c r="D2157" s="11" t="s">
        <v>280</v>
      </c>
      <c r="E2157" s="11"/>
      <c r="F2157" s="13" t="s">
        <v>104</v>
      </c>
      <c r="G2157" s="13" t="s">
        <v>608</v>
      </c>
      <c r="H2157" s="11" t="s">
        <v>7288</v>
      </c>
      <c r="I2157" s="68"/>
      <c r="J2157" s="68"/>
      <c r="K2157" s="68"/>
      <c r="L2157" s="68"/>
      <c r="M2157" s="68"/>
      <c r="N2157" s="68" t="s">
        <v>2040</v>
      </c>
      <c r="O2157" s="31" t="s">
        <v>3701</v>
      </c>
      <c r="P2157" s="31">
        <v>0.16200000000000001</v>
      </c>
    </row>
    <row r="2158" spans="1:16" x14ac:dyDescent="0.35">
      <c r="A2158" s="2" t="s">
        <v>11</v>
      </c>
      <c r="B2158" s="27">
        <v>2</v>
      </c>
      <c r="C2158" s="11" t="s">
        <v>279</v>
      </c>
      <c r="D2158" s="11" t="s">
        <v>280</v>
      </c>
      <c r="E2158" s="11"/>
      <c r="F2158" s="13" t="s">
        <v>104</v>
      </c>
      <c r="G2158" s="13" t="s">
        <v>608</v>
      </c>
      <c r="H2158" s="11" t="s">
        <v>7276</v>
      </c>
      <c r="I2158" s="68"/>
      <c r="J2158" s="68"/>
      <c r="K2158" s="68"/>
      <c r="L2158" s="68"/>
      <c r="M2158" s="68" t="s">
        <v>2040</v>
      </c>
      <c r="N2158" s="68" t="s">
        <v>2040</v>
      </c>
      <c r="O2158" s="31" t="s">
        <v>3702</v>
      </c>
      <c r="P2158" s="31">
        <v>0.122</v>
      </c>
    </row>
    <row r="2159" spans="1:16" x14ac:dyDescent="0.35">
      <c r="A2159" s="2" t="s">
        <v>11</v>
      </c>
      <c r="B2159" s="27">
        <v>2</v>
      </c>
      <c r="C2159" s="11" t="s">
        <v>279</v>
      </c>
      <c r="D2159" s="11" t="s">
        <v>280</v>
      </c>
      <c r="E2159" s="11"/>
      <c r="F2159" s="13" t="s">
        <v>105</v>
      </c>
      <c r="G2159" s="13" t="s">
        <v>608</v>
      </c>
      <c r="H2159" s="11" t="s">
        <v>7269</v>
      </c>
      <c r="I2159" s="68"/>
      <c r="J2159" s="68"/>
      <c r="K2159" s="68"/>
      <c r="L2159" s="68"/>
      <c r="M2159" s="68"/>
      <c r="N2159" s="68"/>
      <c r="O2159" s="31" t="s">
        <v>1290</v>
      </c>
      <c r="P2159" s="31">
        <v>0.60899999999999999</v>
      </c>
    </row>
    <row r="2160" spans="1:16" x14ac:dyDescent="0.35">
      <c r="A2160" s="2" t="s">
        <v>11</v>
      </c>
      <c r="B2160" s="27">
        <v>2</v>
      </c>
      <c r="C2160" s="11" t="s">
        <v>279</v>
      </c>
      <c r="D2160" s="11" t="s">
        <v>280</v>
      </c>
      <c r="E2160" s="11"/>
      <c r="F2160" s="13" t="s">
        <v>105</v>
      </c>
      <c r="G2160" s="13" t="s">
        <v>608</v>
      </c>
      <c r="H2160" s="11" t="s">
        <v>7279</v>
      </c>
      <c r="I2160" s="68"/>
      <c r="J2160" s="68"/>
      <c r="K2160" s="68"/>
      <c r="L2160" s="68"/>
      <c r="M2160" s="68" t="s">
        <v>2040</v>
      </c>
      <c r="N2160" s="68"/>
      <c r="O2160" s="31" t="s">
        <v>3703</v>
      </c>
      <c r="P2160" s="31">
        <v>0.48699999999999999</v>
      </c>
    </row>
    <row r="2161" spans="1:16" x14ac:dyDescent="0.35">
      <c r="A2161" s="2" t="s">
        <v>11</v>
      </c>
      <c r="B2161" s="27">
        <v>2</v>
      </c>
      <c r="C2161" s="11" t="s">
        <v>279</v>
      </c>
      <c r="D2161" s="11" t="s">
        <v>280</v>
      </c>
      <c r="E2161" s="11"/>
      <c r="F2161" s="13" t="s">
        <v>105</v>
      </c>
      <c r="G2161" s="13" t="s">
        <v>608</v>
      </c>
      <c r="H2161" s="11" t="s">
        <v>7288</v>
      </c>
      <c r="I2161" s="68"/>
      <c r="J2161" s="68"/>
      <c r="K2161" s="68"/>
      <c r="L2161" s="68"/>
      <c r="M2161" s="68"/>
      <c r="N2161" s="68" t="s">
        <v>2040</v>
      </c>
      <c r="O2161" s="31" t="s">
        <v>3704</v>
      </c>
      <c r="P2161" s="31">
        <v>0.48699999999999999</v>
      </c>
    </row>
    <row r="2162" spans="1:16" x14ac:dyDescent="0.35">
      <c r="A2162" s="2" t="s">
        <v>11</v>
      </c>
      <c r="B2162" s="27">
        <v>2</v>
      </c>
      <c r="C2162" s="11" t="s">
        <v>279</v>
      </c>
      <c r="D2162" s="11" t="s">
        <v>280</v>
      </c>
      <c r="E2162" s="11"/>
      <c r="F2162" s="13" t="s">
        <v>105</v>
      </c>
      <c r="G2162" s="13" t="s">
        <v>608</v>
      </c>
      <c r="H2162" s="11" t="s">
        <v>7276</v>
      </c>
      <c r="I2162" s="68"/>
      <c r="J2162" s="68"/>
      <c r="K2162" s="68"/>
      <c r="L2162" s="68"/>
      <c r="M2162" s="68" t="s">
        <v>2040</v>
      </c>
      <c r="N2162" s="68" t="s">
        <v>2040</v>
      </c>
      <c r="O2162" s="31" t="s">
        <v>3705</v>
      </c>
      <c r="P2162" s="31">
        <v>0.36499999999999999</v>
      </c>
    </row>
    <row r="2163" spans="1:16" x14ac:dyDescent="0.35">
      <c r="A2163" s="2" t="s">
        <v>11</v>
      </c>
      <c r="B2163" s="27">
        <v>2</v>
      </c>
      <c r="C2163" s="11" t="s">
        <v>279</v>
      </c>
      <c r="D2163" s="11" t="s">
        <v>280</v>
      </c>
      <c r="E2163" s="11"/>
      <c r="F2163" s="13" t="s">
        <v>107</v>
      </c>
      <c r="G2163" s="13" t="s">
        <v>608</v>
      </c>
      <c r="H2163" s="11" t="s">
        <v>7269</v>
      </c>
      <c r="I2163" s="68"/>
      <c r="J2163" s="68"/>
      <c r="K2163" s="68"/>
      <c r="L2163" s="68"/>
      <c r="M2163" s="68"/>
      <c r="N2163" s="68"/>
      <c r="O2163" s="31" t="s">
        <v>1291</v>
      </c>
      <c r="P2163" s="31">
        <v>0.60899999999999999</v>
      </c>
    </row>
    <row r="2164" spans="1:16" x14ac:dyDescent="0.35">
      <c r="A2164" s="2" t="s">
        <v>11</v>
      </c>
      <c r="B2164" s="27">
        <v>2</v>
      </c>
      <c r="C2164" s="11" t="s">
        <v>279</v>
      </c>
      <c r="D2164" s="11" t="s">
        <v>280</v>
      </c>
      <c r="E2164" s="11"/>
      <c r="F2164" s="13" t="s">
        <v>107</v>
      </c>
      <c r="G2164" s="13" t="s">
        <v>608</v>
      </c>
      <c r="H2164" s="11" t="s">
        <v>7279</v>
      </c>
      <c r="I2164" s="68"/>
      <c r="J2164" s="68"/>
      <c r="K2164" s="68"/>
      <c r="L2164" s="68"/>
      <c r="M2164" s="68" t="s">
        <v>2040</v>
      </c>
      <c r="N2164" s="68"/>
      <c r="O2164" s="31" t="s">
        <v>3706</v>
      </c>
      <c r="P2164" s="31">
        <v>0.48699999999999999</v>
      </c>
    </row>
    <row r="2165" spans="1:16" x14ac:dyDescent="0.35">
      <c r="A2165" s="2" t="s">
        <v>11</v>
      </c>
      <c r="B2165" s="27">
        <v>2</v>
      </c>
      <c r="C2165" s="11" t="s">
        <v>279</v>
      </c>
      <c r="D2165" s="11" t="s">
        <v>280</v>
      </c>
      <c r="E2165" s="11"/>
      <c r="F2165" s="13" t="s">
        <v>107</v>
      </c>
      <c r="G2165" s="13" t="s">
        <v>608</v>
      </c>
      <c r="H2165" s="11" t="s">
        <v>7288</v>
      </c>
      <c r="I2165" s="68"/>
      <c r="J2165" s="68"/>
      <c r="K2165" s="68"/>
      <c r="L2165" s="68"/>
      <c r="M2165" s="68"/>
      <c r="N2165" s="68" t="s">
        <v>2040</v>
      </c>
      <c r="O2165" s="31" t="s">
        <v>3707</v>
      </c>
      <c r="P2165" s="31">
        <v>0.48699999999999999</v>
      </c>
    </row>
    <row r="2166" spans="1:16" x14ac:dyDescent="0.35">
      <c r="A2166" s="2" t="s">
        <v>11</v>
      </c>
      <c r="B2166" s="27">
        <v>2</v>
      </c>
      <c r="C2166" s="11" t="s">
        <v>279</v>
      </c>
      <c r="D2166" s="11" t="s">
        <v>280</v>
      </c>
      <c r="E2166" s="11"/>
      <c r="F2166" s="13" t="s">
        <v>107</v>
      </c>
      <c r="G2166" s="13" t="s">
        <v>608</v>
      </c>
      <c r="H2166" s="11" t="s">
        <v>7276</v>
      </c>
      <c r="I2166" s="68"/>
      <c r="J2166" s="68"/>
      <c r="K2166" s="68"/>
      <c r="L2166" s="68"/>
      <c r="M2166" s="68" t="s">
        <v>2040</v>
      </c>
      <c r="N2166" s="68" t="s">
        <v>2040</v>
      </c>
      <c r="O2166" s="31" t="s">
        <v>3708</v>
      </c>
      <c r="P2166" s="31">
        <v>0.36499999999999999</v>
      </c>
    </row>
    <row r="2167" spans="1:16" x14ac:dyDescent="0.35">
      <c r="A2167" s="2" t="s">
        <v>11</v>
      </c>
      <c r="B2167" s="27">
        <v>2</v>
      </c>
      <c r="C2167" s="11" t="s">
        <v>279</v>
      </c>
      <c r="D2167" s="11" t="s">
        <v>280</v>
      </c>
      <c r="E2167" s="11"/>
      <c r="F2167" s="13" t="s">
        <v>109</v>
      </c>
      <c r="G2167" s="13" t="s">
        <v>608</v>
      </c>
      <c r="H2167" s="11" t="s">
        <v>7269</v>
      </c>
      <c r="I2167" s="68"/>
      <c r="J2167" s="68"/>
      <c r="K2167" s="68"/>
      <c r="L2167" s="68"/>
      <c r="M2167" s="68"/>
      <c r="N2167" s="68"/>
      <c r="O2167" s="31" t="s">
        <v>1292</v>
      </c>
      <c r="P2167" s="31">
        <v>1.0009999999999999</v>
      </c>
    </row>
    <row r="2168" spans="1:16" x14ac:dyDescent="0.35">
      <c r="A2168" s="2" t="s">
        <v>11</v>
      </c>
      <c r="B2168" s="27">
        <v>2</v>
      </c>
      <c r="C2168" s="11" t="s">
        <v>279</v>
      </c>
      <c r="D2168" s="11" t="s">
        <v>280</v>
      </c>
      <c r="E2168" s="11"/>
      <c r="F2168" s="13" t="s">
        <v>109</v>
      </c>
      <c r="G2168" s="13" t="s">
        <v>608</v>
      </c>
      <c r="H2168" s="11" t="s">
        <v>7279</v>
      </c>
      <c r="I2168" s="68"/>
      <c r="J2168" s="68"/>
      <c r="K2168" s="68"/>
      <c r="L2168" s="68"/>
      <c r="M2168" s="68" t="s">
        <v>2040</v>
      </c>
      <c r="N2168" s="68"/>
      <c r="O2168" s="31" t="s">
        <v>3709</v>
      </c>
      <c r="P2168" s="31">
        <v>0.80100000000000005</v>
      </c>
    </row>
    <row r="2169" spans="1:16" x14ac:dyDescent="0.35">
      <c r="A2169" s="2" t="s">
        <v>11</v>
      </c>
      <c r="B2169" s="27">
        <v>2</v>
      </c>
      <c r="C2169" s="11" t="s">
        <v>279</v>
      </c>
      <c r="D2169" s="11" t="s">
        <v>280</v>
      </c>
      <c r="E2169" s="11"/>
      <c r="F2169" s="13" t="s">
        <v>109</v>
      </c>
      <c r="G2169" s="13" t="s">
        <v>608</v>
      </c>
      <c r="H2169" s="11" t="s">
        <v>7288</v>
      </c>
      <c r="I2169" s="68"/>
      <c r="J2169" s="68"/>
      <c r="K2169" s="68"/>
      <c r="L2169" s="68"/>
      <c r="M2169" s="68"/>
      <c r="N2169" s="68" t="s">
        <v>2040</v>
      </c>
      <c r="O2169" s="31" t="s">
        <v>3710</v>
      </c>
      <c r="P2169" s="31">
        <v>0.80100000000000005</v>
      </c>
    </row>
    <row r="2170" spans="1:16" x14ac:dyDescent="0.35">
      <c r="A2170" s="2" t="s">
        <v>11</v>
      </c>
      <c r="B2170" s="27">
        <v>2</v>
      </c>
      <c r="C2170" s="11" t="s">
        <v>279</v>
      </c>
      <c r="D2170" s="11" t="s">
        <v>280</v>
      </c>
      <c r="E2170" s="11"/>
      <c r="F2170" s="13" t="s">
        <v>109</v>
      </c>
      <c r="G2170" s="13" t="s">
        <v>608</v>
      </c>
      <c r="H2170" s="11" t="s">
        <v>7276</v>
      </c>
      <c r="I2170" s="68"/>
      <c r="J2170" s="68"/>
      <c r="K2170" s="68"/>
      <c r="L2170" s="68"/>
      <c r="M2170" s="68" t="s">
        <v>2040</v>
      </c>
      <c r="N2170" s="68" t="s">
        <v>2040</v>
      </c>
      <c r="O2170" s="31" t="s">
        <v>3711</v>
      </c>
      <c r="P2170" s="31">
        <v>0.60099999999999998</v>
      </c>
    </row>
    <row r="2171" spans="1:16" x14ac:dyDescent="0.35">
      <c r="A2171" s="2" t="s">
        <v>11</v>
      </c>
      <c r="B2171" s="27">
        <v>2</v>
      </c>
      <c r="C2171" s="11" t="s">
        <v>279</v>
      </c>
      <c r="D2171" s="11" t="s">
        <v>280</v>
      </c>
      <c r="E2171" s="11"/>
      <c r="F2171" s="13" t="s">
        <v>110</v>
      </c>
      <c r="G2171" s="13" t="s">
        <v>608</v>
      </c>
      <c r="H2171" s="11" t="s">
        <v>7269</v>
      </c>
      <c r="I2171" s="68"/>
      <c r="J2171" s="68"/>
      <c r="K2171" s="68"/>
      <c r="L2171" s="68"/>
      <c r="M2171" s="68"/>
      <c r="N2171" s="68"/>
      <c r="O2171" s="31" t="s">
        <v>1293</v>
      </c>
      <c r="P2171" s="31">
        <v>1.8129999999999999</v>
      </c>
    </row>
    <row r="2172" spans="1:16" x14ac:dyDescent="0.35">
      <c r="A2172" s="2" t="s">
        <v>11</v>
      </c>
      <c r="B2172" s="27">
        <v>2</v>
      </c>
      <c r="C2172" s="11" t="s">
        <v>279</v>
      </c>
      <c r="D2172" s="11" t="s">
        <v>280</v>
      </c>
      <c r="E2172" s="11"/>
      <c r="F2172" s="13" t="s">
        <v>110</v>
      </c>
      <c r="G2172" s="13" t="s">
        <v>608</v>
      </c>
      <c r="H2172" s="11" t="s">
        <v>7279</v>
      </c>
      <c r="I2172" s="68"/>
      <c r="J2172" s="68"/>
      <c r="K2172" s="68"/>
      <c r="L2172" s="68"/>
      <c r="M2172" s="68" t="s">
        <v>2040</v>
      </c>
      <c r="N2172" s="68"/>
      <c r="O2172" s="31" t="s">
        <v>3712</v>
      </c>
      <c r="P2172" s="31">
        <v>1.45</v>
      </c>
    </row>
    <row r="2173" spans="1:16" x14ac:dyDescent="0.35">
      <c r="A2173" s="2" t="s">
        <v>11</v>
      </c>
      <c r="B2173" s="27">
        <v>2</v>
      </c>
      <c r="C2173" s="11" t="s">
        <v>279</v>
      </c>
      <c r="D2173" s="11" t="s">
        <v>280</v>
      </c>
      <c r="E2173" s="11"/>
      <c r="F2173" s="13" t="s">
        <v>110</v>
      </c>
      <c r="G2173" s="13" t="s">
        <v>608</v>
      </c>
      <c r="H2173" s="11" t="s">
        <v>7288</v>
      </c>
      <c r="I2173" s="68"/>
      <c r="J2173" s="68"/>
      <c r="K2173" s="68"/>
      <c r="L2173" s="68"/>
      <c r="M2173" s="68"/>
      <c r="N2173" s="68" t="s">
        <v>2040</v>
      </c>
      <c r="O2173" s="31" t="s">
        <v>3713</v>
      </c>
      <c r="P2173" s="31">
        <v>1.45</v>
      </c>
    </row>
    <row r="2174" spans="1:16" x14ac:dyDescent="0.35">
      <c r="A2174" s="2" t="s">
        <v>11</v>
      </c>
      <c r="B2174" s="27">
        <v>2</v>
      </c>
      <c r="C2174" s="11" t="s">
        <v>279</v>
      </c>
      <c r="D2174" s="11" t="s">
        <v>280</v>
      </c>
      <c r="E2174" s="11"/>
      <c r="F2174" s="13" t="s">
        <v>110</v>
      </c>
      <c r="G2174" s="13" t="s">
        <v>608</v>
      </c>
      <c r="H2174" s="11" t="s">
        <v>7276</v>
      </c>
      <c r="I2174" s="68"/>
      <c r="J2174" s="68"/>
      <c r="K2174" s="68"/>
      <c r="L2174" s="68"/>
      <c r="M2174" s="68" t="s">
        <v>2040</v>
      </c>
      <c r="N2174" s="68" t="s">
        <v>2040</v>
      </c>
      <c r="O2174" s="31" t="s">
        <v>3714</v>
      </c>
      <c r="P2174" s="31">
        <v>1.0880000000000001</v>
      </c>
    </row>
    <row r="2175" spans="1:16" x14ac:dyDescent="0.35">
      <c r="A2175" s="2" t="s">
        <v>11</v>
      </c>
      <c r="B2175" s="27">
        <v>2</v>
      </c>
      <c r="C2175" s="11" t="s">
        <v>279</v>
      </c>
      <c r="D2175" s="11" t="s">
        <v>280</v>
      </c>
      <c r="E2175" s="11"/>
      <c r="F2175" s="13" t="s">
        <v>111</v>
      </c>
      <c r="G2175" s="13" t="s">
        <v>608</v>
      </c>
      <c r="H2175" s="11" t="s">
        <v>7269</v>
      </c>
      <c r="I2175" s="68"/>
      <c r="J2175" s="68"/>
      <c r="K2175" s="68"/>
      <c r="L2175" s="68"/>
      <c r="M2175" s="68"/>
      <c r="N2175" s="68"/>
      <c r="O2175" s="31" t="s">
        <v>1294</v>
      </c>
      <c r="P2175" s="31">
        <v>1.8129999999999999</v>
      </c>
    </row>
    <row r="2176" spans="1:16" x14ac:dyDescent="0.35">
      <c r="A2176" s="2" t="s">
        <v>11</v>
      </c>
      <c r="B2176" s="27">
        <v>2</v>
      </c>
      <c r="C2176" s="11" t="s">
        <v>279</v>
      </c>
      <c r="D2176" s="11" t="s">
        <v>280</v>
      </c>
      <c r="E2176" s="11"/>
      <c r="F2176" s="13" t="s">
        <v>111</v>
      </c>
      <c r="G2176" s="13" t="s">
        <v>608</v>
      </c>
      <c r="H2176" s="11" t="s">
        <v>7279</v>
      </c>
      <c r="I2176" s="68"/>
      <c r="J2176" s="68"/>
      <c r="K2176" s="68"/>
      <c r="L2176" s="68"/>
      <c r="M2176" s="68" t="s">
        <v>2040</v>
      </c>
      <c r="N2176" s="68"/>
      <c r="O2176" s="31" t="s">
        <v>3715</v>
      </c>
      <c r="P2176" s="31">
        <v>1.45</v>
      </c>
    </row>
    <row r="2177" spans="1:16" x14ac:dyDescent="0.35">
      <c r="A2177" s="2" t="s">
        <v>11</v>
      </c>
      <c r="B2177" s="27">
        <v>2</v>
      </c>
      <c r="C2177" s="11" t="s">
        <v>279</v>
      </c>
      <c r="D2177" s="11" t="s">
        <v>280</v>
      </c>
      <c r="E2177" s="11"/>
      <c r="F2177" s="13" t="s">
        <v>111</v>
      </c>
      <c r="G2177" s="13" t="s">
        <v>608</v>
      </c>
      <c r="H2177" s="11" t="s">
        <v>7288</v>
      </c>
      <c r="I2177" s="68"/>
      <c r="J2177" s="68"/>
      <c r="K2177" s="68"/>
      <c r="L2177" s="68"/>
      <c r="M2177" s="68"/>
      <c r="N2177" s="68" t="s">
        <v>2040</v>
      </c>
      <c r="O2177" s="31" t="s">
        <v>3716</v>
      </c>
      <c r="P2177" s="31">
        <v>1.45</v>
      </c>
    </row>
    <row r="2178" spans="1:16" x14ac:dyDescent="0.35">
      <c r="A2178" s="2" t="s">
        <v>11</v>
      </c>
      <c r="B2178" s="27">
        <v>2</v>
      </c>
      <c r="C2178" s="11" t="s">
        <v>279</v>
      </c>
      <c r="D2178" s="11" t="s">
        <v>280</v>
      </c>
      <c r="E2178" s="11"/>
      <c r="F2178" s="13" t="s">
        <v>111</v>
      </c>
      <c r="G2178" s="13" t="s">
        <v>608</v>
      </c>
      <c r="H2178" s="11" t="s">
        <v>7276</v>
      </c>
      <c r="I2178" s="68"/>
      <c r="J2178" s="68"/>
      <c r="K2178" s="68"/>
      <c r="L2178" s="68"/>
      <c r="M2178" s="68" t="s">
        <v>2040</v>
      </c>
      <c r="N2178" s="68" t="s">
        <v>2040</v>
      </c>
      <c r="O2178" s="31" t="s">
        <v>3717</v>
      </c>
      <c r="P2178" s="31">
        <v>1.0880000000000001</v>
      </c>
    </row>
    <row r="2179" spans="1:16" x14ac:dyDescent="0.35">
      <c r="A2179" s="2" t="s">
        <v>11</v>
      </c>
      <c r="B2179" s="27">
        <v>2</v>
      </c>
      <c r="C2179" s="11" t="s">
        <v>279</v>
      </c>
      <c r="D2179" s="11" t="s">
        <v>280</v>
      </c>
      <c r="E2179" s="11"/>
      <c r="F2179" s="13" t="s">
        <v>112</v>
      </c>
      <c r="G2179" s="13" t="s">
        <v>608</v>
      </c>
      <c r="H2179" s="11" t="s">
        <v>7269</v>
      </c>
      <c r="I2179" s="68"/>
      <c r="J2179" s="68"/>
      <c r="K2179" s="68"/>
      <c r="L2179" s="68"/>
      <c r="M2179" s="68"/>
      <c r="N2179" s="68"/>
      <c r="O2179" s="31" t="s">
        <v>1295</v>
      </c>
      <c r="P2179" s="31">
        <v>1.8129999999999999</v>
      </c>
    </row>
    <row r="2180" spans="1:16" x14ac:dyDescent="0.35">
      <c r="A2180" s="2" t="s">
        <v>11</v>
      </c>
      <c r="B2180" s="27">
        <v>2</v>
      </c>
      <c r="C2180" s="11" t="s">
        <v>279</v>
      </c>
      <c r="D2180" s="11" t="s">
        <v>280</v>
      </c>
      <c r="E2180" s="11"/>
      <c r="F2180" s="13" t="s">
        <v>112</v>
      </c>
      <c r="G2180" s="13" t="s">
        <v>608</v>
      </c>
      <c r="H2180" s="11" t="s">
        <v>7279</v>
      </c>
      <c r="I2180" s="68"/>
      <c r="J2180" s="68"/>
      <c r="K2180" s="68"/>
      <c r="L2180" s="68"/>
      <c r="M2180" s="68" t="s">
        <v>2040</v>
      </c>
      <c r="N2180" s="68"/>
      <c r="O2180" s="31" t="s">
        <v>3718</v>
      </c>
      <c r="P2180" s="31">
        <v>1.45</v>
      </c>
    </row>
    <row r="2181" spans="1:16" x14ac:dyDescent="0.35">
      <c r="A2181" s="2" t="s">
        <v>11</v>
      </c>
      <c r="B2181" s="27">
        <v>2</v>
      </c>
      <c r="C2181" s="11" t="s">
        <v>279</v>
      </c>
      <c r="D2181" s="11" t="s">
        <v>280</v>
      </c>
      <c r="E2181" s="11"/>
      <c r="F2181" s="13" t="s">
        <v>112</v>
      </c>
      <c r="G2181" s="13" t="s">
        <v>608</v>
      </c>
      <c r="H2181" s="11" t="s">
        <v>7288</v>
      </c>
      <c r="I2181" s="68"/>
      <c r="J2181" s="68"/>
      <c r="K2181" s="68"/>
      <c r="L2181" s="68"/>
      <c r="M2181" s="68"/>
      <c r="N2181" s="68" t="s">
        <v>2040</v>
      </c>
      <c r="O2181" s="31" t="s">
        <v>3719</v>
      </c>
      <c r="P2181" s="31">
        <v>1.45</v>
      </c>
    </row>
    <row r="2182" spans="1:16" x14ac:dyDescent="0.35">
      <c r="A2182" s="2" t="s">
        <v>11</v>
      </c>
      <c r="B2182" s="27">
        <v>2</v>
      </c>
      <c r="C2182" s="11" t="s">
        <v>279</v>
      </c>
      <c r="D2182" s="11" t="s">
        <v>280</v>
      </c>
      <c r="E2182" s="11"/>
      <c r="F2182" s="13" t="s">
        <v>112</v>
      </c>
      <c r="G2182" s="13" t="s">
        <v>608</v>
      </c>
      <c r="H2182" s="11" t="s">
        <v>7276</v>
      </c>
      <c r="I2182" s="68"/>
      <c r="J2182" s="68"/>
      <c r="K2182" s="68"/>
      <c r="L2182" s="68"/>
      <c r="M2182" s="68" t="s">
        <v>2040</v>
      </c>
      <c r="N2182" s="68" t="s">
        <v>2040</v>
      </c>
      <c r="O2182" s="31" t="s">
        <v>3720</v>
      </c>
      <c r="P2182" s="31">
        <v>1.0880000000000001</v>
      </c>
    </row>
    <row r="2183" spans="1:16" x14ac:dyDescent="0.35">
      <c r="A2183" s="2" t="s">
        <v>11</v>
      </c>
      <c r="B2183" s="27">
        <v>2</v>
      </c>
      <c r="C2183" s="11" t="s">
        <v>279</v>
      </c>
      <c r="D2183" s="11" t="s">
        <v>280</v>
      </c>
      <c r="E2183" s="11"/>
      <c r="F2183" s="13" t="s">
        <v>113</v>
      </c>
      <c r="G2183" s="13" t="s">
        <v>608</v>
      </c>
      <c r="H2183" s="11" t="s">
        <v>7269</v>
      </c>
      <c r="I2183" s="68"/>
      <c r="J2183" s="68"/>
      <c r="K2183" s="68"/>
      <c r="L2183" s="68"/>
      <c r="M2183" s="68"/>
      <c r="N2183" s="68"/>
      <c r="O2183" s="31" t="s">
        <v>1296</v>
      </c>
      <c r="P2183" s="31">
        <v>3.2050000000000001</v>
      </c>
    </row>
    <row r="2184" spans="1:16" x14ac:dyDescent="0.35">
      <c r="A2184" s="2" t="s">
        <v>11</v>
      </c>
      <c r="B2184" s="27">
        <v>2</v>
      </c>
      <c r="C2184" s="11" t="s">
        <v>279</v>
      </c>
      <c r="D2184" s="11" t="s">
        <v>280</v>
      </c>
      <c r="E2184" s="11"/>
      <c r="F2184" s="13" t="s">
        <v>113</v>
      </c>
      <c r="G2184" s="13" t="s">
        <v>608</v>
      </c>
      <c r="H2184" s="11" t="s">
        <v>7279</v>
      </c>
      <c r="I2184" s="68"/>
      <c r="J2184" s="68"/>
      <c r="K2184" s="68"/>
      <c r="L2184" s="68"/>
      <c r="M2184" s="68" t="s">
        <v>2040</v>
      </c>
      <c r="N2184" s="68"/>
      <c r="O2184" s="31" t="s">
        <v>3721</v>
      </c>
      <c r="P2184" s="31">
        <v>2.5640000000000001</v>
      </c>
    </row>
    <row r="2185" spans="1:16" x14ac:dyDescent="0.35">
      <c r="A2185" s="2" t="s">
        <v>11</v>
      </c>
      <c r="B2185" s="27">
        <v>2</v>
      </c>
      <c r="C2185" s="11" t="s">
        <v>279</v>
      </c>
      <c r="D2185" s="11" t="s">
        <v>280</v>
      </c>
      <c r="E2185" s="11"/>
      <c r="F2185" s="13" t="s">
        <v>113</v>
      </c>
      <c r="G2185" s="13" t="s">
        <v>608</v>
      </c>
      <c r="H2185" s="11" t="s">
        <v>7288</v>
      </c>
      <c r="I2185" s="68"/>
      <c r="J2185" s="68"/>
      <c r="K2185" s="68"/>
      <c r="L2185" s="68"/>
      <c r="M2185" s="68"/>
      <c r="N2185" s="68" t="s">
        <v>2040</v>
      </c>
      <c r="O2185" s="31" t="s">
        <v>3722</v>
      </c>
      <c r="P2185" s="31">
        <v>2.5640000000000001</v>
      </c>
    </row>
    <row r="2186" spans="1:16" x14ac:dyDescent="0.35">
      <c r="A2186" s="2" t="s">
        <v>11</v>
      </c>
      <c r="B2186" s="27">
        <v>2</v>
      </c>
      <c r="C2186" s="11" t="s">
        <v>279</v>
      </c>
      <c r="D2186" s="11" t="s">
        <v>280</v>
      </c>
      <c r="E2186" s="11"/>
      <c r="F2186" s="13" t="s">
        <v>113</v>
      </c>
      <c r="G2186" s="13" t="s">
        <v>608</v>
      </c>
      <c r="H2186" s="11" t="s">
        <v>7276</v>
      </c>
      <c r="I2186" s="68"/>
      <c r="J2186" s="68"/>
      <c r="K2186" s="68"/>
      <c r="L2186" s="68"/>
      <c r="M2186" s="68" t="s">
        <v>2040</v>
      </c>
      <c r="N2186" s="68" t="s">
        <v>2040</v>
      </c>
      <c r="O2186" s="31" t="s">
        <v>3723</v>
      </c>
      <c r="P2186" s="31">
        <v>1.923</v>
      </c>
    </row>
    <row r="2187" spans="1:16" x14ac:dyDescent="0.35">
      <c r="A2187" s="2" t="s">
        <v>11</v>
      </c>
      <c r="B2187" s="27">
        <v>2</v>
      </c>
      <c r="C2187" s="11" t="s">
        <v>279</v>
      </c>
      <c r="D2187" s="11" t="s">
        <v>280</v>
      </c>
      <c r="E2187" s="11"/>
      <c r="F2187" s="13" t="s">
        <v>114</v>
      </c>
      <c r="G2187" s="13" t="s">
        <v>608</v>
      </c>
      <c r="H2187" s="11" t="s">
        <v>7269</v>
      </c>
      <c r="I2187" s="68"/>
      <c r="J2187" s="68"/>
      <c r="K2187" s="68"/>
      <c r="L2187" s="68"/>
      <c r="M2187" s="68"/>
      <c r="N2187" s="68"/>
      <c r="O2187" s="31" t="s">
        <v>1297</v>
      </c>
      <c r="P2187" s="31">
        <v>3.2050000000000001</v>
      </c>
    </row>
    <row r="2188" spans="1:16" x14ac:dyDescent="0.35">
      <c r="A2188" s="2" t="s">
        <v>11</v>
      </c>
      <c r="B2188" s="27">
        <v>2</v>
      </c>
      <c r="C2188" s="11" t="s">
        <v>279</v>
      </c>
      <c r="D2188" s="11" t="s">
        <v>280</v>
      </c>
      <c r="E2188" s="11"/>
      <c r="F2188" s="13" t="s">
        <v>114</v>
      </c>
      <c r="G2188" s="13" t="s">
        <v>608</v>
      </c>
      <c r="H2188" s="11" t="s">
        <v>7279</v>
      </c>
      <c r="I2188" s="68"/>
      <c r="J2188" s="68"/>
      <c r="K2188" s="68"/>
      <c r="L2188" s="68"/>
      <c r="M2188" s="68" t="s">
        <v>2040</v>
      </c>
      <c r="N2188" s="68"/>
      <c r="O2188" s="31" t="s">
        <v>3724</v>
      </c>
      <c r="P2188" s="31">
        <v>2.5640000000000001</v>
      </c>
    </row>
    <row r="2189" spans="1:16" x14ac:dyDescent="0.35">
      <c r="A2189" s="2" t="s">
        <v>11</v>
      </c>
      <c r="B2189" s="27">
        <v>2</v>
      </c>
      <c r="C2189" s="11" t="s">
        <v>279</v>
      </c>
      <c r="D2189" s="11" t="s">
        <v>280</v>
      </c>
      <c r="E2189" s="11"/>
      <c r="F2189" s="13" t="s">
        <v>114</v>
      </c>
      <c r="G2189" s="13" t="s">
        <v>608</v>
      </c>
      <c r="H2189" s="11" t="s">
        <v>7288</v>
      </c>
      <c r="I2189" s="68"/>
      <c r="J2189" s="68"/>
      <c r="K2189" s="68"/>
      <c r="L2189" s="68"/>
      <c r="M2189" s="68"/>
      <c r="N2189" s="68" t="s">
        <v>2040</v>
      </c>
      <c r="O2189" s="31" t="s">
        <v>3725</v>
      </c>
      <c r="P2189" s="31">
        <v>2.5640000000000001</v>
      </c>
    </row>
    <row r="2190" spans="1:16" x14ac:dyDescent="0.35">
      <c r="A2190" s="2" t="s">
        <v>11</v>
      </c>
      <c r="B2190" s="27">
        <v>2</v>
      </c>
      <c r="C2190" s="11" t="s">
        <v>279</v>
      </c>
      <c r="D2190" s="11" t="s">
        <v>280</v>
      </c>
      <c r="E2190" s="11"/>
      <c r="F2190" s="13" t="s">
        <v>114</v>
      </c>
      <c r="G2190" s="13" t="s">
        <v>608</v>
      </c>
      <c r="H2190" s="11" t="s">
        <v>7276</v>
      </c>
      <c r="I2190" s="68"/>
      <c r="J2190" s="68"/>
      <c r="K2190" s="68"/>
      <c r="L2190" s="68"/>
      <c r="M2190" s="68" t="s">
        <v>2040</v>
      </c>
      <c r="N2190" s="68" t="s">
        <v>2040</v>
      </c>
      <c r="O2190" s="31" t="s">
        <v>3726</v>
      </c>
      <c r="P2190" s="31">
        <v>1.923</v>
      </c>
    </row>
    <row r="2191" spans="1:16" x14ac:dyDescent="0.35">
      <c r="A2191" s="2" t="s">
        <v>11</v>
      </c>
      <c r="B2191" s="27">
        <v>2</v>
      </c>
      <c r="C2191" s="11" t="s">
        <v>279</v>
      </c>
      <c r="D2191" s="11" t="s">
        <v>280</v>
      </c>
      <c r="E2191" s="11"/>
      <c r="F2191" s="13" t="s">
        <v>102</v>
      </c>
      <c r="G2191" s="13" t="s">
        <v>608</v>
      </c>
      <c r="H2191" s="11" t="s">
        <v>7269</v>
      </c>
      <c r="I2191" s="68"/>
      <c r="J2191" s="68"/>
      <c r="K2191" s="68"/>
      <c r="L2191" s="68"/>
      <c r="M2191" s="68"/>
      <c r="N2191" s="68"/>
      <c r="O2191" s="31" t="s">
        <v>1298</v>
      </c>
      <c r="P2191" s="31">
        <v>3.2050000000000001</v>
      </c>
    </row>
    <row r="2192" spans="1:16" x14ac:dyDescent="0.35">
      <c r="A2192" s="2" t="s">
        <v>11</v>
      </c>
      <c r="B2192" s="27">
        <v>2</v>
      </c>
      <c r="C2192" s="11" t="s">
        <v>279</v>
      </c>
      <c r="D2192" s="11" t="s">
        <v>280</v>
      </c>
      <c r="E2192" s="11"/>
      <c r="F2192" s="13" t="s">
        <v>102</v>
      </c>
      <c r="G2192" s="13" t="s">
        <v>608</v>
      </c>
      <c r="H2192" s="11" t="s">
        <v>7279</v>
      </c>
      <c r="I2192" s="68"/>
      <c r="J2192" s="68"/>
      <c r="K2192" s="68"/>
      <c r="L2192" s="68"/>
      <c r="M2192" s="68" t="s">
        <v>2040</v>
      </c>
      <c r="N2192" s="68"/>
      <c r="O2192" s="31" t="s">
        <v>3727</v>
      </c>
      <c r="P2192" s="31">
        <v>2.5640000000000001</v>
      </c>
    </row>
    <row r="2193" spans="1:16" x14ac:dyDescent="0.35">
      <c r="A2193" s="2" t="s">
        <v>11</v>
      </c>
      <c r="B2193" s="27">
        <v>2</v>
      </c>
      <c r="C2193" s="11" t="s">
        <v>279</v>
      </c>
      <c r="D2193" s="11" t="s">
        <v>280</v>
      </c>
      <c r="E2193" s="11"/>
      <c r="F2193" s="13" t="s">
        <v>102</v>
      </c>
      <c r="G2193" s="13" t="s">
        <v>608</v>
      </c>
      <c r="H2193" s="11" t="s">
        <v>7288</v>
      </c>
      <c r="I2193" s="68"/>
      <c r="J2193" s="68"/>
      <c r="K2193" s="68"/>
      <c r="L2193" s="68"/>
      <c r="M2193" s="68"/>
      <c r="N2193" s="68" t="s">
        <v>2040</v>
      </c>
      <c r="O2193" s="31" t="s">
        <v>3728</v>
      </c>
      <c r="P2193" s="31">
        <v>2.5640000000000001</v>
      </c>
    </row>
    <row r="2194" spans="1:16" x14ac:dyDescent="0.35">
      <c r="A2194" s="2" t="s">
        <v>11</v>
      </c>
      <c r="B2194" s="27">
        <v>2</v>
      </c>
      <c r="C2194" s="11" t="s">
        <v>279</v>
      </c>
      <c r="D2194" s="11" t="s">
        <v>280</v>
      </c>
      <c r="E2194" s="11"/>
      <c r="F2194" s="13" t="s">
        <v>102</v>
      </c>
      <c r="G2194" s="13" t="s">
        <v>608</v>
      </c>
      <c r="H2194" s="11" t="s">
        <v>7276</v>
      </c>
      <c r="I2194" s="68"/>
      <c r="J2194" s="68"/>
      <c r="K2194" s="68"/>
      <c r="L2194" s="68"/>
      <c r="M2194" s="68" t="s">
        <v>2040</v>
      </c>
      <c r="N2194" s="68" t="s">
        <v>2040</v>
      </c>
      <c r="O2194" s="31" t="s">
        <v>3729</v>
      </c>
      <c r="P2194" s="31">
        <v>1.923</v>
      </c>
    </row>
    <row r="2195" spans="1:16" x14ac:dyDescent="0.35">
      <c r="A2195" s="2" t="s">
        <v>11</v>
      </c>
      <c r="B2195" s="27">
        <v>2</v>
      </c>
      <c r="C2195" s="2" t="s">
        <v>279</v>
      </c>
      <c r="D2195" s="11" t="s">
        <v>181</v>
      </c>
      <c r="E2195" s="11" t="s">
        <v>97</v>
      </c>
      <c r="F2195" s="33" t="s">
        <v>608</v>
      </c>
      <c r="G2195" s="33" t="s">
        <v>608</v>
      </c>
      <c r="H2195" s="11" t="s">
        <v>7269</v>
      </c>
      <c r="I2195" s="67"/>
      <c r="J2195" s="67"/>
      <c r="K2195" s="67"/>
      <c r="L2195" s="67"/>
      <c r="M2195" s="67"/>
      <c r="N2195" s="67"/>
      <c r="O2195" s="31" t="s">
        <v>1299</v>
      </c>
      <c r="P2195" s="31">
        <v>2.9000000000000001E-2</v>
      </c>
    </row>
    <row r="2196" spans="1:16" x14ac:dyDescent="0.35">
      <c r="A2196" s="2" t="s">
        <v>11</v>
      </c>
      <c r="B2196" s="27">
        <v>2</v>
      </c>
      <c r="C2196" s="2" t="s">
        <v>279</v>
      </c>
      <c r="D2196" s="11" t="s">
        <v>760</v>
      </c>
      <c r="E2196" s="11"/>
      <c r="F2196" s="33" t="s">
        <v>608</v>
      </c>
      <c r="G2196" s="33" t="s">
        <v>608</v>
      </c>
      <c r="H2196" s="11" t="s">
        <v>7269</v>
      </c>
      <c r="I2196" s="67"/>
      <c r="J2196" s="67"/>
      <c r="K2196" s="67"/>
      <c r="L2196" s="67"/>
      <c r="M2196" s="67"/>
      <c r="N2196" s="67"/>
      <c r="O2196" s="31" t="s">
        <v>1300</v>
      </c>
      <c r="P2196" s="31">
        <v>2.9000000000000001E-2</v>
      </c>
    </row>
    <row r="2197" spans="1:16" x14ac:dyDescent="0.35">
      <c r="A2197" s="2" t="s">
        <v>11</v>
      </c>
      <c r="B2197" s="27">
        <v>2</v>
      </c>
      <c r="C2197" s="2" t="s">
        <v>279</v>
      </c>
      <c r="D2197" s="11" t="s">
        <v>760</v>
      </c>
      <c r="E2197" s="11"/>
      <c r="F2197" s="33" t="s">
        <v>608</v>
      </c>
      <c r="G2197" s="33" t="s">
        <v>608</v>
      </c>
      <c r="H2197" s="11" t="s">
        <v>7279</v>
      </c>
      <c r="I2197" s="68"/>
      <c r="J2197" s="68"/>
      <c r="K2197" s="68"/>
      <c r="L2197" s="68"/>
      <c r="M2197" s="68" t="s">
        <v>2040</v>
      </c>
      <c r="N2197" s="68"/>
      <c r="O2197" s="31" t="s">
        <v>3730</v>
      </c>
      <c r="P2197" s="31">
        <v>2.3E-2</v>
      </c>
    </row>
    <row r="2198" spans="1:16" x14ac:dyDescent="0.35">
      <c r="A2198" s="2" t="s">
        <v>11</v>
      </c>
      <c r="B2198" s="27">
        <v>2</v>
      </c>
      <c r="C2198" s="2" t="s">
        <v>279</v>
      </c>
      <c r="D2198" s="11" t="s">
        <v>665</v>
      </c>
      <c r="E2198" s="11"/>
      <c r="F2198" s="33" t="s">
        <v>608</v>
      </c>
      <c r="G2198" s="33" t="s">
        <v>608</v>
      </c>
      <c r="H2198" s="11" t="s">
        <v>7269</v>
      </c>
      <c r="I2198" s="67"/>
      <c r="J2198" s="67"/>
      <c r="K2198" s="67"/>
      <c r="L2198" s="67"/>
      <c r="M2198" s="67"/>
      <c r="N2198" s="67"/>
      <c r="O2198" s="31" t="s">
        <v>1301</v>
      </c>
      <c r="P2198" s="31">
        <v>0.20300000000000001</v>
      </c>
    </row>
    <row r="2199" spans="1:16" x14ac:dyDescent="0.35">
      <c r="A2199" s="2" t="s">
        <v>11</v>
      </c>
      <c r="B2199" s="27">
        <v>2</v>
      </c>
      <c r="C2199" s="2" t="s">
        <v>279</v>
      </c>
      <c r="D2199" s="11" t="s">
        <v>665</v>
      </c>
      <c r="E2199" s="11"/>
      <c r="F2199" s="33" t="s">
        <v>608</v>
      </c>
      <c r="G2199" s="33" t="s">
        <v>608</v>
      </c>
      <c r="H2199" s="11" t="s">
        <v>7279</v>
      </c>
      <c r="I2199" s="68"/>
      <c r="J2199" s="68"/>
      <c r="K2199" s="68"/>
      <c r="L2199" s="68"/>
      <c r="M2199" s="68" t="s">
        <v>2040</v>
      </c>
      <c r="N2199" s="68"/>
      <c r="O2199" s="31" t="s">
        <v>3731</v>
      </c>
      <c r="P2199" s="31">
        <v>0.16200000000000001</v>
      </c>
    </row>
    <row r="2200" spans="1:16" x14ac:dyDescent="0.35">
      <c r="A2200" s="2" t="s">
        <v>11</v>
      </c>
      <c r="B2200" s="27">
        <v>2</v>
      </c>
      <c r="C2200" s="2" t="s">
        <v>279</v>
      </c>
      <c r="D2200" s="11" t="s">
        <v>665</v>
      </c>
      <c r="E2200" s="11"/>
      <c r="F2200" s="33" t="s">
        <v>608</v>
      </c>
      <c r="G2200" s="33" t="s">
        <v>608</v>
      </c>
      <c r="H2200" s="11" t="s">
        <v>2070</v>
      </c>
      <c r="I2200" s="68"/>
      <c r="J2200" s="68"/>
      <c r="K2200" s="68" t="s">
        <v>2040</v>
      </c>
      <c r="L2200" s="68"/>
      <c r="M2200" s="68"/>
      <c r="N2200" s="68"/>
      <c r="O2200" s="31" t="s">
        <v>3732</v>
      </c>
      <c r="P2200" s="31">
        <v>0.183</v>
      </c>
    </row>
    <row r="2201" spans="1:16" x14ac:dyDescent="0.35">
      <c r="A2201" s="2" t="s">
        <v>11</v>
      </c>
      <c r="B2201" s="27">
        <v>2</v>
      </c>
      <c r="C2201" s="2" t="s">
        <v>279</v>
      </c>
      <c r="D2201" s="11" t="s">
        <v>665</v>
      </c>
      <c r="E2201" s="11"/>
      <c r="F2201" s="33" t="s">
        <v>608</v>
      </c>
      <c r="G2201" s="33" t="s">
        <v>608</v>
      </c>
      <c r="H2201" s="11" t="s">
        <v>7277</v>
      </c>
      <c r="I2201" s="68"/>
      <c r="J2201" s="68"/>
      <c r="K2201" s="68" t="s">
        <v>2040</v>
      </c>
      <c r="L2201" s="68"/>
      <c r="M2201" s="68" t="s">
        <v>2040</v>
      </c>
      <c r="N2201" s="68"/>
      <c r="O2201" s="31" t="s">
        <v>3733</v>
      </c>
      <c r="P2201" s="31">
        <v>0.14199999999999999</v>
      </c>
    </row>
    <row r="2202" spans="1:16" x14ac:dyDescent="0.35">
      <c r="A2202" s="2" t="s">
        <v>11</v>
      </c>
      <c r="B2202" s="27">
        <v>2</v>
      </c>
      <c r="C2202" s="2" t="s">
        <v>279</v>
      </c>
      <c r="D2202" s="11" t="s">
        <v>665</v>
      </c>
      <c r="E2202" s="11"/>
      <c r="F2202" s="33" t="s">
        <v>608</v>
      </c>
      <c r="G2202" s="33" t="s">
        <v>608</v>
      </c>
      <c r="H2202" s="11" t="s">
        <v>2071</v>
      </c>
      <c r="I2202" s="68"/>
      <c r="J2202" s="68"/>
      <c r="K2202" s="68"/>
      <c r="L2202" s="68" t="s">
        <v>2040</v>
      </c>
      <c r="M2202" s="68"/>
      <c r="N2202" s="68"/>
      <c r="O2202" s="31" t="s">
        <v>3734</v>
      </c>
      <c r="P2202" s="31">
        <v>0.10199999999999999</v>
      </c>
    </row>
    <row r="2203" spans="1:16" x14ac:dyDescent="0.35">
      <c r="A2203" s="2" t="s">
        <v>11</v>
      </c>
      <c r="B2203" s="27">
        <v>2</v>
      </c>
      <c r="C2203" s="2" t="s">
        <v>279</v>
      </c>
      <c r="D2203" s="11" t="s">
        <v>665</v>
      </c>
      <c r="E2203" s="11"/>
      <c r="F2203" s="33" t="s">
        <v>608</v>
      </c>
      <c r="G2203" s="33" t="s">
        <v>608</v>
      </c>
      <c r="H2203" s="11" t="s">
        <v>7278</v>
      </c>
      <c r="I2203" s="68"/>
      <c r="J2203" s="68"/>
      <c r="K2203" s="68"/>
      <c r="L2203" s="68" t="s">
        <v>2040</v>
      </c>
      <c r="M2203" s="68" t="s">
        <v>2040</v>
      </c>
      <c r="N2203" s="68"/>
      <c r="O2203" s="31" t="s">
        <v>3735</v>
      </c>
      <c r="P2203" s="31">
        <v>6.0999999999999999E-2</v>
      </c>
    </row>
    <row r="2204" spans="1:16" x14ac:dyDescent="0.35">
      <c r="A2204" s="2" t="s">
        <v>11</v>
      </c>
      <c r="B2204" s="27">
        <v>2</v>
      </c>
      <c r="C2204" s="2" t="s">
        <v>279</v>
      </c>
      <c r="D2204" s="11" t="s">
        <v>761</v>
      </c>
      <c r="E2204" s="11"/>
      <c r="F2204" s="11" t="s">
        <v>187</v>
      </c>
      <c r="G2204" s="11" t="s">
        <v>608</v>
      </c>
      <c r="H2204" s="11" t="s">
        <v>7269</v>
      </c>
      <c r="I2204" s="68"/>
      <c r="J2204" s="68"/>
      <c r="K2204" s="68"/>
      <c r="L2204" s="68"/>
      <c r="M2204" s="68"/>
      <c r="N2204" s="68"/>
      <c r="O2204" s="31" t="s">
        <v>1302</v>
      </c>
      <c r="P2204" s="31">
        <v>1.4999999999999999E-2</v>
      </c>
    </row>
    <row r="2205" spans="1:16" x14ac:dyDescent="0.35">
      <c r="A2205" s="2" t="s">
        <v>11</v>
      </c>
      <c r="B2205" s="27">
        <v>2</v>
      </c>
      <c r="C2205" s="2" t="s">
        <v>279</v>
      </c>
      <c r="D2205" s="11" t="s">
        <v>761</v>
      </c>
      <c r="E2205" s="11"/>
      <c r="F2205" s="11" t="s">
        <v>187</v>
      </c>
      <c r="G2205" s="11" t="s">
        <v>608</v>
      </c>
      <c r="H2205" s="11" t="s">
        <v>7279</v>
      </c>
      <c r="I2205" s="68"/>
      <c r="J2205" s="68"/>
      <c r="K2205" s="68"/>
      <c r="L2205" s="68"/>
      <c r="M2205" s="68" t="s">
        <v>2040</v>
      </c>
      <c r="N2205" s="68"/>
      <c r="O2205" s="31" t="s">
        <v>3736</v>
      </c>
      <c r="P2205" s="31">
        <v>1.2E-2</v>
      </c>
    </row>
    <row r="2206" spans="1:16" x14ac:dyDescent="0.35">
      <c r="A2206" s="2" t="s">
        <v>11</v>
      </c>
      <c r="B2206" s="27">
        <v>2</v>
      </c>
      <c r="C2206" s="2" t="s">
        <v>279</v>
      </c>
      <c r="D2206" s="11" t="s">
        <v>761</v>
      </c>
      <c r="E2206" s="11"/>
      <c r="F2206" s="11" t="s">
        <v>241</v>
      </c>
      <c r="G2206" s="11" t="s">
        <v>608</v>
      </c>
      <c r="H2206" s="11" t="s">
        <v>7269</v>
      </c>
      <c r="I2206" s="68"/>
      <c r="J2206" s="68"/>
      <c r="K2206" s="68"/>
      <c r="L2206" s="68"/>
      <c r="M2206" s="68"/>
      <c r="N2206" s="68"/>
      <c r="O2206" s="31" t="s">
        <v>1303</v>
      </c>
      <c r="P2206" s="31">
        <v>2.9000000000000001E-2</v>
      </c>
    </row>
    <row r="2207" spans="1:16" x14ac:dyDescent="0.35">
      <c r="A2207" s="2" t="s">
        <v>11</v>
      </c>
      <c r="B2207" s="27">
        <v>2</v>
      </c>
      <c r="C2207" s="2" t="s">
        <v>279</v>
      </c>
      <c r="D2207" s="11" t="s">
        <v>761</v>
      </c>
      <c r="E2207" s="11"/>
      <c r="F2207" s="11" t="s">
        <v>241</v>
      </c>
      <c r="G2207" s="11" t="s">
        <v>608</v>
      </c>
      <c r="H2207" s="11" t="s">
        <v>7279</v>
      </c>
      <c r="I2207" s="68"/>
      <c r="J2207" s="68"/>
      <c r="K2207" s="68"/>
      <c r="L2207" s="68"/>
      <c r="M2207" s="68" t="s">
        <v>2040</v>
      </c>
      <c r="N2207" s="68"/>
      <c r="O2207" s="31" t="s">
        <v>3737</v>
      </c>
      <c r="P2207" s="31">
        <v>2.3E-2</v>
      </c>
    </row>
    <row r="2208" spans="1:16" x14ac:dyDescent="0.35">
      <c r="A2208" s="2" t="s">
        <v>11</v>
      </c>
      <c r="B2208" s="27">
        <v>2</v>
      </c>
      <c r="C2208" s="2" t="s">
        <v>279</v>
      </c>
      <c r="D2208" s="11" t="s">
        <v>761</v>
      </c>
      <c r="E2208" s="11"/>
      <c r="F2208" s="11" t="s">
        <v>103</v>
      </c>
      <c r="G2208" s="11" t="s">
        <v>608</v>
      </c>
      <c r="H2208" s="11" t="s">
        <v>7269</v>
      </c>
      <c r="I2208" s="68"/>
      <c r="J2208" s="68"/>
      <c r="K2208" s="68"/>
      <c r="L2208" s="68"/>
      <c r="M2208" s="68"/>
      <c r="N2208" s="68"/>
      <c r="O2208" s="31" t="s">
        <v>1304</v>
      </c>
      <c r="P2208" s="31">
        <v>4.3999999999999997E-2</v>
      </c>
    </row>
    <row r="2209" spans="1:16" x14ac:dyDescent="0.35">
      <c r="A2209" s="2" t="s">
        <v>11</v>
      </c>
      <c r="B2209" s="27">
        <v>2</v>
      </c>
      <c r="C2209" s="2" t="s">
        <v>279</v>
      </c>
      <c r="D2209" s="11" t="s">
        <v>761</v>
      </c>
      <c r="E2209" s="11"/>
      <c r="F2209" s="11" t="s">
        <v>103</v>
      </c>
      <c r="G2209" s="11" t="s">
        <v>608</v>
      </c>
      <c r="H2209" s="11" t="s">
        <v>7279</v>
      </c>
      <c r="I2209" s="68"/>
      <c r="J2209" s="68"/>
      <c r="K2209" s="68"/>
      <c r="L2209" s="68"/>
      <c r="M2209" s="68" t="s">
        <v>2040</v>
      </c>
      <c r="N2209" s="68"/>
      <c r="O2209" s="31" t="s">
        <v>3738</v>
      </c>
      <c r="P2209" s="31">
        <v>3.5000000000000003E-2</v>
      </c>
    </row>
    <row r="2210" spans="1:16" x14ac:dyDescent="0.35">
      <c r="A2210" s="2" t="s">
        <v>11</v>
      </c>
      <c r="B2210" s="27">
        <v>2</v>
      </c>
      <c r="C2210" s="2" t="s">
        <v>279</v>
      </c>
      <c r="D2210" s="11" t="s">
        <v>761</v>
      </c>
      <c r="E2210" s="11"/>
      <c r="F2210" s="11" t="s">
        <v>98</v>
      </c>
      <c r="G2210" s="11" t="s">
        <v>608</v>
      </c>
      <c r="H2210" s="11" t="s">
        <v>7269</v>
      </c>
      <c r="I2210" s="68"/>
      <c r="J2210" s="68"/>
      <c r="K2210" s="68"/>
      <c r="L2210" s="68"/>
      <c r="M2210" s="68"/>
      <c r="N2210" s="68"/>
      <c r="O2210" s="31" t="s">
        <v>1305</v>
      </c>
      <c r="P2210" s="31">
        <v>0.10199999999999999</v>
      </c>
    </row>
    <row r="2211" spans="1:16" x14ac:dyDescent="0.35">
      <c r="A2211" s="2" t="s">
        <v>11</v>
      </c>
      <c r="B2211" s="27">
        <v>2</v>
      </c>
      <c r="C2211" s="2" t="s">
        <v>279</v>
      </c>
      <c r="D2211" s="11" t="s">
        <v>761</v>
      </c>
      <c r="E2211" s="11"/>
      <c r="F2211" s="11" t="s">
        <v>98</v>
      </c>
      <c r="G2211" s="11" t="s">
        <v>608</v>
      </c>
      <c r="H2211" s="11" t="s">
        <v>7279</v>
      </c>
      <c r="I2211" s="68"/>
      <c r="J2211" s="68"/>
      <c r="K2211" s="68"/>
      <c r="L2211" s="68"/>
      <c r="M2211" s="68" t="s">
        <v>2040</v>
      </c>
      <c r="N2211" s="68"/>
      <c r="O2211" s="31" t="s">
        <v>3739</v>
      </c>
      <c r="P2211" s="31">
        <v>8.2000000000000003E-2</v>
      </c>
    </row>
    <row r="2212" spans="1:16" x14ac:dyDescent="0.35">
      <c r="A2212" s="2" t="s">
        <v>11</v>
      </c>
      <c r="B2212" s="27">
        <v>2</v>
      </c>
      <c r="C2212" s="2" t="s">
        <v>279</v>
      </c>
      <c r="D2212" s="11" t="s">
        <v>761</v>
      </c>
      <c r="E2212" s="11"/>
      <c r="F2212" s="11" t="s">
        <v>129</v>
      </c>
      <c r="G2212" s="11" t="s">
        <v>608</v>
      </c>
      <c r="H2212" s="11" t="s">
        <v>7269</v>
      </c>
      <c r="I2212" s="68"/>
      <c r="J2212" s="68"/>
      <c r="K2212" s="68"/>
      <c r="L2212" s="68"/>
      <c r="M2212" s="68"/>
      <c r="N2212" s="68"/>
      <c r="O2212" s="31" t="s">
        <v>1306</v>
      </c>
      <c r="P2212" s="31">
        <v>0.218</v>
      </c>
    </row>
    <row r="2213" spans="1:16" x14ac:dyDescent="0.35">
      <c r="A2213" s="2" t="s">
        <v>11</v>
      </c>
      <c r="B2213" s="27">
        <v>2</v>
      </c>
      <c r="C2213" s="2" t="s">
        <v>279</v>
      </c>
      <c r="D2213" s="11" t="s">
        <v>761</v>
      </c>
      <c r="E2213" s="11"/>
      <c r="F2213" s="11" t="s">
        <v>129</v>
      </c>
      <c r="G2213" s="11" t="s">
        <v>608</v>
      </c>
      <c r="H2213" s="11" t="s">
        <v>7279</v>
      </c>
      <c r="I2213" s="68"/>
      <c r="J2213" s="68"/>
      <c r="K2213" s="68"/>
      <c r="L2213" s="68"/>
      <c r="M2213" s="68" t="s">
        <v>2040</v>
      </c>
      <c r="N2213" s="68"/>
      <c r="O2213" s="31" t="s">
        <v>3740</v>
      </c>
      <c r="P2213" s="31">
        <v>0.17399999999999999</v>
      </c>
    </row>
    <row r="2214" spans="1:16" x14ac:dyDescent="0.35">
      <c r="A2214" s="2" t="s">
        <v>11</v>
      </c>
      <c r="B2214" s="27">
        <v>2</v>
      </c>
      <c r="C2214" s="2" t="s">
        <v>279</v>
      </c>
      <c r="D2214" s="11" t="s">
        <v>182</v>
      </c>
      <c r="E2214" s="11"/>
      <c r="F2214" s="11" t="s">
        <v>108</v>
      </c>
      <c r="G2214" s="11" t="s">
        <v>99</v>
      </c>
      <c r="H2214" s="11" t="s">
        <v>7269</v>
      </c>
      <c r="I2214" s="68"/>
      <c r="J2214" s="68"/>
      <c r="K2214" s="68"/>
      <c r="L2214" s="68"/>
      <c r="M2214" s="68"/>
      <c r="N2214" s="68"/>
      <c r="O2214" s="31" t="s">
        <v>1307</v>
      </c>
      <c r="P2214" s="31">
        <v>2.9000000000000001E-2</v>
      </c>
    </row>
    <row r="2215" spans="1:16" x14ac:dyDescent="0.35">
      <c r="A2215" s="2" t="s">
        <v>11</v>
      </c>
      <c r="B2215" s="27">
        <v>2</v>
      </c>
      <c r="C2215" s="2" t="s">
        <v>279</v>
      </c>
      <c r="D2215" s="11" t="s">
        <v>182</v>
      </c>
      <c r="E2215" s="11"/>
      <c r="F2215" s="11" t="s">
        <v>108</v>
      </c>
      <c r="G2215" s="11" t="s">
        <v>99</v>
      </c>
      <c r="H2215" s="11" t="s">
        <v>7279</v>
      </c>
      <c r="I2215" s="68"/>
      <c r="J2215" s="68"/>
      <c r="K2215" s="68"/>
      <c r="L2215" s="68"/>
      <c r="M2215" s="68" t="s">
        <v>2040</v>
      </c>
      <c r="N2215" s="68"/>
      <c r="O2215" s="31" t="s">
        <v>3741</v>
      </c>
      <c r="P2215" s="31">
        <v>2.3E-2</v>
      </c>
    </row>
    <row r="2216" spans="1:16" x14ac:dyDescent="0.35">
      <c r="A2216" s="2" t="s">
        <v>11</v>
      </c>
      <c r="B2216" s="27">
        <v>2</v>
      </c>
      <c r="C2216" s="2" t="s">
        <v>279</v>
      </c>
      <c r="D2216" s="11" t="s">
        <v>182</v>
      </c>
      <c r="E2216" s="11"/>
      <c r="F2216" s="11" t="s">
        <v>108</v>
      </c>
      <c r="G2216" s="11" t="s">
        <v>99</v>
      </c>
      <c r="H2216" s="11" t="s">
        <v>7288</v>
      </c>
      <c r="I2216" s="68"/>
      <c r="J2216" s="68"/>
      <c r="K2216" s="68"/>
      <c r="L2216" s="68"/>
      <c r="M2216" s="68"/>
      <c r="N2216" s="68" t="s">
        <v>2040</v>
      </c>
      <c r="O2216" s="31" t="s">
        <v>3742</v>
      </c>
      <c r="P2216" s="31">
        <v>2.3E-2</v>
      </c>
    </row>
    <row r="2217" spans="1:16" x14ac:dyDescent="0.35">
      <c r="A2217" s="2" t="s">
        <v>11</v>
      </c>
      <c r="B2217" s="27">
        <v>2</v>
      </c>
      <c r="C2217" s="2" t="s">
        <v>279</v>
      </c>
      <c r="D2217" s="11" t="s">
        <v>182</v>
      </c>
      <c r="E2217" s="11"/>
      <c r="F2217" s="11" t="s">
        <v>108</v>
      </c>
      <c r="G2217" s="11" t="s">
        <v>99</v>
      </c>
      <c r="H2217" s="11" t="s">
        <v>7276</v>
      </c>
      <c r="I2217" s="68"/>
      <c r="J2217" s="68"/>
      <c r="K2217" s="68"/>
      <c r="L2217" s="68"/>
      <c r="M2217" s="68" t="s">
        <v>2040</v>
      </c>
      <c r="N2217" s="68" t="s">
        <v>2040</v>
      </c>
      <c r="O2217" s="31" t="s">
        <v>3743</v>
      </c>
      <c r="P2217" s="31">
        <v>1.7000000000000001E-2</v>
      </c>
    </row>
    <row r="2218" spans="1:16" x14ac:dyDescent="0.35">
      <c r="A2218" s="2" t="s">
        <v>11</v>
      </c>
      <c r="B2218" s="27">
        <v>2</v>
      </c>
      <c r="C2218" s="2" t="s">
        <v>279</v>
      </c>
      <c r="D2218" s="11" t="s">
        <v>182</v>
      </c>
      <c r="E2218" s="11"/>
      <c r="F2218" s="11" t="s">
        <v>171</v>
      </c>
      <c r="G2218" s="11" t="s">
        <v>99</v>
      </c>
      <c r="H2218" s="11" t="s">
        <v>7269</v>
      </c>
      <c r="I2218" s="68"/>
      <c r="J2218" s="68"/>
      <c r="K2218" s="68"/>
      <c r="L2218" s="68"/>
      <c r="M2218" s="68"/>
      <c r="N2218" s="68"/>
      <c r="O2218" s="31" t="s">
        <v>1308</v>
      </c>
      <c r="P2218" s="31">
        <v>0.31900000000000001</v>
      </c>
    </row>
    <row r="2219" spans="1:16" x14ac:dyDescent="0.35">
      <c r="A2219" s="2" t="s">
        <v>11</v>
      </c>
      <c r="B2219" s="27">
        <v>2</v>
      </c>
      <c r="C2219" s="2" t="s">
        <v>279</v>
      </c>
      <c r="D2219" s="11" t="s">
        <v>182</v>
      </c>
      <c r="E2219" s="11"/>
      <c r="F2219" s="11" t="s">
        <v>171</v>
      </c>
      <c r="G2219" s="11" t="s">
        <v>99</v>
      </c>
      <c r="H2219" s="11" t="s">
        <v>7279</v>
      </c>
      <c r="I2219" s="68"/>
      <c r="J2219" s="68"/>
      <c r="K2219" s="68"/>
      <c r="L2219" s="68"/>
      <c r="M2219" s="68" t="s">
        <v>2040</v>
      </c>
      <c r="N2219" s="68"/>
      <c r="O2219" s="31" t="s">
        <v>3744</v>
      </c>
      <c r="P2219" s="31">
        <v>0.255</v>
      </c>
    </row>
    <row r="2220" spans="1:16" x14ac:dyDescent="0.35">
      <c r="A2220" s="2" t="s">
        <v>11</v>
      </c>
      <c r="B2220" s="27">
        <v>2</v>
      </c>
      <c r="C2220" s="2" t="s">
        <v>279</v>
      </c>
      <c r="D2220" s="11" t="s">
        <v>182</v>
      </c>
      <c r="E2220" s="11"/>
      <c r="F2220" s="11" t="s">
        <v>171</v>
      </c>
      <c r="G2220" s="11" t="s">
        <v>99</v>
      </c>
      <c r="H2220" s="11" t="s">
        <v>7288</v>
      </c>
      <c r="I2220" s="68"/>
      <c r="J2220" s="68"/>
      <c r="K2220" s="68"/>
      <c r="L2220" s="68"/>
      <c r="M2220" s="68"/>
      <c r="N2220" s="68" t="s">
        <v>2040</v>
      </c>
      <c r="O2220" s="31" t="s">
        <v>3745</v>
      </c>
      <c r="P2220" s="31">
        <v>0.255</v>
      </c>
    </row>
    <row r="2221" spans="1:16" x14ac:dyDescent="0.35">
      <c r="A2221" s="2" t="s">
        <v>11</v>
      </c>
      <c r="B2221" s="27">
        <v>2</v>
      </c>
      <c r="C2221" s="2" t="s">
        <v>279</v>
      </c>
      <c r="D2221" s="11" t="s">
        <v>182</v>
      </c>
      <c r="E2221" s="11"/>
      <c r="F2221" s="11" t="s">
        <v>171</v>
      </c>
      <c r="G2221" s="11" t="s">
        <v>99</v>
      </c>
      <c r="H2221" s="11" t="s">
        <v>7276</v>
      </c>
      <c r="I2221" s="68"/>
      <c r="J2221" s="68"/>
      <c r="K2221" s="68"/>
      <c r="L2221" s="68"/>
      <c r="M2221" s="68" t="s">
        <v>2040</v>
      </c>
      <c r="N2221" s="68" t="s">
        <v>2040</v>
      </c>
      <c r="O2221" s="31" t="s">
        <v>3746</v>
      </c>
      <c r="P2221" s="31">
        <v>0.191</v>
      </c>
    </row>
    <row r="2222" spans="1:16" x14ac:dyDescent="0.35">
      <c r="A2222" s="2" t="s">
        <v>11</v>
      </c>
      <c r="B2222" s="27">
        <v>2</v>
      </c>
      <c r="C2222" s="2" t="s">
        <v>279</v>
      </c>
      <c r="D2222" s="11" t="s">
        <v>183</v>
      </c>
      <c r="E2222" s="11"/>
      <c r="F2222" s="30" t="s">
        <v>608</v>
      </c>
      <c r="G2222" s="11" t="s">
        <v>608</v>
      </c>
      <c r="H2222" s="11" t="s">
        <v>7269</v>
      </c>
      <c r="I2222" s="68"/>
      <c r="J2222" s="68"/>
      <c r="K2222" s="68"/>
      <c r="L2222" s="68"/>
      <c r="M2222" s="68"/>
      <c r="N2222" s="68"/>
      <c r="O2222" s="31" t="s">
        <v>1309</v>
      </c>
      <c r="P2222" s="31">
        <v>1.9139999999999999</v>
      </c>
    </row>
    <row r="2223" spans="1:16" x14ac:dyDescent="0.35">
      <c r="A2223" s="2" t="s">
        <v>11</v>
      </c>
      <c r="B2223" s="27">
        <v>2</v>
      </c>
      <c r="C2223" s="2" t="s">
        <v>279</v>
      </c>
      <c r="D2223" s="11" t="s">
        <v>183</v>
      </c>
      <c r="E2223" s="11"/>
      <c r="F2223" s="30" t="s">
        <v>608</v>
      </c>
      <c r="G2223" s="11" t="s">
        <v>608</v>
      </c>
      <c r="H2223" s="11" t="s">
        <v>7279</v>
      </c>
      <c r="I2223" s="68"/>
      <c r="J2223" s="68"/>
      <c r="K2223" s="68"/>
      <c r="L2223" s="68"/>
      <c r="M2223" s="68" t="s">
        <v>2040</v>
      </c>
      <c r="N2223" s="68"/>
      <c r="O2223" s="31" t="s">
        <v>3747</v>
      </c>
      <c r="P2223" s="31">
        <v>1.5309999999999999</v>
      </c>
    </row>
    <row r="2224" spans="1:16" x14ac:dyDescent="0.35">
      <c r="A2224" s="2" t="s">
        <v>11</v>
      </c>
      <c r="B2224" s="27">
        <v>2</v>
      </c>
      <c r="C2224" s="2" t="s">
        <v>279</v>
      </c>
      <c r="D2224" s="11" t="s">
        <v>183</v>
      </c>
      <c r="E2224" s="11"/>
      <c r="F2224" s="30" t="s">
        <v>608</v>
      </c>
      <c r="G2224" s="11" t="s">
        <v>608</v>
      </c>
      <c r="H2224" s="11" t="s">
        <v>7288</v>
      </c>
      <c r="I2224" s="68"/>
      <c r="J2224" s="68"/>
      <c r="K2224" s="68"/>
      <c r="L2224" s="68"/>
      <c r="M2224" s="68"/>
      <c r="N2224" s="68" t="s">
        <v>2040</v>
      </c>
      <c r="O2224" s="31" t="s">
        <v>3748</v>
      </c>
      <c r="P2224" s="31">
        <v>1.5309999999999999</v>
      </c>
    </row>
    <row r="2225" spans="1:16" x14ac:dyDescent="0.35">
      <c r="A2225" s="2" t="s">
        <v>11</v>
      </c>
      <c r="B2225" s="27">
        <v>2</v>
      </c>
      <c r="C2225" s="2" t="s">
        <v>279</v>
      </c>
      <c r="D2225" s="11" t="s">
        <v>183</v>
      </c>
      <c r="E2225" s="11"/>
      <c r="F2225" s="30" t="s">
        <v>608</v>
      </c>
      <c r="G2225" s="11" t="s">
        <v>608</v>
      </c>
      <c r="H2225" s="11" t="s">
        <v>7276</v>
      </c>
      <c r="I2225" s="68"/>
      <c r="J2225" s="68"/>
      <c r="K2225" s="68"/>
      <c r="L2225" s="68"/>
      <c r="M2225" s="68" t="s">
        <v>2040</v>
      </c>
      <c r="N2225" s="68" t="s">
        <v>2040</v>
      </c>
      <c r="O2225" s="31" t="s">
        <v>3749</v>
      </c>
      <c r="P2225" s="31">
        <v>1.1479999999999999</v>
      </c>
    </row>
    <row r="2226" spans="1:16" x14ac:dyDescent="0.35">
      <c r="A2226" s="2" t="s">
        <v>11</v>
      </c>
      <c r="B2226" s="27">
        <v>2</v>
      </c>
      <c r="C2226" s="2" t="s">
        <v>279</v>
      </c>
      <c r="D2226" s="11" t="s">
        <v>184</v>
      </c>
      <c r="E2226" s="11"/>
      <c r="F2226" s="13" t="s">
        <v>106</v>
      </c>
      <c r="G2226" s="11" t="s">
        <v>608</v>
      </c>
      <c r="H2226" s="11" t="s">
        <v>7269</v>
      </c>
      <c r="I2226" s="68"/>
      <c r="J2226" s="68"/>
      <c r="K2226" s="68"/>
      <c r="L2226" s="68"/>
      <c r="M2226" s="68"/>
      <c r="N2226" s="68"/>
      <c r="O2226" s="31" t="s">
        <v>1310</v>
      </c>
      <c r="P2226" s="31">
        <v>4.3999999999999997E-2</v>
      </c>
    </row>
    <row r="2227" spans="1:16" x14ac:dyDescent="0.35">
      <c r="A2227" s="2" t="s">
        <v>11</v>
      </c>
      <c r="B2227" s="27">
        <v>2</v>
      </c>
      <c r="C2227" s="2" t="s">
        <v>279</v>
      </c>
      <c r="D2227" s="11" t="s">
        <v>184</v>
      </c>
      <c r="E2227" s="11"/>
      <c r="F2227" s="13" t="s">
        <v>106</v>
      </c>
      <c r="G2227" s="11" t="s">
        <v>608</v>
      </c>
      <c r="H2227" s="11" t="s">
        <v>7279</v>
      </c>
      <c r="I2227" s="68"/>
      <c r="J2227" s="68"/>
      <c r="K2227" s="68"/>
      <c r="L2227" s="68"/>
      <c r="M2227" s="68" t="s">
        <v>2040</v>
      </c>
      <c r="N2227" s="68"/>
      <c r="O2227" s="31" t="s">
        <v>3750</v>
      </c>
      <c r="P2227" s="31">
        <v>3.5000000000000003E-2</v>
      </c>
    </row>
    <row r="2228" spans="1:16" x14ac:dyDescent="0.35">
      <c r="A2228" s="2" t="s">
        <v>11</v>
      </c>
      <c r="B2228" s="27">
        <v>2</v>
      </c>
      <c r="C2228" s="2" t="s">
        <v>279</v>
      </c>
      <c r="D2228" s="11" t="s">
        <v>184</v>
      </c>
      <c r="E2228" s="11"/>
      <c r="F2228" s="13" t="s">
        <v>106</v>
      </c>
      <c r="G2228" s="11" t="s">
        <v>608</v>
      </c>
      <c r="H2228" s="11" t="s">
        <v>7285</v>
      </c>
      <c r="I2228" s="68" t="s">
        <v>2040</v>
      </c>
      <c r="J2228" s="68"/>
      <c r="K2228" s="68"/>
      <c r="L2228" s="68"/>
      <c r="M2228" s="68"/>
      <c r="N2228" s="68"/>
      <c r="O2228" s="31" t="s">
        <v>3751</v>
      </c>
      <c r="P2228" s="31">
        <v>5.0999999999999997E-2</v>
      </c>
    </row>
    <row r="2229" spans="1:16" x14ac:dyDescent="0.35">
      <c r="A2229" s="2" t="s">
        <v>11</v>
      </c>
      <c r="B2229" s="27">
        <v>2</v>
      </c>
      <c r="C2229" s="2" t="s">
        <v>279</v>
      </c>
      <c r="D2229" s="11" t="s">
        <v>184</v>
      </c>
      <c r="E2229" s="11"/>
      <c r="F2229" s="13" t="s">
        <v>106</v>
      </c>
      <c r="G2229" s="11" t="s">
        <v>608</v>
      </c>
      <c r="H2229" s="11" t="s">
        <v>7273</v>
      </c>
      <c r="I2229" s="68" t="s">
        <v>2040</v>
      </c>
      <c r="J2229" s="68"/>
      <c r="K2229" s="68"/>
      <c r="L2229" s="68"/>
      <c r="M2229" s="68" t="s">
        <v>2040</v>
      </c>
      <c r="N2229" s="68"/>
      <c r="O2229" s="31" t="s">
        <v>3752</v>
      </c>
      <c r="P2229" s="31">
        <v>5.0999999999999997E-2</v>
      </c>
    </row>
    <row r="2230" spans="1:16" x14ac:dyDescent="0.35">
      <c r="A2230" s="2" t="s">
        <v>11</v>
      </c>
      <c r="B2230" s="27">
        <v>2</v>
      </c>
      <c r="C2230" s="2" t="s">
        <v>279</v>
      </c>
      <c r="D2230" s="11" t="s">
        <v>184</v>
      </c>
      <c r="E2230" s="11"/>
      <c r="F2230" s="13" t="s">
        <v>98</v>
      </c>
      <c r="G2230" s="11" t="s">
        <v>608</v>
      </c>
      <c r="H2230" s="11" t="s">
        <v>7269</v>
      </c>
      <c r="I2230" s="68"/>
      <c r="J2230" s="68"/>
      <c r="K2230" s="68"/>
      <c r="L2230" s="68"/>
      <c r="M2230" s="68"/>
      <c r="N2230" s="68"/>
      <c r="O2230" s="31" t="s">
        <v>1311</v>
      </c>
      <c r="P2230" s="31">
        <v>0.10199999999999999</v>
      </c>
    </row>
    <row r="2231" spans="1:16" x14ac:dyDescent="0.35">
      <c r="A2231" s="2" t="s">
        <v>11</v>
      </c>
      <c r="B2231" s="27">
        <v>2</v>
      </c>
      <c r="C2231" s="2" t="s">
        <v>279</v>
      </c>
      <c r="D2231" s="11" t="s">
        <v>184</v>
      </c>
      <c r="E2231" s="11"/>
      <c r="F2231" s="13" t="s">
        <v>98</v>
      </c>
      <c r="G2231" s="11" t="s">
        <v>608</v>
      </c>
      <c r="H2231" s="11" t="s">
        <v>7279</v>
      </c>
      <c r="I2231" s="68"/>
      <c r="J2231" s="68"/>
      <c r="K2231" s="68"/>
      <c r="L2231" s="68"/>
      <c r="M2231" s="68" t="s">
        <v>2040</v>
      </c>
      <c r="N2231" s="68"/>
      <c r="O2231" s="31" t="s">
        <v>3753</v>
      </c>
      <c r="P2231" s="31">
        <v>8.2000000000000003E-2</v>
      </c>
    </row>
    <row r="2232" spans="1:16" x14ac:dyDescent="0.35">
      <c r="A2232" s="2" t="s">
        <v>11</v>
      </c>
      <c r="B2232" s="27">
        <v>2</v>
      </c>
      <c r="C2232" s="2" t="s">
        <v>279</v>
      </c>
      <c r="D2232" s="11" t="s">
        <v>184</v>
      </c>
      <c r="E2232" s="11"/>
      <c r="F2232" s="13" t="s">
        <v>98</v>
      </c>
      <c r="G2232" s="11" t="s">
        <v>608</v>
      </c>
      <c r="H2232" s="11" t="s">
        <v>7285</v>
      </c>
      <c r="I2232" s="68" t="s">
        <v>2040</v>
      </c>
      <c r="J2232" s="68"/>
      <c r="K2232" s="68"/>
      <c r="L2232" s="68"/>
      <c r="M2232" s="68"/>
      <c r="N2232" s="68"/>
      <c r="O2232" s="31" t="s">
        <v>3754</v>
      </c>
      <c r="P2232" s="31">
        <v>0.11700000000000001</v>
      </c>
    </row>
    <row r="2233" spans="1:16" x14ac:dyDescent="0.35">
      <c r="A2233" s="2" t="s">
        <v>11</v>
      </c>
      <c r="B2233" s="27">
        <v>2</v>
      </c>
      <c r="C2233" s="2" t="s">
        <v>279</v>
      </c>
      <c r="D2233" s="11" t="s">
        <v>184</v>
      </c>
      <c r="E2233" s="11"/>
      <c r="F2233" s="13" t="s">
        <v>98</v>
      </c>
      <c r="G2233" s="11" t="s">
        <v>608</v>
      </c>
      <c r="H2233" s="11" t="s">
        <v>7273</v>
      </c>
      <c r="I2233" s="68" t="s">
        <v>2040</v>
      </c>
      <c r="J2233" s="68"/>
      <c r="K2233" s="68"/>
      <c r="L2233" s="68"/>
      <c r="M2233" s="68" t="s">
        <v>2040</v>
      </c>
      <c r="N2233" s="68"/>
      <c r="O2233" s="31" t="s">
        <v>3755</v>
      </c>
      <c r="P2233" s="31">
        <v>0.11700000000000001</v>
      </c>
    </row>
    <row r="2234" spans="1:16" x14ac:dyDescent="0.35">
      <c r="A2234" s="2" t="s">
        <v>11</v>
      </c>
      <c r="B2234" s="27">
        <v>2</v>
      </c>
      <c r="C2234" s="2" t="s">
        <v>279</v>
      </c>
      <c r="D2234" s="11" t="s">
        <v>184</v>
      </c>
      <c r="E2234" s="11"/>
      <c r="F2234" s="13" t="s">
        <v>104</v>
      </c>
      <c r="G2234" s="11" t="s">
        <v>608</v>
      </c>
      <c r="H2234" s="11" t="s">
        <v>7269</v>
      </c>
      <c r="I2234" s="68"/>
      <c r="J2234" s="68"/>
      <c r="K2234" s="68"/>
      <c r="L2234" s="68"/>
      <c r="M2234" s="68"/>
      <c r="N2234" s="68"/>
      <c r="O2234" s="31" t="s">
        <v>1312</v>
      </c>
      <c r="P2234" s="31">
        <v>0.218</v>
      </c>
    </row>
    <row r="2235" spans="1:16" x14ac:dyDescent="0.35">
      <c r="A2235" s="2" t="s">
        <v>11</v>
      </c>
      <c r="B2235" s="27">
        <v>2</v>
      </c>
      <c r="C2235" s="2" t="s">
        <v>279</v>
      </c>
      <c r="D2235" s="11" t="s">
        <v>184</v>
      </c>
      <c r="E2235" s="11"/>
      <c r="F2235" s="13" t="s">
        <v>104</v>
      </c>
      <c r="G2235" s="11" t="s">
        <v>608</v>
      </c>
      <c r="H2235" s="11" t="s">
        <v>7279</v>
      </c>
      <c r="I2235" s="68"/>
      <c r="J2235" s="68"/>
      <c r="K2235" s="68"/>
      <c r="L2235" s="68"/>
      <c r="M2235" s="68" t="s">
        <v>2040</v>
      </c>
      <c r="N2235" s="68"/>
      <c r="O2235" s="31" t="s">
        <v>3756</v>
      </c>
      <c r="P2235" s="31">
        <v>0.17399999999999999</v>
      </c>
    </row>
    <row r="2236" spans="1:16" x14ac:dyDescent="0.35">
      <c r="A2236" s="2" t="s">
        <v>11</v>
      </c>
      <c r="B2236" s="27">
        <v>2</v>
      </c>
      <c r="C2236" s="2" t="s">
        <v>279</v>
      </c>
      <c r="D2236" s="11" t="s">
        <v>184</v>
      </c>
      <c r="E2236" s="11"/>
      <c r="F2236" s="13" t="s">
        <v>104</v>
      </c>
      <c r="G2236" s="11" t="s">
        <v>608</v>
      </c>
      <c r="H2236" s="11" t="s">
        <v>7285</v>
      </c>
      <c r="I2236" s="68" t="s">
        <v>2040</v>
      </c>
      <c r="J2236" s="68"/>
      <c r="K2236" s="68"/>
      <c r="L2236" s="68"/>
      <c r="M2236" s="68"/>
      <c r="N2236" s="68"/>
      <c r="O2236" s="31" t="s">
        <v>3757</v>
      </c>
      <c r="P2236" s="31">
        <v>0.251</v>
      </c>
    </row>
    <row r="2237" spans="1:16" x14ac:dyDescent="0.35">
      <c r="A2237" s="2" t="s">
        <v>11</v>
      </c>
      <c r="B2237" s="27">
        <v>2</v>
      </c>
      <c r="C2237" s="2" t="s">
        <v>279</v>
      </c>
      <c r="D2237" s="11" t="s">
        <v>184</v>
      </c>
      <c r="E2237" s="11"/>
      <c r="F2237" s="13" t="s">
        <v>104</v>
      </c>
      <c r="G2237" s="11" t="s">
        <v>608</v>
      </c>
      <c r="H2237" s="11" t="s">
        <v>7273</v>
      </c>
      <c r="I2237" s="68" t="s">
        <v>2040</v>
      </c>
      <c r="J2237" s="68"/>
      <c r="K2237" s="68"/>
      <c r="L2237" s="68"/>
      <c r="M2237" s="68" t="s">
        <v>2040</v>
      </c>
      <c r="N2237" s="68"/>
      <c r="O2237" s="31" t="s">
        <v>3758</v>
      </c>
      <c r="P2237" s="31">
        <v>0.251</v>
      </c>
    </row>
    <row r="2238" spans="1:16" x14ac:dyDescent="0.35">
      <c r="A2238" s="2" t="s">
        <v>11</v>
      </c>
      <c r="B2238" s="27">
        <v>2</v>
      </c>
      <c r="C2238" s="2" t="s">
        <v>279</v>
      </c>
      <c r="D2238" s="11" t="s">
        <v>184</v>
      </c>
      <c r="E2238" s="11"/>
      <c r="F2238" s="13" t="s">
        <v>105</v>
      </c>
      <c r="G2238" s="11" t="s">
        <v>608</v>
      </c>
      <c r="H2238" s="11" t="s">
        <v>7269</v>
      </c>
      <c r="I2238" s="68"/>
      <c r="J2238" s="68"/>
      <c r="K2238" s="68"/>
      <c r="L2238" s="68"/>
      <c r="M2238" s="68"/>
      <c r="N2238" s="68"/>
      <c r="O2238" s="31" t="s">
        <v>1313</v>
      </c>
      <c r="P2238" s="31">
        <v>0.36299999999999999</v>
      </c>
    </row>
    <row r="2239" spans="1:16" x14ac:dyDescent="0.35">
      <c r="A2239" s="2" t="s">
        <v>11</v>
      </c>
      <c r="B2239" s="27">
        <v>2</v>
      </c>
      <c r="C2239" s="2" t="s">
        <v>279</v>
      </c>
      <c r="D2239" s="11" t="s">
        <v>184</v>
      </c>
      <c r="E2239" s="11"/>
      <c r="F2239" s="13" t="s">
        <v>105</v>
      </c>
      <c r="G2239" s="11" t="s">
        <v>608</v>
      </c>
      <c r="H2239" s="11" t="s">
        <v>7279</v>
      </c>
      <c r="I2239" s="68"/>
      <c r="J2239" s="68"/>
      <c r="K2239" s="68"/>
      <c r="L2239" s="68"/>
      <c r="M2239" s="68" t="s">
        <v>2040</v>
      </c>
      <c r="N2239" s="68"/>
      <c r="O2239" s="31" t="s">
        <v>3759</v>
      </c>
      <c r="P2239" s="31">
        <v>0.28999999999999998</v>
      </c>
    </row>
    <row r="2240" spans="1:16" x14ac:dyDescent="0.35">
      <c r="A2240" s="2" t="s">
        <v>11</v>
      </c>
      <c r="B2240" s="27">
        <v>2</v>
      </c>
      <c r="C2240" s="2" t="s">
        <v>279</v>
      </c>
      <c r="D2240" s="11" t="s">
        <v>184</v>
      </c>
      <c r="E2240" s="11"/>
      <c r="F2240" s="13" t="s">
        <v>105</v>
      </c>
      <c r="G2240" s="11" t="s">
        <v>608</v>
      </c>
      <c r="H2240" s="11" t="s">
        <v>7285</v>
      </c>
      <c r="I2240" s="68" t="s">
        <v>2040</v>
      </c>
      <c r="J2240" s="68"/>
      <c r="K2240" s="68"/>
      <c r="L2240" s="68"/>
      <c r="M2240" s="68"/>
      <c r="N2240" s="68"/>
      <c r="O2240" s="31" t="s">
        <v>3760</v>
      </c>
      <c r="P2240" s="31">
        <v>0.41699999999999998</v>
      </c>
    </row>
    <row r="2241" spans="1:16" x14ac:dyDescent="0.35">
      <c r="A2241" s="2" t="s">
        <v>11</v>
      </c>
      <c r="B2241" s="27">
        <v>2</v>
      </c>
      <c r="C2241" s="2" t="s">
        <v>279</v>
      </c>
      <c r="D2241" s="11" t="s">
        <v>184</v>
      </c>
      <c r="E2241" s="11"/>
      <c r="F2241" s="13" t="s">
        <v>105</v>
      </c>
      <c r="G2241" s="11" t="s">
        <v>608</v>
      </c>
      <c r="H2241" s="11" t="s">
        <v>7273</v>
      </c>
      <c r="I2241" s="68" t="s">
        <v>2040</v>
      </c>
      <c r="J2241" s="68"/>
      <c r="K2241" s="68"/>
      <c r="L2241" s="68"/>
      <c r="M2241" s="68" t="s">
        <v>2040</v>
      </c>
      <c r="N2241" s="68"/>
      <c r="O2241" s="31" t="s">
        <v>3761</v>
      </c>
      <c r="P2241" s="31">
        <v>0.41699999999999998</v>
      </c>
    </row>
    <row r="2242" spans="1:16" x14ac:dyDescent="0.35">
      <c r="A2242" s="2" t="s">
        <v>11</v>
      </c>
      <c r="B2242" s="27">
        <v>2</v>
      </c>
      <c r="C2242" s="2" t="s">
        <v>279</v>
      </c>
      <c r="D2242" s="11" t="s">
        <v>184</v>
      </c>
      <c r="E2242" s="11"/>
      <c r="F2242" s="13" t="s">
        <v>107</v>
      </c>
      <c r="G2242" s="11" t="s">
        <v>608</v>
      </c>
      <c r="H2242" s="11" t="s">
        <v>7269</v>
      </c>
      <c r="I2242" s="68"/>
      <c r="J2242" s="68"/>
      <c r="K2242" s="68"/>
      <c r="L2242" s="68"/>
      <c r="M2242" s="68"/>
      <c r="N2242" s="68"/>
      <c r="O2242" s="31" t="s">
        <v>1314</v>
      </c>
      <c r="P2242" s="31">
        <v>0.63800000000000001</v>
      </c>
    </row>
    <row r="2243" spans="1:16" x14ac:dyDescent="0.35">
      <c r="A2243" s="2" t="s">
        <v>11</v>
      </c>
      <c r="B2243" s="27">
        <v>2</v>
      </c>
      <c r="C2243" s="2" t="s">
        <v>279</v>
      </c>
      <c r="D2243" s="11" t="s">
        <v>184</v>
      </c>
      <c r="E2243" s="11"/>
      <c r="F2243" s="13" t="s">
        <v>107</v>
      </c>
      <c r="G2243" s="11" t="s">
        <v>608</v>
      </c>
      <c r="H2243" s="11" t="s">
        <v>7279</v>
      </c>
      <c r="I2243" s="68"/>
      <c r="J2243" s="68"/>
      <c r="K2243" s="68"/>
      <c r="L2243" s="68"/>
      <c r="M2243" s="68" t="s">
        <v>2040</v>
      </c>
      <c r="N2243" s="68"/>
      <c r="O2243" s="31" t="s">
        <v>3762</v>
      </c>
      <c r="P2243" s="31">
        <v>0.51</v>
      </c>
    </row>
    <row r="2244" spans="1:16" x14ac:dyDescent="0.35">
      <c r="A2244" s="2" t="s">
        <v>11</v>
      </c>
      <c r="B2244" s="27">
        <v>2</v>
      </c>
      <c r="C2244" s="2" t="s">
        <v>279</v>
      </c>
      <c r="D2244" s="11" t="s">
        <v>184</v>
      </c>
      <c r="E2244" s="11"/>
      <c r="F2244" s="13" t="s">
        <v>107</v>
      </c>
      <c r="G2244" s="11" t="s">
        <v>608</v>
      </c>
      <c r="H2244" s="11" t="s">
        <v>7285</v>
      </c>
      <c r="I2244" s="68" t="s">
        <v>2040</v>
      </c>
      <c r="J2244" s="68"/>
      <c r="K2244" s="68"/>
      <c r="L2244" s="68"/>
      <c r="M2244" s="68"/>
      <c r="N2244" s="68"/>
      <c r="O2244" s="31" t="s">
        <v>3763</v>
      </c>
      <c r="P2244" s="31">
        <v>0.73399999999999999</v>
      </c>
    </row>
    <row r="2245" spans="1:16" x14ac:dyDescent="0.35">
      <c r="A2245" s="2" t="s">
        <v>11</v>
      </c>
      <c r="B2245" s="27">
        <v>2</v>
      </c>
      <c r="C2245" s="2" t="s">
        <v>279</v>
      </c>
      <c r="D2245" s="11" t="s">
        <v>184</v>
      </c>
      <c r="E2245" s="11"/>
      <c r="F2245" s="13" t="s">
        <v>107</v>
      </c>
      <c r="G2245" s="11" t="s">
        <v>608</v>
      </c>
      <c r="H2245" s="11" t="s">
        <v>7273</v>
      </c>
      <c r="I2245" s="68" t="s">
        <v>2040</v>
      </c>
      <c r="J2245" s="68"/>
      <c r="K2245" s="68"/>
      <c r="L2245" s="68"/>
      <c r="M2245" s="68" t="s">
        <v>2040</v>
      </c>
      <c r="N2245" s="68"/>
      <c r="O2245" s="31" t="s">
        <v>3764</v>
      </c>
      <c r="P2245" s="31">
        <v>0.73399999999999999</v>
      </c>
    </row>
    <row r="2246" spans="1:16" x14ac:dyDescent="0.35">
      <c r="A2246" s="2" t="s">
        <v>11</v>
      </c>
      <c r="B2246" s="27">
        <v>2</v>
      </c>
      <c r="C2246" s="2" t="s">
        <v>279</v>
      </c>
      <c r="D2246" s="11" t="s">
        <v>184</v>
      </c>
      <c r="E2246" s="11"/>
      <c r="F2246" s="13" t="s">
        <v>159</v>
      </c>
      <c r="G2246" s="11" t="s">
        <v>608</v>
      </c>
      <c r="H2246" s="11" t="s">
        <v>7269</v>
      </c>
      <c r="I2246" s="68"/>
      <c r="J2246" s="68"/>
      <c r="K2246" s="68"/>
      <c r="L2246" s="68"/>
      <c r="M2246" s="68"/>
      <c r="N2246" s="68"/>
      <c r="O2246" s="31" t="s">
        <v>1315</v>
      </c>
      <c r="P2246" s="31">
        <v>1.0589999999999999</v>
      </c>
    </row>
    <row r="2247" spans="1:16" x14ac:dyDescent="0.35">
      <c r="A2247" s="2" t="s">
        <v>11</v>
      </c>
      <c r="B2247" s="27">
        <v>2</v>
      </c>
      <c r="C2247" s="2" t="s">
        <v>279</v>
      </c>
      <c r="D2247" s="11" t="s">
        <v>184</v>
      </c>
      <c r="E2247" s="11"/>
      <c r="F2247" s="13" t="s">
        <v>159</v>
      </c>
      <c r="G2247" s="11" t="s">
        <v>608</v>
      </c>
      <c r="H2247" s="11" t="s">
        <v>7279</v>
      </c>
      <c r="I2247" s="68"/>
      <c r="J2247" s="68"/>
      <c r="K2247" s="68"/>
      <c r="L2247" s="68"/>
      <c r="M2247" s="68" t="s">
        <v>2040</v>
      </c>
      <c r="N2247" s="68"/>
      <c r="O2247" s="31" t="s">
        <v>3765</v>
      </c>
      <c r="P2247" s="31">
        <v>0.84699999999999998</v>
      </c>
    </row>
    <row r="2248" spans="1:16" x14ac:dyDescent="0.35">
      <c r="A2248" s="2" t="s">
        <v>11</v>
      </c>
      <c r="B2248" s="27">
        <v>2</v>
      </c>
      <c r="C2248" s="2" t="s">
        <v>279</v>
      </c>
      <c r="D2248" s="11" t="s">
        <v>184</v>
      </c>
      <c r="E2248" s="11"/>
      <c r="F2248" s="13" t="s">
        <v>159</v>
      </c>
      <c r="G2248" s="11" t="s">
        <v>608</v>
      </c>
      <c r="H2248" s="11" t="s">
        <v>7285</v>
      </c>
      <c r="I2248" s="68" t="s">
        <v>2040</v>
      </c>
      <c r="J2248" s="68"/>
      <c r="K2248" s="68"/>
      <c r="L2248" s="68"/>
      <c r="M2248" s="68"/>
      <c r="N2248" s="68"/>
      <c r="O2248" s="31" t="s">
        <v>3766</v>
      </c>
      <c r="P2248" s="31">
        <v>1.218</v>
      </c>
    </row>
    <row r="2249" spans="1:16" x14ac:dyDescent="0.35">
      <c r="A2249" s="2" t="s">
        <v>11</v>
      </c>
      <c r="B2249" s="27">
        <v>2</v>
      </c>
      <c r="C2249" s="2" t="s">
        <v>279</v>
      </c>
      <c r="D2249" s="11" t="s">
        <v>184</v>
      </c>
      <c r="E2249" s="11"/>
      <c r="F2249" s="13" t="s">
        <v>159</v>
      </c>
      <c r="G2249" s="11" t="s">
        <v>608</v>
      </c>
      <c r="H2249" s="11" t="s">
        <v>7273</v>
      </c>
      <c r="I2249" s="68" t="s">
        <v>2040</v>
      </c>
      <c r="J2249" s="68"/>
      <c r="K2249" s="68"/>
      <c r="L2249" s="68"/>
      <c r="M2249" s="68" t="s">
        <v>2040</v>
      </c>
      <c r="N2249" s="68"/>
      <c r="O2249" s="31" t="s">
        <v>3767</v>
      </c>
      <c r="P2249" s="31">
        <v>1.218</v>
      </c>
    </row>
    <row r="2250" spans="1:16" ht="29" x14ac:dyDescent="0.35">
      <c r="A2250" s="2" t="s">
        <v>11</v>
      </c>
      <c r="B2250" s="27">
        <v>2</v>
      </c>
      <c r="C2250" s="2" t="s">
        <v>279</v>
      </c>
      <c r="D2250" s="11" t="s">
        <v>185</v>
      </c>
      <c r="E2250" s="11"/>
      <c r="F2250" s="30" t="s">
        <v>608</v>
      </c>
      <c r="G2250" s="11" t="s">
        <v>608</v>
      </c>
      <c r="H2250" s="11" t="s">
        <v>7269</v>
      </c>
      <c r="I2250" s="68"/>
      <c r="J2250" s="68"/>
      <c r="K2250" s="68"/>
      <c r="L2250" s="68"/>
      <c r="M2250" s="68"/>
      <c r="N2250" s="68"/>
      <c r="O2250" s="31" t="s">
        <v>1316</v>
      </c>
      <c r="P2250" s="31">
        <v>0.28999999999999998</v>
      </c>
    </row>
    <row r="2251" spans="1:16" ht="29" x14ac:dyDescent="0.35">
      <c r="A2251" s="2" t="s">
        <v>11</v>
      </c>
      <c r="B2251" s="27">
        <v>2</v>
      </c>
      <c r="C2251" s="2" t="s">
        <v>279</v>
      </c>
      <c r="D2251" s="11" t="s">
        <v>185</v>
      </c>
      <c r="E2251" s="11"/>
      <c r="F2251" s="30" t="s">
        <v>608</v>
      </c>
      <c r="G2251" s="11" t="s">
        <v>608</v>
      </c>
      <c r="H2251" s="11" t="s">
        <v>7279</v>
      </c>
      <c r="I2251" s="68"/>
      <c r="J2251" s="68"/>
      <c r="K2251" s="68"/>
      <c r="L2251" s="68"/>
      <c r="M2251" s="68" t="s">
        <v>2040</v>
      </c>
      <c r="N2251" s="68"/>
      <c r="O2251" s="31" t="s">
        <v>3768</v>
      </c>
      <c r="P2251" s="31">
        <v>0.23200000000000001</v>
      </c>
    </row>
    <row r="2252" spans="1:16" ht="29" x14ac:dyDescent="0.35">
      <c r="A2252" s="2" t="s">
        <v>11</v>
      </c>
      <c r="B2252" s="27">
        <v>2</v>
      </c>
      <c r="C2252" s="2" t="s">
        <v>279</v>
      </c>
      <c r="D2252" s="11" t="s">
        <v>186</v>
      </c>
      <c r="E2252" s="11"/>
      <c r="F2252" s="11" t="s">
        <v>106</v>
      </c>
      <c r="G2252" s="11" t="s">
        <v>608</v>
      </c>
      <c r="H2252" s="11" t="s">
        <v>7269</v>
      </c>
      <c r="I2252" s="68"/>
      <c r="J2252" s="68"/>
      <c r="K2252" s="68"/>
      <c r="L2252" s="68"/>
      <c r="M2252" s="68"/>
      <c r="N2252" s="68"/>
      <c r="O2252" s="31" t="s">
        <v>1317</v>
      </c>
      <c r="P2252" s="31">
        <v>4.3999999999999997E-2</v>
      </c>
    </row>
    <row r="2253" spans="1:16" ht="29" x14ac:dyDescent="0.35">
      <c r="A2253" s="2" t="s">
        <v>11</v>
      </c>
      <c r="B2253" s="27">
        <v>2</v>
      </c>
      <c r="C2253" s="2" t="s">
        <v>279</v>
      </c>
      <c r="D2253" s="11" t="s">
        <v>186</v>
      </c>
      <c r="E2253" s="11"/>
      <c r="F2253" s="11" t="s">
        <v>106</v>
      </c>
      <c r="G2253" s="11" t="s">
        <v>608</v>
      </c>
      <c r="H2253" s="11" t="s">
        <v>7279</v>
      </c>
      <c r="I2253" s="68"/>
      <c r="J2253" s="68"/>
      <c r="K2253" s="68"/>
      <c r="L2253" s="68"/>
      <c r="M2253" s="68" t="s">
        <v>2040</v>
      </c>
      <c r="N2253" s="68"/>
      <c r="O2253" s="31" t="s">
        <v>3769</v>
      </c>
      <c r="P2253" s="31">
        <v>3.5000000000000003E-2</v>
      </c>
    </row>
    <row r="2254" spans="1:16" ht="29" x14ac:dyDescent="0.35">
      <c r="A2254" s="2" t="s">
        <v>11</v>
      </c>
      <c r="B2254" s="27">
        <v>2</v>
      </c>
      <c r="C2254" s="2" t="s">
        <v>279</v>
      </c>
      <c r="D2254" s="11" t="s">
        <v>186</v>
      </c>
      <c r="E2254" s="11"/>
      <c r="F2254" s="11" t="s">
        <v>98</v>
      </c>
      <c r="G2254" s="11" t="s">
        <v>608</v>
      </c>
      <c r="H2254" s="11" t="s">
        <v>7269</v>
      </c>
      <c r="I2254" s="68"/>
      <c r="J2254" s="68"/>
      <c r="K2254" s="68"/>
      <c r="L2254" s="68"/>
      <c r="M2254" s="68"/>
      <c r="N2254" s="68"/>
      <c r="O2254" s="31" t="s">
        <v>1318</v>
      </c>
      <c r="P2254" s="31">
        <v>0.10199999999999999</v>
      </c>
    </row>
    <row r="2255" spans="1:16" ht="29" x14ac:dyDescent="0.35">
      <c r="A2255" s="2" t="s">
        <v>11</v>
      </c>
      <c r="B2255" s="27">
        <v>2</v>
      </c>
      <c r="C2255" s="2" t="s">
        <v>279</v>
      </c>
      <c r="D2255" s="11" t="s">
        <v>186</v>
      </c>
      <c r="E2255" s="11"/>
      <c r="F2255" s="11" t="s">
        <v>98</v>
      </c>
      <c r="G2255" s="11" t="s">
        <v>608</v>
      </c>
      <c r="H2255" s="11" t="s">
        <v>7279</v>
      </c>
      <c r="I2255" s="68"/>
      <c r="J2255" s="68"/>
      <c r="K2255" s="68"/>
      <c r="L2255" s="68"/>
      <c r="M2255" s="68" t="s">
        <v>2040</v>
      </c>
      <c r="N2255" s="68"/>
      <c r="O2255" s="31" t="s">
        <v>3770</v>
      </c>
      <c r="P2255" s="31">
        <v>8.2000000000000003E-2</v>
      </c>
    </row>
    <row r="2256" spans="1:16" ht="29" x14ac:dyDescent="0.35">
      <c r="A2256" s="2" t="s">
        <v>11</v>
      </c>
      <c r="B2256" s="27">
        <v>2</v>
      </c>
      <c r="C2256" s="2" t="s">
        <v>279</v>
      </c>
      <c r="D2256" s="11" t="s">
        <v>186</v>
      </c>
      <c r="E2256" s="11"/>
      <c r="F2256" s="11" t="s">
        <v>104</v>
      </c>
      <c r="G2256" s="11" t="s">
        <v>608</v>
      </c>
      <c r="H2256" s="11" t="s">
        <v>7269</v>
      </c>
      <c r="I2256" s="68"/>
      <c r="J2256" s="68"/>
      <c r="K2256" s="68"/>
      <c r="L2256" s="68"/>
      <c r="M2256" s="68"/>
      <c r="N2256" s="68"/>
      <c r="O2256" s="31" t="s">
        <v>1319</v>
      </c>
      <c r="P2256" s="31">
        <v>0.218</v>
      </c>
    </row>
    <row r="2257" spans="1:16" ht="29" x14ac:dyDescent="0.35">
      <c r="A2257" s="2" t="s">
        <v>11</v>
      </c>
      <c r="B2257" s="27">
        <v>2</v>
      </c>
      <c r="C2257" s="2" t="s">
        <v>279</v>
      </c>
      <c r="D2257" s="11" t="s">
        <v>186</v>
      </c>
      <c r="E2257" s="11"/>
      <c r="F2257" s="11" t="s">
        <v>104</v>
      </c>
      <c r="G2257" s="11" t="s">
        <v>608</v>
      </c>
      <c r="H2257" s="11" t="s">
        <v>7279</v>
      </c>
      <c r="I2257" s="68"/>
      <c r="J2257" s="68"/>
      <c r="K2257" s="68"/>
      <c r="L2257" s="68"/>
      <c r="M2257" s="68" t="s">
        <v>2040</v>
      </c>
      <c r="N2257" s="68"/>
      <c r="O2257" s="31" t="s">
        <v>3771</v>
      </c>
      <c r="P2257" s="31">
        <v>0.17399999999999999</v>
      </c>
    </row>
    <row r="2258" spans="1:16" ht="29" x14ac:dyDescent="0.35">
      <c r="A2258" s="2" t="s">
        <v>11</v>
      </c>
      <c r="B2258" s="27">
        <v>2</v>
      </c>
      <c r="C2258" s="2" t="s">
        <v>279</v>
      </c>
      <c r="D2258" s="11" t="s">
        <v>186</v>
      </c>
      <c r="E2258" s="11"/>
      <c r="F2258" s="11" t="s">
        <v>171</v>
      </c>
      <c r="G2258" s="11" t="s">
        <v>608</v>
      </c>
      <c r="H2258" s="11" t="s">
        <v>7269</v>
      </c>
      <c r="I2258" s="68"/>
      <c r="J2258" s="68"/>
      <c r="K2258" s="68"/>
      <c r="L2258" s="68"/>
      <c r="M2258" s="68"/>
      <c r="N2258" s="68"/>
      <c r="O2258" s="31" t="s">
        <v>1320</v>
      </c>
      <c r="P2258" s="31">
        <v>0.36299999999999999</v>
      </c>
    </row>
    <row r="2259" spans="1:16" ht="29" x14ac:dyDescent="0.35">
      <c r="A2259" s="2" t="s">
        <v>11</v>
      </c>
      <c r="B2259" s="27">
        <v>2</v>
      </c>
      <c r="C2259" s="2" t="s">
        <v>279</v>
      </c>
      <c r="D2259" s="11" t="s">
        <v>186</v>
      </c>
      <c r="E2259" s="11"/>
      <c r="F2259" s="11" t="s">
        <v>171</v>
      </c>
      <c r="G2259" s="11" t="s">
        <v>608</v>
      </c>
      <c r="H2259" s="11" t="s">
        <v>7279</v>
      </c>
      <c r="I2259" s="68"/>
      <c r="J2259" s="68"/>
      <c r="K2259" s="68"/>
      <c r="L2259" s="68"/>
      <c r="M2259" s="68" t="s">
        <v>2040</v>
      </c>
      <c r="N2259" s="68"/>
      <c r="O2259" s="31" t="s">
        <v>3772</v>
      </c>
      <c r="P2259" s="31">
        <v>0.28999999999999998</v>
      </c>
    </row>
    <row r="2260" spans="1:16" x14ac:dyDescent="0.35">
      <c r="A2260" s="2" t="s">
        <v>11</v>
      </c>
      <c r="B2260" s="27">
        <v>2</v>
      </c>
      <c r="C2260" s="2" t="s">
        <v>279</v>
      </c>
      <c r="D2260" s="11" t="s">
        <v>333</v>
      </c>
      <c r="E2260" s="11"/>
      <c r="F2260" s="11" t="s">
        <v>252</v>
      </c>
      <c r="G2260" s="11" t="s">
        <v>99</v>
      </c>
      <c r="H2260" s="11" t="s">
        <v>7269</v>
      </c>
      <c r="I2260" s="68"/>
      <c r="J2260" s="68"/>
      <c r="K2260" s="68"/>
      <c r="L2260" s="68"/>
      <c r="M2260" s="68"/>
      <c r="N2260" s="68"/>
      <c r="O2260" s="31" t="s">
        <v>1321</v>
      </c>
      <c r="P2260" s="31">
        <v>1E-3</v>
      </c>
    </row>
    <row r="2261" spans="1:16" x14ac:dyDescent="0.35">
      <c r="A2261" s="2" t="s">
        <v>11</v>
      </c>
      <c r="B2261" s="27">
        <v>2</v>
      </c>
      <c r="C2261" s="2" t="s">
        <v>279</v>
      </c>
      <c r="D2261" s="11" t="s">
        <v>333</v>
      </c>
      <c r="E2261" s="11"/>
      <c r="F2261" s="11" t="s">
        <v>252</v>
      </c>
      <c r="G2261" s="11" t="s">
        <v>99</v>
      </c>
      <c r="H2261" s="11" t="s">
        <v>7279</v>
      </c>
      <c r="I2261" s="68"/>
      <c r="J2261" s="68"/>
      <c r="K2261" s="68"/>
      <c r="L2261" s="68"/>
      <c r="M2261" s="68" t="s">
        <v>2040</v>
      </c>
      <c r="N2261" s="68"/>
      <c r="O2261" s="31" t="s">
        <v>3773</v>
      </c>
      <c r="P2261" s="31">
        <v>1E-3</v>
      </c>
    </row>
    <row r="2262" spans="1:16" x14ac:dyDescent="0.35">
      <c r="A2262" s="2" t="s">
        <v>11</v>
      </c>
      <c r="B2262" s="27">
        <v>2</v>
      </c>
      <c r="C2262" s="2" t="s">
        <v>279</v>
      </c>
      <c r="D2262" s="11" t="s">
        <v>333</v>
      </c>
      <c r="E2262" s="11"/>
      <c r="F2262" s="11" t="s">
        <v>252</v>
      </c>
      <c r="G2262" s="11" t="s">
        <v>99</v>
      </c>
      <c r="H2262" s="11" t="s">
        <v>7288</v>
      </c>
      <c r="I2262" s="68"/>
      <c r="J2262" s="68"/>
      <c r="K2262" s="68"/>
      <c r="L2262" s="68"/>
      <c r="M2262" s="68"/>
      <c r="N2262" s="68" t="s">
        <v>2040</v>
      </c>
      <c r="O2262" s="31" t="s">
        <v>3774</v>
      </c>
      <c r="P2262" s="31">
        <v>1E-3</v>
      </c>
    </row>
    <row r="2263" spans="1:16" x14ac:dyDescent="0.35">
      <c r="A2263" s="2" t="s">
        <v>11</v>
      </c>
      <c r="B2263" s="27">
        <v>2</v>
      </c>
      <c r="C2263" s="2" t="s">
        <v>279</v>
      </c>
      <c r="D2263" s="11" t="s">
        <v>333</v>
      </c>
      <c r="E2263" s="11"/>
      <c r="F2263" s="11" t="s">
        <v>252</v>
      </c>
      <c r="G2263" s="11" t="s">
        <v>99</v>
      </c>
      <c r="H2263" s="11" t="s">
        <v>7276</v>
      </c>
      <c r="I2263" s="68"/>
      <c r="J2263" s="68"/>
      <c r="K2263" s="68"/>
      <c r="L2263" s="68"/>
      <c r="M2263" s="68" t="s">
        <v>2040</v>
      </c>
      <c r="N2263" s="68" t="s">
        <v>2040</v>
      </c>
      <c r="O2263" s="31" t="s">
        <v>3775</v>
      </c>
      <c r="P2263" s="31">
        <v>1E-3</v>
      </c>
    </row>
    <row r="2264" spans="1:16" x14ac:dyDescent="0.35">
      <c r="A2264" s="2" t="s">
        <v>11</v>
      </c>
      <c r="B2264" s="27">
        <v>2</v>
      </c>
      <c r="C2264" s="2" t="s">
        <v>279</v>
      </c>
      <c r="D2264" s="11" t="s">
        <v>333</v>
      </c>
      <c r="E2264" s="11"/>
      <c r="F2264" s="11" t="s">
        <v>252</v>
      </c>
      <c r="G2264" s="11" t="s">
        <v>659</v>
      </c>
      <c r="H2264" s="11" t="s">
        <v>7269</v>
      </c>
      <c r="I2264" s="68"/>
      <c r="J2264" s="68"/>
      <c r="K2264" s="68"/>
      <c r="L2264" s="68"/>
      <c r="M2264" s="68"/>
      <c r="N2264" s="68"/>
      <c r="O2264" s="31" t="s">
        <v>1322</v>
      </c>
      <c r="P2264" s="31">
        <v>1E-3</v>
      </c>
    </row>
    <row r="2265" spans="1:16" x14ac:dyDescent="0.35">
      <c r="A2265" s="2" t="s">
        <v>11</v>
      </c>
      <c r="B2265" s="27">
        <v>2</v>
      </c>
      <c r="C2265" s="2" t="s">
        <v>279</v>
      </c>
      <c r="D2265" s="11" t="s">
        <v>333</v>
      </c>
      <c r="E2265" s="11"/>
      <c r="F2265" s="11" t="s">
        <v>252</v>
      </c>
      <c r="G2265" s="11" t="s">
        <v>659</v>
      </c>
      <c r="H2265" s="11" t="s">
        <v>7279</v>
      </c>
      <c r="I2265" s="68"/>
      <c r="J2265" s="68"/>
      <c r="K2265" s="68"/>
      <c r="L2265" s="68"/>
      <c r="M2265" s="68" t="s">
        <v>2040</v>
      </c>
      <c r="N2265" s="68"/>
      <c r="O2265" s="31" t="s">
        <v>3776</v>
      </c>
      <c r="P2265" s="31">
        <v>1E-3</v>
      </c>
    </row>
    <row r="2266" spans="1:16" x14ac:dyDescent="0.35">
      <c r="A2266" s="2" t="s">
        <v>11</v>
      </c>
      <c r="B2266" s="27">
        <v>2</v>
      </c>
      <c r="C2266" s="2" t="s">
        <v>279</v>
      </c>
      <c r="D2266" s="11" t="s">
        <v>333</v>
      </c>
      <c r="E2266" s="11"/>
      <c r="F2266" s="11" t="s">
        <v>252</v>
      </c>
      <c r="G2266" s="11" t="s">
        <v>659</v>
      </c>
      <c r="H2266" s="11" t="s">
        <v>7288</v>
      </c>
      <c r="I2266" s="68"/>
      <c r="J2266" s="68"/>
      <c r="K2266" s="68"/>
      <c r="L2266" s="68"/>
      <c r="M2266" s="68"/>
      <c r="N2266" s="68" t="s">
        <v>2040</v>
      </c>
      <c r="O2266" s="31" t="s">
        <v>3777</v>
      </c>
      <c r="P2266" s="31">
        <v>1E-3</v>
      </c>
    </row>
    <row r="2267" spans="1:16" x14ac:dyDescent="0.35">
      <c r="A2267" s="2" t="s">
        <v>11</v>
      </c>
      <c r="B2267" s="27">
        <v>2</v>
      </c>
      <c r="C2267" s="2" t="s">
        <v>279</v>
      </c>
      <c r="D2267" s="11" t="s">
        <v>333</v>
      </c>
      <c r="E2267" s="11"/>
      <c r="F2267" s="11" t="s">
        <v>252</v>
      </c>
      <c r="G2267" s="11" t="s">
        <v>659</v>
      </c>
      <c r="H2267" s="11" t="s">
        <v>7276</v>
      </c>
      <c r="I2267" s="68"/>
      <c r="J2267" s="68"/>
      <c r="K2267" s="68"/>
      <c r="L2267" s="68"/>
      <c r="M2267" s="68" t="s">
        <v>2040</v>
      </c>
      <c r="N2267" s="68" t="s">
        <v>2040</v>
      </c>
      <c r="O2267" s="31" t="s">
        <v>3778</v>
      </c>
      <c r="P2267" s="31">
        <v>1E-3</v>
      </c>
    </row>
    <row r="2268" spans="1:16" x14ac:dyDescent="0.35">
      <c r="A2268" s="2" t="s">
        <v>11</v>
      </c>
      <c r="B2268" s="27">
        <v>2</v>
      </c>
      <c r="C2268" s="2" t="s">
        <v>279</v>
      </c>
      <c r="D2268" s="11" t="s">
        <v>333</v>
      </c>
      <c r="E2268" s="11"/>
      <c r="F2268" s="11" t="s">
        <v>253</v>
      </c>
      <c r="G2268" s="11" t="s">
        <v>99</v>
      </c>
      <c r="H2268" s="11" t="s">
        <v>7269</v>
      </c>
      <c r="I2268" s="68"/>
      <c r="J2268" s="68"/>
      <c r="K2268" s="68"/>
      <c r="L2268" s="68"/>
      <c r="M2268" s="68"/>
      <c r="N2268" s="68"/>
      <c r="O2268" s="31" t="s">
        <v>1323</v>
      </c>
      <c r="P2268" s="31">
        <v>2E-3</v>
      </c>
    </row>
    <row r="2269" spans="1:16" x14ac:dyDescent="0.35">
      <c r="A2269" s="2" t="s">
        <v>11</v>
      </c>
      <c r="B2269" s="27">
        <v>2</v>
      </c>
      <c r="C2269" s="2" t="s">
        <v>279</v>
      </c>
      <c r="D2269" s="11" t="s">
        <v>333</v>
      </c>
      <c r="E2269" s="11"/>
      <c r="F2269" s="11" t="s">
        <v>253</v>
      </c>
      <c r="G2269" s="11" t="s">
        <v>99</v>
      </c>
      <c r="H2269" s="11" t="s">
        <v>7279</v>
      </c>
      <c r="I2269" s="68"/>
      <c r="J2269" s="68"/>
      <c r="K2269" s="68"/>
      <c r="L2269" s="68"/>
      <c r="M2269" s="68" t="s">
        <v>2040</v>
      </c>
      <c r="N2269" s="68"/>
      <c r="O2269" s="31" t="s">
        <v>3779</v>
      </c>
      <c r="P2269" s="31">
        <v>2E-3</v>
      </c>
    </row>
    <row r="2270" spans="1:16" x14ac:dyDescent="0.35">
      <c r="A2270" s="2" t="s">
        <v>11</v>
      </c>
      <c r="B2270" s="27">
        <v>2</v>
      </c>
      <c r="C2270" s="2" t="s">
        <v>279</v>
      </c>
      <c r="D2270" s="11" t="s">
        <v>333</v>
      </c>
      <c r="E2270" s="11"/>
      <c r="F2270" s="11" t="s">
        <v>253</v>
      </c>
      <c r="G2270" s="11" t="s">
        <v>99</v>
      </c>
      <c r="H2270" s="11" t="s">
        <v>7288</v>
      </c>
      <c r="I2270" s="68"/>
      <c r="J2270" s="68"/>
      <c r="K2270" s="68"/>
      <c r="L2270" s="68"/>
      <c r="M2270" s="68"/>
      <c r="N2270" s="68" t="s">
        <v>2040</v>
      </c>
      <c r="O2270" s="31" t="s">
        <v>3780</v>
      </c>
      <c r="P2270" s="31">
        <v>2E-3</v>
      </c>
    </row>
    <row r="2271" spans="1:16" x14ac:dyDescent="0.35">
      <c r="A2271" s="2" t="s">
        <v>11</v>
      </c>
      <c r="B2271" s="27">
        <v>2</v>
      </c>
      <c r="C2271" s="2" t="s">
        <v>279</v>
      </c>
      <c r="D2271" s="11" t="s">
        <v>333</v>
      </c>
      <c r="E2271" s="11"/>
      <c r="F2271" s="11" t="s">
        <v>253</v>
      </c>
      <c r="G2271" s="11" t="s">
        <v>99</v>
      </c>
      <c r="H2271" s="11" t="s">
        <v>7276</v>
      </c>
      <c r="I2271" s="68"/>
      <c r="J2271" s="68"/>
      <c r="K2271" s="68"/>
      <c r="L2271" s="68"/>
      <c r="M2271" s="68" t="s">
        <v>2040</v>
      </c>
      <c r="N2271" s="68" t="s">
        <v>2040</v>
      </c>
      <c r="O2271" s="31" t="s">
        <v>3781</v>
      </c>
      <c r="P2271" s="31">
        <v>1E-3</v>
      </c>
    </row>
    <row r="2272" spans="1:16" x14ac:dyDescent="0.35">
      <c r="A2272" s="2" t="s">
        <v>11</v>
      </c>
      <c r="B2272" s="27">
        <v>2</v>
      </c>
      <c r="C2272" s="2" t="s">
        <v>279</v>
      </c>
      <c r="D2272" s="11" t="s">
        <v>333</v>
      </c>
      <c r="E2272" s="11"/>
      <c r="F2272" s="11" t="s">
        <v>253</v>
      </c>
      <c r="G2272" s="11" t="s">
        <v>659</v>
      </c>
      <c r="H2272" s="11" t="s">
        <v>7269</v>
      </c>
      <c r="I2272" s="68"/>
      <c r="J2272" s="68"/>
      <c r="K2272" s="68"/>
      <c r="L2272" s="68"/>
      <c r="M2272" s="68"/>
      <c r="N2272" s="68"/>
      <c r="O2272" s="31" t="s">
        <v>1324</v>
      </c>
      <c r="P2272" s="31">
        <v>3.0000000000000001E-3</v>
      </c>
    </row>
    <row r="2273" spans="1:16" x14ac:dyDescent="0.35">
      <c r="A2273" s="2" t="s">
        <v>11</v>
      </c>
      <c r="B2273" s="27">
        <v>2</v>
      </c>
      <c r="C2273" s="2" t="s">
        <v>279</v>
      </c>
      <c r="D2273" s="11" t="s">
        <v>333</v>
      </c>
      <c r="E2273" s="11"/>
      <c r="F2273" s="11" t="s">
        <v>253</v>
      </c>
      <c r="G2273" s="11" t="s">
        <v>659</v>
      </c>
      <c r="H2273" s="11" t="s">
        <v>7279</v>
      </c>
      <c r="I2273" s="68"/>
      <c r="J2273" s="68"/>
      <c r="K2273" s="68"/>
      <c r="L2273" s="68"/>
      <c r="M2273" s="68" t="s">
        <v>2040</v>
      </c>
      <c r="N2273" s="68"/>
      <c r="O2273" s="31" t="s">
        <v>3782</v>
      </c>
      <c r="P2273" s="31">
        <v>2E-3</v>
      </c>
    </row>
    <row r="2274" spans="1:16" x14ac:dyDescent="0.35">
      <c r="A2274" s="2" t="s">
        <v>11</v>
      </c>
      <c r="B2274" s="27">
        <v>2</v>
      </c>
      <c r="C2274" s="2" t="s">
        <v>279</v>
      </c>
      <c r="D2274" s="11" t="s">
        <v>333</v>
      </c>
      <c r="E2274" s="11"/>
      <c r="F2274" s="11" t="s">
        <v>253</v>
      </c>
      <c r="G2274" s="11" t="s">
        <v>659</v>
      </c>
      <c r="H2274" s="11" t="s">
        <v>7288</v>
      </c>
      <c r="I2274" s="68"/>
      <c r="J2274" s="68"/>
      <c r="K2274" s="68"/>
      <c r="L2274" s="68"/>
      <c r="M2274" s="68"/>
      <c r="N2274" s="68" t="s">
        <v>2040</v>
      </c>
      <c r="O2274" s="31" t="s">
        <v>3783</v>
      </c>
      <c r="P2274" s="31">
        <v>2E-3</v>
      </c>
    </row>
    <row r="2275" spans="1:16" x14ac:dyDescent="0.35">
      <c r="A2275" s="2" t="s">
        <v>11</v>
      </c>
      <c r="B2275" s="27">
        <v>2</v>
      </c>
      <c r="C2275" s="2" t="s">
        <v>279</v>
      </c>
      <c r="D2275" s="11" t="s">
        <v>333</v>
      </c>
      <c r="E2275" s="11"/>
      <c r="F2275" s="11" t="s">
        <v>253</v>
      </c>
      <c r="G2275" s="11" t="s">
        <v>659</v>
      </c>
      <c r="H2275" s="11" t="s">
        <v>7276</v>
      </c>
      <c r="I2275" s="68"/>
      <c r="J2275" s="68"/>
      <c r="K2275" s="68"/>
      <c r="L2275" s="68"/>
      <c r="M2275" s="68" t="s">
        <v>2040</v>
      </c>
      <c r="N2275" s="68" t="s">
        <v>2040</v>
      </c>
      <c r="O2275" s="31" t="s">
        <v>3784</v>
      </c>
      <c r="P2275" s="31">
        <v>2E-3</v>
      </c>
    </row>
    <row r="2276" spans="1:16" x14ac:dyDescent="0.35">
      <c r="A2276" s="2" t="s">
        <v>11</v>
      </c>
      <c r="B2276" s="27">
        <v>2</v>
      </c>
      <c r="C2276" s="2" t="s">
        <v>279</v>
      </c>
      <c r="D2276" s="11" t="s">
        <v>333</v>
      </c>
      <c r="E2276" s="11"/>
      <c r="F2276" s="11" t="s">
        <v>254</v>
      </c>
      <c r="G2276" s="11" t="s">
        <v>99</v>
      </c>
      <c r="H2276" s="11" t="s">
        <v>7269</v>
      </c>
      <c r="I2276" s="68"/>
      <c r="J2276" s="68"/>
      <c r="K2276" s="68"/>
      <c r="L2276" s="68"/>
      <c r="M2276" s="68"/>
      <c r="N2276" s="68"/>
      <c r="O2276" s="31" t="s">
        <v>1325</v>
      </c>
      <c r="P2276" s="31">
        <v>3.0000000000000001E-3</v>
      </c>
    </row>
    <row r="2277" spans="1:16" x14ac:dyDescent="0.35">
      <c r="A2277" s="2" t="s">
        <v>11</v>
      </c>
      <c r="B2277" s="27">
        <v>2</v>
      </c>
      <c r="C2277" s="2" t="s">
        <v>279</v>
      </c>
      <c r="D2277" s="11" t="s">
        <v>333</v>
      </c>
      <c r="E2277" s="11"/>
      <c r="F2277" s="11" t="s">
        <v>254</v>
      </c>
      <c r="G2277" s="11" t="s">
        <v>99</v>
      </c>
      <c r="H2277" s="11" t="s">
        <v>7279</v>
      </c>
      <c r="I2277" s="68"/>
      <c r="J2277" s="68"/>
      <c r="K2277" s="68"/>
      <c r="L2277" s="68"/>
      <c r="M2277" s="68" t="s">
        <v>2040</v>
      </c>
      <c r="N2277" s="68"/>
      <c r="O2277" s="31" t="s">
        <v>3785</v>
      </c>
      <c r="P2277" s="31">
        <v>2E-3</v>
      </c>
    </row>
    <row r="2278" spans="1:16" x14ac:dyDescent="0.35">
      <c r="A2278" s="2" t="s">
        <v>11</v>
      </c>
      <c r="B2278" s="27">
        <v>2</v>
      </c>
      <c r="C2278" s="2" t="s">
        <v>279</v>
      </c>
      <c r="D2278" s="11" t="s">
        <v>333</v>
      </c>
      <c r="E2278" s="11"/>
      <c r="F2278" s="11" t="s">
        <v>254</v>
      </c>
      <c r="G2278" s="11" t="s">
        <v>99</v>
      </c>
      <c r="H2278" s="11" t="s">
        <v>7288</v>
      </c>
      <c r="I2278" s="68"/>
      <c r="J2278" s="68"/>
      <c r="K2278" s="68"/>
      <c r="L2278" s="68"/>
      <c r="M2278" s="68"/>
      <c r="N2278" s="68" t="s">
        <v>2040</v>
      </c>
      <c r="O2278" s="31" t="s">
        <v>3786</v>
      </c>
      <c r="P2278" s="31">
        <v>2E-3</v>
      </c>
    </row>
    <row r="2279" spans="1:16" x14ac:dyDescent="0.35">
      <c r="A2279" s="2" t="s">
        <v>11</v>
      </c>
      <c r="B2279" s="27">
        <v>2</v>
      </c>
      <c r="C2279" s="2" t="s">
        <v>279</v>
      </c>
      <c r="D2279" s="11" t="s">
        <v>333</v>
      </c>
      <c r="E2279" s="11"/>
      <c r="F2279" s="11" t="s">
        <v>254</v>
      </c>
      <c r="G2279" s="11" t="s">
        <v>99</v>
      </c>
      <c r="H2279" s="11" t="s">
        <v>7276</v>
      </c>
      <c r="I2279" s="68"/>
      <c r="J2279" s="68"/>
      <c r="K2279" s="68"/>
      <c r="L2279" s="68"/>
      <c r="M2279" s="68" t="s">
        <v>2040</v>
      </c>
      <c r="N2279" s="68" t="s">
        <v>2040</v>
      </c>
      <c r="O2279" s="31" t="s">
        <v>3787</v>
      </c>
      <c r="P2279" s="31">
        <v>2E-3</v>
      </c>
    </row>
    <row r="2280" spans="1:16" x14ac:dyDescent="0.35">
      <c r="A2280" s="2" t="s">
        <v>11</v>
      </c>
      <c r="B2280" s="27">
        <v>2</v>
      </c>
      <c r="C2280" s="2" t="s">
        <v>279</v>
      </c>
      <c r="D2280" s="11" t="s">
        <v>333</v>
      </c>
      <c r="E2280" s="11"/>
      <c r="F2280" s="11" t="s">
        <v>254</v>
      </c>
      <c r="G2280" s="11" t="s">
        <v>659</v>
      </c>
      <c r="H2280" s="11" t="s">
        <v>7269</v>
      </c>
      <c r="I2280" s="68"/>
      <c r="J2280" s="68"/>
      <c r="K2280" s="68"/>
      <c r="L2280" s="68"/>
      <c r="M2280" s="68"/>
      <c r="N2280" s="68"/>
      <c r="O2280" s="31" t="s">
        <v>1326</v>
      </c>
      <c r="P2280" s="31">
        <v>4.0000000000000001E-3</v>
      </c>
    </row>
    <row r="2281" spans="1:16" x14ac:dyDescent="0.35">
      <c r="A2281" s="2" t="s">
        <v>11</v>
      </c>
      <c r="B2281" s="27">
        <v>2</v>
      </c>
      <c r="C2281" s="2" t="s">
        <v>279</v>
      </c>
      <c r="D2281" s="11" t="s">
        <v>333</v>
      </c>
      <c r="E2281" s="11"/>
      <c r="F2281" s="11" t="s">
        <v>254</v>
      </c>
      <c r="G2281" s="11" t="s">
        <v>659</v>
      </c>
      <c r="H2281" s="11" t="s">
        <v>7279</v>
      </c>
      <c r="I2281" s="68"/>
      <c r="J2281" s="68"/>
      <c r="K2281" s="68"/>
      <c r="L2281" s="68"/>
      <c r="M2281" s="68" t="s">
        <v>2040</v>
      </c>
      <c r="N2281" s="68"/>
      <c r="O2281" s="31" t="s">
        <v>3788</v>
      </c>
      <c r="P2281" s="31">
        <v>3.0000000000000001E-3</v>
      </c>
    </row>
    <row r="2282" spans="1:16" x14ac:dyDescent="0.35">
      <c r="A2282" s="2" t="s">
        <v>11</v>
      </c>
      <c r="B2282" s="27">
        <v>2</v>
      </c>
      <c r="C2282" s="2" t="s">
        <v>279</v>
      </c>
      <c r="D2282" s="11" t="s">
        <v>333</v>
      </c>
      <c r="E2282" s="11"/>
      <c r="F2282" s="11" t="s">
        <v>254</v>
      </c>
      <c r="G2282" s="11" t="s">
        <v>659</v>
      </c>
      <c r="H2282" s="11" t="s">
        <v>7288</v>
      </c>
      <c r="I2282" s="68"/>
      <c r="J2282" s="68"/>
      <c r="K2282" s="68"/>
      <c r="L2282" s="68"/>
      <c r="M2282" s="68"/>
      <c r="N2282" s="68" t="s">
        <v>2040</v>
      </c>
      <c r="O2282" s="31" t="s">
        <v>3789</v>
      </c>
      <c r="P2282" s="31">
        <v>3.0000000000000001E-3</v>
      </c>
    </row>
    <row r="2283" spans="1:16" x14ac:dyDescent="0.35">
      <c r="A2283" s="2" t="s">
        <v>11</v>
      </c>
      <c r="B2283" s="27">
        <v>2</v>
      </c>
      <c r="C2283" s="2" t="s">
        <v>279</v>
      </c>
      <c r="D2283" s="11" t="s">
        <v>333</v>
      </c>
      <c r="E2283" s="11"/>
      <c r="F2283" s="11" t="s">
        <v>254</v>
      </c>
      <c r="G2283" s="11" t="s">
        <v>659</v>
      </c>
      <c r="H2283" s="11" t="s">
        <v>7276</v>
      </c>
      <c r="I2283" s="68"/>
      <c r="J2283" s="68"/>
      <c r="K2283" s="68"/>
      <c r="L2283" s="68"/>
      <c r="M2283" s="68" t="s">
        <v>2040</v>
      </c>
      <c r="N2283" s="68" t="s">
        <v>2040</v>
      </c>
      <c r="O2283" s="31" t="s">
        <v>3790</v>
      </c>
      <c r="P2283" s="31">
        <v>2E-3</v>
      </c>
    </row>
    <row r="2284" spans="1:16" x14ac:dyDescent="0.35">
      <c r="A2284" s="2" t="s">
        <v>11</v>
      </c>
      <c r="B2284" s="27">
        <v>2</v>
      </c>
      <c r="C2284" s="2" t="s">
        <v>279</v>
      </c>
      <c r="D2284" s="11" t="s">
        <v>333</v>
      </c>
      <c r="E2284" s="11"/>
      <c r="F2284" s="11" t="s">
        <v>255</v>
      </c>
      <c r="G2284" s="11" t="s">
        <v>99</v>
      </c>
      <c r="H2284" s="11" t="s">
        <v>7269</v>
      </c>
      <c r="I2284" s="68"/>
      <c r="J2284" s="68"/>
      <c r="K2284" s="68"/>
      <c r="L2284" s="68"/>
      <c r="M2284" s="68"/>
      <c r="N2284" s="68"/>
      <c r="O2284" s="31" t="s">
        <v>1327</v>
      </c>
      <c r="P2284" s="31">
        <v>8.0000000000000002E-3</v>
      </c>
    </row>
    <row r="2285" spans="1:16" x14ac:dyDescent="0.35">
      <c r="A2285" s="2" t="s">
        <v>11</v>
      </c>
      <c r="B2285" s="27">
        <v>2</v>
      </c>
      <c r="C2285" s="2" t="s">
        <v>279</v>
      </c>
      <c r="D2285" s="11" t="s">
        <v>333</v>
      </c>
      <c r="E2285" s="11"/>
      <c r="F2285" s="11" t="s">
        <v>255</v>
      </c>
      <c r="G2285" s="11" t="s">
        <v>99</v>
      </c>
      <c r="H2285" s="11" t="s">
        <v>7279</v>
      </c>
      <c r="I2285" s="68"/>
      <c r="J2285" s="68"/>
      <c r="K2285" s="68"/>
      <c r="L2285" s="68"/>
      <c r="M2285" s="68" t="s">
        <v>2040</v>
      </c>
      <c r="N2285" s="68"/>
      <c r="O2285" s="31" t="s">
        <v>3791</v>
      </c>
      <c r="P2285" s="31">
        <v>6.0000000000000001E-3</v>
      </c>
    </row>
    <row r="2286" spans="1:16" x14ac:dyDescent="0.35">
      <c r="A2286" s="2" t="s">
        <v>11</v>
      </c>
      <c r="B2286" s="27">
        <v>2</v>
      </c>
      <c r="C2286" s="2" t="s">
        <v>279</v>
      </c>
      <c r="D2286" s="11" t="s">
        <v>333</v>
      </c>
      <c r="E2286" s="11"/>
      <c r="F2286" s="11" t="s">
        <v>255</v>
      </c>
      <c r="G2286" s="11" t="s">
        <v>99</v>
      </c>
      <c r="H2286" s="11" t="s">
        <v>7288</v>
      </c>
      <c r="I2286" s="68"/>
      <c r="J2286" s="68"/>
      <c r="K2286" s="68"/>
      <c r="L2286" s="68"/>
      <c r="M2286" s="68"/>
      <c r="N2286" s="68" t="s">
        <v>2040</v>
      </c>
      <c r="O2286" s="31" t="s">
        <v>3792</v>
      </c>
      <c r="P2286" s="31">
        <v>6.0000000000000001E-3</v>
      </c>
    </row>
    <row r="2287" spans="1:16" x14ac:dyDescent="0.35">
      <c r="A2287" s="2" t="s">
        <v>11</v>
      </c>
      <c r="B2287" s="27">
        <v>2</v>
      </c>
      <c r="C2287" s="2" t="s">
        <v>279</v>
      </c>
      <c r="D2287" s="11" t="s">
        <v>333</v>
      </c>
      <c r="E2287" s="11"/>
      <c r="F2287" s="11" t="s">
        <v>255</v>
      </c>
      <c r="G2287" s="11" t="s">
        <v>99</v>
      </c>
      <c r="H2287" s="11" t="s">
        <v>7276</v>
      </c>
      <c r="I2287" s="68"/>
      <c r="J2287" s="68"/>
      <c r="K2287" s="68"/>
      <c r="L2287" s="68"/>
      <c r="M2287" s="68" t="s">
        <v>2040</v>
      </c>
      <c r="N2287" s="68" t="s">
        <v>2040</v>
      </c>
      <c r="O2287" s="31" t="s">
        <v>3793</v>
      </c>
      <c r="P2287" s="31">
        <v>5.0000000000000001E-3</v>
      </c>
    </row>
    <row r="2288" spans="1:16" x14ac:dyDescent="0.35">
      <c r="A2288" s="2" t="s">
        <v>11</v>
      </c>
      <c r="B2288" s="27">
        <v>2</v>
      </c>
      <c r="C2288" s="2" t="s">
        <v>279</v>
      </c>
      <c r="D2288" s="11" t="s">
        <v>333</v>
      </c>
      <c r="E2288" s="11"/>
      <c r="F2288" s="11" t="s">
        <v>255</v>
      </c>
      <c r="G2288" s="11" t="s">
        <v>659</v>
      </c>
      <c r="H2288" s="11" t="s">
        <v>7269</v>
      </c>
      <c r="I2288" s="68"/>
      <c r="J2288" s="68"/>
      <c r="K2288" s="68"/>
      <c r="L2288" s="68"/>
      <c r="M2288" s="68"/>
      <c r="N2288" s="68"/>
      <c r="O2288" s="31" t="s">
        <v>1328</v>
      </c>
      <c r="P2288" s="31">
        <v>1.4999999999999999E-2</v>
      </c>
    </row>
    <row r="2289" spans="1:16" x14ac:dyDescent="0.35">
      <c r="A2289" s="2" t="s">
        <v>11</v>
      </c>
      <c r="B2289" s="27">
        <v>2</v>
      </c>
      <c r="C2289" s="2" t="s">
        <v>279</v>
      </c>
      <c r="D2289" s="11" t="s">
        <v>333</v>
      </c>
      <c r="E2289" s="11"/>
      <c r="F2289" s="11" t="s">
        <v>255</v>
      </c>
      <c r="G2289" s="11" t="s">
        <v>659</v>
      </c>
      <c r="H2289" s="11" t="s">
        <v>7279</v>
      </c>
      <c r="I2289" s="68"/>
      <c r="J2289" s="68"/>
      <c r="K2289" s="68"/>
      <c r="L2289" s="68"/>
      <c r="M2289" s="68" t="s">
        <v>2040</v>
      </c>
      <c r="N2289" s="68"/>
      <c r="O2289" s="31" t="s">
        <v>3794</v>
      </c>
      <c r="P2289" s="31">
        <v>1.2E-2</v>
      </c>
    </row>
    <row r="2290" spans="1:16" x14ac:dyDescent="0.35">
      <c r="A2290" s="2" t="s">
        <v>11</v>
      </c>
      <c r="B2290" s="27">
        <v>2</v>
      </c>
      <c r="C2290" s="2" t="s">
        <v>279</v>
      </c>
      <c r="D2290" s="11" t="s">
        <v>333</v>
      </c>
      <c r="E2290" s="11"/>
      <c r="F2290" s="11" t="s">
        <v>255</v>
      </c>
      <c r="G2290" s="11" t="s">
        <v>659</v>
      </c>
      <c r="H2290" s="11" t="s">
        <v>7288</v>
      </c>
      <c r="I2290" s="68"/>
      <c r="J2290" s="68"/>
      <c r="K2290" s="68"/>
      <c r="L2290" s="68"/>
      <c r="M2290" s="68"/>
      <c r="N2290" s="68" t="s">
        <v>2040</v>
      </c>
      <c r="O2290" s="31" t="s">
        <v>3795</v>
      </c>
      <c r="P2290" s="31">
        <v>1.2E-2</v>
      </c>
    </row>
    <row r="2291" spans="1:16" x14ac:dyDescent="0.35">
      <c r="A2291" s="2" t="s">
        <v>11</v>
      </c>
      <c r="B2291" s="27">
        <v>2</v>
      </c>
      <c r="C2291" s="2" t="s">
        <v>279</v>
      </c>
      <c r="D2291" s="11" t="s">
        <v>333</v>
      </c>
      <c r="E2291" s="11"/>
      <c r="F2291" s="11" t="s">
        <v>255</v>
      </c>
      <c r="G2291" s="11" t="s">
        <v>659</v>
      </c>
      <c r="H2291" s="11" t="s">
        <v>7276</v>
      </c>
      <c r="I2291" s="68"/>
      <c r="J2291" s="68"/>
      <c r="K2291" s="68"/>
      <c r="L2291" s="68"/>
      <c r="M2291" s="68" t="s">
        <v>2040</v>
      </c>
      <c r="N2291" s="68" t="s">
        <v>2040</v>
      </c>
      <c r="O2291" s="31" t="s">
        <v>3796</v>
      </c>
      <c r="P2291" s="31">
        <v>8.9999999999999993E-3</v>
      </c>
    </row>
    <row r="2292" spans="1:16" x14ac:dyDescent="0.35">
      <c r="A2292" s="2" t="s">
        <v>11</v>
      </c>
      <c r="B2292" s="27">
        <v>2</v>
      </c>
      <c r="C2292" s="2" t="s">
        <v>279</v>
      </c>
      <c r="D2292" s="11" t="s">
        <v>333</v>
      </c>
      <c r="E2292" s="11"/>
      <c r="F2292" s="11" t="s">
        <v>241</v>
      </c>
      <c r="G2292" s="11" t="s">
        <v>99</v>
      </c>
      <c r="H2292" s="11" t="s">
        <v>7269</v>
      </c>
      <c r="I2292" s="68"/>
      <c r="J2292" s="68"/>
      <c r="K2292" s="68"/>
      <c r="L2292" s="68"/>
      <c r="M2292" s="68"/>
      <c r="N2292" s="68"/>
      <c r="O2292" s="31" t="s">
        <v>1329</v>
      </c>
      <c r="P2292" s="31">
        <v>1.7000000000000001E-2</v>
      </c>
    </row>
    <row r="2293" spans="1:16" x14ac:dyDescent="0.35">
      <c r="A2293" s="2" t="s">
        <v>11</v>
      </c>
      <c r="B2293" s="27">
        <v>2</v>
      </c>
      <c r="C2293" s="2" t="s">
        <v>279</v>
      </c>
      <c r="D2293" s="11" t="s">
        <v>333</v>
      </c>
      <c r="E2293" s="11"/>
      <c r="F2293" s="11" t="s">
        <v>241</v>
      </c>
      <c r="G2293" s="11" t="s">
        <v>99</v>
      </c>
      <c r="H2293" s="11" t="s">
        <v>7279</v>
      </c>
      <c r="I2293" s="68"/>
      <c r="J2293" s="68"/>
      <c r="K2293" s="68"/>
      <c r="L2293" s="68"/>
      <c r="M2293" s="68" t="s">
        <v>2040</v>
      </c>
      <c r="N2293" s="68"/>
      <c r="O2293" s="31" t="s">
        <v>3797</v>
      </c>
      <c r="P2293" s="31">
        <v>1.4E-2</v>
      </c>
    </row>
    <row r="2294" spans="1:16" x14ac:dyDescent="0.35">
      <c r="A2294" s="2" t="s">
        <v>11</v>
      </c>
      <c r="B2294" s="27">
        <v>2</v>
      </c>
      <c r="C2294" s="2" t="s">
        <v>279</v>
      </c>
      <c r="D2294" s="11" t="s">
        <v>333</v>
      </c>
      <c r="E2294" s="11"/>
      <c r="F2294" s="11" t="s">
        <v>241</v>
      </c>
      <c r="G2294" s="11" t="s">
        <v>99</v>
      </c>
      <c r="H2294" s="11" t="s">
        <v>7288</v>
      </c>
      <c r="I2294" s="68"/>
      <c r="J2294" s="68"/>
      <c r="K2294" s="68"/>
      <c r="L2294" s="68"/>
      <c r="M2294" s="68"/>
      <c r="N2294" s="68" t="s">
        <v>2040</v>
      </c>
      <c r="O2294" s="31" t="s">
        <v>3798</v>
      </c>
      <c r="P2294" s="31">
        <v>1.4E-2</v>
      </c>
    </row>
    <row r="2295" spans="1:16" x14ac:dyDescent="0.35">
      <c r="A2295" s="2" t="s">
        <v>11</v>
      </c>
      <c r="B2295" s="27">
        <v>2</v>
      </c>
      <c r="C2295" s="2" t="s">
        <v>279</v>
      </c>
      <c r="D2295" s="11" t="s">
        <v>333</v>
      </c>
      <c r="E2295" s="11"/>
      <c r="F2295" s="11" t="s">
        <v>241</v>
      </c>
      <c r="G2295" s="11" t="s">
        <v>99</v>
      </c>
      <c r="H2295" s="11" t="s">
        <v>7276</v>
      </c>
      <c r="I2295" s="68"/>
      <c r="J2295" s="68"/>
      <c r="K2295" s="68"/>
      <c r="L2295" s="68"/>
      <c r="M2295" s="68" t="s">
        <v>2040</v>
      </c>
      <c r="N2295" s="68" t="s">
        <v>2040</v>
      </c>
      <c r="O2295" s="31" t="s">
        <v>3799</v>
      </c>
      <c r="P2295" s="31">
        <v>0.01</v>
      </c>
    </row>
    <row r="2296" spans="1:16" x14ac:dyDescent="0.35">
      <c r="A2296" s="2" t="s">
        <v>11</v>
      </c>
      <c r="B2296" s="27">
        <v>2</v>
      </c>
      <c r="C2296" s="2" t="s">
        <v>279</v>
      </c>
      <c r="D2296" s="11" t="s">
        <v>333</v>
      </c>
      <c r="E2296" s="11"/>
      <c r="F2296" s="11" t="s">
        <v>241</v>
      </c>
      <c r="G2296" s="11" t="s">
        <v>659</v>
      </c>
      <c r="H2296" s="11" t="s">
        <v>7269</v>
      </c>
      <c r="I2296" s="68"/>
      <c r="J2296" s="68"/>
      <c r="K2296" s="68"/>
      <c r="L2296" s="68"/>
      <c r="M2296" s="68"/>
      <c r="N2296" s="68"/>
      <c r="O2296" s="31" t="s">
        <v>1330</v>
      </c>
      <c r="P2296" s="31">
        <v>2.9000000000000001E-2</v>
      </c>
    </row>
    <row r="2297" spans="1:16" x14ac:dyDescent="0.35">
      <c r="A2297" s="2" t="s">
        <v>11</v>
      </c>
      <c r="B2297" s="27">
        <v>2</v>
      </c>
      <c r="C2297" s="2" t="s">
        <v>279</v>
      </c>
      <c r="D2297" s="11" t="s">
        <v>333</v>
      </c>
      <c r="E2297" s="11"/>
      <c r="F2297" s="11" t="s">
        <v>241</v>
      </c>
      <c r="G2297" s="11" t="s">
        <v>659</v>
      </c>
      <c r="H2297" s="11" t="s">
        <v>7279</v>
      </c>
      <c r="I2297" s="68"/>
      <c r="J2297" s="68"/>
      <c r="K2297" s="68"/>
      <c r="L2297" s="68"/>
      <c r="M2297" s="68" t="s">
        <v>2040</v>
      </c>
      <c r="N2297" s="68"/>
      <c r="O2297" s="31" t="s">
        <v>3800</v>
      </c>
      <c r="P2297" s="31">
        <v>2.3E-2</v>
      </c>
    </row>
    <row r="2298" spans="1:16" x14ac:dyDescent="0.35">
      <c r="A2298" s="2" t="s">
        <v>11</v>
      </c>
      <c r="B2298" s="27">
        <v>2</v>
      </c>
      <c r="C2298" s="2" t="s">
        <v>279</v>
      </c>
      <c r="D2298" s="11" t="s">
        <v>333</v>
      </c>
      <c r="E2298" s="11"/>
      <c r="F2298" s="11" t="s">
        <v>241</v>
      </c>
      <c r="G2298" s="11" t="s">
        <v>659</v>
      </c>
      <c r="H2298" s="11" t="s">
        <v>7288</v>
      </c>
      <c r="I2298" s="68"/>
      <c r="J2298" s="68"/>
      <c r="K2298" s="68"/>
      <c r="L2298" s="68"/>
      <c r="M2298" s="68"/>
      <c r="N2298" s="68" t="s">
        <v>2040</v>
      </c>
      <c r="O2298" s="31" t="s">
        <v>3801</v>
      </c>
      <c r="P2298" s="31">
        <v>2.3E-2</v>
      </c>
    </row>
    <row r="2299" spans="1:16" x14ac:dyDescent="0.35">
      <c r="A2299" s="2" t="s">
        <v>11</v>
      </c>
      <c r="B2299" s="27">
        <v>2</v>
      </c>
      <c r="C2299" s="2" t="s">
        <v>279</v>
      </c>
      <c r="D2299" s="11" t="s">
        <v>333</v>
      </c>
      <c r="E2299" s="11"/>
      <c r="F2299" s="11" t="s">
        <v>241</v>
      </c>
      <c r="G2299" s="11" t="s">
        <v>659</v>
      </c>
      <c r="H2299" s="11" t="s">
        <v>7276</v>
      </c>
      <c r="I2299" s="68"/>
      <c r="J2299" s="68"/>
      <c r="K2299" s="68"/>
      <c r="L2299" s="68"/>
      <c r="M2299" s="68" t="s">
        <v>2040</v>
      </c>
      <c r="N2299" s="68" t="s">
        <v>2040</v>
      </c>
      <c r="O2299" s="31" t="s">
        <v>3802</v>
      </c>
      <c r="P2299" s="31">
        <v>1.7000000000000001E-2</v>
      </c>
    </row>
    <row r="2300" spans="1:16" x14ac:dyDescent="0.35">
      <c r="A2300" s="2" t="s">
        <v>11</v>
      </c>
      <c r="B2300" s="27">
        <v>2</v>
      </c>
      <c r="C2300" s="2" t="s">
        <v>279</v>
      </c>
      <c r="D2300" s="11" t="s">
        <v>333</v>
      </c>
      <c r="E2300" s="11"/>
      <c r="F2300" s="11" t="s">
        <v>103</v>
      </c>
      <c r="G2300" s="11" t="s">
        <v>99</v>
      </c>
      <c r="H2300" s="11" t="s">
        <v>7269</v>
      </c>
      <c r="I2300" s="68"/>
      <c r="J2300" s="68"/>
      <c r="K2300" s="68"/>
      <c r="L2300" s="68"/>
      <c r="M2300" s="68"/>
      <c r="N2300" s="68"/>
      <c r="O2300" s="31" t="s">
        <v>1331</v>
      </c>
      <c r="P2300" s="31">
        <v>2.9000000000000001E-2</v>
      </c>
    </row>
    <row r="2301" spans="1:16" x14ac:dyDescent="0.35">
      <c r="A2301" s="2" t="s">
        <v>11</v>
      </c>
      <c r="B2301" s="27">
        <v>2</v>
      </c>
      <c r="C2301" s="2" t="s">
        <v>279</v>
      </c>
      <c r="D2301" s="11" t="s">
        <v>333</v>
      </c>
      <c r="E2301" s="11"/>
      <c r="F2301" s="11" t="s">
        <v>103</v>
      </c>
      <c r="G2301" s="11" t="s">
        <v>99</v>
      </c>
      <c r="H2301" s="11" t="s">
        <v>7279</v>
      </c>
      <c r="I2301" s="68"/>
      <c r="J2301" s="68"/>
      <c r="K2301" s="68"/>
      <c r="L2301" s="68"/>
      <c r="M2301" s="68" t="s">
        <v>2040</v>
      </c>
      <c r="N2301" s="68"/>
      <c r="O2301" s="31" t="s">
        <v>3803</v>
      </c>
      <c r="P2301" s="31">
        <v>2.3E-2</v>
      </c>
    </row>
    <row r="2302" spans="1:16" x14ac:dyDescent="0.35">
      <c r="A2302" s="2" t="s">
        <v>11</v>
      </c>
      <c r="B2302" s="27">
        <v>2</v>
      </c>
      <c r="C2302" s="2" t="s">
        <v>279</v>
      </c>
      <c r="D2302" s="11" t="s">
        <v>333</v>
      </c>
      <c r="E2302" s="11"/>
      <c r="F2302" s="11" t="s">
        <v>103</v>
      </c>
      <c r="G2302" s="11" t="s">
        <v>99</v>
      </c>
      <c r="H2302" s="11" t="s">
        <v>7288</v>
      </c>
      <c r="I2302" s="68"/>
      <c r="J2302" s="68"/>
      <c r="K2302" s="68"/>
      <c r="L2302" s="68"/>
      <c r="M2302" s="68"/>
      <c r="N2302" s="68" t="s">
        <v>2040</v>
      </c>
      <c r="O2302" s="31" t="s">
        <v>3804</v>
      </c>
      <c r="P2302" s="31">
        <v>2.3E-2</v>
      </c>
    </row>
    <row r="2303" spans="1:16" x14ac:dyDescent="0.35">
      <c r="A2303" s="2" t="s">
        <v>11</v>
      </c>
      <c r="B2303" s="27">
        <v>2</v>
      </c>
      <c r="C2303" s="2" t="s">
        <v>279</v>
      </c>
      <c r="D2303" s="11" t="s">
        <v>333</v>
      </c>
      <c r="E2303" s="11"/>
      <c r="F2303" s="11" t="s">
        <v>103</v>
      </c>
      <c r="G2303" s="11" t="s">
        <v>99</v>
      </c>
      <c r="H2303" s="11" t="s">
        <v>7276</v>
      </c>
      <c r="I2303" s="68"/>
      <c r="J2303" s="68"/>
      <c r="K2303" s="68"/>
      <c r="L2303" s="68"/>
      <c r="M2303" s="68" t="s">
        <v>2040</v>
      </c>
      <c r="N2303" s="68" t="s">
        <v>2040</v>
      </c>
      <c r="O2303" s="31" t="s">
        <v>3805</v>
      </c>
      <c r="P2303" s="31">
        <v>1.7000000000000001E-2</v>
      </c>
    </row>
    <row r="2304" spans="1:16" x14ac:dyDescent="0.35">
      <c r="A2304" s="2" t="s">
        <v>11</v>
      </c>
      <c r="B2304" s="27">
        <v>2</v>
      </c>
      <c r="C2304" s="2" t="s">
        <v>279</v>
      </c>
      <c r="D2304" s="11" t="s">
        <v>333</v>
      </c>
      <c r="E2304" s="11"/>
      <c r="F2304" s="11" t="s">
        <v>103</v>
      </c>
      <c r="G2304" s="11" t="s">
        <v>659</v>
      </c>
      <c r="H2304" s="11" t="s">
        <v>7269</v>
      </c>
      <c r="I2304" s="68"/>
      <c r="J2304" s="68"/>
      <c r="K2304" s="68"/>
      <c r="L2304" s="68"/>
      <c r="M2304" s="68"/>
      <c r="N2304" s="68"/>
      <c r="O2304" s="31" t="s">
        <v>1332</v>
      </c>
      <c r="P2304" s="31">
        <v>4.3999999999999997E-2</v>
      </c>
    </row>
    <row r="2305" spans="1:16" x14ac:dyDescent="0.35">
      <c r="A2305" s="2" t="s">
        <v>11</v>
      </c>
      <c r="B2305" s="27">
        <v>2</v>
      </c>
      <c r="C2305" s="2" t="s">
        <v>279</v>
      </c>
      <c r="D2305" s="11" t="s">
        <v>333</v>
      </c>
      <c r="E2305" s="11"/>
      <c r="F2305" s="11" t="s">
        <v>103</v>
      </c>
      <c r="G2305" s="11" t="s">
        <v>659</v>
      </c>
      <c r="H2305" s="11" t="s">
        <v>7279</v>
      </c>
      <c r="I2305" s="68"/>
      <c r="J2305" s="68"/>
      <c r="K2305" s="68"/>
      <c r="L2305" s="68"/>
      <c r="M2305" s="68" t="s">
        <v>2040</v>
      </c>
      <c r="N2305" s="68"/>
      <c r="O2305" s="31" t="s">
        <v>3806</v>
      </c>
      <c r="P2305" s="31">
        <v>3.5000000000000003E-2</v>
      </c>
    </row>
    <row r="2306" spans="1:16" x14ac:dyDescent="0.35">
      <c r="A2306" s="2" t="s">
        <v>11</v>
      </c>
      <c r="B2306" s="27">
        <v>2</v>
      </c>
      <c r="C2306" s="2" t="s">
        <v>279</v>
      </c>
      <c r="D2306" s="11" t="s">
        <v>333</v>
      </c>
      <c r="E2306" s="11"/>
      <c r="F2306" s="11" t="s">
        <v>103</v>
      </c>
      <c r="G2306" s="11" t="s">
        <v>659</v>
      </c>
      <c r="H2306" s="11" t="s">
        <v>7288</v>
      </c>
      <c r="I2306" s="68"/>
      <c r="J2306" s="68"/>
      <c r="K2306" s="68"/>
      <c r="L2306" s="68"/>
      <c r="M2306" s="68"/>
      <c r="N2306" s="68" t="s">
        <v>2040</v>
      </c>
      <c r="O2306" s="31" t="s">
        <v>3807</v>
      </c>
      <c r="P2306" s="31">
        <v>3.5000000000000003E-2</v>
      </c>
    </row>
    <row r="2307" spans="1:16" x14ac:dyDescent="0.35">
      <c r="A2307" s="2" t="s">
        <v>11</v>
      </c>
      <c r="B2307" s="27">
        <v>2</v>
      </c>
      <c r="C2307" s="2" t="s">
        <v>279</v>
      </c>
      <c r="D2307" s="11" t="s">
        <v>333</v>
      </c>
      <c r="E2307" s="11"/>
      <c r="F2307" s="11" t="s">
        <v>103</v>
      </c>
      <c r="G2307" s="11" t="s">
        <v>659</v>
      </c>
      <c r="H2307" s="11" t="s">
        <v>7276</v>
      </c>
      <c r="I2307" s="68"/>
      <c r="J2307" s="68"/>
      <c r="K2307" s="68"/>
      <c r="L2307" s="68"/>
      <c r="M2307" s="68" t="s">
        <v>2040</v>
      </c>
      <c r="N2307" s="68" t="s">
        <v>2040</v>
      </c>
      <c r="O2307" s="31" t="s">
        <v>3808</v>
      </c>
      <c r="P2307" s="31">
        <v>2.5999999999999999E-2</v>
      </c>
    </row>
    <row r="2308" spans="1:16" x14ac:dyDescent="0.35">
      <c r="A2308" s="2" t="s">
        <v>11</v>
      </c>
      <c r="B2308" s="27">
        <v>2</v>
      </c>
      <c r="C2308" s="2" t="s">
        <v>279</v>
      </c>
      <c r="D2308" s="11" t="s">
        <v>333</v>
      </c>
      <c r="E2308" s="11"/>
      <c r="F2308" s="11" t="s">
        <v>98</v>
      </c>
      <c r="G2308" s="11" t="s">
        <v>99</v>
      </c>
      <c r="H2308" s="11" t="s">
        <v>7269</v>
      </c>
      <c r="I2308" s="68"/>
      <c r="J2308" s="68"/>
      <c r="K2308" s="68"/>
      <c r="L2308" s="68"/>
      <c r="M2308" s="68"/>
      <c r="N2308" s="68"/>
      <c r="O2308" s="31" t="s">
        <v>1333</v>
      </c>
      <c r="P2308" s="31">
        <v>8.2000000000000003E-2</v>
      </c>
    </row>
    <row r="2309" spans="1:16" x14ac:dyDescent="0.35">
      <c r="A2309" s="2" t="s">
        <v>11</v>
      </c>
      <c r="B2309" s="27">
        <v>2</v>
      </c>
      <c r="C2309" s="2" t="s">
        <v>279</v>
      </c>
      <c r="D2309" s="11" t="s">
        <v>333</v>
      </c>
      <c r="E2309" s="11"/>
      <c r="F2309" s="11" t="s">
        <v>98</v>
      </c>
      <c r="G2309" s="11" t="s">
        <v>99</v>
      </c>
      <c r="H2309" s="11" t="s">
        <v>7279</v>
      </c>
      <c r="I2309" s="68"/>
      <c r="J2309" s="68"/>
      <c r="K2309" s="68"/>
      <c r="L2309" s="68"/>
      <c r="M2309" s="68" t="s">
        <v>2040</v>
      </c>
      <c r="N2309" s="68"/>
      <c r="O2309" s="31" t="s">
        <v>3809</v>
      </c>
      <c r="P2309" s="31">
        <v>6.6000000000000003E-2</v>
      </c>
    </row>
    <row r="2310" spans="1:16" x14ac:dyDescent="0.35">
      <c r="A2310" s="2" t="s">
        <v>11</v>
      </c>
      <c r="B2310" s="27">
        <v>2</v>
      </c>
      <c r="C2310" s="2" t="s">
        <v>279</v>
      </c>
      <c r="D2310" s="11" t="s">
        <v>333</v>
      </c>
      <c r="E2310" s="11"/>
      <c r="F2310" s="11" t="s">
        <v>98</v>
      </c>
      <c r="G2310" s="11" t="s">
        <v>99</v>
      </c>
      <c r="H2310" s="11" t="s">
        <v>7288</v>
      </c>
      <c r="I2310" s="68"/>
      <c r="J2310" s="68"/>
      <c r="K2310" s="68"/>
      <c r="L2310" s="68"/>
      <c r="M2310" s="68"/>
      <c r="N2310" s="68" t="s">
        <v>2040</v>
      </c>
      <c r="O2310" s="31" t="s">
        <v>3810</v>
      </c>
      <c r="P2310" s="31">
        <v>6.6000000000000003E-2</v>
      </c>
    </row>
    <row r="2311" spans="1:16" x14ac:dyDescent="0.35">
      <c r="A2311" s="2" t="s">
        <v>11</v>
      </c>
      <c r="B2311" s="27">
        <v>2</v>
      </c>
      <c r="C2311" s="2" t="s">
        <v>279</v>
      </c>
      <c r="D2311" s="11" t="s">
        <v>333</v>
      </c>
      <c r="E2311" s="11"/>
      <c r="F2311" s="11" t="s">
        <v>98</v>
      </c>
      <c r="G2311" s="11" t="s">
        <v>99</v>
      </c>
      <c r="H2311" s="11" t="s">
        <v>7276</v>
      </c>
      <c r="I2311" s="68"/>
      <c r="J2311" s="68"/>
      <c r="K2311" s="68"/>
      <c r="L2311" s="68"/>
      <c r="M2311" s="68" t="s">
        <v>2040</v>
      </c>
      <c r="N2311" s="68" t="s">
        <v>2040</v>
      </c>
      <c r="O2311" s="31" t="s">
        <v>3811</v>
      </c>
      <c r="P2311" s="31">
        <v>4.9000000000000002E-2</v>
      </c>
    </row>
    <row r="2312" spans="1:16" x14ac:dyDescent="0.35">
      <c r="A2312" s="2" t="s">
        <v>11</v>
      </c>
      <c r="B2312" s="27">
        <v>2</v>
      </c>
      <c r="C2312" s="2" t="s">
        <v>279</v>
      </c>
      <c r="D2312" s="11" t="s">
        <v>333</v>
      </c>
      <c r="E2312" s="11"/>
      <c r="F2312" s="11" t="s">
        <v>98</v>
      </c>
      <c r="G2312" s="11" t="s">
        <v>659</v>
      </c>
      <c r="H2312" s="11" t="s">
        <v>7269</v>
      </c>
      <c r="I2312" s="68"/>
      <c r="J2312" s="68"/>
      <c r="K2312" s="68"/>
      <c r="L2312" s="68"/>
      <c r="M2312" s="68"/>
      <c r="N2312" s="68"/>
      <c r="O2312" s="31" t="s">
        <v>1334</v>
      </c>
      <c r="P2312" s="31">
        <v>0.10199999999999999</v>
      </c>
    </row>
    <row r="2313" spans="1:16" x14ac:dyDescent="0.35">
      <c r="A2313" s="2" t="s">
        <v>11</v>
      </c>
      <c r="B2313" s="27">
        <v>2</v>
      </c>
      <c r="C2313" s="2" t="s">
        <v>279</v>
      </c>
      <c r="D2313" s="11" t="s">
        <v>333</v>
      </c>
      <c r="E2313" s="11"/>
      <c r="F2313" s="11" t="s">
        <v>98</v>
      </c>
      <c r="G2313" s="11" t="s">
        <v>659</v>
      </c>
      <c r="H2313" s="11" t="s">
        <v>7279</v>
      </c>
      <c r="I2313" s="68"/>
      <c r="J2313" s="68"/>
      <c r="K2313" s="68"/>
      <c r="L2313" s="68"/>
      <c r="M2313" s="68" t="s">
        <v>2040</v>
      </c>
      <c r="N2313" s="68"/>
      <c r="O2313" s="31" t="s">
        <v>3812</v>
      </c>
      <c r="P2313" s="31">
        <v>8.2000000000000003E-2</v>
      </c>
    </row>
    <row r="2314" spans="1:16" x14ac:dyDescent="0.35">
      <c r="A2314" s="2" t="s">
        <v>11</v>
      </c>
      <c r="B2314" s="27">
        <v>2</v>
      </c>
      <c r="C2314" s="2" t="s">
        <v>279</v>
      </c>
      <c r="D2314" s="11" t="s">
        <v>333</v>
      </c>
      <c r="E2314" s="11"/>
      <c r="F2314" s="11" t="s">
        <v>98</v>
      </c>
      <c r="G2314" s="11" t="s">
        <v>659</v>
      </c>
      <c r="H2314" s="11" t="s">
        <v>7288</v>
      </c>
      <c r="I2314" s="68"/>
      <c r="J2314" s="68"/>
      <c r="K2314" s="68"/>
      <c r="L2314" s="68"/>
      <c r="M2314" s="68"/>
      <c r="N2314" s="68" t="s">
        <v>2040</v>
      </c>
      <c r="O2314" s="31" t="s">
        <v>3813</v>
      </c>
      <c r="P2314" s="31">
        <v>8.2000000000000003E-2</v>
      </c>
    </row>
    <row r="2315" spans="1:16" x14ac:dyDescent="0.35">
      <c r="A2315" s="2" t="s">
        <v>11</v>
      </c>
      <c r="B2315" s="27">
        <v>2</v>
      </c>
      <c r="C2315" s="2" t="s">
        <v>279</v>
      </c>
      <c r="D2315" s="11" t="s">
        <v>333</v>
      </c>
      <c r="E2315" s="11"/>
      <c r="F2315" s="11" t="s">
        <v>98</v>
      </c>
      <c r="G2315" s="11" t="s">
        <v>659</v>
      </c>
      <c r="H2315" s="11" t="s">
        <v>7276</v>
      </c>
      <c r="I2315" s="68"/>
      <c r="J2315" s="68"/>
      <c r="K2315" s="68"/>
      <c r="L2315" s="68"/>
      <c r="M2315" s="68" t="s">
        <v>2040</v>
      </c>
      <c r="N2315" s="68" t="s">
        <v>2040</v>
      </c>
      <c r="O2315" s="31" t="s">
        <v>3814</v>
      </c>
      <c r="P2315" s="31">
        <v>6.0999999999999999E-2</v>
      </c>
    </row>
    <row r="2316" spans="1:16" x14ac:dyDescent="0.35">
      <c r="A2316" s="2" t="s">
        <v>11</v>
      </c>
      <c r="B2316" s="27">
        <v>2</v>
      </c>
      <c r="C2316" s="2" t="s">
        <v>279</v>
      </c>
      <c r="D2316" s="11" t="s">
        <v>333</v>
      </c>
      <c r="E2316" s="11"/>
      <c r="F2316" s="11" t="s">
        <v>104</v>
      </c>
      <c r="G2316" s="11" t="s">
        <v>99</v>
      </c>
      <c r="H2316" s="11" t="s">
        <v>7269</v>
      </c>
      <c r="I2316" s="68"/>
      <c r="J2316" s="68"/>
      <c r="K2316" s="68"/>
      <c r="L2316" s="68"/>
      <c r="M2316" s="68"/>
      <c r="N2316" s="68"/>
      <c r="O2316" s="31" t="s">
        <v>1335</v>
      </c>
      <c r="P2316" s="31">
        <v>0.15</v>
      </c>
    </row>
    <row r="2317" spans="1:16" x14ac:dyDescent="0.35">
      <c r="A2317" s="2" t="s">
        <v>11</v>
      </c>
      <c r="B2317" s="27">
        <v>2</v>
      </c>
      <c r="C2317" s="2" t="s">
        <v>279</v>
      </c>
      <c r="D2317" s="11" t="s">
        <v>333</v>
      </c>
      <c r="E2317" s="11"/>
      <c r="F2317" s="11" t="s">
        <v>104</v>
      </c>
      <c r="G2317" s="11" t="s">
        <v>99</v>
      </c>
      <c r="H2317" s="11" t="s">
        <v>7279</v>
      </c>
      <c r="I2317" s="68"/>
      <c r="J2317" s="68"/>
      <c r="K2317" s="68"/>
      <c r="L2317" s="68"/>
      <c r="M2317" s="68" t="s">
        <v>2040</v>
      </c>
      <c r="N2317" s="68"/>
      <c r="O2317" s="31" t="s">
        <v>3815</v>
      </c>
      <c r="P2317" s="31">
        <v>0.12</v>
      </c>
    </row>
    <row r="2318" spans="1:16" x14ac:dyDescent="0.35">
      <c r="A2318" s="2" t="s">
        <v>11</v>
      </c>
      <c r="B2318" s="27">
        <v>2</v>
      </c>
      <c r="C2318" s="2" t="s">
        <v>279</v>
      </c>
      <c r="D2318" s="11" t="s">
        <v>333</v>
      </c>
      <c r="E2318" s="11"/>
      <c r="F2318" s="11" t="s">
        <v>104</v>
      </c>
      <c r="G2318" s="11" t="s">
        <v>99</v>
      </c>
      <c r="H2318" s="11" t="s">
        <v>7288</v>
      </c>
      <c r="I2318" s="68"/>
      <c r="J2318" s="68"/>
      <c r="K2318" s="68"/>
      <c r="L2318" s="68"/>
      <c r="M2318" s="68"/>
      <c r="N2318" s="68" t="s">
        <v>2040</v>
      </c>
      <c r="O2318" s="31" t="s">
        <v>3816</v>
      </c>
      <c r="P2318" s="31">
        <v>0.12</v>
      </c>
    </row>
    <row r="2319" spans="1:16" x14ac:dyDescent="0.35">
      <c r="A2319" s="2" t="s">
        <v>11</v>
      </c>
      <c r="B2319" s="27">
        <v>2</v>
      </c>
      <c r="C2319" s="2" t="s">
        <v>279</v>
      </c>
      <c r="D2319" s="11" t="s">
        <v>333</v>
      </c>
      <c r="E2319" s="11"/>
      <c r="F2319" s="11" t="s">
        <v>104</v>
      </c>
      <c r="G2319" s="11" t="s">
        <v>99</v>
      </c>
      <c r="H2319" s="11" t="s">
        <v>7276</v>
      </c>
      <c r="I2319" s="68"/>
      <c r="J2319" s="68"/>
      <c r="K2319" s="68"/>
      <c r="L2319" s="68"/>
      <c r="M2319" s="68" t="s">
        <v>2040</v>
      </c>
      <c r="N2319" s="68" t="s">
        <v>2040</v>
      </c>
      <c r="O2319" s="31" t="s">
        <v>3817</v>
      </c>
      <c r="P2319" s="31">
        <v>0.09</v>
      </c>
    </row>
    <row r="2320" spans="1:16" x14ac:dyDescent="0.35">
      <c r="A2320" s="2" t="s">
        <v>11</v>
      </c>
      <c r="B2320" s="27">
        <v>2</v>
      </c>
      <c r="C2320" s="2" t="s">
        <v>279</v>
      </c>
      <c r="D2320" s="11" t="s">
        <v>333</v>
      </c>
      <c r="E2320" s="11"/>
      <c r="F2320" s="11" t="s">
        <v>104</v>
      </c>
      <c r="G2320" s="11" t="s">
        <v>659</v>
      </c>
      <c r="H2320" s="11" t="s">
        <v>7269</v>
      </c>
      <c r="I2320" s="68"/>
      <c r="J2320" s="68"/>
      <c r="K2320" s="68"/>
      <c r="L2320" s="68"/>
      <c r="M2320" s="68"/>
      <c r="N2320" s="68"/>
      <c r="O2320" s="31" t="s">
        <v>1336</v>
      </c>
      <c r="P2320" s="31">
        <v>0.218</v>
      </c>
    </row>
    <row r="2321" spans="1:16" x14ac:dyDescent="0.35">
      <c r="A2321" s="2" t="s">
        <v>11</v>
      </c>
      <c r="B2321" s="27">
        <v>2</v>
      </c>
      <c r="C2321" s="2" t="s">
        <v>279</v>
      </c>
      <c r="D2321" s="11" t="s">
        <v>333</v>
      </c>
      <c r="E2321" s="11"/>
      <c r="F2321" s="11" t="s">
        <v>104</v>
      </c>
      <c r="G2321" s="11" t="s">
        <v>659</v>
      </c>
      <c r="H2321" s="11" t="s">
        <v>7279</v>
      </c>
      <c r="I2321" s="68"/>
      <c r="J2321" s="68"/>
      <c r="K2321" s="68"/>
      <c r="L2321" s="68"/>
      <c r="M2321" s="68" t="s">
        <v>2040</v>
      </c>
      <c r="N2321" s="68"/>
      <c r="O2321" s="31" t="s">
        <v>3818</v>
      </c>
      <c r="P2321" s="31">
        <v>0.17399999999999999</v>
      </c>
    </row>
    <row r="2322" spans="1:16" x14ac:dyDescent="0.35">
      <c r="A2322" s="2" t="s">
        <v>11</v>
      </c>
      <c r="B2322" s="27">
        <v>2</v>
      </c>
      <c r="C2322" s="2" t="s">
        <v>279</v>
      </c>
      <c r="D2322" s="11" t="s">
        <v>333</v>
      </c>
      <c r="E2322" s="11"/>
      <c r="F2322" s="11" t="s">
        <v>104</v>
      </c>
      <c r="G2322" s="11" t="s">
        <v>659</v>
      </c>
      <c r="H2322" s="11" t="s">
        <v>7288</v>
      </c>
      <c r="I2322" s="68"/>
      <c r="J2322" s="68"/>
      <c r="K2322" s="68"/>
      <c r="L2322" s="68"/>
      <c r="M2322" s="68"/>
      <c r="N2322" s="68" t="s">
        <v>2040</v>
      </c>
      <c r="O2322" s="31" t="s">
        <v>3819</v>
      </c>
      <c r="P2322" s="31">
        <v>0.17399999999999999</v>
      </c>
    </row>
    <row r="2323" spans="1:16" x14ac:dyDescent="0.35">
      <c r="A2323" s="2" t="s">
        <v>11</v>
      </c>
      <c r="B2323" s="27">
        <v>2</v>
      </c>
      <c r="C2323" s="2" t="s">
        <v>279</v>
      </c>
      <c r="D2323" s="11" t="s">
        <v>333</v>
      </c>
      <c r="E2323" s="11"/>
      <c r="F2323" s="11" t="s">
        <v>104</v>
      </c>
      <c r="G2323" s="11" t="s">
        <v>659</v>
      </c>
      <c r="H2323" s="11" t="s">
        <v>7276</v>
      </c>
      <c r="I2323" s="68"/>
      <c r="J2323" s="68"/>
      <c r="K2323" s="68"/>
      <c r="L2323" s="68"/>
      <c r="M2323" s="68" t="s">
        <v>2040</v>
      </c>
      <c r="N2323" s="68" t="s">
        <v>2040</v>
      </c>
      <c r="O2323" s="31" t="s">
        <v>3820</v>
      </c>
      <c r="P2323" s="31">
        <v>0.13100000000000001</v>
      </c>
    </row>
    <row r="2324" spans="1:16" x14ac:dyDescent="0.35">
      <c r="A2324" s="2" t="s">
        <v>11</v>
      </c>
      <c r="B2324" s="27">
        <v>2</v>
      </c>
      <c r="C2324" s="2" t="s">
        <v>279</v>
      </c>
      <c r="D2324" s="11" t="s">
        <v>333</v>
      </c>
      <c r="E2324" s="11"/>
      <c r="F2324" s="11" t="s">
        <v>105</v>
      </c>
      <c r="G2324" s="11" t="s">
        <v>99</v>
      </c>
      <c r="H2324" s="11" t="s">
        <v>7269</v>
      </c>
      <c r="I2324" s="68"/>
      <c r="J2324" s="68"/>
      <c r="K2324" s="68"/>
      <c r="L2324" s="68"/>
      <c r="M2324" s="68"/>
      <c r="N2324" s="68"/>
      <c r="O2324" s="31" t="s">
        <v>1337</v>
      </c>
      <c r="P2324" s="31">
        <v>0.31900000000000001</v>
      </c>
    </row>
    <row r="2325" spans="1:16" x14ac:dyDescent="0.35">
      <c r="A2325" s="2" t="s">
        <v>11</v>
      </c>
      <c r="B2325" s="27">
        <v>2</v>
      </c>
      <c r="C2325" s="2" t="s">
        <v>279</v>
      </c>
      <c r="D2325" s="11" t="s">
        <v>333</v>
      </c>
      <c r="E2325" s="11"/>
      <c r="F2325" s="11" t="s">
        <v>105</v>
      </c>
      <c r="G2325" s="11" t="s">
        <v>99</v>
      </c>
      <c r="H2325" s="11" t="s">
        <v>7279</v>
      </c>
      <c r="I2325" s="68"/>
      <c r="J2325" s="68"/>
      <c r="K2325" s="68"/>
      <c r="L2325" s="68"/>
      <c r="M2325" s="68" t="s">
        <v>2040</v>
      </c>
      <c r="N2325" s="68"/>
      <c r="O2325" s="31" t="s">
        <v>3821</v>
      </c>
      <c r="P2325" s="31">
        <v>0.255</v>
      </c>
    </row>
    <row r="2326" spans="1:16" x14ac:dyDescent="0.35">
      <c r="A2326" s="2" t="s">
        <v>11</v>
      </c>
      <c r="B2326" s="27">
        <v>2</v>
      </c>
      <c r="C2326" s="2" t="s">
        <v>279</v>
      </c>
      <c r="D2326" s="11" t="s">
        <v>333</v>
      </c>
      <c r="E2326" s="11"/>
      <c r="F2326" s="11" t="s">
        <v>105</v>
      </c>
      <c r="G2326" s="11" t="s">
        <v>99</v>
      </c>
      <c r="H2326" s="11" t="s">
        <v>7288</v>
      </c>
      <c r="I2326" s="68"/>
      <c r="J2326" s="68"/>
      <c r="K2326" s="68"/>
      <c r="L2326" s="68"/>
      <c r="M2326" s="68"/>
      <c r="N2326" s="68" t="s">
        <v>2040</v>
      </c>
      <c r="O2326" s="31" t="s">
        <v>3822</v>
      </c>
      <c r="P2326" s="31">
        <v>0.255</v>
      </c>
    </row>
    <row r="2327" spans="1:16" x14ac:dyDescent="0.35">
      <c r="A2327" s="2" t="s">
        <v>11</v>
      </c>
      <c r="B2327" s="27">
        <v>2</v>
      </c>
      <c r="C2327" s="2" t="s">
        <v>279</v>
      </c>
      <c r="D2327" s="11" t="s">
        <v>333</v>
      </c>
      <c r="E2327" s="11"/>
      <c r="F2327" s="11" t="s">
        <v>105</v>
      </c>
      <c r="G2327" s="11" t="s">
        <v>99</v>
      </c>
      <c r="H2327" s="11" t="s">
        <v>7276</v>
      </c>
      <c r="I2327" s="68"/>
      <c r="J2327" s="68"/>
      <c r="K2327" s="68"/>
      <c r="L2327" s="68"/>
      <c r="M2327" s="68" t="s">
        <v>2040</v>
      </c>
      <c r="N2327" s="68" t="s">
        <v>2040</v>
      </c>
      <c r="O2327" s="31" t="s">
        <v>3823</v>
      </c>
      <c r="P2327" s="31">
        <v>0.191</v>
      </c>
    </row>
    <row r="2328" spans="1:16" x14ac:dyDescent="0.35">
      <c r="A2328" s="2" t="s">
        <v>11</v>
      </c>
      <c r="B2328" s="27">
        <v>2</v>
      </c>
      <c r="C2328" s="2" t="s">
        <v>279</v>
      </c>
      <c r="D2328" s="11" t="s">
        <v>333</v>
      </c>
      <c r="E2328" s="11"/>
      <c r="F2328" s="11" t="s">
        <v>105</v>
      </c>
      <c r="G2328" s="11" t="s">
        <v>659</v>
      </c>
      <c r="H2328" s="11" t="s">
        <v>7269</v>
      </c>
      <c r="I2328" s="68"/>
      <c r="J2328" s="68"/>
      <c r="K2328" s="68"/>
      <c r="L2328" s="68"/>
      <c r="M2328" s="68"/>
      <c r="N2328" s="68"/>
      <c r="O2328" s="31" t="s">
        <v>1338</v>
      </c>
      <c r="P2328" s="31">
        <v>0.36299999999999999</v>
      </c>
    </row>
    <row r="2329" spans="1:16" x14ac:dyDescent="0.35">
      <c r="A2329" s="2" t="s">
        <v>11</v>
      </c>
      <c r="B2329" s="27">
        <v>2</v>
      </c>
      <c r="C2329" s="2" t="s">
        <v>279</v>
      </c>
      <c r="D2329" s="11" t="s">
        <v>333</v>
      </c>
      <c r="E2329" s="11"/>
      <c r="F2329" s="11" t="s">
        <v>105</v>
      </c>
      <c r="G2329" s="11" t="s">
        <v>659</v>
      </c>
      <c r="H2329" s="11" t="s">
        <v>7279</v>
      </c>
      <c r="I2329" s="68"/>
      <c r="J2329" s="68"/>
      <c r="K2329" s="68"/>
      <c r="L2329" s="68"/>
      <c r="M2329" s="68" t="s">
        <v>2040</v>
      </c>
      <c r="N2329" s="68"/>
      <c r="O2329" s="31" t="s">
        <v>3824</v>
      </c>
      <c r="P2329" s="31">
        <v>0.28999999999999998</v>
      </c>
    </row>
    <row r="2330" spans="1:16" x14ac:dyDescent="0.35">
      <c r="A2330" s="2" t="s">
        <v>11</v>
      </c>
      <c r="B2330" s="27">
        <v>2</v>
      </c>
      <c r="C2330" s="2" t="s">
        <v>279</v>
      </c>
      <c r="D2330" s="11" t="s">
        <v>333</v>
      </c>
      <c r="E2330" s="11"/>
      <c r="F2330" s="11" t="s">
        <v>105</v>
      </c>
      <c r="G2330" s="11" t="s">
        <v>659</v>
      </c>
      <c r="H2330" s="11" t="s">
        <v>7288</v>
      </c>
      <c r="I2330" s="68"/>
      <c r="J2330" s="68"/>
      <c r="K2330" s="68"/>
      <c r="L2330" s="68"/>
      <c r="M2330" s="68"/>
      <c r="N2330" s="68" t="s">
        <v>2040</v>
      </c>
      <c r="O2330" s="31" t="s">
        <v>3825</v>
      </c>
      <c r="P2330" s="31">
        <v>0.28999999999999998</v>
      </c>
    </row>
    <row r="2331" spans="1:16" x14ac:dyDescent="0.35">
      <c r="A2331" s="2" t="s">
        <v>11</v>
      </c>
      <c r="B2331" s="27">
        <v>2</v>
      </c>
      <c r="C2331" s="2" t="s">
        <v>279</v>
      </c>
      <c r="D2331" s="11" t="s">
        <v>333</v>
      </c>
      <c r="E2331" s="11"/>
      <c r="F2331" s="11" t="s">
        <v>105</v>
      </c>
      <c r="G2331" s="11" t="s">
        <v>659</v>
      </c>
      <c r="H2331" s="11" t="s">
        <v>7276</v>
      </c>
      <c r="I2331" s="68"/>
      <c r="J2331" s="68"/>
      <c r="K2331" s="68"/>
      <c r="L2331" s="68"/>
      <c r="M2331" s="68" t="s">
        <v>2040</v>
      </c>
      <c r="N2331" s="68" t="s">
        <v>2040</v>
      </c>
      <c r="O2331" s="31" t="s">
        <v>3826</v>
      </c>
      <c r="P2331" s="31">
        <v>0.218</v>
      </c>
    </row>
    <row r="2332" spans="1:16" x14ac:dyDescent="0.35">
      <c r="A2332" s="2" t="s">
        <v>11</v>
      </c>
      <c r="B2332" s="27">
        <v>2</v>
      </c>
      <c r="C2332" s="2" t="s">
        <v>279</v>
      </c>
      <c r="D2332" s="11" t="s">
        <v>333</v>
      </c>
      <c r="E2332" s="11"/>
      <c r="F2332" s="11" t="s">
        <v>107</v>
      </c>
      <c r="G2332" s="11" t="s">
        <v>99</v>
      </c>
      <c r="H2332" s="11" t="s">
        <v>7269</v>
      </c>
      <c r="I2332" s="68"/>
      <c r="J2332" s="68"/>
      <c r="K2332" s="68"/>
      <c r="L2332" s="68"/>
      <c r="M2332" s="68"/>
      <c r="N2332" s="68"/>
      <c r="O2332" s="31" t="s">
        <v>1339</v>
      </c>
      <c r="P2332" s="31">
        <v>0.45</v>
      </c>
    </row>
    <row r="2333" spans="1:16" x14ac:dyDescent="0.35">
      <c r="A2333" s="2" t="s">
        <v>11</v>
      </c>
      <c r="B2333" s="27">
        <v>2</v>
      </c>
      <c r="C2333" s="2" t="s">
        <v>279</v>
      </c>
      <c r="D2333" s="11" t="s">
        <v>333</v>
      </c>
      <c r="E2333" s="11"/>
      <c r="F2333" s="11" t="s">
        <v>107</v>
      </c>
      <c r="G2333" s="11" t="s">
        <v>99</v>
      </c>
      <c r="H2333" s="11" t="s">
        <v>7279</v>
      </c>
      <c r="I2333" s="68"/>
      <c r="J2333" s="68"/>
      <c r="K2333" s="68"/>
      <c r="L2333" s="68"/>
      <c r="M2333" s="68" t="s">
        <v>2040</v>
      </c>
      <c r="N2333" s="68"/>
      <c r="O2333" s="31" t="s">
        <v>3827</v>
      </c>
      <c r="P2333" s="31">
        <v>0.36</v>
      </c>
    </row>
    <row r="2334" spans="1:16" x14ac:dyDescent="0.35">
      <c r="A2334" s="2" t="s">
        <v>11</v>
      </c>
      <c r="B2334" s="27">
        <v>2</v>
      </c>
      <c r="C2334" s="2" t="s">
        <v>279</v>
      </c>
      <c r="D2334" s="11" t="s">
        <v>333</v>
      </c>
      <c r="E2334" s="11"/>
      <c r="F2334" s="11" t="s">
        <v>107</v>
      </c>
      <c r="G2334" s="11" t="s">
        <v>99</v>
      </c>
      <c r="H2334" s="11" t="s">
        <v>7288</v>
      </c>
      <c r="I2334" s="68"/>
      <c r="J2334" s="68"/>
      <c r="K2334" s="68"/>
      <c r="L2334" s="68"/>
      <c r="M2334" s="68"/>
      <c r="N2334" s="68" t="s">
        <v>2040</v>
      </c>
      <c r="O2334" s="31" t="s">
        <v>3828</v>
      </c>
      <c r="P2334" s="31">
        <v>0.36</v>
      </c>
    </row>
    <row r="2335" spans="1:16" x14ac:dyDescent="0.35">
      <c r="A2335" s="2" t="s">
        <v>11</v>
      </c>
      <c r="B2335" s="27">
        <v>2</v>
      </c>
      <c r="C2335" s="2" t="s">
        <v>279</v>
      </c>
      <c r="D2335" s="11" t="s">
        <v>333</v>
      </c>
      <c r="E2335" s="11"/>
      <c r="F2335" s="11" t="s">
        <v>107</v>
      </c>
      <c r="G2335" s="11" t="s">
        <v>99</v>
      </c>
      <c r="H2335" s="11" t="s">
        <v>7276</v>
      </c>
      <c r="I2335" s="68"/>
      <c r="J2335" s="68"/>
      <c r="K2335" s="68"/>
      <c r="L2335" s="68"/>
      <c r="M2335" s="68" t="s">
        <v>2040</v>
      </c>
      <c r="N2335" s="68" t="s">
        <v>2040</v>
      </c>
      <c r="O2335" s="31" t="s">
        <v>3829</v>
      </c>
      <c r="P2335" s="31">
        <v>0.27</v>
      </c>
    </row>
    <row r="2336" spans="1:16" x14ac:dyDescent="0.35">
      <c r="A2336" s="2" t="s">
        <v>11</v>
      </c>
      <c r="B2336" s="27">
        <v>2</v>
      </c>
      <c r="C2336" s="2" t="s">
        <v>279</v>
      </c>
      <c r="D2336" s="11" t="s">
        <v>333</v>
      </c>
      <c r="E2336" s="11"/>
      <c r="F2336" s="11" t="s">
        <v>107</v>
      </c>
      <c r="G2336" s="11" t="s">
        <v>659</v>
      </c>
      <c r="H2336" s="11" t="s">
        <v>7269</v>
      </c>
      <c r="I2336" s="68"/>
      <c r="J2336" s="68"/>
      <c r="K2336" s="68"/>
      <c r="L2336" s="68"/>
      <c r="M2336" s="68"/>
      <c r="N2336" s="68"/>
      <c r="O2336" s="31" t="s">
        <v>1340</v>
      </c>
      <c r="P2336" s="31">
        <v>0.63800000000000001</v>
      </c>
    </row>
    <row r="2337" spans="1:16" x14ac:dyDescent="0.35">
      <c r="A2337" s="2" t="s">
        <v>11</v>
      </c>
      <c r="B2337" s="27">
        <v>2</v>
      </c>
      <c r="C2337" s="2" t="s">
        <v>279</v>
      </c>
      <c r="D2337" s="11" t="s">
        <v>333</v>
      </c>
      <c r="E2337" s="11"/>
      <c r="F2337" s="11" t="s">
        <v>107</v>
      </c>
      <c r="G2337" s="11" t="s">
        <v>659</v>
      </c>
      <c r="H2337" s="11" t="s">
        <v>7279</v>
      </c>
      <c r="I2337" s="68"/>
      <c r="J2337" s="68"/>
      <c r="K2337" s="68"/>
      <c r="L2337" s="68"/>
      <c r="M2337" s="68" t="s">
        <v>2040</v>
      </c>
      <c r="N2337" s="68"/>
      <c r="O2337" s="31" t="s">
        <v>3830</v>
      </c>
      <c r="P2337" s="31">
        <v>0.51</v>
      </c>
    </row>
    <row r="2338" spans="1:16" x14ac:dyDescent="0.35">
      <c r="A2338" s="2" t="s">
        <v>11</v>
      </c>
      <c r="B2338" s="27">
        <v>2</v>
      </c>
      <c r="C2338" s="2" t="s">
        <v>279</v>
      </c>
      <c r="D2338" s="11" t="s">
        <v>333</v>
      </c>
      <c r="E2338" s="11"/>
      <c r="F2338" s="11" t="s">
        <v>107</v>
      </c>
      <c r="G2338" s="11" t="s">
        <v>659</v>
      </c>
      <c r="H2338" s="11" t="s">
        <v>7288</v>
      </c>
      <c r="I2338" s="68"/>
      <c r="J2338" s="68"/>
      <c r="K2338" s="68"/>
      <c r="L2338" s="68"/>
      <c r="M2338" s="68"/>
      <c r="N2338" s="68" t="s">
        <v>2040</v>
      </c>
      <c r="O2338" s="31" t="s">
        <v>3831</v>
      </c>
      <c r="P2338" s="31">
        <v>0.51</v>
      </c>
    </row>
    <row r="2339" spans="1:16" x14ac:dyDescent="0.35">
      <c r="A2339" s="2" t="s">
        <v>11</v>
      </c>
      <c r="B2339" s="27">
        <v>2</v>
      </c>
      <c r="C2339" s="2" t="s">
        <v>279</v>
      </c>
      <c r="D2339" s="11" t="s">
        <v>333</v>
      </c>
      <c r="E2339" s="11"/>
      <c r="F2339" s="11" t="s">
        <v>107</v>
      </c>
      <c r="G2339" s="11" t="s">
        <v>659</v>
      </c>
      <c r="H2339" s="11" t="s">
        <v>7276</v>
      </c>
      <c r="I2339" s="68"/>
      <c r="J2339" s="68"/>
      <c r="K2339" s="68"/>
      <c r="L2339" s="68"/>
      <c r="M2339" s="68" t="s">
        <v>2040</v>
      </c>
      <c r="N2339" s="68" t="s">
        <v>2040</v>
      </c>
      <c r="O2339" s="31" t="s">
        <v>3832</v>
      </c>
      <c r="P2339" s="31">
        <v>0.38300000000000001</v>
      </c>
    </row>
    <row r="2340" spans="1:16" x14ac:dyDescent="0.35">
      <c r="A2340" s="2" t="s">
        <v>11</v>
      </c>
      <c r="B2340" s="27">
        <v>2</v>
      </c>
      <c r="C2340" s="2" t="s">
        <v>279</v>
      </c>
      <c r="D2340" s="11" t="s">
        <v>333</v>
      </c>
      <c r="E2340" s="11"/>
      <c r="F2340" s="11" t="s">
        <v>109</v>
      </c>
      <c r="G2340" s="11" t="s">
        <v>99</v>
      </c>
      <c r="H2340" s="11" t="s">
        <v>7269</v>
      </c>
      <c r="I2340" s="68"/>
      <c r="J2340" s="68"/>
      <c r="K2340" s="68"/>
      <c r="L2340" s="68"/>
      <c r="M2340" s="68"/>
      <c r="N2340" s="68"/>
      <c r="O2340" s="31" t="s">
        <v>1341</v>
      </c>
      <c r="P2340" s="31">
        <v>0.6</v>
      </c>
    </row>
    <row r="2341" spans="1:16" x14ac:dyDescent="0.35">
      <c r="A2341" s="2" t="s">
        <v>11</v>
      </c>
      <c r="B2341" s="27">
        <v>2</v>
      </c>
      <c r="C2341" s="2" t="s">
        <v>279</v>
      </c>
      <c r="D2341" s="11" t="s">
        <v>333</v>
      </c>
      <c r="E2341" s="11"/>
      <c r="F2341" s="11" t="s">
        <v>109</v>
      </c>
      <c r="G2341" s="11" t="s">
        <v>99</v>
      </c>
      <c r="H2341" s="11" t="s">
        <v>7279</v>
      </c>
      <c r="I2341" s="68"/>
      <c r="J2341" s="68"/>
      <c r="K2341" s="68"/>
      <c r="L2341" s="68"/>
      <c r="M2341" s="68" t="s">
        <v>2040</v>
      </c>
      <c r="N2341" s="68"/>
      <c r="O2341" s="31" t="s">
        <v>3833</v>
      </c>
      <c r="P2341" s="31">
        <v>0.48</v>
      </c>
    </row>
    <row r="2342" spans="1:16" x14ac:dyDescent="0.35">
      <c r="A2342" s="2" t="s">
        <v>11</v>
      </c>
      <c r="B2342" s="27">
        <v>2</v>
      </c>
      <c r="C2342" s="2" t="s">
        <v>279</v>
      </c>
      <c r="D2342" s="11" t="s">
        <v>333</v>
      </c>
      <c r="E2342" s="11"/>
      <c r="F2342" s="11" t="s">
        <v>109</v>
      </c>
      <c r="G2342" s="11" t="s">
        <v>99</v>
      </c>
      <c r="H2342" s="11" t="s">
        <v>7288</v>
      </c>
      <c r="I2342" s="68"/>
      <c r="J2342" s="68"/>
      <c r="K2342" s="68"/>
      <c r="L2342" s="68"/>
      <c r="M2342" s="68"/>
      <c r="N2342" s="68" t="s">
        <v>2040</v>
      </c>
      <c r="O2342" s="31" t="s">
        <v>3834</v>
      </c>
      <c r="P2342" s="31">
        <v>0.48</v>
      </c>
    </row>
    <row r="2343" spans="1:16" x14ac:dyDescent="0.35">
      <c r="A2343" s="2" t="s">
        <v>11</v>
      </c>
      <c r="B2343" s="27">
        <v>2</v>
      </c>
      <c r="C2343" s="2" t="s">
        <v>279</v>
      </c>
      <c r="D2343" s="11" t="s">
        <v>333</v>
      </c>
      <c r="E2343" s="11"/>
      <c r="F2343" s="11" t="s">
        <v>109</v>
      </c>
      <c r="G2343" s="11" t="s">
        <v>99</v>
      </c>
      <c r="H2343" s="11" t="s">
        <v>7276</v>
      </c>
      <c r="I2343" s="68"/>
      <c r="J2343" s="68"/>
      <c r="K2343" s="68"/>
      <c r="L2343" s="68"/>
      <c r="M2343" s="68" t="s">
        <v>2040</v>
      </c>
      <c r="N2343" s="68" t="s">
        <v>2040</v>
      </c>
      <c r="O2343" s="31" t="s">
        <v>3835</v>
      </c>
      <c r="P2343" s="31">
        <v>0.36</v>
      </c>
    </row>
    <row r="2344" spans="1:16" x14ac:dyDescent="0.35">
      <c r="A2344" s="2" t="s">
        <v>11</v>
      </c>
      <c r="B2344" s="27">
        <v>2</v>
      </c>
      <c r="C2344" s="2" t="s">
        <v>279</v>
      </c>
      <c r="D2344" s="11" t="s">
        <v>333</v>
      </c>
      <c r="E2344" s="11"/>
      <c r="F2344" s="11" t="s">
        <v>109</v>
      </c>
      <c r="G2344" s="11" t="s">
        <v>659</v>
      </c>
      <c r="H2344" s="11" t="s">
        <v>7269</v>
      </c>
      <c r="I2344" s="68"/>
      <c r="J2344" s="68"/>
      <c r="K2344" s="68"/>
      <c r="L2344" s="68"/>
      <c r="M2344" s="68"/>
      <c r="N2344" s="68"/>
      <c r="O2344" s="31" t="s">
        <v>1342</v>
      </c>
      <c r="P2344" s="31">
        <v>1.0589999999999999</v>
      </c>
    </row>
    <row r="2345" spans="1:16" x14ac:dyDescent="0.35">
      <c r="A2345" s="2" t="s">
        <v>11</v>
      </c>
      <c r="B2345" s="27">
        <v>2</v>
      </c>
      <c r="C2345" s="2" t="s">
        <v>279</v>
      </c>
      <c r="D2345" s="11" t="s">
        <v>333</v>
      </c>
      <c r="E2345" s="11"/>
      <c r="F2345" s="11" t="s">
        <v>109</v>
      </c>
      <c r="G2345" s="11" t="s">
        <v>659</v>
      </c>
      <c r="H2345" s="11" t="s">
        <v>7279</v>
      </c>
      <c r="I2345" s="68"/>
      <c r="J2345" s="68"/>
      <c r="K2345" s="68"/>
      <c r="L2345" s="68"/>
      <c r="M2345" s="68" t="s">
        <v>2040</v>
      </c>
      <c r="N2345" s="68"/>
      <c r="O2345" s="31" t="s">
        <v>3836</v>
      </c>
      <c r="P2345" s="31">
        <v>0.84699999999999998</v>
      </c>
    </row>
    <row r="2346" spans="1:16" x14ac:dyDescent="0.35">
      <c r="A2346" s="2" t="s">
        <v>11</v>
      </c>
      <c r="B2346" s="27">
        <v>2</v>
      </c>
      <c r="C2346" s="2" t="s">
        <v>279</v>
      </c>
      <c r="D2346" s="11" t="s">
        <v>333</v>
      </c>
      <c r="E2346" s="11"/>
      <c r="F2346" s="11" t="s">
        <v>109</v>
      </c>
      <c r="G2346" s="11" t="s">
        <v>659</v>
      </c>
      <c r="H2346" s="11" t="s">
        <v>7288</v>
      </c>
      <c r="I2346" s="68"/>
      <c r="J2346" s="68"/>
      <c r="K2346" s="68"/>
      <c r="L2346" s="68"/>
      <c r="M2346" s="68"/>
      <c r="N2346" s="68" t="s">
        <v>2040</v>
      </c>
      <c r="O2346" s="31" t="s">
        <v>3837</v>
      </c>
      <c r="P2346" s="31">
        <v>0.84699999999999998</v>
      </c>
    </row>
    <row r="2347" spans="1:16" x14ac:dyDescent="0.35">
      <c r="A2347" s="2" t="s">
        <v>11</v>
      </c>
      <c r="B2347" s="27">
        <v>2</v>
      </c>
      <c r="C2347" s="2" t="s">
        <v>279</v>
      </c>
      <c r="D2347" s="11" t="s">
        <v>333</v>
      </c>
      <c r="E2347" s="11"/>
      <c r="F2347" s="11" t="s">
        <v>109</v>
      </c>
      <c r="G2347" s="11" t="s">
        <v>659</v>
      </c>
      <c r="H2347" s="11" t="s">
        <v>7276</v>
      </c>
      <c r="I2347" s="68"/>
      <c r="J2347" s="68"/>
      <c r="K2347" s="68"/>
      <c r="L2347" s="68"/>
      <c r="M2347" s="68" t="s">
        <v>2040</v>
      </c>
      <c r="N2347" s="68" t="s">
        <v>2040</v>
      </c>
      <c r="O2347" s="31" t="s">
        <v>3838</v>
      </c>
      <c r="P2347" s="31">
        <v>0.63500000000000001</v>
      </c>
    </row>
    <row r="2348" spans="1:16" x14ac:dyDescent="0.35">
      <c r="A2348" s="2" t="s">
        <v>11</v>
      </c>
      <c r="B2348" s="27">
        <v>2</v>
      </c>
      <c r="C2348" s="2" t="s">
        <v>279</v>
      </c>
      <c r="D2348" s="11" t="s">
        <v>333</v>
      </c>
      <c r="E2348" s="11"/>
      <c r="F2348" s="11" t="s">
        <v>110</v>
      </c>
      <c r="G2348" s="11" t="s">
        <v>99</v>
      </c>
      <c r="H2348" s="11" t="s">
        <v>7269</v>
      </c>
      <c r="I2348" s="68"/>
      <c r="J2348" s="68"/>
      <c r="K2348" s="68"/>
      <c r="L2348" s="68"/>
      <c r="M2348" s="68"/>
      <c r="N2348" s="68"/>
      <c r="O2348" s="31" t="s">
        <v>1343</v>
      </c>
      <c r="P2348" s="31">
        <v>0.95699999999999996</v>
      </c>
    </row>
    <row r="2349" spans="1:16" x14ac:dyDescent="0.35">
      <c r="A2349" s="2" t="s">
        <v>11</v>
      </c>
      <c r="B2349" s="27">
        <v>2</v>
      </c>
      <c r="C2349" s="2" t="s">
        <v>279</v>
      </c>
      <c r="D2349" s="11" t="s">
        <v>333</v>
      </c>
      <c r="E2349" s="11"/>
      <c r="F2349" s="11" t="s">
        <v>110</v>
      </c>
      <c r="G2349" s="11" t="s">
        <v>99</v>
      </c>
      <c r="H2349" s="11" t="s">
        <v>7279</v>
      </c>
      <c r="I2349" s="68"/>
      <c r="J2349" s="68"/>
      <c r="K2349" s="68"/>
      <c r="L2349" s="68"/>
      <c r="M2349" s="68" t="s">
        <v>2040</v>
      </c>
      <c r="N2349" s="68"/>
      <c r="O2349" s="31" t="s">
        <v>3839</v>
      </c>
      <c r="P2349" s="31">
        <v>0.76600000000000001</v>
      </c>
    </row>
    <row r="2350" spans="1:16" x14ac:dyDescent="0.35">
      <c r="A2350" s="2" t="s">
        <v>11</v>
      </c>
      <c r="B2350" s="27">
        <v>2</v>
      </c>
      <c r="C2350" s="2" t="s">
        <v>279</v>
      </c>
      <c r="D2350" s="11" t="s">
        <v>333</v>
      </c>
      <c r="E2350" s="11"/>
      <c r="F2350" s="11" t="s">
        <v>110</v>
      </c>
      <c r="G2350" s="11" t="s">
        <v>99</v>
      </c>
      <c r="H2350" s="11" t="s">
        <v>7288</v>
      </c>
      <c r="I2350" s="68"/>
      <c r="J2350" s="68"/>
      <c r="K2350" s="68"/>
      <c r="L2350" s="68"/>
      <c r="M2350" s="68"/>
      <c r="N2350" s="68" t="s">
        <v>2040</v>
      </c>
      <c r="O2350" s="31" t="s">
        <v>3840</v>
      </c>
      <c r="P2350" s="31">
        <v>0.76600000000000001</v>
      </c>
    </row>
    <row r="2351" spans="1:16" x14ac:dyDescent="0.35">
      <c r="A2351" s="2" t="s">
        <v>11</v>
      </c>
      <c r="B2351" s="27">
        <v>2</v>
      </c>
      <c r="C2351" s="2" t="s">
        <v>279</v>
      </c>
      <c r="D2351" s="11" t="s">
        <v>333</v>
      </c>
      <c r="E2351" s="11"/>
      <c r="F2351" s="11" t="s">
        <v>110</v>
      </c>
      <c r="G2351" s="11" t="s">
        <v>99</v>
      </c>
      <c r="H2351" s="11" t="s">
        <v>7276</v>
      </c>
      <c r="I2351" s="68"/>
      <c r="J2351" s="68"/>
      <c r="K2351" s="68"/>
      <c r="L2351" s="68"/>
      <c r="M2351" s="68" t="s">
        <v>2040</v>
      </c>
      <c r="N2351" s="68" t="s">
        <v>2040</v>
      </c>
      <c r="O2351" s="31" t="s">
        <v>3841</v>
      </c>
      <c r="P2351" s="31">
        <v>0.57399999999999995</v>
      </c>
    </row>
    <row r="2352" spans="1:16" x14ac:dyDescent="0.35">
      <c r="A2352" s="2" t="s">
        <v>11</v>
      </c>
      <c r="B2352" s="27">
        <v>2</v>
      </c>
      <c r="C2352" s="2" t="s">
        <v>279</v>
      </c>
      <c r="D2352" s="11" t="s">
        <v>333</v>
      </c>
      <c r="E2352" s="11"/>
      <c r="F2352" s="11" t="s">
        <v>110</v>
      </c>
      <c r="G2352" s="11" t="s">
        <v>659</v>
      </c>
      <c r="H2352" s="11" t="s">
        <v>7269</v>
      </c>
      <c r="I2352" s="68"/>
      <c r="J2352" s="68"/>
      <c r="K2352" s="68"/>
      <c r="L2352" s="68"/>
      <c r="M2352" s="68"/>
      <c r="N2352" s="68"/>
      <c r="O2352" s="31" t="s">
        <v>1344</v>
      </c>
      <c r="P2352" s="31">
        <v>1.4790000000000001</v>
      </c>
    </row>
    <row r="2353" spans="1:16" x14ac:dyDescent="0.35">
      <c r="A2353" s="2" t="s">
        <v>11</v>
      </c>
      <c r="B2353" s="27">
        <v>2</v>
      </c>
      <c r="C2353" s="2" t="s">
        <v>279</v>
      </c>
      <c r="D2353" s="11" t="s">
        <v>333</v>
      </c>
      <c r="E2353" s="11"/>
      <c r="F2353" s="11" t="s">
        <v>110</v>
      </c>
      <c r="G2353" s="11" t="s">
        <v>659</v>
      </c>
      <c r="H2353" s="11" t="s">
        <v>7279</v>
      </c>
      <c r="I2353" s="68"/>
      <c r="J2353" s="68"/>
      <c r="K2353" s="68"/>
      <c r="L2353" s="68"/>
      <c r="M2353" s="68" t="s">
        <v>2040</v>
      </c>
      <c r="N2353" s="68"/>
      <c r="O2353" s="31" t="s">
        <v>3842</v>
      </c>
      <c r="P2353" s="31">
        <v>1.1830000000000001</v>
      </c>
    </row>
    <row r="2354" spans="1:16" x14ac:dyDescent="0.35">
      <c r="A2354" s="2" t="s">
        <v>11</v>
      </c>
      <c r="B2354" s="27">
        <v>2</v>
      </c>
      <c r="C2354" s="2" t="s">
        <v>279</v>
      </c>
      <c r="D2354" s="11" t="s">
        <v>333</v>
      </c>
      <c r="E2354" s="11"/>
      <c r="F2354" s="11" t="s">
        <v>110</v>
      </c>
      <c r="G2354" s="11" t="s">
        <v>659</v>
      </c>
      <c r="H2354" s="11" t="s">
        <v>7288</v>
      </c>
      <c r="I2354" s="68"/>
      <c r="J2354" s="68"/>
      <c r="K2354" s="68"/>
      <c r="L2354" s="68"/>
      <c r="M2354" s="68"/>
      <c r="N2354" s="68" t="s">
        <v>2040</v>
      </c>
      <c r="O2354" s="31" t="s">
        <v>3843</v>
      </c>
      <c r="P2354" s="31">
        <v>1.1830000000000001</v>
      </c>
    </row>
    <row r="2355" spans="1:16" x14ac:dyDescent="0.35">
      <c r="A2355" s="2" t="s">
        <v>11</v>
      </c>
      <c r="B2355" s="27">
        <v>2</v>
      </c>
      <c r="C2355" s="2" t="s">
        <v>279</v>
      </c>
      <c r="D2355" s="11" t="s">
        <v>333</v>
      </c>
      <c r="E2355" s="11"/>
      <c r="F2355" s="11" t="s">
        <v>110</v>
      </c>
      <c r="G2355" s="11" t="s">
        <v>659</v>
      </c>
      <c r="H2355" s="11" t="s">
        <v>7276</v>
      </c>
      <c r="I2355" s="68"/>
      <c r="J2355" s="68"/>
      <c r="K2355" s="68"/>
      <c r="L2355" s="68"/>
      <c r="M2355" s="68" t="s">
        <v>2040</v>
      </c>
      <c r="N2355" s="68" t="s">
        <v>2040</v>
      </c>
      <c r="O2355" s="31" t="s">
        <v>3844</v>
      </c>
      <c r="P2355" s="31">
        <v>0.88700000000000001</v>
      </c>
    </row>
    <row r="2356" spans="1:16" x14ac:dyDescent="0.35">
      <c r="A2356" s="2" t="s">
        <v>11</v>
      </c>
      <c r="B2356" s="27">
        <v>2</v>
      </c>
      <c r="C2356" s="2" t="s">
        <v>279</v>
      </c>
      <c r="D2356" s="11" t="s">
        <v>333</v>
      </c>
      <c r="E2356" s="11"/>
      <c r="F2356" s="11" t="s">
        <v>111</v>
      </c>
      <c r="G2356" s="11" t="s">
        <v>99</v>
      </c>
      <c r="H2356" s="11" t="s">
        <v>7269</v>
      </c>
      <c r="I2356" s="68"/>
      <c r="J2356" s="68"/>
      <c r="K2356" s="68"/>
      <c r="L2356" s="68"/>
      <c r="M2356" s="68"/>
      <c r="N2356" s="68"/>
      <c r="O2356" s="31" t="s">
        <v>1345</v>
      </c>
      <c r="P2356" s="31">
        <v>1.05</v>
      </c>
    </row>
    <row r="2357" spans="1:16" x14ac:dyDescent="0.35">
      <c r="A2357" s="2" t="s">
        <v>11</v>
      </c>
      <c r="B2357" s="27">
        <v>2</v>
      </c>
      <c r="C2357" s="2" t="s">
        <v>279</v>
      </c>
      <c r="D2357" s="11" t="s">
        <v>333</v>
      </c>
      <c r="E2357" s="11"/>
      <c r="F2357" s="11" t="s">
        <v>111</v>
      </c>
      <c r="G2357" s="11" t="s">
        <v>99</v>
      </c>
      <c r="H2357" s="11" t="s">
        <v>7279</v>
      </c>
      <c r="I2357" s="68"/>
      <c r="J2357" s="68"/>
      <c r="K2357" s="68"/>
      <c r="L2357" s="68"/>
      <c r="M2357" s="68" t="s">
        <v>2040</v>
      </c>
      <c r="N2357" s="68"/>
      <c r="O2357" s="31" t="s">
        <v>3845</v>
      </c>
      <c r="P2357" s="31">
        <v>0.84</v>
      </c>
    </row>
    <row r="2358" spans="1:16" x14ac:dyDescent="0.35">
      <c r="A2358" s="2" t="s">
        <v>11</v>
      </c>
      <c r="B2358" s="27">
        <v>2</v>
      </c>
      <c r="C2358" s="2" t="s">
        <v>279</v>
      </c>
      <c r="D2358" s="11" t="s">
        <v>333</v>
      </c>
      <c r="E2358" s="11"/>
      <c r="F2358" s="11" t="s">
        <v>111</v>
      </c>
      <c r="G2358" s="11" t="s">
        <v>99</v>
      </c>
      <c r="H2358" s="11" t="s">
        <v>7288</v>
      </c>
      <c r="I2358" s="68"/>
      <c r="J2358" s="68"/>
      <c r="K2358" s="68"/>
      <c r="L2358" s="68"/>
      <c r="M2358" s="68"/>
      <c r="N2358" s="68" t="s">
        <v>2040</v>
      </c>
      <c r="O2358" s="31" t="s">
        <v>3846</v>
      </c>
      <c r="P2358" s="31">
        <v>0.84</v>
      </c>
    </row>
    <row r="2359" spans="1:16" x14ac:dyDescent="0.35">
      <c r="A2359" s="2" t="s">
        <v>11</v>
      </c>
      <c r="B2359" s="27">
        <v>2</v>
      </c>
      <c r="C2359" s="2" t="s">
        <v>279</v>
      </c>
      <c r="D2359" s="11" t="s">
        <v>333</v>
      </c>
      <c r="E2359" s="11"/>
      <c r="F2359" s="11" t="s">
        <v>111</v>
      </c>
      <c r="G2359" s="11" t="s">
        <v>99</v>
      </c>
      <c r="H2359" s="11" t="s">
        <v>7276</v>
      </c>
      <c r="I2359" s="68"/>
      <c r="J2359" s="68"/>
      <c r="K2359" s="68"/>
      <c r="L2359" s="68"/>
      <c r="M2359" s="68" t="s">
        <v>2040</v>
      </c>
      <c r="N2359" s="68" t="s">
        <v>2040</v>
      </c>
      <c r="O2359" s="31" t="s">
        <v>3847</v>
      </c>
      <c r="P2359" s="31">
        <v>0.63</v>
      </c>
    </row>
    <row r="2360" spans="1:16" x14ac:dyDescent="0.35">
      <c r="A2360" s="2" t="s">
        <v>11</v>
      </c>
      <c r="B2360" s="27">
        <v>2</v>
      </c>
      <c r="C2360" s="2" t="s">
        <v>279</v>
      </c>
      <c r="D2360" s="11" t="s">
        <v>333</v>
      </c>
      <c r="E2360" s="11"/>
      <c r="F2360" s="11" t="s">
        <v>111</v>
      </c>
      <c r="G2360" s="11" t="s">
        <v>659</v>
      </c>
      <c r="H2360" s="11" t="s">
        <v>7269</v>
      </c>
      <c r="I2360" s="68"/>
      <c r="J2360" s="68"/>
      <c r="K2360" s="68"/>
      <c r="L2360" s="68"/>
      <c r="M2360" s="68"/>
      <c r="N2360" s="68"/>
      <c r="O2360" s="31" t="s">
        <v>1346</v>
      </c>
      <c r="P2360" s="31">
        <v>1.9139999999999999</v>
      </c>
    </row>
    <row r="2361" spans="1:16" x14ac:dyDescent="0.35">
      <c r="A2361" s="2" t="s">
        <v>11</v>
      </c>
      <c r="B2361" s="27">
        <v>2</v>
      </c>
      <c r="C2361" s="2" t="s">
        <v>279</v>
      </c>
      <c r="D2361" s="11" t="s">
        <v>333</v>
      </c>
      <c r="E2361" s="11"/>
      <c r="F2361" s="11" t="s">
        <v>111</v>
      </c>
      <c r="G2361" s="11" t="s">
        <v>659</v>
      </c>
      <c r="H2361" s="11" t="s">
        <v>7279</v>
      </c>
      <c r="I2361" s="68"/>
      <c r="J2361" s="68"/>
      <c r="K2361" s="68"/>
      <c r="L2361" s="68"/>
      <c r="M2361" s="68" t="s">
        <v>2040</v>
      </c>
      <c r="N2361" s="68"/>
      <c r="O2361" s="31" t="s">
        <v>3848</v>
      </c>
      <c r="P2361" s="31">
        <v>1.5309999999999999</v>
      </c>
    </row>
    <row r="2362" spans="1:16" x14ac:dyDescent="0.35">
      <c r="A2362" s="2" t="s">
        <v>11</v>
      </c>
      <c r="B2362" s="27">
        <v>2</v>
      </c>
      <c r="C2362" s="2" t="s">
        <v>279</v>
      </c>
      <c r="D2362" s="11" t="s">
        <v>333</v>
      </c>
      <c r="E2362" s="11"/>
      <c r="F2362" s="11" t="s">
        <v>111</v>
      </c>
      <c r="G2362" s="11" t="s">
        <v>659</v>
      </c>
      <c r="H2362" s="11" t="s">
        <v>7288</v>
      </c>
      <c r="I2362" s="68"/>
      <c r="J2362" s="68"/>
      <c r="K2362" s="68"/>
      <c r="L2362" s="68"/>
      <c r="M2362" s="68"/>
      <c r="N2362" s="68" t="s">
        <v>2040</v>
      </c>
      <c r="O2362" s="31" t="s">
        <v>3849</v>
      </c>
      <c r="P2362" s="31">
        <v>1.5309999999999999</v>
      </c>
    </row>
    <row r="2363" spans="1:16" x14ac:dyDescent="0.35">
      <c r="A2363" s="2" t="s">
        <v>11</v>
      </c>
      <c r="B2363" s="27">
        <v>2</v>
      </c>
      <c r="C2363" s="2" t="s">
        <v>279</v>
      </c>
      <c r="D2363" s="11" t="s">
        <v>333</v>
      </c>
      <c r="E2363" s="11"/>
      <c r="F2363" s="11" t="s">
        <v>111</v>
      </c>
      <c r="G2363" s="11" t="s">
        <v>659</v>
      </c>
      <c r="H2363" s="11" t="s">
        <v>7276</v>
      </c>
      <c r="I2363" s="68"/>
      <c r="J2363" s="68"/>
      <c r="K2363" s="68"/>
      <c r="L2363" s="68"/>
      <c r="M2363" s="68" t="s">
        <v>2040</v>
      </c>
      <c r="N2363" s="68" t="s">
        <v>2040</v>
      </c>
      <c r="O2363" s="31" t="s">
        <v>3850</v>
      </c>
      <c r="P2363" s="31">
        <v>1.1479999999999999</v>
      </c>
    </row>
    <row r="2364" spans="1:16" x14ac:dyDescent="0.35">
      <c r="A2364" s="2" t="s">
        <v>11</v>
      </c>
      <c r="B2364" s="27">
        <v>2</v>
      </c>
      <c r="C2364" s="2" t="s">
        <v>279</v>
      </c>
      <c r="D2364" s="11" t="s">
        <v>333</v>
      </c>
      <c r="E2364" s="11"/>
      <c r="F2364" s="11" t="s">
        <v>112</v>
      </c>
      <c r="G2364" s="11" t="s">
        <v>99</v>
      </c>
      <c r="H2364" s="11" t="s">
        <v>7269</v>
      </c>
      <c r="I2364" s="68"/>
      <c r="J2364" s="68"/>
      <c r="K2364" s="68"/>
      <c r="L2364" s="68"/>
      <c r="M2364" s="68"/>
      <c r="N2364" s="68"/>
      <c r="O2364" s="31" t="s">
        <v>1347</v>
      </c>
      <c r="P2364" s="31">
        <v>1.05</v>
      </c>
    </row>
    <row r="2365" spans="1:16" x14ac:dyDescent="0.35">
      <c r="A2365" s="2" t="s">
        <v>11</v>
      </c>
      <c r="B2365" s="27">
        <v>2</v>
      </c>
      <c r="C2365" s="2" t="s">
        <v>279</v>
      </c>
      <c r="D2365" s="11" t="s">
        <v>333</v>
      </c>
      <c r="E2365" s="11"/>
      <c r="F2365" s="11" t="s">
        <v>112</v>
      </c>
      <c r="G2365" s="11" t="s">
        <v>99</v>
      </c>
      <c r="H2365" s="11" t="s">
        <v>7279</v>
      </c>
      <c r="I2365" s="68"/>
      <c r="J2365" s="68"/>
      <c r="K2365" s="68"/>
      <c r="L2365" s="68"/>
      <c r="M2365" s="68" t="s">
        <v>2040</v>
      </c>
      <c r="N2365" s="68"/>
      <c r="O2365" s="31" t="s">
        <v>3851</v>
      </c>
      <c r="P2365" s="31">
        <v>0.84</v>
      </c>
    </row>
    <row r="2366" spans="1:16" x14ac:dyDescent="0.35">
      <c r="A2366" s="2" t="s">
        <v>11</v>
      </c>
      <c r="B2366" s="27">
        <v>2</v>
      </c>
      <c r="C2366" s="2" t="s">
        <v>279</v>
      </c>
      <c r="D2366" s="11" t="s">
        <v>333</v>
      </c>
      <c r="E2366" s="11"/>
      <c r="F2366" s="11" t="s">
        <v>112</v>
      </c>
      <c r="G2366" s="11" t="s">
        <v>99</v>
      </c>
      <c r="H2366" s="11" t="s">
        <v>7288</v>
      </c>
      <c r="I2366" s="68"/>
      <c r="J2366" s="68"/>
      <c r="K2366" s="68"/>
      <c r="L2366" s="68"/>
      <c r="M2366" s="68"/>
      <c r="N2366" s="68" t="s">
        <v>2040</v>
      </c>
      <c r="O2366" s="31" t="s">
        <v>3852</v>
      </c>
      <c r="P2366" s="31">
        <v>0.84</v>
      </c>
    </row>
    <row r="2367" spans="1:16" x14ac:dyDescent="0.35">
      <c r="A2367" s="2" t="s">
        <v>11</v>
      </c>
      <c r="B2367" s="27">
        <v>2</v>
      </c>
      <c r="C2367" s="2" t="s">
        <v>279</v>
      </c>
      <c r="D2367" s="11" t="s">
        <v>333</v>
      </c>
      <c r="E2367" s="11"/>
      <c r="F2367" s="11" t="s">
        <v>112</v>
      </c>
      <c r="G2367" s="11" t="s">
        <v>99</v>
      </c>
      <c r="H2367" s="11" t="s">
        <v>7276</v>
      </c>
      <c r="I2367" s="68"/>
      <c r="J2367" s="68"/>
      <c r="K2367" s="68"/>
      <c r="L2367" s="68"/>
      <c r="M2367" s="68" t="s">
        <v>2040</v>
      </c>
      <c r="N2367" s="68" t="s">
        <v>2040</v>
      </c>
      <c r="O2367" s="31" t="s">
        <v>3853</v>
      </c>
      <c r="P2367" s="31">
        <v>0.63</v>
      </c>
    </row>
    <row r="2368" spans="1:16" x14ac:dyDescent="0.35">
      <c r="A2368" s="2" t="s">
        <v>11</v>
      </c>
      <c r="B2368" s="27">
        <v>2</v>
      </c>
      <c r="C2368" s="2" t="s">
        <v>279</v>
      </c>
      <c r="D2368" s="11" t="s">
        <v>333</v>
      </c>
      <c r="E2368" s="11"/>
      <c r="F2368" s="11" t="s">
        <v>112</v>
      </c>
      <c r="G2368" s="11" t="s">
        <v>659</v>
      </c>
      <c r="H2368" s="11" t="s">
        <v>7269</v>
      </c>
      <c r="I2368" s="68"/>
      <c r="J2368" s="68"/>
      <c r="K2368" s="68"/>
      <c r="L2368" s="68"/>
      <c r="M2368" s="68"/>
      <c r="N2368" s="68"/>
      <c r="O2368" s="31" t="s">
        <v>1348</v>
      </c>
      <c r="P2368" s="31">
        <v>2.117</v>
      </c>
    </row>
    <row r="2369" spans="1:16" x14ac:dyDescent="0.35">
      <c r="A2369" s="2" t="s">
        <v>11</v>
      </c>
      <c r="B2369" s="27">
        <v>2</v>
      </c>
      <c r="C2369" s="2" t="s">
        <v>279</v>
      </c>
      <c r="D2369" s="11" t="s">
        <v>333</v>
      </c>
      <c r="E2369" s="11"/>
      <c r="F2369" s="11" t="s">
        <v>112</v>
      </c>
      <c r="G2369" s="11" t="s">
        <v>659</v>
      </c>
      <c r="H2369" s="11" t="s">
        <v>7279</v>
      </c>
      <c r="I2369" s="68"/>
      <c r="J2369" s="68"/>
      <c r="K2369" s="68"/>
      <c r="L2369" s="68"/>
      <c r="M2369" s="68" t="s">
        <v>2040</v>
      </c>
      <c r="N2369" s="68"/>
      <c r="O2369" s="31" t="s">
        <v>3854</v>
      </c>
      <c r="P2369" s="31">
        <v>1.694</v>
      </c>
    </row>
    <row r="2370" spans="1:16" x14ac:dyDescent="0.35">
      <c r="A2370" s="2" t="s">
        <v>11</v>
      </c>
      <c r="B2370" s="27">
        <v>2</v>
      </c>
      <c r="C2370" s="2" t="s">
        <v>279</v>
      </c>
      <c r="D2370" s="11" t="s">
        <v>333</v>
      </c>
      <c r="E2370" s="11"/>
      <c r="F2370" s="11" t="s">
        <v>112</v>
      </c>
      <c r="G2370" s="11" t="s">
        <v>659</v>
      </c>
      <c r="H2370" s="11" t="s">
        <v>7288</v>
      </c>
      <c r="I2370" s="68"/>
      <c r="J2370" s="68"/>
      <c r="K2370" s="68"/>
      <c r="L2370" s="68"/>
      <c r="M2370" s="68"/>
      <c r="N2370" s="68" t="s">
        <v>2040</v>
      </c>
      <c r="O2370" s="31" t="s">
        <v>3855</v>
      </c>
      <c r="P2370" s="31">
        <v>1.694</v>
      </c>
    </row>
    <row r="2371" spans="1:16" x14ac:dyDescent="0.35">
      <c r="A2371" s="2" t="s">
        <v>11</v>
      </c>
      <c r="B2371" s="27">
        <v>2</v>
      </c>
      <c r="C2371" s="2" t="s">
        <v>279</v>
      </c>
      <c r="D2371" s="11" t="s">
        <v>333</v>
      </c>
      <c r="E2371" s="11"/>
      <c r="F2371" s="11" t="s">
        <v>112</v>
      </c>
      <c r="G2371" s="11" t="s">
        <v>659</v>
      </c>
      <c r="H2371" s="11" t="s">
        <v>7276</v>
      </c>
      <c r="I2371" s="68"/>
      <c r="J2371" s="68"/>
      <c r="K2371" s="68"/>
      <c r="L2371" s="68"/>
      <c r="M2371" s="68" t="s">
        <v>2040</v>
      </c>
      <c r="N2371" s="68" t="s">
        <v>2040</v>
      </c>
      <c r="O2371" s="31" t="s">
        <v>3856</v>
      </c>
      <c r="P2371" s="31">
        <v>1.27</v>
      </c>
    </row>
    <row r="2372" spans="1:16" x14ac:dyDescent="0.35">
      <c r="A2372" s="2" t="s">
        <v>11</v>
      </c>
      <c r="B2372" s="27">
        <v>2</v>
      </c>
      <c r="C2372" s="2" t="s">
        <v>279</v>
      </c>
      <c r="D2372" s="11" t="s">
        <v>333</v>
      </c>
      <c r="E2372" s="11"/>
      <c r="F2372" s="11" t="s">
        <v>113</v>
      </c>
      <c r="G2372" s="11" t="s">
        <v>99</v>
      </c>
      <c r="H2372" s="11" t="s">
        <v>7269</v>
      </c>
      <c r="I2372" s="68"/>
      <c r="J2372" s="68"/>
      <c r="K2372" s="68"/>
      <c r="L2372" s="68"/>
      <c r="M2372" s="68"/>
      <c r="N2372" s="68"/>
      <c r="O2372" s="31" t="s">
        <v>1349</v>
      </c>
      <c r="P2372" s="31">
        <v>1.9139999999999999</v>
      </c>
    </row>
    <row r="2373" spans="1:16" x14ac:dyDescent="0.35">
      <c r="A2373" s="2" t="s">
        <v>11</v>
      </c>
      <c r="B2373" s="27">
        <v>2</v>
      </c>
      <c r="C2373" s="2" t="s">
        <v>279</v>
      </c>
      <c r="D2373" s="11" t="s">
        <v>333</v>
      </c>
      <c r="E2373" s="11"/>
      <c r="F2373" s="11" t="s">
        <v>113</v>
      </c>
      <c r="G2373" s="11" t="s">
        <v>99</v>
      </c>
      <c r="H2373" s="11" t="s">
        <v>7279</v>
      </c>
      <c r="I2373" s="68"/>
      <c r="J2373" s="68"/>
      <c r="K2373" s="68"/>
      <c r="L2373" s="68"/>
      <c r="M2373" s="68" t="s">
        <v>2040</v>
      </c>
      <c r="N2373" s="68"/>
      <c r="O2373" s="31" t="s">
        <v>3857</v>
      </c>
      <c r="P2373" s="31">
        <v>1.5309999999999999</v>
      </c>
    </row>
    <row r="2374" spans="1:16" x14ac:dyDescent="0.35">
      <c r="A2374" s="2" t="s">
        <v>11</v>
      </c>
      <c r="B2374" s="27">
        <v>2</v>
      </c>
      <c r="C2374" s="2" t="s">
        <v>279</v>
      </c>
      <c r="D2374" s="11" t="s">
        <v>333</v>
      </c>
      <c r="E2374" s="11"/>
      <c r="F2374" s="11" t="s">
        <v>113</v>
      </c>
      <c r="G2374" s="11" t="s">
        <v>99</v>
      </c>
      <c r="H2374" s="11" t="s">
        <v>7288</v>
      </c>
      <c r="I2374" s="68"/>
      <c r="J2374" s="68"/>
      <c r="K2374" s="68"/>
      <c r="L2374" s="68"/>
      <c r="M2374" s="68"/>
      <c r="N2374" s="68" t="s">
        <v>2040</v>
      </c>
      <c r="O2374" s="31" t="s">
        <v>3858</v>
      </c>
      <c r="P2374" s="31">
        <v>1.5309999999999999</v>
      </c>
    </row>
    <row r="2375" spans="1:16" x14ac:dyDescent="0.35">
      <c r="A2375" s="2" t="s">
        <v>11</v>
      </c>
      <c r="B2375" s="27">
        <v>2</v>
      </c>
      <c r="C2375" s="2" t="s">
        <v>279</v>
      </c>
      <c r="D2375" s="11" t="s">
        <v>333</v>
      </c>
      <c r="E2375" s="11"/>
      <c r="F2375" s="11" t="s">
        <v>113</v>
      </c>
      <c r="G2375" s="11" t="s">
        <v>99</v>
      </c>
      <c r="H2375" s="11" t="s">
        <v>7276</v>
      </c>
      <c r="I2375" s="68"/>
      <c r="J2375" s="68"/>
      <c r="K2375" s="68"/>
      <c r="L2375" s="68"/>
      <c r="M2375" s="68" t="s">
        <v>2040</v>
      </c>
      <c r="N2375" s="68" t="s">
        <v>2040</v>
      </c>
      <c r="O2375" s="31" t="s">
        <v>3859</v>
      </c>
      <c r="P2375" s="31">
        <v>1.1479999999999999</v>
      </c>
    </row>
    <row r="2376" spans="1:16" x14ac:dyDescent="0.35">
      <c r="A2376" s="2" t="s">
        <v>11</v>
      </c>
      <c r="B2376" s="27">
        <v>2</v>
      </c>
      <c r="C2376" s="2" t="s">
        <v>279</v>
      </c>
      <c r="D2376" s="11" t="s">
        <v>333</v>
      </c>
      <c r="E2376" s="11"/>
      <c r="F2376" s="11" t="s">
        <v>113</v>
      </c>
      <c r="G2376" s="11" t="s">
        <v>659</v>
      </c>
      <c r="H2376" s="11" t="s">
        <v>7269</v>
      </c>
      <c r="I2376" s="68"/>
      <c r="J2376" s="68"/>
      <c r="K2376" s="68"/>
      <c r="L2376" s="68"/>
      <c r="M2376" s="68"/>
      <c r="N2376" s="68"/>
      <c r="O2376" s="31" t="s">
        <v>1350</v>
      </c>
      <c r="P2376" s="31">
        <v>2.5379999999999998</v>
      </c>
    </row>
    <row r="2377" spans="1:16" x14ac:dyDescent="0.35">
      <c r="A2377" s="2" t="s">
        <v>11</v>
      </c>
      <c r="B2377" s="27">
        <v>2</v>
      </c>
      <c r="C2377" s="2" t="s">
        <v>279</v>
      </c>
      <c r="D2377" s="11" t="s">
        <v>333</v>
      </c>
      <c r="E2377" s="11"/>
      <c r="F2377" s="11" t="s">
        <v>113</v>
      </c>
      <c r="G2377" s="11" t="s">
        <v>659</v>
      </c>
      <c r="H2377" s="11" t="s">
        <v>7279</v>
      </c>
      <c r="I2377" s="68"/>
      <c r="J2377" s="68"/>
      <c r="K2377" s="68"/>
      <c r="L2377" s="68"/>
      <c r="M2377" s="68" t="s">
        <v>2040</v>
      </c>
      <c r="N2377" s="68"/>
      <c r="O2377" s="31" t="s">
        <v>3860</v>
      </c>
      <c r="P2377" s="31">
        <v>2.0299999999999998</v>
      </c>
    </row>
    <row r="2378" spans="1:16" x14ac:dyDescent="0.35">
      <c r="A2378" s="2" t="s">
        <v>11</v>
      </c>
      <c r="B2378" s="27">
        <v>2</v>
      </c>
      <c r="C2378" s="2" t="s">
        <v>279</v>
      </c>
      <c r="D2378" s="11" t="s">
        <v>333</v>
      </c>
      <c r="E2378" s="11"/>
      <c r="F2378" s="11" t="s">
        <v>113</v>
      </c>
      <c r="G2378" s="11" t="s">
        <v>659</v>
      </c>
      <c r="H2378" s="11" t="s">
        <v>7288</v>
      </c>
      <c r="I2378" s="68"/>
      <c r="J2378" s="68"/>
      <c r="K2378" s="68"/>
      <c r="L2378" s="68"/>
      <c r="M2378" s="68"/>
      <c r="N2378" s="68" t="s">
        <v>2040</v>
      </c>
      <c r="O2378" s="31" t="s">
        <v>3861</v>
      </c>
      <c r="P2378" s="31">
        <v>2.0299999999999998</v>
      </c>
    </row>
    <row r="2379" spans="1:16" x14ac:dyDescent="0.35">
      <c r="A2379" s="2" t="s">
        <v>11</v>
      </c>
      <c r="B2379" s="27">
        <v>2</v>
      </c>
      <c r="C2379" s="2" t="s">
        <v>279</v>
      </c>
      <c r="D2379" s="11" t="s">
        <v>333</v>
      </c>
      <c r="E2379" s="11"/>
      <c r="F2379" s="11" t="s">
        <v>113</v>
      </c>
      <c r="G2379" s="11" t="s">
        <v>659</v>
      </c>
      <c r="H2379" s="11" t="s">
        <v>7276</v>
      </c>
      <c r="I2379" s="68"/>
      <c r="J2379" s="68"/>
      <c r="K2379" s="68"/>
      <c r="L2379" s="68"/>
      <c r="M2379" s="68" t="s">
        <v>2040</v>
      </c>
      <c r="N2379" s="68" t="s">
        <v>2040</v>
      </c>
      <c r="O2379" s="31" t="s">
        <v>3862</v>
      </c>
      <c r="P2379" s="31">
        <v>1.5229999999999999</v>
      </c>
    </row>
    <row r="2380" spans="1:16" x14ac:dyDescent="0.35">
      <c r="A2380" s="2" t="s">
        <v>11</v>
      </c>
      <c r="B2380" s="27">
        <v>2</v>
      </c>
      <c r="C2380" s="2" t="s">
        <v>279</v>
      </c>
      <c r="D2380" s="11" t="s">
        <v>333</v>
      </c>
      <c r="E2380" s="11"/>
      <c r="F2380" s="11" t="s">
        <v>114</v>
      </c>
      <c r="G2380" s="11" t="s">
        <v>99</v>
      </c>
      <c r="H2380" s="11" t="s">
        <v>7269</v>
      </c>
      <c r="I2380" s="68"/>
      <c r="J2380" s="68"/>
      <c r="K2380" s="68"/>
      <c r="L2380" s="68"/>
      <c r="M2380" s="68"/>
      <c r="N2380" s="68"/>
      <c r="O2380" s="31" t="s">
        <v>1351</v>
      </c>
      <c r="P2380" s="31">
        <v>1.9139999999999999</v>
      </c>
    </row>
    <row r="2381" spans="1:16" x14ac:dyDescent="0.35">
      <c r="A2381" s="2" t="s">
        <v>11</v>
      </c>
      <c r="B2381" s="27">
        <v>2</v>
      </c>
      <c r="C2381" s="2" t="s">
        <v>279</v>
      </c>
      <c r="D2381" s="11" t="s">
        <v>333</v>
      </c>
      <c r="E2381" s="11"/>
      <c r="F2381" s="11" t="s">
        <v>114</v>
      </c>
      <c r="G2381" s="11" t="s">
        <v>99</v>
      </c>
      <c r="H2381" s="11" t="s">
        <v>7279</v>
      </c>
      <c r="I2381" s="68"/>
      <c r="J2381" s="68"/>
      <c r="K2381" s="68"/>
      <c r="L2381" s="68"/>
      <c r="M2381" s="68" t="s">
        <v>2040</v>
      </c>
      <c r="N2381" s="68"/>
      <c r="O2381" s="31" t="s">
        <v>3863</v>
      </c>
      <c r="P2381" s="31">
        <v>1.5309999999999999</v>
      </c>
    </row>
    <row r="2382" spans="1:16" x14ac:dyDescent="0.35">
      <c r="A2382" s="2" t="s">
        <v>11</v>
      </c>
      <c r="B2382" s="27">
        <v>2</v>
      </c>
      <c r="C2382" s="2" t="s">
        <v>279</v>
      </c>
      <c r="D2382" s="11" t="s">
        <v>333</v>
      </c>
      <c r="E2382" s="11"/>
      <c r="F2382" s="11" t="s">
        <v>114</v>
      </c>
      <c r="G2382" s="11" t="s">
        <v>99</v>
      </c>
      <c r="H2382" s="11" t="s">
        <v>7288</v>
      </c>
      <c r="I2382" s="68"/>
      <c r="J2382" s="68"/>
      <c r="K2382" s="68"/>
      <c r="L2382" s="68"/>
      <c r="M2382" s="68"/>
      <c r="N2382" s="68" t="s">
        <v>2040</v>
      </c>
      <c r="O2382" s="31" t="s">
        <v>3864</v>
      </c>
      <c r="P2382" s="31">
        <v>1.5309999999999999</v>
      </c>
    </row>
    <row r="2383" spans="1:16" x14ac:dyDescent="0.35">
      <c r="A2383" s="2" t="s">
        <v>11</v>
      </c>
      <c r="B2383" s="27">
        <v>2</v>
      </c>
      <c r="C2383" s="2" t="s">
        <v>279</v>
      </c>
      <c r="D2383" s="11" t="s">
        <v>333</v>
      </c>
      <c r="E2383" s="11"/>
      <c r="F2383" s="11" t="s">
        <v>114</v>
      </c>
      <c r="G2383" s="11" t="s">
        <v>99</v>
      </c>
      <c r="H2383" s="11" t="s">
        <v>7276</v>
      </c>
      <c r="I2383" s="68"/>
      <c r="J2383" s="68"/>
      <c r="K2383" s="68"/>
      <c r="L2383" s="68"/>
      <c r="M2383" s="68" t="s">
        <v>2040</v>
      </c>
      <c r="N2383" s="68" t="s">
        <v>2040</v>
      </c>
      <c r="O2383" s="31" t="s">
        <v>3865</v>
      </c>
      <c r="P2383" s="31">
        <v>1.1479999999999999</v>
      </c>
    </row>
    <row r="2384" spans="1:16" x14ac:dyDescent="0.35">
      <c r="A2384" s="2" t="s">
        <v>11</v>
      </c>
      <c r="B2384" s="27">
        <v>2</v>
      </c>
      <c r="C2384" s="2" t="s">
        <v>279</v>
      </c>
      <c r="D2384" s="11" t="s">
        <v>333</v>
      </c>
      <c r="E2384" s="11"/>
      <c r="F2384" s="11" t="s">
        <v>114</v>
      </c>
      <c r="G2384" s="11" t="s">
        <v>659</v>
      </c>
      <c r="H2384" s="11" t="s">
        <v>7269</v>
      </c>
      <c r="I2384" s="68"/>
      <c r="J2384" s="68"/>
      <c r="K2384" s="68"/>
      <c r="L2384" s="68"/>
      <c r="M2384" s="68"/>
      <c r="N2384" s="68"/>
      <c r="O2384" s="31" t="s">
        <v>1352</v>
      </c>
      <c r="P2384" s="31">
        <v>2.9729999999999999</v>
      </c>
    </row>
    <row r="2385" spans="1:16" x14ac:dyDescent="0.35">
      <c r="A2385" s="2" t="s">
        <v>11</v>
      </c>
      <c r="B2385" s="27">
        <v>2</v>
      </c>
      <c r="C2385" s="2" t="s">
        <v>279</v>
      </c>
      <c r="D2385" s="11" t="s">
        <v>333</v>
      </c>
      <c r="E2385" s="11"/>
      <c r="F2385" s="11" t="s">
        <v>114</v>
      </c>
      <c r="G2385" s="11" t="s">
        <v>659</v>
      </c>
      <c r="H2385" s="11" t="s">
        <v>7279</v>
      </c>
      <c r="I2385" s="68"/>
      <c r="J2385" s="68"/>
      <c r="K2385" s="68"/>
      <c r="L2385" s="68"/>
      <c r="M2385" s="68" t="s">
        <v>2040</v>
      </c>
      <c r="N2385" s="68"/>
      <c r="O2385" s="31" t="s">
        <v>3866</v>
      </c>
      <c r="P2385" s="31">
        <v>2.3780000000000001</v>
      </c>
    </row>
    <row r="2386" spans="1:16" x14ac:dyDescent="0.35">
      <c r="A2386" s="2" t="s">
        <v>11</v>
      </c>
      <c r="B2386" s="27">
        <v>2</v>
      </c>
      <c r="C2386" s="2" t="s">
        <v>279</v>
      </c>
      <c r="D2386" s="11" t="s">
        <v>333</v>
      </c>
      <c r="E2386" s="11"/>
      <c r="F2386" s="11" t="s">
        <v>114</v>
      </c>
      <c r="G2386" s="11" t="s">
        <v>659</v>
      </c>
      <c r="H2386" s="11" t="s">
        <v>7288</v>
      </c>
      <c r="I2386" s="68"/>
      <c r="J2386" s="68"/>
      <c r="K2386" s="68"/>
      <c r="L2386" s="68"/>
      <c r="M2386" s="68"/>
      <c r="N2386" s="68" t="s">
        <v>2040</v>
      </c>
      <c r="O2386" s="31" t="s">
        <v>3867</v>
      </c>
      <c r="P2386" s="31">
        <v>2.3780000000000001</v>
      </c>
    </row>
    <row r="2387" spans="1:16" x14ac:dyDescent="0.35">
      <c r="A2387" s="2" t="s">
        <v>11</v>
      </c>
      <c r="B2387" s="27">
        <v>2</v>
      </c>
      <c r="C2387" s="2" t="s">
        <v>279</v>
      </c>
      <c r="D2387" s="11" t="s">
        <v>333</v>
      </c>
      <c r="E2387" s="11"/>
      <c r="F2387" s="11" t="s">
        <v>114</v>
      </c>
      <c r="G2387" s="11" t="s">
        <v>659</v>
      </c>
      <c r="H2387" s="11" t="s">
        <v>7276</v>
      </c>
      <c r="I2387" s="68"/>
      <c r="J2387" s="68"/>
      <c r="K2387" s="68"/>
      <c r="L2387" s="68"/>
      <c r="M2387" s="68" t="s">
        <v>2040</v>
      </c>
      <c r="N2387" s="68" t="s">
        <v>2040</v>
      </c>
      <c r="O2387" s="31" t="s">
        <v>3868</v>
      </c>
      <c r="P2387" s="31">
        <v>1.784</v>
      </c>
    </row>
    <row r="2388" spans="1:16" x14ac:dyDescent="0.35">
      <c r="A2388" s="2" t="s">
        <v>11</v>
      </c>
      <c r="B2388" s="27">
        <v>2</v>
      </c>
      <c r="C2388" s="2" t="s">
        <v>279</v>
      </c>
      <c r="D2388" s="11" t="s">
        <v>333</v>
      </c>
      <c r="E2388" s="11"/>
      <c r="F2388" s="11" t="s">
        <v>102</v>
      </c>
      <c r="G2388" s="11" t="s">
        <v>99</v>
      </c>
      <c r="H2388" s="11" t="s">
        <v>7269</v>
      </c>
      <c r="I2388" s="68"/>
      <c r="J2388" s="68"/>
      <c r="K2388" s="68"/>
      <c r="L2388" s="68"/>
      <c r="M2388" s="68"/>
      <c r="N2388" s="68"/>
      <c r="O2388" s="31" t="s">
        <v>1353</v>
      </c>
      <c r="P2388" s="31">
        <v>2.5489999999999999</v>
      </c>
    </row>
    <row r="2389" spans="1:16" x14ac:dyDescent="0.35">
      <c r="A2389" s="2" t="s">
        <v>11</v>
      </c>
      <c r="B2389" s="27">
        <v>2</v>
      </c>
      <c r="C2389" s="2" t="s">
        <v>279</v>
      </c>
      <c r="D2389" s="11" t="s">
        <v>333</v>
      </c>
      <c r="E2389" s="11"/>
      <c r="F2389" s="11" t="s">
        <v>102</v>
      </c>
      <c r="G2389" s="11" t="s">
        <v>99</v>
      </c>
      <c r="H2389" s="11" t="s">
        <v>7279</v>
      </c>
      <c r="I2389" s="68"/>
      <c r="J2389" s="68"/>
      <c r="K2389" s="68"/>
      <c r="L2389" s="68"/>
      <c r="M2389" s="68" t="s">
        <v>2040</v>
      </c>
      <c r="N2389" s="68"/>
      <c r="O2389" s="31" t="s">
        <v>3869</v>
      </c>
      <c r="P2389" s="31">
        <v>2.0390000000000001</v>
      </c>
    </row>
    <row r="2390" spans="1:16" x14ac:dyDescent="0.35">
      <c r="A2390" s="2" t="s">
        <v>11</v>
      </c>
      <c r="B2390" s="27">
        <v>2</v>
      </c>
      <c r="C2390" s="2" t="s">
        <v>279</v>
      </c>
      <c r="D2390" s="11" t="s">
        <v>333</v>
      </c>
      <c r="E2390" s="11"/>
      <c r="F2390" s="11" t="s">
        <v>102</v>
      </c>
      <c r="G2390" s="11" t="s">
        <v>99</v>
      </c>
      <c r="H2390" s="11" t="s">
        <v>7288</v>
      </c>
      <c r="I2390" s="68"/>
      <c r="J2390" s="68"/>
      <c r="K2390" s="68"/>
      <c r="L2390" s="68"/>
      <c r="M2390" s="68"/>
      <c r="N2390" s="68" t="s">
        <v>2040</v>
      </c>
      <c r="O2390" s="31" t="s">
        <v>3870</v>
      </c>
      <c r="P2390" s="31">
        <v>2.0390000000000001</v>
      </c>
    </row>
    <row r="2391" spans="1:16" x14ac:dyDescent="0.35">
      <c r="A2391" s="2" t="s">
        <v>11</v>
      </c>
      <c r="B2391" s="27">
        <v>2</v>
      </c>
      <c r="C2391" s="2" t="s">
        <v>279</v>
      </c>
      <c r="D2391" s="11" t="s">
        <v>333</v>
      </c>
      <c r="E2391" s="11"/>
      <c r="F2391" s="11" t="s">
        <v>102</v>
      </c>
      <c r="G2391" s="11" t="s">
        <v>99</v>
      </c>
      <c r="H2391" s="11" t="s">
        <v>7276</v>
      </c>
      <c r="I2391" s="68"/>
      <c r="J2391" s="68"/>
      <c r="K2391" s="68"/>
      <c r="L2391" s="68"/>
      <c r="M2391" s="68" t="s">
        <v>2040</v>
      </c>
      <c r="N2391" s="68" t="s">
        <v>2040</v>
      </c>
      <c r="O2391" s="31" t="s">
        <v>3871</v>
      </c>
      <c r="P2391" s="31">
        <v>1.5289999999999999</v>
      </c>
    </row>
    <row r="2392" spans="1:16" x14ac:dyDescent="0.35">
      <c r="A2392" s="2" t="s">
        <v>11</v>
      </c>
      <c r="B2392" s="27">
        <v>2</v>
      </c>
      <c r="C2392" s="2" t="s">
        <v>279</v>
      </c>
      <c r="D2392" s="11" t="s">
        <v>333</v>
      </c>
      <c r="E2392" s="11"/>
      <c r="F2392" s="11" t="s">
        <v>102</v>
      </c>
      <c r="G2392" s="11" t="s">
        <v>659</v>
      </c>
      <c r="H2392" s="11" t="s">
        <v>7269</v>
      </c>
      <c r="I2392" s="68"/>
      <c r="J2392" s="68"/>
      <c r="K2392" s="68"/>
      <c r="L2392" s="68"/>
      <c r="M2392" s="68"/>
      <c r="N2392" s="68"/>
      <c r="O2392" s="31" t="s">
        <v>1354</v>
      </c>
      <c r="P2392" s="31">
        <v>4.234</v>
      </c>
    </row>
    <row r="2393" spans="1:16" x14ac:dyDescent="0.35">
      <c r="A2393" s="2" t="s">
        <v>11</v>
      </c>
      <c r="B2393" s="27">
        <v>2</v>
      </c>
      <c r="C2393" s="2" t="s">
        <v>279</v>
      </c>
      <c r="D2393" s="11" t="s">
        <v>333</v>
      </c>
      <c r="E2393" s="11"/>
      <c r="F2393" s="11" t="s">
        <v>102</v>
      </c>
      <c r="G2393" s="11" t="s">
        <v>659</v>
      </c>
      <c r="H2393" s="11" t="s">
        <v>7279</v>
      </c>
      <c r="I2393" s="68"/>
      <c r="J2393" s="68"/>
      <c r="K2393" s="68"/>
      <c r="L2393" s="68"/>
      <c r="M2393" s="68" t="s">
        <v>2040</v>
      </c>
      <c r="N2393" s="68"/>
      <c r="O2393" s="31" t="s">
        <v>3872</v>
      </c>
      <c r="P2393" s="31">
        <v>3.387</v>
      </c>
    </row>
    <row r="2394" spans="1:16" x14ac:dyDescent="0.35">
      <c r="A2394" s="2" t="s">
        <v>11</v>
      </c>
      <c r="B2394" s="27">
        <v>2</v>
      </c>
      <c r="C2394" s="2" t="s">
        <v>279</v>
      </c>
      <c r="D2394" s="11" t="s">
        <v>333</v>
      </c>
      <c r="E2394" s="11"/>
      <c r="F2394" s="11" t="s">
        <v>102</v>
      </c>
      <c r="G2394" s="11" t="s">
        <v>659</v>
      </c>
      <c r="H2394" s="11" t="s">
        <v>7288</v>
      </c>
      <c r="I2394" s="68"/>
      <c r="J2394" s="68"/>
      <c r="K2394" s="68"/>
      <c r="L2394" s="68"/>
      <c r="M2394" s="68"/>
      <c r="N2394" s="68" t="s">
        <v>2040</v>
      </c>
      <c r="O2394" s="31" t="s">
        <v>3873</v>
      </c>
      <c r="P2394" s="31">
        <v>3.387</v>
      </c>
    </row>
    <row r="2395" spans="1:16" x14ac:dyDescent="0.35">
      <c r="A2395" s="2" t="s">
        <v>11</v>
      </c>
      <c r="B2395" s="27">
        <v>2</v>
      </c>
      <c r="C2395" s="2" t="s">
        <v>279</v>
      </c>
      <c r="D2395" s="11" t="s">
        <v>333</v>
      </c>
      <c r="E2395" s="11"/>
      <c r="F2395" s="11" t="s">
        <v>102</v>
      </c>
      <c r="G2395" s="11" t="s">
        <v>659</v>
      </c>
      <c r="H2395" s="11" t="s">
        <v>7276</v>
      </c>
      <c r="I2395" s="68"/>
      <c r="J2395" s="68"/>
      <c r="K2395" s="68"/>
      <c r="L2395" s="68"/>
      <c r="M2395" s="68" t="s">
        <v>2040</v>
      </c>
      <c r="N2395" s="68" t="s">
        <v>2040</v>
      </c>
      <c r="O2395" s="31" t="s">
        <v>3874</v>
      </c>
      <c r="P2395" s="31">
        <v>2.54</v>
      </c>
    </row>
    <row r="2396" spans="1:16" x14ac:dyDescent="0.35">
      <c r="A2396" s="2" t="s">
        <v>15</v>
      </c>
      <c r="B2396" s="27">
        <v>2</v>
      </c>
      <c r="C2396" s="2" t="s">
        <v>269</v>
      </c>
      <c r="D2396" s="11" t="s">
        <v>195</v>
      </c>
      <c r="E2396" s="11"/>
      <c r="F2396" s="33" t="s">
        <v>608</v>
      </c>
      <c r="G2396" s="33" t="s">
        <v>608</v>
      </c>
      <c r="H2396" s="11" t="s">
        <v>7269</v>
      </c>
      <c r="I2396" s="67"/>
      <c r="J2396" s="67"/>
      <c r="K2396" s="67"/>
      <c r="L2396" s="67"/>
      <c r="M2396" s="67"/>
      <c r="N2396" s="67"/>
      <c r="O2396" s="31" t="s">
        <v>1355</v>
      </c>
      <c r="P2396" s="31">
        <v>0.189</v>
      </c>
    </row>
    <row r="2397" spans="1:16" x14ac:dyDescent="0.35">
      <c r="A2397" s="2" t="s">
        <v>15</v>
      </c>
      <c r="B2397" s="27">
        <v>2</v>
      </c>
      <c r="C2397" s="2" t="s">
        <v>269</v>
      </c>
      <c r="D2397" s="11" t="s">
        <v>195</v>
      </c>
      <c r="E2397" s="11"/>
      <c r="F2397" s="33" t="s">
        <v>608</v>
      </c>
      <c r="G2397" s="33" t="s">
        <v>608</v>
      </c>
      <c r="H2397" s="11" t="s">
        <v>7279</v>
      </c>
      <c r="I2397" s="68"/>
      <c r="J2397" s="68"/>
      <c r="K2397" s="68"/>
      <c r="L2397" s="68"/>
      <c r="M2397" s="68" t="s">
        <v>2040</v>
      </c>
      <c r="N2397" s="68"/>
      <c r="O2397" s="31" t="s">
        <v>3875</v>
      </c>
      <c r="P2397" s="31">
        <v>0.151</v>
      </c>
    </row>
    <row r="2398" spans="1:16" x14ac:dyDescent="0.35">
      <c r="A2398" s="2" t="s">
        <v>15</v>
      </c>
      <c r="B2398" s="27">
        <v>2</v>
      </c>
      <c r="C2398" s="2" t="s">
        <v>269</v>
      </c>
      <c r="D2398" s="11" t="s">
        <v>195</v>
      </c>
      <c r="E2398" s="11"/>
      <c r="F2398" s="33" t="s">
        <v>608</v>
      </c>
      <c r="G2398" s="33" t="s">
        <v>608</v>
      </c>
      <c r="H2398" s="11" t="s">
        <v>7285</v>
      </c>
      <c r="I2398" s="68" t="s">
        <v>2040</v>
      </c>
      <c r="J2398" s="68"/>
      <c r="K2398" s="68"/>
      <c r="L2398" s="68"/>
      <c r="M2398" s="68"/>
      <c r="N2398" s="68"/>
      <c r="O2398" s="31" t="s">
        <v>3876</v>
      </c>
      <c r="P2398" s="31">
        <v>0.217</v>
      </c>
    </row>
    <row r="2399" spans="1:16" x14ac:dyDescent="0.35">
      <c r="A2399" s="2" t="s">
        <v>15</v>
      </c>
      <c r="B2399" s="27">
        <v>2</v>
      </c>
      <c r="C2399" s="2" t="s">
        <v>269</v>
      </c>
      <c r="D2399" s="11" t="s">
        <v>195</v>
      </c>
      <c r="E2399" s="11"/>
      <c r="F2399" s="33" t="s">
        <v>608</v>
      </c>
      <c r="G2399" s="33" t="s">
        <v>608</v>
      </c>
      <c r="H2399" s="11" t="s">
        <v>7273</v>
      </c>
      <c r="I2399" s="68" t="s">
        <v>2040</v>
      </c>
      <c r="J2399" s="68"/>
      <c r="K2399" s="68"/>
      <c r="L2399" s="68"/>
      <c r="M2399" s="68" t="s">
        <v>2040</v>
      </c>
      <c r="N2399" s="68"/>
      <c r="O2399" s="31" t="s">
        <v>3877</v>
      </c>
      <c r="P2399" s="31">
        <v>0.217</v>
      </c>
    </row>
    <row r="2400" spans="1:16" x14ac:dyDescent="0.35">
      <c r="A2400" s="2" t="s">
        <v>15</v>
      </c>
      <c r="B2400" s="27">
        <v>2</v>
      </c>
      <c r="C2400" s="2" t="s">
        <v>269</v>
      </c>
      <c r="D2400" s="11" t="s">
        <v>196</v>
      </c>
      <c r="E2400" s="11"/>
      <c r="F2400" s="33" t="s">
        <v>608</v>
      </c>
      <c r="G2400" s="33" t="s">
        <v>608</v>
      </c>
      <c r="H2400" s="11" t="s">
        <v>7269</v>
      </c>
      <c r="I2400" s="67"/>
      <c r="J2400" s="67"/>
      <c r="K2400" s="67"/>
      <c r="L2400" s="67"/>
      <c r="M2400" s="67"/>
      <c r="N2400" s="67"/>
      <c r="O2400" s="31" t="s">
        <v>1356</v>
      </c>
      <c r="P2400" s="31">
        <v>0.95699999999999996</v>
      </c>
    </row>
    <row r="2401" spans="1:16" x14ac:dyDescent="0.35">
      <c r="A2401" s="2" t="s">
        <v>15</v>
      </c>
      <c r="B2401" s="27">
        <v>2</v>
      </c>
      <c r="C2401" s="2" t="s">
        <v>269</v>
      </c>
      <c r="D2401" s="11" t="s">
        <v>196</v>
      </c>
      <c r="E2401" s="11"/>
      <c r="F2401" s="33" t="s">
        <v>608</v>
      </c>
      <c r="G2401" s="33" t="s">
        <v>608</v>
      </c>
      <c r="H2401" s="11" t="s">
        <v>7279</v>
      </c>
      <c r="I2401" s="68"/>
      <c r="J2401" s="68"/>
      <c r="K2401" s="68"/>
      <c r="L2401" s="68"/>
      <c r="M2401" s="68" t="s">
        <v>2040</v>
      </c>
      <c r="N2401" s="68"/>
      <c r="O2401" s="31" t="s">
        <v>3878</v>
      </c>
      <c r="P2401" s="31">
        <v>0.76600000000000001</v>
      </c>
    </row>
    <row r="2402" spans="1:16" x14ac:dyDescent="0.35">
      <c r="A2402" s="2" t="s">
        <v>15</v>
      </c>
      <c r="B2402" s="27">
        <v>2</v>
      </c>
      <c r="C2402" s="2" t="s">
        <v>269</v>
      </c>
      <c r="D2402" s="11" t="s">
        <v>196</v>
      </c>
      <c r="E2402" s="11"/>
      <c r="F2402" s="33" t="s">
        <v>608</v>
      </c>
      <c r="G2402" s="33" t="s">
        <v>608</v>
      </c>
      <c r="H2402" s="11" t="s">
        <v>7285</v>
      </c>
      <c r="I2402" s="68" t="s">
        <v>2040</v>
      </c>
      <c r="J2402" s="68"/>
      <c r="K2402" s="68"/>
      <c r="L2402" s="68"/>
      <c r="M2402" s="68"/>
      <c r="N2402" s="68"/>
      <c r="O2402" s="31" t="s">
        <v>3879</v>
      </c>
      <c r="P2402" s="31">
        <v>1.101</v>
      </c>
    </row>
    <row r="2403" spans="1:16" x14ac:dyDescent="0.35">
      <c r="A2403" s="2" t="s">
        <v>15</v>
      </c>
      <c r="B2403" s="27">
        <v>2</v>
      </c>
      <c r="C2403" s="2" t="s">
        <v>269</v>
      </c>
      <c r="D2403" s="11" t="s">
        <v>196</v>
      </c>
      <c r="E2403" s="11"/>
      <c r="F2403" s="33" t="s">
        <v>608</v>
      </c>
      <c r="G2403" s="33" t="s">
        <v>608</v>
      </c>
      <c r="H2403" s="11" t="s">
        <v>7273</v>
      </c>
      <c r="I2403" s="68" t="s">
        <v>2040</v>
      </c>
      <c r="J2403" s="68"/>
      <c r="K2403" s="68"/>
      <c r="L2403" s="68"/>
      <c r="M2403" s="68" t="s">
        <v>2040</v>
      </c>
      <c r="N2403" s="68"/>
      <c r="O2403" s="31" t="s">
        <v>3880</v>
      </c>
      <c r="P2403" s="31">
        <v>1.101</v>
      </c>
    </row>
    <row r="2404" spans="1:16" x14ac:dyDescent="0.35">
      <c r="A2404" s="2" t="s">
        <v>15</v>
      </c>
      <c r="B2404" s="27">
        <v>2</v>
      </c>
      <c r="C2404" s="2" t="s">
        <v>269</v>
      </c>
      <c r="D2404" s="11" t="s">
        <v>197</v>
      </c>
      <c r="E2404" s="11"/>
      <c r="F2404" s="33" t="s">
        <v>608</v>
      </c>
      <c r="G2404" s="33" t="s">
        <v>608</v>
      </c>
      <c r="H2404" s="11" t="s">
        <v>7269</v>
      </c>
      <c r="I2404" s="67"/>
      <c r="J2404" s="67"/>
      <c r="K2404" s="67"/>
      <c r="L2404" s="67"/>
      <c r="M2404" s="67"/>
      <c r="N2404" s="67"/>
      <c r="O2404" s="31" t="s">
        <v>1357</v>
      </c>
      <c r="P2404" s="31">
        <v>0.189</v>
      </c>
    </row>
    <row r="2405" spans="1:16" x14ac:dyDescent="0.35">
      <c r="A2405" s="2" t="s">
        <v>15</v>
      </c>
      <c r="B2405" s="27">
        <v>2</v>
      </c>
      <c r="C2405" s="2" t="s">
        <v>269</v>
      </c>
      <c r="D2405" s="11" t="s">
        <v>197</v>
      </c>
      <c r="E2405" s="11"/>
      <c r="F2405" s="33" t="s">
        <v>608</v>
      </c>
      <c r="G2405" s="33" t="s">
        <v>608</v>
      </c>
      <c r="H2405" s="11" t="s">
        <v>7279</v>
      </c>
      <c r="I2405" s="68"/>
      <c r="J2405" s="68"/>
      <c r="K2405" s="68"/>
      <c r="L2405" s="68"/>
      <c r="M2405" s="68" t="s">
        <v>2040</v>
      </c>
      <c r="N2405" s="68"/>
      <c r="O2405" s="31" t="s">
        <v>3881</v>
      </c>
      <c r="P2405" s="31">
        <v>0.151</v>
      </c>
    </row>
    <row r="2406" spans="1:16" x14ac:dyDescent="0.35">
      <c r="A2406" s="2" t="s">
        <v>15</v>
      </c>
      <c r="B2406" s="27">
        <v>2</v>
      </c>
      <c r="C2406" s="2" t="s">
        <v>269</v>
      </c>
      <c r="D2406" s="11" t="s">
        <v>197</v>
      </c>
      <c r="E2406" s="11"/>
      <c r="F2406" s="33" t="s">
        <v>608</v>
      </c>
      <c r="G2406" s="33" t="s">
        <v>608</v>
      </c>
      <c r="H2406" s="11" t="s">
        <v>7285</v>
      </c>
      <c r="I2406" s="68" t="s">
        <v>2040</v>
      </c>
      <c r="J2406" s="68"/>
      <c r="K2406" s="68"/>
      <c r="L2406" s="68"/>
      <c r="M2406" s="68"/>
      <c r="N2406" s="68"/>
      <c r="O2406" s="31" t="s">
        <v>3882</v>
      </c>
      <c r="P2406" s="31">
        <v>0.217</v>
      </c>
    </row>
    <row r="2407" spans="1:16" x14ac:dyDescent="0.35">
      <c r="A2407" s="2" t="s">
        <v>15</v>
      </c>
      <c r="B2407" s="27">
        <v>2</v>
      </c>
      <c r="C2407" s="2" t="s">
        <v>269</v>
      </c>
      <c r="D2407" s="11" t="s">
        <v>197</v>
      </c>
      <c r="E2407" s="11"/>
      <c r="F2407" s="33" t="s">
        <v>608</v>
      </c>
      <c r="G2407" s="33" t="s">
        <v>608</v>
      </c>
      <c r="H2407" s="11" t="s">
        <v>7273</v>
      </c>
      <c r="I2407" s="68" t="s">
        <v>2040</v>
      </c>
      <c r="J2407" s="68"/>
      <c r="K2407" s="68"/>
      <c r="L2407" s="68"/>
      <c r="M2407" s="68" t="s">
        <v>2040</v>
      </c>
      <c r="N2407" s="68"/>
      <c r="O2407" s="31" t="s">
        <v>3883</v>
      </c>
      <c r="P2407" s="31">
        <v>0.217</v>
      </c>
    </row>
    <row r="2408" spans="1:16" x14ac:dyDescent="0.35">
      <c r="A2408" s="2" t="s">
        <v>15</v>
      </c>
      <c r="B2408" s="27">
        <v>2</v>
      </c>
      <c r="C2408" s="2" t="s">
        <v>269</v>
      </c>
      <c r="D2408" s="11" t="s">
        <v>198</v>
      </c>
      <c r="E2408" s="11"/>
      <c r="F2408" s="33" t="s">
        <v>608</v>
      </c>
      <c r="G2408" s="33" t="s">
        <v>608</v>
      </c>
      <c r="H2408" s="11" t="s">
        <v>7269</v>
      </c>
      <c r="I2408" s="67"/>
      <c r="J2408" s="67"/>
      <c r="K2408" s="67"/>
      <c r="L2408" s="67"/>
      <c r="M2408" s="67"/>
      <c r="N2408" s="67"/>
      <c r="O2408" s="31" t="s">
        <v>1358</v>
      </c>
      <c r="P2408" s="31">
        <v>0.95699999999999996</v>
      </c>
    </row>
    <row r="2409" spans="1:16" x14ac:dyDescent="0.35">
      <c r="A2409" s="2" t="s">
        <v>15</v>
      </c>
      <c r="B2409" s="27">
        <v>2</v>
      </c>
      <c r="C2409" s="2" t="s">
        <v>269</v>
      </c>
      <c r="D2409" s="11" t="s">
        <v>198</v>
      </c>
      <c r="E2409" s="11"/>
      <c r="F2409" s="33" t="s">
        <v>608</v>
      </c>
      <c r="G2409" s="33" t="s">
        <v>608</v>
      </c>
      <c r="H2409" s="11" t="s">
        <v>7279</v>
      </c>
      <c r="I2409" s="68"/>
      <c r="J2409" s="68"/>
      <c r="K2409" s="68"/>
      <c r="L2409" s="68"/>
      <c r="M2409" s="68" t="s">
        <v>2040</v>
      </c>
      <c r="N2409" s="68"/>
      <c r="O2409" s="31" t="s">
        <v>3884</v>
      </c>
      <c r="P2409" s="31">
        <v>0.76600000000000001</v>
      </c>
    </row>
    <row r="2410" spans="1:16" x14ac:dyDescent="0.35">
      <c r="A2410" s="2" t="s">
        <v>15</v>
      </c>
      <c r="B2410" s="27">
        <v>2</v>
      </c>
      <c r="C2410" s="2" t="s">
        <v>269</v>
      </c>
      <c r="D2410" s="11" t="s">
        <v>198</v>
      </c>
      <c r="E2410" s="11"/>
      <c r="F2410" s="33" t="s">
        <v>608</v>
      </c>
      <c r="G2410" s="33" t="s">
        <v>608</v>
      </c>
      <c r="H2410" s="11" t="s">
        <v>7285</v>
      </c>
      <c r="I2410" s="68" t="s">
        <v>2040</v>
      </c>
      <c r="J2410" s="68"/>
      <c r="K2410" s="68"/>
      <c r="L2410" s="68"/>
      <c r="M2410" s="68"/>
      <c r="N2410" s="68"/>
      <c r="O2410" s="31" t="s">
        <v>3885</v>
      </c>
      <c r="P2410" s="31">
        <v>1.101</v>
      </c>
    </row>
    <row r="2411" spans="1:16" x14ac:dyDescent="0.35">
      <c r="A2411" s="2" t="s">
        <v>15</v>
      </c>
      <c r="B2411" s="27">
        <v>2</v>
      </c>
      <c r="C2411" s="2" t="s">
        <v>269</v>
      </c>
      <c r="D2411" s="11" t="s">
        <v>198</v>
      </c>
      <c r="E2411" s="11"/>
      <c r="F2411" s="33" t="s">
        <v>608</v>
      </c>
      <c r="G2411" s="33" t="s">
        <v>608</v>
      </c>
      <c r="H2411" s="11" t="s">
        <v>7273</v>
      </c>
      <c r="I2411" s="68" t="s">
        <v>2040</v>
      </c>
      <c r="J2411" s="68"/>
      <c r="K2411" s="68"/>
      <c r="L2411" s="68"/>
      <c r="M2411" s="68" t="s">
        <v>2040</v>
      </c>
      <c r="N2411" s="68"/>
      <c r="O2411" s="31" t="s">
        <v>3886</v>
      </c>
      <c r="P2411" s="31">
        <v>1.101</v>
      </c>
    </row>
    <row r="2412" spans="1:16" ht="43.5" x14ac:dyDescent="0.35">
      <c r="A2412" s="2" t="s">
        <v>15</v>
      </c>
      <c r="B2412" s="27">
        <v>2</v>
      </c>
      <c r="C2412" s="2" t="s">
        <v>270</v>
      </c>
      <c r="D2412" s="11" t="s">
        <v>334</v>
      </c>
      <c r="E2412" s="11"/>
      <c r="F2412" s="11" t="s">
        <v>252</v>
      </c>
      <c r="G2412" s="11" t="s">
        <v>608</v>
      </c>
      <c r="H2412" s="11" t="s">
        <v>7269</v>
      </c>
      <c r="I2412" s="68"/>
      <c r="J2412" s="68"/>
      <c r="K2412" s="68"/>
      <c r="L2412" s="68"/>
      <c r="M2412" s="68"/>
      <c r="N2412" s="68"/>
      <c r="O2412" s="31" t="s">
        <v>1359</v>
      </c>
      <c r="P2412" s="31">
        <v>1E-3</v>
      </c>
    </row>
    <row r="2413" spans="1:16" ht="43.5" x14ac:dyDescent="0.35">
      <c r="A2413" s="2" t="s">
        <v>15</v>
      </c>
      <c r="B2413" s="27">
        <v>2</v>
      </c>
      <c r="C2413" s="2" t="s">
        <v>270</v>
      </c>
      <c r="D2413" s="11" t="s">
        <v>334</v>
      </c>
      <c r="E2413" s="11"/>
      <c r="F2413" s="11" t="s">
        <v>252</v>
      </c>
      <c r="G2413" s="11" t="s">
        <v>608</v>
      </c>
      <c r="H2413" s="11" t="s">
        <v>7279</v>
      </c>
      <c r="I2413" s="68"/>
      <c r="J2413" s="68"/>
      <c r="K2413" s="68"/>
      <c r="L2413" s="68"/>
      <c r="M2413" s="68" t="s">
        <v>2040</v>
      </c>
      <c r="N2413" s="68"/>
      <c r="O2413" s="31" t="s">
        <v>3887</v>
      </c>
      <c r="P2413" s="31">
        <v>1E-3</v>
      </c>
    </row>
    <row r="2414" spans="1:16" ht="43.5" x14ac:dyDescent="0.35">
      <c r="A2414" s="2" t="s">
        <v>15</v>
      </c>
      <c r="B2414" s="27">
        <v>2</v>
      </c>
      <c r="C2414" s="2" t="s">
        <v>270</v>
      </c>
      <c r="D2414" s="11" t="s">
        <v>334</v>
      </c>
      <c r="E2414" s="11"/>
      <c r="F2414" s="11" t="s">
        <v>252</v>
      </c>
      <c r="G2414" s="11" t="s">
        <v>608</v>
      </c>
      <c r="H2414" s="11" t="s">
        <v>7285</v>
      </c>
      <c r="I2414" s="68" t="s">
        <v>2040</v>
      </c>
      <c r="J2414" s="68"/>
      <c r="K2414" s="68"/>
      <c r="L2414" s="68"/>
      <c r="M2414" s="68"/>
      <c r="N2414" s="68"/>
      <c r="O2414" s="31" t="s">
        <v>3888</v>
      </c>
      <c r="P2414" s="31">
        <v>1E-3</v>
      </c>
    </row>
    <row r="2415" spans="1:16" ht="43.5" x14ac:dyDescent="0.35">
      <c r="A2415" s="2" t="s">
        <v>15</v>
      </c>
      <c r="B2415" s="27">
        <v>2</v>
      </c>
      <c r="C2415" s="2" t="s">
        <v>270</v>
      </c>
      <c r="D2415" s="11" t="s">
        <v>334</v>
      </c>
      <c r="E2415" s="11"/>
      <c r="F2415" s="11" t="s">
        <v>252</v>
      </c>
      <c r="G2415" s="11" t="s">
        <v>608</v>
      </c>
      <c r="H2415" s="11" t="s">
        <v>7273</v>
      </c>
      <c r="I2415" s="68" t="s">
        <v>2040</v>
      </c>
      <c r="J2415" s="68"/>
      <c r="K2415" s="68"/>
      <c r="L2415" s="68"/>
      <c r="M2415" s="68" t="s">
        <v>2040</v>
      </c>
      <c r="N2415" s="68"/>
      <c r="O2415" s="31" t="s">
        <v>3889</v>
      </c>
      <c r="P2415" s="31">
        <v>1E-3</v>
      </c>
    </row>
    <row r="2416" spans="1:16" ht="43.5" x14ac:dyDescent="0.35">
      <c r="A2416" s="2" t="s">
        <v>15</v>
      </c>
      <c r="B2416" s="27">
        <v>2</v>
      </c>
      <c r="C2416" s="2" t="s">
        <v>270</v>
      </c>
      <c r="D2416" s="11" t="s">
        <v>334</v>
      </c>
      <c r="E2416" s="11"/>
      <c r="F2416" s="11" t="s">
        <v>253</v>
      </c>
      <c r="G2416" s="11" t="s">
        <v>608</v>
      </c>
      <c r="H2416" s="11" t="s">
        <v>7269</v>
      </c>
      <c r="I2416" s="68"/>
      <c r="J2416" s="68"/>
      <c r="K2416" s="68"/>
      <c r="L2416" s="68"/>
      <c r="M2416" s="68"/>
      <c r="N2416" s="68"/>
      <c r="O2416" s="31" t="s">
        <v>1360</v>
      </c>
      <c r="P2416" s="31">
        <v>3.0000000000000001E-3</v>
      </c>
    </row>
    <row r="2417" spans="1:16" ht="43.5" x14ac:dyDescent="0.35">
      <c r="A2417" s="2" t="s">
        <v>15</v>
      </c>
      <c r="B2417" s="27">
        <v>2</v>
      </c>
      <c r="C2417" s="2" t="s">
        <v>270</v>
      </c>
      <c r="D2417" s="11" t="s">
        <v>334</v>
      </c>
      <c r="E2417" s="11"/>
      <c r="F2417" s="11" t="s">
        <v>253</v>
      </c>
      <c r="G2417" s="11" t="s">
        <v>608</v>
      </c>
      <c r="H2417" s="11" t="s">
        <v>7279</v>
      </c>
      <c r="I2417" s="68"/>
      <c r="J2417" s="68"/>
      <c r="K2417" s="68"/>
      <c r="L2417" s="68"/>
      <c r="M2417" s="68" t="s">
        <v>2040</v>
      </c>
      <c r="N2417" s="68"/>
      <c r="O2417" s="31" t="s">
        <v>3890</v>
      </c>
      <c r="P2417" s="31">
        <v>2E-3</v>
      </c>
    </row>
    <row r="2418" spans="1:16" ht="43.5" x14ac:dyDescent="0.35">
      <c r="A2418" s="2" t="s">
        <v>15</v>
      </c>
      <c r="B2418" s="27">
        <v>2</v>
      </c>
      <c r="C2418" s="2" t="s">
        <v>270</v>
      </c>
      <c r="D2418" s="11" t="s">
        <v>334</v>
      </c>
      <c r="E2418" s="11"/>
      <c r="F2418" s="11" t="s">
        <v>253</v>
      </c>
      <c r="G2418" s="11" t="s">
        <v>608</v>
      </c>
      <c r="H2418" s="11" t="s">
        <v>7285</v>
      </c>
      <c r="I2418" s="68" t="s">
        <v>2040</v>
      </c>
      <c r="J2418" s="68"/>
      <c r="K2418" s="68"/>
      <c r="L2418" s="68"/>
      <c r="M2418" s="68"/>
      <c r="N2418" s="68"/>
      <c r="O2418" s="31" t="s">
        <v>3891</v>
      </c>
      <c r="P2418" s="31">
        <v>3.0000000000000001E-3</v>
      </c>
    </row>
    <row r="2419" spans="1:16" ht="43.5" x14ac:dyDescent="0.35">
      <c r="A2419" s="2" t="s">
        <v>15</v>
      </c>
      <c r="B2419" s="27">
        <v>2</v>
      </c>
      <c r="C2419" s="2" t="s">
        <v>270</v>
      </c>
      <c r="D2419" s="11" t="s">
        <v>334</v>
      </c>
      <c r="E2419" s="11"/>
      <c r="F2419" s="11" t="s">
        <v>253</v>
      </c>
      <c r="G2419" s="11" t="s">
        <v>608</v>
      </c>
      <c r="H2419" s="11" t="s">
        <v>7273</v>
      </c>
      <c r="I2419" s="68" t="s">
        <v>2040</v>
      </c>
      <c r="J2419" s="68"/>
      <c r="K2419" s="68"/>
      <c r="L2419" s="68"/>
      <c r="M2419" s="68" t="s">
        <v>2040</v>
      </c>
      <c r="N2419" s="68"/>
      <c r="O2419" s="31" t="s">
        <v>3892</v>
      </c>
      <c r="P2419" s="31">
        <v>3.0000000000000001E-3</v>
      </c>
    </row>
    <row r="2420" spans="1:16" ht="43.5" x14ac:dyDescent="0.35">
      <c r="A2420" s="2" t="s">
        <v>15</v>
      </c>
      <c r="B2420" s="27">
        <v>2</v>
      </c>
      <c r="C2420" s="2" t="s">
        <v>270</v>
      </c>
      <c r="D2420" s="11" t="s">
        <v>334</v>
      </c>
      <c r="E2420" s="11"/>
      <c r="F2420" s="11" t="s">
        <v>254</v>
      </c>
      <c r="G2420" s="11" t="s">
        <v>608</v>
      </c>
      <c r="H2420" s="11" t="s">
        <v>7269</v>
      </c>
      <c r="I2420" s="68"/>
      <c r="J2420" s="68"/>
      <c r="K2420" s="68"/>
      <c r="L2420" s="68"/>
      <c r="M2420" s="68"/>
      <c r="N2420" s="68"/>
      <c r="O2420" s="31" t="s">
        <v>1361</v>
      </c>
      <c r="P2420" s="31">
        <v>4.0000000000000001E-3</v>
      </c>
    </row>
    <row r="2421" spans="1:16" ht="43.5" x14ac:dyDescent="0.35">
      <c r="A2421" s="2" t="s">
        <v>15</v>
      </c>
      <c r="B2421" s="27">
        <v>2</v>
      </c>
      <c r="C2421" s="2" t="s">
        <v>270</v>
      </c>
      <c r="D2421" s="11" t="s">
        <v>334</v>
      </c>
      <c r="E2421" s="11"/>
      <c r="F2421" s="11" t="s">
        <v>254</v>
      </c>
      <c r="G2421" s="11" t="s">
        <v>608</v>
      </c>
      <c r="H2421" s="11" t="s">
        <v>7279</v>
      </c>
      <c r="I2421" s="68"/>
      <c r="J2421" s="68"/>
      <c r="K2421" s="68"/>
      <c r="L2421" s="68"/>
      <c r="M2421" s="68" t="s">
        <v>2040</v>
      </c>
      <c r="N2421" s="68"/>
      <c r="O2421" s="31" t="s">
        <v>3893</v>
      </c>
      <c r="P2421" s="31">
        <v>3.0000000000000001E-3</v>
      </c>
    </row>
    <row r="2422" spans="1:16" ht="43.5" x14ac:dyDescent="0.35">
      <c r="A2422" s="2" t="s">
        <v>15</v>
      </c>
      <c r="B2422" s="27">
        <v>2</v>
      </c>
      <c r="C2422" s="2" t="s">
        <v>270</v>
      </c>
      <c r="D2422" s="11" t="s">
        <v>334</v>
      </c>
      <c r="E2422" s="11"/>
      <c r="F2422" s="11" t="s">
        <v>254</v>
      </c>
      <c r="G2422" s="11" t="s">
        <v>608</v>
      </c>
      <c r="H2422" s="11" t="s">
        <v>7285</v>
      </c>
      <c r="I2422" s="68" t="s">
        <v>2040</v>
      </c>
      <c r="J2422" s="68"/>
      <c r="K2422" s="68"/>
      <c r="L2422" s="68"/>
      <c r="M2422" s="68"/>
      <c r="N2422" s="68"/>
      <c r="O2422" s="31" t="s">
        <v>3894</v>
      </c>
      <c r="P2422" s="31">
        <v>5.0000000000000001E-3</v>
      </c>
    </row>
    <row r="2423" spans="1:16" ht="43.5" x14ac:dyDescent="0.35">
      <c r="A2423" s="2" t="s">
        <v>15</v>
      </c>
      <c r="B2423" s="27">
        <v>2</v>
      </c>
      <c r="C2423" s="2" t="s">
        <v>270</v>
      </c>
      <c r="D2423" s="11" t="s">
        <v>334</v>
      </c>
      <c r="E2423" s="11"/>
      <c r="F2423" s="11" t="s">
        <v>254</v>
      </c>
      <c r="G2423" s="11" t="s">
        <v>608</v>
      </c>
      <c r="H2423" s="11" t="s">
        <v>7273</v>
      </c>
      <c r="I2423" s="68" t="s">
        <v>2040</v>
      </c>
      <c r="J2423" s="68"/>
      <c r="K2423" s="68"/>
      <c r="L2423" s="68"/>
      <c r="M2423" s="68" t="s">
        <v>2040</v>
      </c>
      <c r="N2423" s="68"/>
      <c r="O2423" s="31" t="s">
        <v>3895</v>
      </c>
      <c r="P2423" s="31">
        <v>5.0000000000000001E-3</v>
      </c>
    </row>
    <row r="2424" spans="1:16" ht="43.5" x14ac:dyDescent="0.35">
      <c r="A2424" s="2" t="s">
        <v>15</v>
      </c>
      <c r="B2424" s="27">
        <v>2</v>
      </c>
      <c r="C2424" s="2" t="s">
        <v>270</v>
      </c>
      <c r="D2424" s="11" t="s">
        <v>334</v>
      </c>
      <c r="E2424" s="11"/>
      <c r="F2424" s="11" t="s">
        <v>255</v>
      </c>
      <c r="G2424" s="11" t="s">
        <v>608</v>
      </c>
      <c r="H2424" s="11" t="s">
        <v>7269</v>
      </c>
      <c r="I2424" s="68"/>
      <c r="J2424" s="68"/>
      <c r="K2424" s="68"/>
      <c r="L2424" s="68"/>
      <c r="M2424" s="68"/>
      <c r="N2424" s="68"/>
      <c r="O2424" s="31" t="s">
        <v>1362</v>
      </c>
      <c r="P2424" s="31">
        <v>1.4999999999999999E-2</v>
      </c>
    </row>
    <row r="2425" spans="1:16" ht="43.5" x14ac:dyDescent="0.35">
      <c r="A2425" s="2" t="s">
        <v>15</v>
      </c>
      <c r="B2425" s="27">
        <v>2</v>
      </c>
      <c r="C2425" s="2" t="s">
        <v>270</v>
      </c>
      <c r="D2425" s="11" t="s">
        <v>334</v>
      </c>
      <c r="E2425" s="11"/>
      <c r="F2425" s="11" t="s">
        <v>255</v>
      </c>
      <c r="G2425" s="11" t="s">
        <v>608</v>
      </c>
      <c r="H2425" s="11" t="s">
        <v>7279</v>
      </c>
      <c r="I2425" s="68"/>
      <c r="J2425" s="68"/>
      <c r="K2425" s="68"/>
      <c r="L2425" s="68"/>
      <c r="M2425" s="68" t="s">
        <v>2040</v>
      </c>
      <c r="N2425" s="68"/>
      <c r="O2425" s="31" t="s">
        <v>3896</v>
      </c>
      <c r="P2425" s="31">
        <v>1.2E-2</v>
      </c>
    </row>
    <row r="2426" spans="1:16" ht="43.5" x14ac:dyDescent="0.35">
      <c r="A2426" s="2" t="s">
        <v>15</v>
      </c>
      <c r="B2426" s="27">
        <v>2</v>
      </c>
      <c r="C2426" s="2" t="s">
        <v>270</v>
      </c>
      <c r="D2426" s="11" t="s">
        <v>334</v>
      </c>
      <c r="E2426" s="11"/>
      <c r="F2426" s="11" t="s">
        <v>255</v>
      </c>
      <c r="G2426" s="11" t="s">
        <v>608</v>
      </c>
      <c r="H2426" s="11" t="s">
        <v>7285</v>
      </c>
      <c r="I2426" s="68" t="s">
        <v>2040</v>
      </c>
      <c r="J2426" s="68"/>
      <c r="K2426" s="68"/>
      <c r="L2426" s="68"/>
      <c r="M2426" s="68"/>
      <c r="N2426" s="68"/>
      <c r="O2426" s="31" t="s">
        <v>3897</v>
      </c>
      <c r="P2426" s="31">
        <v>1.7000000000000001E-2</v>
      </c>
    </row>
    <row r="2427" spans="1:16" ht="43.5" x14ac:dyDescent="0.35">
      <c r="A2427" s="2" t="s">
        <v>15</v>
      </c>
      <c r="B2427" s="27">
        <v>2</v>
      </c>
      <c r="C2427" s="2" t="s">
        <v>270</v>
      </c>
      <c r="D2427" s="11" t="s">
        <v>334</v>
      </c>
      <c r="E2427" s="11"/>
      <c r="F2427" s="11" t="s">
        <v>255</v>
      </c>
      <c r="G2427" s="11" t="s">
        <v>608</v>
      </c>
      <c r="H2427" s="11" t="s">
        <v>7273</v>
      </c>
      <c r="I2427" s="68" t="s">
        <v>2040</v>
      </c>
      <c r="J2427" s="68"/>
      <c r="K2427" s="68"/>
      <c r="L2427" s="68"/>
      <c r="M2427" s="68" t="s">
        <v>2040</v>
      </c>
      <c r="N2427" s="68"/>
      <c r="O2427" s="31" t="s">
        <v>3898</v>
      </c>
      <c r="P2427" s="31">
        <v>1.7000000000000001E-2</v>
      </c>
    </row>
    <row r="2428" spans="1:16" ht="43.5" x14ac:dyDescent="0.35">
      <c r="A2428" s="2" t="s">
        <v>15</v>
      </c>
      <c r="B2428" s="27">
        <v>2</v>
      </c>
      <c r="C2428" s="2" t="s">
        <v>270</v>
      </c>
      <c r="D2428" s="11" t="s">
        <v>334</v>
      </c>
      <c r="E2428" s="11"/>
      <c r="F2428" s="11" t="s">
        <v>241</v>
      </c>
      <c r="G2428" s="11" t="s">
        <v>608</v>
      </c>
      <c r="H2428" s="11" t="s">
        <v>7269</v>
      </c>
      <c r="I2428" s="68"/>
      <c r="J2428" s="68"/>
      <c r="K2428" s="68"/>
      <c r="L2428" s="68"/>
      <c r="M2428" s="68"/>
      <c r="N2428" s="68"/>
      <c r="O2428" s="31" t="s">
        <v>1363</v>
      </c>
      <c r="P2428" s="31">
        <v>2.9000000000000001E-2</v>
      </c>
    </row>
    <row r="2429" spans="1:16" ht="43.5" x14ac:dyDescent="0.35">
      <c r="A2429" s="2" t="s">
        <v>15</v>
      </c>
      <c r="B2429" s="27">
        <v>2</v>
      </c>
      <c r="C2429" s="2" t="s">
        <v>270</v>
      </c>
      <c r="D2429" s="11" t="s">
        <v>334</v>
      </c>
      <c r="E2429" s="11"/>
      <c r="F2429" s="11" t="s">
        <v>241</v>
      </c>
      <c r="G2429" s="11" t="s">
        <v>608</v>
      </c>
      <c r="H2429" s="11" t="s">
        <v>7279</v>
      </c>
      <c r="I2429" s="68"/>
      <c r="J2429" s="68"/>
      <c r="K2429" s="68"/>
      <c r="L2429" s="68"/>
      <c r="M2429" s="68" t="s">
        <v>2040</v>
      </c>
      <c r="N2429" s="68"/>
      <c r="O2429" s="31" t="s">
        <v>3899</v>
      </c>
      <c r="P2429" s="31">
        <v>2.3E-2</v>
      </c>
    </row>
    <row r="2430" spans="1:16" ht="43.5" x14ac:dyDescent="0.35">
      <c r="A2430" s="2" t="s">
        <v>15</v>
      </c>
      <c r="B2430" s="27">
        <v>2</v>
      </c>
      <c r="C2430" s="2" t="s">
        <v>270</v>
      </c>
      <c r="D2430" s="11" t="s">
        <v>334</v>
      </c>
      <c r="E2430" s="11"/>
      <c r="F2430" s="11" t="s">
        <v>241</v>
      </c>
      <c r="G2430" s="11" t="s">
        <v>608</v>
      </c>
      <c r="H2430" s="11" t="s">
        <v>7285</v>
      </c>
      <c r="I2430" s="68" t="s">
        <v>2040</v>
      </c>
      <c r="J2430" s="68"/>
      <c r="K2430" s="68"/>
      <c r="L2430" s="68"/>
      <c r="M2430" s="68"/>
      <c r="N2430" s="68"/>
      <c r="O2430" s="31" t="s">
        <v>3900</v>
      </c>
      <c r="P2430" s="31">
        <v>3.3000000000000002E-2</v>
      </c>
    </row>
    <row r="2431" spans="1:16" ht="43.5" x14ac:dyDescent="0.35">
      <c r="A2431" s="2" t="s">
        <v>15</v>
      </c>
      <c r="B2431" s="27">
        <v>2</v>
      </c>
      <c r="C2431" s="2" t="s">
        <v>270</v>
      </c>
      <c r="D2431" s="11" t="s">
        <v>334</v>
      </c>
      <c r="E2431" s="11"/>
      <c r="F2431" s="11" t="s">
        <v>241</v>
      </c>
      <c r="G2431" s="11" t="s">
        <v>608</v>
      </c>
      <c r="H2431" s="11" t="s">
        <v>7273</v>
      </c>
      <c r="I2431" s="68" t="s">
        <v>2040</v>
      </c>
      <c r="J2431" s="68"/>
      <c r="K2431" s="68"/>
      <c r="L2431" s="68"/>
      <c r="M2431" s="68" t="s">
        <v>2040</v>
      </c>
      <c r="N2431" s="68"/>
      <c r="O2431" s="31" t="s">
        <v>3901</v>
      </c>
      <c r="P2431" s="31">
        <v>3.3000000000000002E-2</v>
      </c>
    </row>
    <row r="2432" spans="1:16" ht="43.5" x14ac:dyDescent="0.35">
      <c r="A2432" s="2" t="s">
        <v>15</v>
      </c>
      <c r="B2432" s="27">
        <v>2</v>
      </c>
      <c r="C2432" s="2" t="s">
        <v>270</v>
      </c>
      <c r="D2432" s="11" t="s">
        <v>334</v>
      </c>
      <c r="E2432" s="11"/>
      <c r="F2432" s="11" t="s">
        <v>103</v>
      </c>
      <c r="G2432" s="11" t="s">
        <v>608</v>
      </c>
      <c r="H2432" s="11" t="s">
        <v>7269</v>
      </c>
      <c r="I2432" s="68"/>
      <c r="J2432" s="68"/>
      <c r="K2432" s="68"/>
      <c r="L2432" s="68"/>
      <c r="M2432" s="68"/>
      <c r="N2432" s="68"/>
      <c r="O2432" s="31" t="s">
        <v>1364</v>
      </c>
      <c r="P2432" s="31">
        <v>4.3999999999999997E-2</v>
      </c>
    </row>
    <row r="2433" spans="1:16" ht="43.5" x14ac:dyDescent="0.35">
      <c r="A2433" s="2" t="s">
        <v>15</v>
      </c>
      <c r="B2433" s="27">
        <v>2</v>
      </c>
      <c r="C2433" s="2" t="s">
        <v>270</v>
      </c>
      <c r="D2433" s="11" t="s">
        <v>334</v>
      </c>
      <c r="E2433" s="11"/>
      <c r="F2433" s="11" t="s">
        <v>103</v>
      </c>
      <c r="G2433" s="11" t="s">
        <v>608</v>
      </c>
      <c r="H2433" s="11" t="s">
        <v>7279</v>
      </c>
      <c r="I2433" s="68"/>
      <c r="J2433" s="68"/>
      <c r="K2433" s="68"/>
      <c r="L2433" s="68"/>
      <c r="M2433" s="68" t="s">
        <v>2040</v>
      </c>
      <c r="N2433" s="68"/>
      <c r="O2433" s="31" t="s">
        <v>3902</v>
      </c>
      <c r="P2433" s="31">
        <v>3.5000000000000003E-2</v>
      </c>
    </row>
    <row r="2434" spans="1:16" ht="43.5" x14ac:dyDescent="0.35">
      <c r="A2434" s="2" t="s">
        <v>15</v>
      </c>
      <c r="B2434" s="27">
        <v>2</v>
      </c>
      <c r="C2434" s="2" t="s">
        <v>270</v>
      </c>
      <c r="D2434" s="11" t="s">
        <v>334</v>
      </c>
      <c r="E2434" s="11"/>
      <c r="F2434" s="11" t="s">
        <v>103</v>
      </c>
      <c r="G2434" s="11" t="s">
        <v>608</v>
      </c>
      <c r="H2434" s="11" t="s">
        <v>7285</v>
      </c>
      <c r="I2434" s="68" t="s">
        <v>2040</v>
      </c>
      <c r="J2434" s="68"/>
      <c r="K2434" s="68"/>
      <c r="L2434" s="68"/>
      <c r="M2434" s="68"/>
      <c r="N2434" s="68"/>
      <c r="O2434" s="31" t="s">
        <v>3903</v>
      </c>
      <c r="P2434" s="31">
        <v>5.0999999999999997E-2</v>
      </c>
    </row>
    <row r="2435" spans="1:16" ht="43.5" x14ac:dyDescent="0.35">
      <c r="A2435" s="2" t="s">
        <v>15</v>
      </c>
      <c r="B2435" s="27">
        <v>2</v>
      </c>
      <c r="C2435" s="2" t="s">
        <v>270</v>
      </c>
      <c r="D2435" s="11" t="s">
        <v>334</v>
      </c>
      <c r="E2435" s="11"/>
      <c r="F2435" s="11" t="s">
        <v>103</v>
      </c>
      <c r="G2435" s="11" t="s">
        <v>608</v>
      </c>
      <c r="H2435" s="11" t="s">
        <v>7273</v>
      </c>
      <c r="I2435" s="68" t="s">
        <v>2040</v>
      </c>
      <c r="J2435" s="68"/>
      <c r="K2435" s="68"/>
      <c r="L2435" s="68"/>
      <c r="M2435" s="68" t="s">
        <v>2040</v>
      </c>
      <c r="N2435" s="68"/>
      <c r="O2435" s="31" t="s">
        <v>3904</v>
      </c>
      <c r="P2435" s="31">
        <v>5.0999999999999997E-2</v>
      </c>
    </row>
    <row r="2436" spans="1:16" ht="43.5" x14ac:dyDescent="0.35">
      <c r="A2436" s="2" t="s">
        <v>15</v>
      </c>
      <c r="B2436" s="27">
        <v>2</v>
      </c>
      <c r="C2436" s="2" t="s">
        <v>270</v>
      </c>
      <c r="D2436" s="11" t="s">
        <v>334</v>
      </c>
      <c r="E2436" s="11"/>
      <c r="F2436" s="11" t="s">
        <v>98</v>
      </c>
      <c r="G2436" s="11" t="s">
        <v>608</v>
      </c>
      <c r="H2436" s="11" t="s">
        <v>7269</v>
      </c>
      <c r="I2436" s="68"/>
      <c r="J2436" s="68"/>
      <c r="K2436" s="68"/>
      <c r="L2436" s="68"/>
      <c r="M2436" s="68"/>
      <c r="N2436" s="68"/>
      <c r="O2436" s="31" t="s">
        <v>1365</v>
      </c>
      <c r="P2436" s="31">
        <v>0.10199999999999999</v>
      </c>
    </row>
    <row r="2437" spans="1:16" ht="43.5" x14ac:dyDescent="0.35">
      <c r="A2437" s="2" t="s">
        <v>15</v>
      </c>
      <c r="B2437" s="27">
        <v>2</v>
      </c>
      <c r="C2437" s="2" t="s">
        <v>270</v>
      </c>
      <c r="D2437" s="11" t="s">
        <v>334</v>
      </c>
      <c r="E2437" s="11"/>
      <c r="F2437" s="11" t="s">
        <v>98</v>
      </c>
      <c r="G2437" s="11" t="s">
        <v>608</v>
      </c>
      <c r="H2437" s="11" t="s">
        <v>7279</v>
      </c>
      <c r="I2437" s="68"/>
      <c r="J2437" s="68"/>
      <c r="K2437" s="68"/>
      <c r="L2437" s="68"/>
      <c r="M2437" s="68" t="s">
        <v>2040</v>
      </c>
      <c r="N2437" s="68"/>
      <c r="O2437" s="31" t="s">
        <v>3905</v>
      </c>
      <c r="P2437" s="31">
        <v>8.2000000000000003E-2</v>
      </c>
    </row>
    <row r="2438" spans="1:16" ht="43.5" x14ac:dyDescent="0.35">
      <c r="A2438" s="2" t="s">
        <v>15</v>
      </c>
      <c r="B2438" s="27">
        <v>2</v>
      </c>
      <c r="C2438" s="2" t="s">
        <v>270</v>
      </c>
      <c r="D2438" s="11" t="s">
        <v>334</v>
      </c>
      <c r="E2438" s="11"/>
      <c r="F2438" s="11" t="s">
        <v>98</v>
      </c>
      <c r="G2438" s="11" t="s">
        <v>608</v>
      </c>
      <c r="H2438" s="11" t="s">
        <v>7285</v>
      </c>
      <c r="I2438" s="68" t="s">
        <v>2040</v>
      </c>
      <c r="J2438" s="68"/>
      <c r="K2438" s="68"/>
      <c r="L2438" s="68"/>
      <c r="M2438" s="68"/>
      <c r="N2438" s="68"/>
      <c r="O2438" s="31" t="s">
        <v>3906</v>
      </c>
      <c r="P2438" s="31">
        <v>0.11700000000000001</v>
      </c>
    </row>
    <row r="2439" spans="1:16" ht="43.5" x14ac:dyDescent="0.35">
      <c r="A2439" s="2" t="s">
        <v>15</v>
      </c>
      <c r="B2439" s="27">
        <v>2</v>
      </c>
      <c r="C2439" s="2" t="s">
        <v>270</v>
      </c>
      <c r="D2439" s="11" t="s">
        <v>334</v>
      </c>
      <c r="E2439" s="11"/>
      <c r="F2439" s="11" t="s">
        <v>98</v>
      </c>
      <c r="G2439" s="11" t="s">
        <v>608</v>
      </c>
      <c r="H2439" s="11" t="s">
        <v>7273</v>
      </c>
      <c r="I2439" s="68" t="s">
        <v>2040</v>
      </c>
      <c r="J2439" s="68"/>
      <c r="K2439" s="68"/>
      <c r="L2439" s="68"/>
      <c r="M2439" s="68" t="s">
        <v>2040</v>
      </c>
      <c r="N2439" s="68"/>
      <c r="O2439" s="31" t="s">
        <v>3907</v>
      </c>
      <c r="P2439" s="31">
        <v>0.11700000000000001</v>
      </c>
    </row>
    <row r="2440" spans="1:16" ht="43.5" x14ac:dyDescent="0.35">
      <c r="A2440" s="2" t="s">
        <v>15</v>
      </c>
      <c r="B2440" s="27">
        <v>2</v>
      </c>
      <c r="C2440" s="2" t="s">
        <v>270</v>
      </c>
      <c r="D2440" s="11" t="s">
        <v>334</v>
      </c>
      <c r="E2440" s="11"/>
      <c r="F2440" s="11" t="s">
        <v>104</v>
      </c>
      <c r="G2440" s="11" t="s">
        <v>608</v>
      </c>
      <c r="H2440" s="11" t="s">
        <v>7269</v>
      </c>
      <c r="I2440" s="68"/>
      <c r="J2440" s="68"/>
      <c r="K2440" s="68"/>
      <c r="L2440" s="68"/>
      <c r="M2440" s="68"/>
      <c r="N2440" s="68"/>
      <c r="O2440" s="31" t="s">
        <v>1366</v>
      </c>
      <c r="P2440" s="31">
        <v>0.218</v>
      </c>
    </row>
    <row r="2441" spans="1:16" ht="43.5" x14ac:dyDescent="0.35">
      <c r="A2441" s="2" t="s">
        <v>15</v>
      </c>
      <c r="B2441" s="27">
        <v>2</v>
      </c>
      <c r="C2441" s="2" t="s">
        <v>270</v>
      </c>
      <c r="D2441" s="11" t="s">
        <v>334</v>
      </c>
      <c r="E2441" s="11"/>
      <c r="F2441" s="11" t="s">
        <v>104</v>
      </c>
      <c r="G2441" s="11" t="s">
        <v>608</v>
      </c>
      <c r="H2441" s="11" t="s">
        <v>7279</v>
      </c>
      <c r="I2441" s="68"/>
      <c r="J2441" s="68"/>
      <c r="K2441" s="68"/>
      <c r="L2441" s="68"/>
      <c r="M2441" s="68" t="s">
        <v>2040</v>
      </c>
      <c r="N2441" s="68"/>
      <c r="O2441" s="31" t="s">
        <v>3908</v>
      </c>
      <c r="P2441" s="31">
        <v>0.17399999999999999</v>
      </c>
    </row>
    <row r="2442" spans="1:16" ht="43.5" x14ac:dyDescent="0.35">
      <c r="A2442" s="2" t="s">
        <v>15</v>
      </c>
      <c r="B2442" s="27">
        <v>2</v>
      </c>
      <c r="C2442" s="2" t="s">
        <v>270</v>
      </c>
      <c r="D2442" s="11" t="s">
        <v>334</v>
      </c>
      <c r="E2442" s="11"/>
      <c r="F2442" s="11" t="s">
        <v>104</v>
      </c>
      <c r="G2442" s="11" t="s">
        <v>608</v>
      </c>
      <c r="H2442" s="11" t="s">
        <v>7285</v>
      </c>
      <c r="I2442" s="68" t="s">
        <v>2040</v>
      </c>
      <c r="J2442" s="68"/>
      <c r="K2442" s="68"/>
      <c r="L2442" s="68"/>
      <c r="M2442" s="68"/>
      <c r="N2442" s="68"/>
      <c r="O2442" s="31" t="s">
        <v>3909</v>
      </c>
      <c r="P2442" s="31">
        <v>0.251</v>
      </c>
    </row>
    <row r="2443" spans="1:16" ht="43.5" x14ac:dyDescent="0.35">
      <c r="A2443" s="2" t="s">
        <v>15</v>
      </c>
      <c r="B2443" s="27">
        <v>2</v>
      </c>
      <c r="C2443" s="2" t="s">
        <v>270</v>
      </c>
      <c r="D2443" s="11" t="s">
        <v>334</v>
      </c>
      <c r="E2443" s="11"/>
      <c r="F2443" s="11" t="s">
        <v>104</v>
      </c>
      <c r="G2443" s="11" t="s">
        <v>608</v>
      </c>
      <c r="H2443" s="11" t="s">
        <v>7273</v>
      </c>
      <c r="I2443" s="68" t="s">
        <v>2040</v>
      </c>
      <c r="J2443" s="68"/>
      <c r="K2443" s="68"/>
      <c r="L2443" s="68"/>
      <c r="M2443" s="68" t="s">
        <v>2040</v>
      </c>
      <c r="N2443" s="68"/>
      <c r="O2443" s="31" t="s">
        <v>3910</v>
      </c>
      <c r="P2443" s="31">
        <v>0.251</v>
      </c>
    </row>
    <row r="2444" spans="1:16" ht="43.5" x14ac:dyDescent="0.35">
      <c r="A2444" s="2" t="s">
        <v>15</v>
      </c>
      <c r="B2444" s="27">
        <v>2</v>
      </c>
      <c r="C2444" s="2" t="s">
        <v>270</v>
      </c>
      <c r="D2444" s="11" t="s">
        <v>334</v>
      </c>
      <c r="E2444" s="11"/>
      <c r="F2444" s="11" t="s">
        <v>105</v>
      </c>
      <c r="G2444" s="11" t="s">
        <v>608</v>
      </c>
      <c r="H2444" s="11" t="s">
        <v>7269</v>
      </c>
      <c r="I2444" s="68"/>
      <c r="J2444" s="68"/>
      <c r="K2444" s="68"/>
      <c r="L2444" s="68"/>
      <c r="M2444" s="68"/>
      <c r="N2444" s="68"/>
      <c r="O2444" s="31" t="s">
        <v>1367</v>
      </c>
      <c r="P2444" s="31">
        <v>0.36299999999999999</v>
      </c>
    </row>
    <row r="2445" spans="1:16" ht="43.5" x14ac:dyDescent="0.35">
      <c r="A2445" s="2" t="s">
        <v>15</v>
      </c>
      <c r="B2445" s="27">
        <v>2</v>
      </c>
      <c r="C2445" s="2" t="s">
        <v>270</v>
      </c>
      <c r="D2445" s="11" t="s">
        <v>334</v>
      </c>
      <c r="E2445" s="11"/>
      <c r="F2445" s="11" t="s">
        <v>105</v>
      </c>
      <c r="G2445" s="11" t="s">
        <v>608</v>
      </c>
      <c r="H2445" s="11" t="s">
        <v>7279</v>
      </c>
      <c r="I2445" s="68"/>
      <c r="J2445" s="68"/>
      <c r="K2445" s="68"/>
      <c r="L2445" s="68"/>
      <c r="M2445" s="68" t="s">
        <v>2040</v>
      </c>
      <c r="N2445" s="68"/>
      <c r="O2445" s="31" t="s">
        <v>3911</v>
      </c>
      <c r="P2445" s="31">
        <v>0.28999999999999998</v>
      </c>
    </row>
    <row r="2446" spans="1:16" ht="43.5" x14ac:dyDescent="0.35">
      <c r="A2446" s="2" t="s">
        <v>15</v>
      </c>
      <c r="B2446" s="27">
        <v>2</v>
      </c>
      <c r="C2446" s="2" t="s">
        <v>270</v>
      </c>
      <c r="D2446" s="11" t="s">
        <v>334</v>
      </c>
      <c r="E2446" s="11"/>
      <c r="F2446" s="11" t="s">
        <v>105</v>
      </c>
      <c r="G2446" s="11" t="s">
        <v>608</v>
      </c>
      <c r="H2446" s="11" t="s">
        <v>7285</v>
      </c>
      <c r="I2446" s="68" t="s">
        <v>2040</v>
      </c>
      <c r="J2446" s="68"/>
      <c r="K2446" s="68"/>
      <c r="L2446" s="68"/>
      <c r="M2446" s="68"/>
      <c r="N2446" s="68"/>
      <c r="O2446" s="31" t="s">
        <v>3912</v>
      </c>
      <c r="P2446" s="31">
        <v>0.41699999999999998</v>
      </c>
    </row>
    <row r="2447" spans="1:16" ht="43.5" x14ac:dyDescent="0.35">
      <c r="A2447" s="2" t="s">
        <v>15</v>
      </c>
      <c r="B2447" s="27">
        <v>2</v>
      </c>
      <c r="C2447" s="2" t="s">
        <v>270</v>
      </c>
      <c r="D2447" s="11" t="s">
        <v>334</v>
      </c>
      <c r="E2447" s="11"/>
      <c r="F2447" s="11" t="s">
        <v>105</v>
      </c>
      <c r="G2447" s="11" t="s">
        <v>608</v>
      </c>
      <c r="H2447" s="11" t="s">
        <v>7273</v>
      </c>
      <c r="I2447" s="68" t="s">
        <v>2040</v>
      </c>
      <c r="J2447" s="68"/>
      <c r="K2447" s="68"/>
      <c r="L2447" s="68"/>
      <c r="M2447" s="68" t="s">
        <v>2040</v>
      </c>
      <c r="N2447" s="68"/>
      <c r="O2447" s="31" t="s">
        <v>3913</v>
      </c>
      <c r="P2447" s="31">
        <v>0.41699999999999998</v>
      </c>
    </row>
    <row r="2448" spans="1:16" ht="43.5" x14ac:dyDescent="0.35">
      <c r="A2448" s="2" t="s">
        <v>15</v>
      </c>
      <c r="B2448" s="27">
        <v>2</v>
      </c>
      <c r="C2448" s="2" t="s">
        <v>270</v>
      </c>
      <c r="D2448" s="11" t="s">
        <v>334</v>
      </c>
      <c r="E2448" s="11"/>
      <c r="F2448" s="11" t="s">
        <v>107</v>
      </c>
      <c r="G2448" s="11" t="s">
        <v>608</v>
      </c>
      <c r="H2448" s="11" t="s">
        <v>7269</v>
      </c>
      <c r="I2448" s="68"/>
      <c r="J2448" s="68"/>
      <c r="K2448" s="68"/>
      <c r="L2448" s="68"/>
      <c r="M2448" s="68"/>
      <c r="N2448" s="68"/>
      <c r="O2448" s="31" t="s">
        <v>1368</v>
      </c>
      <c r="P2448" s="31">
        <v>0.63800000000000001</v>
      </c>
    </row>
    <row r="2449" spans="1:16" ht="43.5" x14ac:dyDescent="0.35">
      <c r="A2449" s="2" t="s">
        <v>15</v>
      </c>
      <c r="B2449" s="27">
        <v>2</v>
      </c>
      <c r="C2449" s="2" t="s">
        <v>270</v>
      </c>
      <c r="D2449" s="11" t="s">
        <v>334</v>
      </c>
      <c r="E2449" s="11"/>
      <c r="F2449" s="11" t="s">
        <v>107</v>
      </c>
      <c r="G2449" s="11" t="s">
        <v>608</v>
      </c>
      <c r="H2449" s="11" t="s">
        <v>7279</v>
      </c>
      <c r="I2449" s="68"/>
      <c r="J2449" s="68"/>
      <c r="K2449" s="68"/>
      <c r="L2449" s="68"/>
      <c r="M2449" s="68" t="s">
        <v>2040</v>
      </c>
      <c r="N2449" s="68"/>
      <c r="O2449" s="31" t="s">
        <v>3914</v>
      </c>
      <c r="P2449" s="31">
        <v>0.51</v>
      </c>
    </row>
    <row r="2450" spans="1:16" ht="43.5" x14ac:dyDescent="0.35">
      <c r="A2450" s="2" t="s">
        <v>15</v>
      </c>
      <c r="B2450" s="27">
        <v>2</v>
      </c>
      <c r="C2450" s="2" t="s">
        <v>270</v>
      </c>
      <c r="D2450" s="11" t="s">
        <v>334</v>
      </c>
      <c r="E2450" s="11"/>
      <c r="F2450" s="11" t="s">
        <v>107</v>
      </c>
      <c r="G2450" s="11" t="s">
        <v>608</v>
      </c>
      <c r="H2450" s="11" t="s">
        <v>7285</v>
      </c>
      <c r="I2450" s="68" t="s">
        <v>2040</v>
      </c>
      <c r="J2450" s="68"/>
      <c r="K2450" s="68"/>
      <c r="L2450" s="68"/>
      <c r="M2450" s="68"/>
      <c r="N2450" s="68"/>
      <c r="O2450" s="31" t="s">
        <v>3915</v>
      </c>
      <c r="P2450" s="31">
        <v>0.73399999999999999</v>
      </c>
    </row>
    <row r="2451" spans="1:16" ht="43.5" x14ac:dyDescent="0.35">
      <c r="A2451" s="2" t="s">
        <v>15</v>
      </c>
      <c r="B2451" s="27">
        <v>2</v>
      </c>
      <c r="C2451" s="2" t="s">
        <v>270</v>
      </c>
      <c r="D2451" s="11" t="s">
        <v>334</v>
      </c>
      <c r="E2451" s="11"/>
      <c r="F2451" s="11" t="s">
        <v>107</v>
      </c>
      <c r="G2451" s="11" t="s">
        <v>608</v>
      </c>
      <c r="H2451" s="11" t="s">
        <v>7273</v>
      </c>
      <c r="I2451" s="68" t="s">
        <v>2040</v>
      </c>
      <c r="J2451" s="68"/>
      <c r="K2451" s="68"/>
      <c r="L2451" s="68"/>
      <c r="M2451" s="68" t="s">
        <v>2040</v>
      </c>
      <c r="N2451" s="68"/>
      <c r="O2451" s="31" t="s">
        <v>3916</v>
      </c>
      <c r="P2451" s="31">
        <v>0.73399999999999999</v>
      </c>
    </row>
    <row r="2452" spans="1:16" ht="43.5" x14ac:dyDescent="0.35">
      <c r="A2452" s="2" t="s">
        <v>15</v>
      </c>
      <c r="B2452" s="27">
        <v>2</v>
      </c>
      <c r="C2452" s="2" t="s">
        <v>270</v>
      </c>
      <c r="D2452" s="11" t="s">
        <v>334</v>
      </c>
      <c r="E2452" s="11"/>
      <c r="F2452" s="11" t="s">
        <v>109</v>
      </c>
      <c r="G2452" s="11" t="s">
        <v>608</v>
      </c>
      <c r="H2452" s="11" t="s">
        <v>7269</v>
      </c>
      <c r="I2452" s="68"/>
      <c r="J2452" s="68"/>
      <c r="K2452" s="68"/>
      <c r="L2452" s="68"/>
      <c r="M2452" s="68"/>
      <c r="N2452" s="68"/>
      <c r="O2452" s="31" t="s">
        <v>1369</v>
      </c>
      <c r="P2452" s="31">
        <v>1.0589999999999999</v>
      </c>
    </row>
    <row r="2453" spans="1:16" ht="43.5" x14ac:dyDescent="0.35">
      <c r="A2453" s="2" t="s">
        <v>15</v>
      </c>
      <c r="B2453" s="27">
        <v>2</v>
      </c>
      <c r="C2453" s="2" t="s">
        <v>270</v>
      </c>
      <c r="D2453" s="11" t="s">
        <v>334</v>
      </c>
      <c r="E2453" s="11"/>
      <c r="F2453" s="11" t="s">
        <v>109</v>
      </c>
      <c r="G2453" s="11" t="s">
        <v>608</v>
      </c>
      <c r="H2453" s="11" t="s">
        <v>7279</v>
      </c>
      <c r="I2453" s="68"/>
      <c r="J2453" s="68"/>
      <c r="K2453" s="68"/>
      <c r="L2453" s="68"/>
      <c r="M2453" s="68" t="s">
        <v>2040</v>
      </c>
      <c r="N2453" s="68"/>
      <c r="O2453" s="31" t="s">
        <v>3917</v>
      </c>
      <c r="P2453" s="31">
        <v>0.84699999999999998</v>
      </c>
    </row>
    <row r="2454" spans="1:16" ht="43.5" x14ac:dyDescent="0.35">
      <c r="A2454" s="2" t="s">
        <v>15</v>
      </c>
      <c r="B2454" s="27">
        <v>2</v>
      </c>
      <c r="C2454" s="2" t="s">
        <v>270</v>
      </c>
      <c r="D2454" s="11" t="s">
        <v>334</v>
      </c>
      <c r="E2454" s="11"/>
      <c r="F2454" s="11" t="s">
        <v>109</v>
      </c>
      <c r="G2454" s="11" t="s">
        <v>608</v>
      </c>
      <c r="H2454" s="11" t="s">
        <v>7285</v>
      </c>
      <c r="I2454" s="68" t="s">
        <v>2040</v>
      </c>
      <c r="J2454" s="68"/>
      <c r="K2454" s="68"/>
      <c r="L2454" s="68"/>
      <c r="M2454" s="68"/>
      <c r="N2454" s="68"/>
      <c r="O2454" s="31" t="s">
        <v>3918</v>
      </c>
      <c r="P2454" s="31">
        <v>1.218</v>
      </c>
    </row>
    <row r="2455" spans="1:16" ht="43.5" x14ac:dyDescent="0.35">
      <c r="A2455" s="2" t="s">
        <v>15</v>
      </c>
      <c r="B2455" s="27">
        <v>2</v>
      </c>
      <c r="C2455" s="2" t="s">
        <v>270</v>
      </c>
      <c r="D2455" s="11" t="s">
        <v>334</v>
      </c>
      <c r="E2455" s="11"/>
      <c r="F2455" s="11" t="s">
        <v>109</v>
      </c>
      <c r="G2455" s="11" t="s">
        <v>608</v>
      </c>
      <c r="H2455" s="11" t="s">
        <v>7273</v>
      </c>
      <c r="I2455" s="68" t="s">
        <v>2040</v>
      </c>
      <c r="J2455" s="68"/>
      <c r="K2455" s="68"/>
      <c r="L2455" s="68"/>
      <c r="M2455" s="68" t="s">
        <v>2040</v>
      </c>
      <c r="N2455" s="68"/>
      <c r="O2455" s="31" t="s">
        <v>3919</v>
      </c>
      <c r="P2455" s="31">
        <v>1.218</v>
      </c>
    </row>
    <row r="2456" spans="1:16" ht="43.5" x14ac:dyDescent="0.35">
      <c r="A2456" s="2" t="s">
        <v>15</v>
      </c>
      <c r="B2456" s="27">
        <v>2</v>
      </c>
      <c r="C2456" s="2" t="s">
        <v>270</v>
      </c>
      <c r="D2456" s="11" t="s">
        <v>334</v>
      </c>
      <c r="E2456" s="11"/>
      <c r="F2456" s="11" t="s">
        <v>110</v>
      </c>
      <c r="G2456" s="11" t="s">
        <v>608</v>
      </c>
      <c r="H2456" s="11" t="s">
        <v>7269</v>
      </c>
      <c r="I2456" s="68"/>
      <c r="J2456" s="68"/>
      <c r="K2456" s="68"/>
      <c r="L2456" s="68"/>
      <c r="M2456" s="68"/>
      <c r="N2456" s="68"/>
      <c r="O2456" s="31" t="s">
        <v>1370</v>
      </c>
      <c r="P2456" s="31">
        <v>1.4790000000000001</v>
      </c>
    </row>
    <row r="2457" spans="1:16" ht="43.5" x14ac:dyDescent="0.35">
      <c r="A2457" s="2" t="s">
        <v>15</v>
      </c>
      <c r="B2457" s="27">
        <v>2</v>
      </c>
      <c r="C2457" s="2" t="s">
        <v>270</v>
      </c>
      <c r="D2457" s="11" t="s">
        <v>334</v>
      </c>
      <c r="E2457" s="11"/>
      <c r="F2457" s="11" t="s">
        <v>110</v>
      </c>
      <c r="G2457" s="11" t="s">
        <v>608</v>
      </c>
      <c r="H2457" s="11" t="s">
        <v>7279</v>
      </c>
      <c r="I2457" s="68"/>
      <c r="J2457" s="68"/>
      <c r="K2457" s="68"/>
      <c r="L2457" s="68"/>
      <c r="M2457" s="68" t="s">
        <v>2040</v>
      </c>
      <c r="N2457" s="68"/>
      <c r="O2457" s="31" t="s">
        <v>3920</v>
      </c>
      <c r="P2457" s="31">
        <v>1.1830000000000001</v>
      </c>
    </row>
    <row r="2458" spans="1:16" ht="43.5" x14ac:dyDescent="0.35">
      <c r="A2458" s="2" t="s">
        <v>15</v>
      </c>
      <c r="B2458" s="27">
        <v>2</v>
      </c>
      <c r="C2458" s="2" t="s">
        <v>270</v>
      </c>
      <c r="D2458" s="11" t="s">
        <v>334</v>
      </c>
      <c r="E2458" s="11"/>
      <c r="F2458" s="11" t="s">
        <v>110</v>
      </c>
      <c r="G2458" s="11" t="s">
        <v>608</v>
      </c>
      <c r="H2458" s="11" t="s">
        <v>7285</v>
      </c>
      <c r="I2458" s="68" t="s">
        <v>2040</v>
      </c>
      <c r="J2458" s="68"/>
      <c r="K2458" s="68"/>
      <c r="L2458" s="68"/>
      <c r="M2458" s="68"/>
      <c r="N2458" s="68"/>
      <c r="O2458" s="31" t="s">
        <v>3921</v>
      </c>
      <c r="P2458" s="31">
        <v>1.7010000000000001</v>
      </c>
    </row>
    <row r="2459" spans="1:16" ht="43.5" x14ac:dyDescent="0.35">
      <c r="A2459" s="2" t="s">
        <v>15</v>
      </c>
      <c r="B2459" s="27">
        <v>2</v>
      </c>
      <c r="C2459" s="2" t="s">
        <v>270</v>
      </c>
      <c r="D2459" s="11" t="s">
        <v>334</v>
      </c>
      <c r="E2459" s="11"/>
      <c r="F2459" s="11" t="s">
        <v>110</v>
      </c>
      <c r="G2459" s="11" t="s">
        <v>608</v>
      </c>
      <c r="H2459" s="11" t="s">
        <v>7273</v>
      </c>
      <c r="I2459" s="68" t="s">
        <v>2040</v>
      </c>
      <c r="J2459" s="68"/>
      <c r="K2459" s="68"/>
      <c r="L2459" s="68"/>
      <c r="M2459" s="68" t="s">
        <v>2040</v>
      </c>
      <c r="N2459" s="68"/>
      <c r="O2459" s="31" t="s">
        <v>3922</v>
      </c>
      <c r="P2459" s="31">
        <v>1.7010000000000001</v>
      </c>
    </row>
    <row r="2460" spans="1:16" ht="43.5" x14ac:dyDescent="0.35">
      <c r="A2460" s="2" t="s">
        <v>15</v>
      </c>
      <c r="B2460" s="27">
        <v>2</v>
      </c>
      <c r="C2460" s="2" t="s">
        <v>270</v>
      </c>
      <c r="D2460" s="11" t="s">
        <v>334</v>
      </c>
      <c r="E2460" s="11"/>
      <c r="F2460" s="11" t="s">
        <v>111</v>
      </c>
      <c r="G2460" s="11" t="s">
        <v>608</v>
      </c>
      <c r="H2460" s="11" t="s">
        <v>7269</v>
      </c>
      <c r="I2460" s="68"/>
      <c r="J2460" s="68"/>
      <c r="K2460" s="68"/>
      <c r="L2460" s="68"/>
      <c r="M2460" s="68"/>
      <c r="N2460" s="68"/>
      <c r="O2460" s="31" t="s">
        <v>1371</v>
      </c>
      <c r="P2460" s="31">
        <v>1.9139999999999999</v>
      </c>
    </row>
    <row r="2461" spans="1:16" ht="43.5" x14ac:dyDescent="0.35">
      <c r="A2461" s="2" t="s">
        <v>15</v>
      </c>
      <c r="B2461" s="27">
        <v>2</v>
      </c>
      <c r="C2461" s="2" t="s">
        <v>270</v>
      </c>
      <c r="D2461" s="11" t="s">
        <v>334</v>
      </c>
      <c r="E2461" s="11"/>
      <c r="F2461" s="11" t="s">
        <v>111</v>
      </c>
      <c r="G2461" s="11" t="s">
        <v>608</v>
      </c>
      <c r="H2461" s="11" t="s">
        <v>7279</v>
      </c>
      <c r="I2461" s="68"/>
      <c r="J2461" s="68"/>
      <c r="K2461" s="68"/>
      <c r="L2461" s="68"/>
      <c r="M2461" s="68" t="s">
        <v>2040</v>
      </c>
      <c r="N2461" s="68"/>
      <c r="O2461" s="31" t="s">
        <v>3923</v>
      </c>
      <c r="P2461" s="31">
        <v>1.5309999999999999</v>
      </c>
    </row>
    <row r="2462" spans="1:16" ht="43.5" x14ac:dyDescent="0.35">
      <c r="A2462" s="2" t="s">
        <v>15</v>
      </c>
      <c r="B2462" s="27">
        <v>2</v>
      </c>
      <c r="C2462" s="2" t="s">
        <v>270</v>
      </c>
      <c r="D2462" s="11" t="s">
        <v>334</v>
      </c>
      <c r="E2462" s="11"/>
      <c r="F2462" s="11" t="s">
        <v>111</v>
      </c>
      <c r="G2462" s="11" t="s">
        <v>608</v>
      </c>
      <c r="H2462" s="11" t="s">
        <v>7285</v>
      </c>
      <c r="I2462" s="68" t="s">
        <v>2040</v>
      </c>
      <c r="J2462" s="68"/>
      <c r="K2462" s="68"/>
      <c r="L2462" s="68"/>
      <c r="M2462" s="68"/>
      <c r="N2462" s="68"/>
      <c r="O2462" s="31" t="s">
        <v>3924</v>
      </c>
      <c r="P2462" s="31">
        <v>2.2010000000000001</v>
      </c>
    </row>
    <row r="2463" spans="1:16" ht="43.5" x14ac:dyDescent="0.35">
      <c r="A2463" s="2" t="s">
        <v>15</v>
      </c>
      <c r="B2463" s="27">
        <v>2</v>
      </c>
      <c r="C2463" s="2" t="s">
        <v>270</v>
      </c>
      <c r="D2463" s="11" t="s">
        <v>334</v>
      </c>
      <c r="E2463" s="11"/>
      <c r="F2463" s="11" t="s">
        <v>111</v>
      </c>
      <c r="G2463" s="11" t="s">
        <v>608</v>
      </c>
      <c r="H2463" s="11" t="s">
        <v>7273</v>
      </c>
      <c r="I2463" s="68" t="s">
        <v>2040</v>
      </c>
      <c r="J2463" s="68"/>
      <c r="K2463" s="68"/>
      <c r="L2463" s="68"/>
      <c r="M2463" s="68" t="s">
        <v>2040</v>
      </c>
      <c r="N2463" s="68"/>
      <c r="O2463" s="31" t="s">
        <v>3925</v>
      </c>
      <c r="P2463" s="31">
        <v>2.2010000000000001</v>
      </c>
    </row>
    <row r="2464" spans="1:16" ht="43.5" x14ac:dyDescent="0.35">
      <c r="A2464" s="2" t="s">
        <v>15</v>
      </c>
      <c r="B2464" s="27">
        <v>2</v>
      </c>
      <c r="C2464" s="2" t="s">
        <v>270</v>
      </c>
      <c r="D2464" s="11" t="s">
        <v>334</v>
      </c>
      <c r="E2464" s="11"/>
      <c r="F2464" s="11" t="s">
        <v>112</v>
      </c>
      <c r="G2464" s="11" t="s">
        <v>608</v>
      </c>
      <c r="H2464" s="11" t="s">
        <v>7269</v>
      </c>
      <c r="I2464" s="68"/>
      <c r="J2464" s="68"/>
      <c r="K2464" s="68"/>
      <c r="L2464" s="68"/>
      <c r="M2464" s="68"/>
      <c r="N2464" s="68"/>
      <c r="O2464" s="31" t="s">
        <v>1372</v>
      </c>
      <c r="P2464" s="31">
        <v>2.117</v>
      </c>
    </row>
    <row r="2465" spans="1:16" ht="43.5" x14ac:dyDescent="0.35">
      <c r="A2465" s="2" t="s">
        <v>15</v>
      </c>
      <c r="B2465" s="27">
        <v>2</v>
      </c>
      <c r="C2465" s="2" t="s">
        <v>270</v>
      </c>
      <c r="D2465" s="11" t="s">
        <v>334</v>
      </c>
      <c r="E2465" s="11"/>
      <c r="F2465" s="11" t="s">
        <v>112</v>
      </c>
      <c r="G2465" s="11" t="s">
        <v>608</v>
      </c>
      <c r="H2465" s="11" t="s">
        <v>7279</v>
      </c>
      <c r="I2465" s="68"/>
      <c r="J2465" s="68"/>
      <c r="K2465" s="68"/>
      <c r="L2465" s="68"/>
      <c r="M2465" s="68" t="s">
        <v>2040</v>
      </c>
      <c r="N2465" s="68"/>
      <c r="O2465" s="31" t="s">
        <v>3926</v>
      </c>
      <c r="P2465" s="31">
        <v>1.694</v>
      </c>
    </row>
    <row r="2466" spans="1:16" ht="43.5" x14ac:dyDescent="0.35">
      <c r="A2466" s="2" t="s">
        <v>15</v>
      </c>
      <c r="B2466" s="27">
        <v>2</v>
      </c>
      <c r="C2466" s="2" t="s">
        <v>270</v>
      </c>
      <c r="D2466" s="11" t="s">
        <v>334</v>
      </c>
      <c r="E2466" s="11"/>
      <c r="F2466" s="11" t="s">
        <v>112</v>
      </c>
      <c r="G2466" s="11" t="s">
        <v>608</v>
      </c>
      <c r="H2466" s="11" t="s">
        <v>7285</v>
      </c>
      <c r="I2466" s="68" t="s">
        <v>2040</v>
      </c>
      <c r="J2466" s="68"/>
      <c r="K2466" s="68"/>
      <c r="L2466" s="68"/>
      <c r="M2466" s="68"/>
      <c r="N2466" s="68"/>
      <c r="O2466" s="31" t="s">
        <v>3927</v>
      </c>
      <c r="P2466" s="31">
        <v>2.4350000000000001</v>
      </c>
    </row>
    <row r="2467" spans="1:16" ht="43.5" x14ac:dyDescent="0.35">
      <c r="A2467" s="2" t="s">
        <v>15</v>
      </c>
      <c r="B2467" s="27">
        <v>2</v>
      </c>
      <c r="C2467" s="2" t="s">
        <v>270</v>
      </c>
      <c r="D2467" s="11" t="s">
        <v>334</v>
      </c>
      <c r="E2467" s="11"/>
      <c r="F2467" s="11" t="s">
        <v>112</v>
      </c>
      <c r="G2467" s="11" t="s">
        <v>608</v>
      </c>
      <c r="H2467" s="11" t="s">
        <v>7273</v>
      </c>
      <c r="I2467" s="68" t="s">
        <v>2040</v>
      </c>
      <c r="J2467" s="68"/>
      <c r="K2467" s="68"/>
      <c r="L2467" s="68"/>
      <c r="M2467" s="68" t="s">
        <v>2040</v>
      </c>
      <c r="N2467" s="68"/>
      <c r="O2467" s="31" t="s">
        <v>3928</v>
      </c>
      <c r="P2467" s="31">
        <v>2.4350000000000001</v>
      </c>
    </row>
    <row r="2468" spans="1:16" ht="43.5" x14ac:dyDescent="0.35">
      <c r="A2468" s="2" t="s">
        <v>15</v>
      </c>
      <c r="B2468" s="27">
        <v>2</v>
      </c>
      <c r="C2468" s="2" t="s">
        <v>270</v>
      </c>
      <c r="D2468" s="11" t="s">
        <v>334</v>
      </c>
      <c r="E2468" s="11"/>
      <c r="F2468" s="11" t="s">
        <v>113</v>
      </c>
      <c r="G2468" s="11" t="s">
        <v>608</v>
      </c>
      <c r="H2468" s="11" t="s">
        <v>7269</v>
      </c>
      <c r="I2468" s="68"/>
      <c r="J2468" s="68"/>
      <c r="K2468" s="68"/>
      <c r="L2468" s="68"/>
      <c r="M2468" s="68"/>
      <c r="N2468" s="68"/>
      <c r="O2468" s="31" t="s">
        <v>1373</v>
      </c>
      <c r="P2468" s="31">
        <v>2.5379999999999998</v>
      </c>
    </row>
    <row r="2469" spans="1:16" ht="43.5" x14ac:dyDescent="0.35">
      <c r="A2469" s="2" t="s">
        <v>15</v>
      </c>
      <c r="B2469" s="27">
        <v>2</v>
      </c>
      <c r="C2469" s="2" t="s">
        <v>270</v>
      </c>
      <c r="D2469" s="11" t="s">
        <v>334</v>
      </c>
      <c r="E2469" s="11"/>
      <c r="F2469" s="11" t="s">
        <v>113</v>
      </c>
      <c r="G2469" s="11" t="s">
        <v>608</v>
      </c>
      <c r="H2469" s="11" t="s">
        <v>7279</v>
      </c>
      <c r="I2469" s="68"/>
      <c r="J2469" s="68"/>
      <c r="K2469" s="68"/>
      <c r="L2469" s="68"/>
      <c r="M2469" s="68" t="s">
        <v>2040</v>
      </c>
      <c r="N2469" s="68"/>
      <c r="O2469" s="31" t="s">
        <v>3929</v>
      </c>
      <c r="P2469" s="31">
        <v>2.0299999999999998</v>
      </c>
    </row>
    <row r="2470" spans="1:16" ht="43.5" x14ac:dyDescent="0.35">
      <c r="A2470" s="2" t="s">
        <v>15</v>
      </c>
      <c r="B2470" s="27">
        <v>2</v>
      </c>
      <c r="C2470" s="2" t="s">
        <v>270</v>
      </c>
      <c r="D2470" s="11" t="s">
        <v>334</v>
      </c>
      <c r="E2470" s="11"/>
      <c r="F2470" s="11" t="s">
        <v>113</v>
      </c>
      <c r="G2470" s="11" t="s">
        <v>608</v>
      </c>
      <c r="H2470" s="11" t="s">
        <v>7285</v>
      </c>
      <c r="I2470" s="68" t="s">
        <v>2040</v>
      </c>
      <c r="J2470" s="68"/>
      <c r="K2470" s="68"/>
      <c r="L2470" s="68"/>
      <c r="M2470" s="68"/>
      <c r="N2470" s="68"/>
      <c r="O2470" s="31" t="s">
        <v>3930</v>
      </c>
      <c r="P2470" s="31">
        <v>2.919</v>
      </c>
    </row>
    <row r="2471" spans="1:16" ht="43.5" x14ac:dyDescent="0.35">
      <c r="A2471" s="2" t="s">
        <v>15</v>
      </c>
      <c r="B2471" s="27">
        <v>2</v>
      </c>
      <c r="C2471" s="2" t="s">
        <v>270</v>
      </c>
      <c r="D2471" s="11" t="s">
        <v>334</v>
      </c>
      <c r="E2471" s="11"/>
      <c r="F2471" s="11" t="s">
        <v>113</v>
      </c>
      <c r="G2471" s="11" t="s">
        <v>608</v>
      </c>
      <c r="H2471" s="11" t="s">
        <v>7273</v>
      </c>
      <c r="I2471" s="68" t="s">
        <v>2040</v>
      </c>
      <c r="J2471" s="68"/>
      <c r="K2471" s="68"/>
      <c r="L2471" s="68"/>
      <c r="M2471" s="68" t="s">
        <v>2040</v>
      </c>
      <c r="N2471" s="68"/>
      <c r="O2471" s="31" t="s">
        <v>3931</v>
      </c>
      <c r="P2471" s="31">
        <v>2.919</v>
      </c>
    </row>
    <row r="2472" spans="1:16" ht="43.5" x14ac:dyDescent="0.35">
      <c r="A2472" s="2" t="s">
        <v>15</v>
      </c>
      <c r="B2472" s="27">
        <v>2</v>
      </c>
      <c r="C2472" s="2" t="s">
        <v>270</v>
      </c>
      <c r="D2472" s="11" t="s">
        <v>334</v>
      </c>
      <c r="E2472" s="11"/>
      <c r="F2472" s="11" t="s">
        <v>114</v>
      </c>
      <c r="G2472" s="11" t="s">
        <v>608</v>
      </c>
      <c r="H2472" s="11" t="s">
        <v>7269</v>
      </c>
      <c r="I2472" s="68"/>
      <c r="J2472" s="68"/>
      <c r="K2472" s="68"/>
      <c r="L2472" s="68"/>
      <c r="M2472" s="68"/>
      <c r="N2472" s="68"/>
      <c r="O2472" s="31" t="s">
        <v>1374</v>
      </c>
      <c r="P2472" s="31">
        <v>2.9729999999999999</v>
      </c>
    </row>
    <row r="2473" spans="1:16" ht="43.5" x14ac:dyDescent="0.35">
      <c r="A2473" s="2" t="s">
        <v>15</v>
      </c>
      <c r="B2473" s="27">
        <v>2</v>
      </c>
      <c r="C2473" s="2" t="s">
        <v>270</v>
      </c>
      <c r="D2473" s="11" t="s">
        <v>334</v>
      </c>
      <c r="E2473" s="11"/>
      <c r="F2473" s="11" t="s">
        <v>114</v>
      </c>
      <c r="G2473" s="11" t="s">
        <v>608</v>
      </c>
      <c r="H2473" s="11" t="s">
        <v>7279</v>
      </c>
      <c r="I2473" s="68"/>
      <c r="J2473" s="68"/>
      <c r="K2473" s="68"/>
      <c r="L2473" s="68"/>
      <c r="M2473" s="68" t="s">
        <v>2040</v>
      </c>
      <c r="N2473" s="68"/>
      <c r="O2473" s="31" t="s">
        <v>3932</v>
      </c>
      <c r="P2473" s="31">
        <v>2.3780000000000001</v>
      </c>
    </row>
    <row r="2474" spans="1:16" ht="43.5" x14ac:dyDescent="0.35">
      <c r="A2474" s="2" t="s">
        <v>15</v>
      </c>
      <c r="B2474" s="27">
        <v>2</v>
      </c>
      <c r="C2474" s="2" t="s">
        <v>270</v>
      </c>
      <c r="D2474" s="11" t="s">
        <v>334</v>
      </c>
      <c r="E2474" s="11"/>
      <c r="F2474" s="11" t="s">
        <v>114</v>
      </c>
      <c r="G2474" s="11" t="s">
        <v>608</v>
      </c>
      <c r="H2474" s="11" t="s">
        <v>7285</v>
      </c>
      <c r="I2474" s="68" t="s">
        <v>2040</v>
      </c>
      <c r="J2474" s="68"/>
      <c r="K2474" s="68"/>
      <c r="L2474" s="68"/>
      <c r="M2474" s="68"/>
      <c r="N2474" s="68"/>
      <c r="O2474" s="31" t="s">
        <v>3933</v>
      </c>
      <c r="P2474" s="31">
        <v>3.419</v>
      </c>
    </row>
    <row r="2475" spans="1:16" ht="43.5" x14ac:dyDescent="0.35">
      <c r="A2475" s="2" t="s">
        <v>15</v>
      </c>
      <c r="B2475" s="27">
        <v>2</v>
      </c>
      <c r="C2475" s="2" t="s">
        <v>270</v>
      </c>
      <c r="D2475" s="11" t="s">
        <v>334</v>
      </c>
      <c r="E2475" s="11"/>
      <c r="F2475" s="11" t="s">
        <v>114</v>
      </c>
      <c r="G2475" s="11" t="s">
        <v>608</v>
      </c>
      <c r="H2475" s="11" t="s">
        <v>7273</v>
      </c>
      <c r="I2475" s="68" t="s">
        <v>2040</v>
      </c>
      <c r="J2475" s="68"/>
      <c r="K2475" s="68"/>
      <c r="L2475" s="68"/>
      <c r="M2475" s="68" t="s">
        <v>2040</v>
      </c>
      <c r="N2475" s="68"/>
      <c r="O2475" s="31" t="s">
        <v>3934</v>
      </c>
      <c r="P2475" s="31">
        <v>3.419</v>
      </c>
    </row>
    <row r="2476" spans="1:16" ht="43.5" x14ac:dyDescent="0.35">
      <c r="A2476" s="2" t="s">
        <v>15</v>
      </c>
      <c r="B2476" s="27">
        <v>2</v>
      </c>
      <c r="C2476" s="2" t="s">
        <v>270</v>
      </c>
      <c r="D2476" s="11" t="s">
        <v>334</v>
      </c>
      <c r="E2476" s="11"/>
      <c r="F2476" s="11" t="s">
        <v>102</v>
      </c>
      <c r="G2476" s="11" t="s">
        <v>608</v>
      </c>
      <c r="H2476" s="11" t="s">
        <v>7269</v>
      </c>
      <c r="I2476" s="68"/>
      <c r="J2476" s="68"/>
      <c r="K2476" s="68"/>
      <c r="L2476" s="68"/>
      <c r="M2476" s="68"/>
      <c r="N2476" s="68"/>
      <c r="O2476" s="31" t="s">
        <v>1375</v>
      </c>
      <c r="P2476" s="31">
        <v>4.234</v>
      </c>
    </row>
    <row r="2477" spans="1:16" ht="43.5" x14ac:dyDescent="0.35">
      <c r="A2477" s="2" t="s">
        <v>15</v>
      </c>
      <c r="B2477" s="27">
        <v>2</v>
      </c>
      <c r="C2477" s="2" t="s">
        <v>270</v>
      </c>
      <c r="D2477" s="11" t="s">
        <v>334</v>
      </c>
      <c r="E2477" s="11"/>
      <c r="F2477" s="11" t="s">
        <v>102</v>
      </c>
      <c r="G2477" s="11" t="s">
        <v>608</v>
      </c>
      <c r="H2477" s="11" t="s">
        <v>7279</v>
      </c>
      <c r="I2477" s="68"/>
      <c r="J2477" s="68"/>
      <c r="K2477" s="68"/>
      <c r="L2477" s="68"/>
      <c r="M2477" s="68" t="s">
        <v>2040</v>
      </c>
      <c r="N2477" s="68"/>
      <c r="O2477" s="31" t="s">
        <v>3935</v>
      </c>
      <c r="P2477" s="31">
        <v>3.387</v>
      </c>
    </row>
    <row r="2478" spans="1:16" ht="43.5" x14ac:dyDescent="0.35">
      <c r="A2478" s="2" t="s">
        <v>15</v>
      </c>
      <c r="B2478" s="27">
        <v>2</v>
      </c>
      <c r="C2478" s="2" t="s">
        <v>270</v>
      </c>
      <c r="D2478" s="11" t="s">
        <v>334</v>
      </c>
      <c r="E2478" s="11"/>
      <c r="F2478" s="11" t="s">
        <v>102</v>
      </c>
      <c r="G2478" s="11" t="s">
        <v>608</v>
      </c>
      <c r="H2478" s="11" t="s">
        <v>7285</v>
      </c>
      <c r="I2478" s="68" t="s">
        <v>2040</v>
      </c>
      <c r="J2478" s="68"/>
      <c r="K2478" s="68"/>
      <c r="L2478" s="68"/>
      <c r="M2478" s="68"/>
      <c r="N2478" s="68"/>
      <c r="O2478" s="31" t="s">
        <v>3936</v>
      </c>
      <c r="P2478" s="31">
        <v>4.8689999999999998</v>
      </c>
    </row>
    <row r="2479" spans="1:16" ht="43.5" x14ac:dyDescent="0.35">
      <c r="A2479" s="2" t="s">
        <v>15</v>
      </c>
      <c r="B2479" s="27">
        <v>2</v>
      </c>
      <c r="C2479" s="2" t="s">
        <v>270</v>
      </c>
      <c r="D2479" s="11" t="s">
        <v>334</v>
      </c>
      <c r="E2479" s="11"/>
      <c r="F2479" s="11" t="s">
        <v>102</v>
      </c>
      <c r="G2479" s="11" t="s">
        <v>608</v>
      </c>
      <c r="H2479" s="11" t="s">
        <v>7273</v>
      </c>
      <c r="I2479" s="68" t="s">
        <v>2040</v>
      </c>
      <c r="J2479" s="68"/>
      <c r="K2479" s="68"/>
      <c r="L2479" s="68"/>
      <c r="M2479" s="68" t="s">
        <v>2040</v>
      </c>
      <c r="N2479" s="68"/>
      <c r="O2479" s="31" t="s">
        <v>3937</v>
      </c>
      <c r="P2479" s="31">
        <v>4.8689999999999998</v>
      </c>
    </row>
    <row r="2480" spans="1:16" x14ac:dyDescent="0.35">
      <c r="A2480" s="2" t="s">
        <v>15</v>
      </c>
      <c r="B2480" s="27">
        <v>2</v>
      </c>
      <c r="C2480" s="2" t="s">
        <v>311</v>
      </c>
      <c r="D2480" s="11" t="s">
        <v>17</v>
      </c>
      <c r="E2480" s="11"/>
      <c r="F2480" s="11" t="s">
        <v>189</v>
      </c>
      <c r="G2480" s="11" t="s">
        <v>608</v>
      </c>
      <c r="H2480" s="11" t="s">
        <v>7269</v>
      </c>
      <c r="I2480" s="68"/>
      <c r="J2480" s="68"/>
      <c r="K2480" s="68"/>
      <c r="L2480" s="68"/>
      <c r="M2480" s="68"/>
      <c r="N2480" s="68"/>
      <c r="O2480" s="31" t="s">
        <v>1376</v>
      </c>
      <c r="P2480" s="31">
        <v>8.6999999999999994E-2</v>
      </c>
    </row>
    <row r="2481" spans="1:16" x14ac:dyDescent="0.35">
      <c r="A2481" s="2" t="s">
        <v>15</v>
      </c>
      <c r="B2481" s="27">
        <v>2</v>
      </c>
      <c r="C2481" s="2" t="s">
        <v>311</v>
      </c>
      <c r="D2481" s="11" t="s">
        <v>17</v>
      </c>
      <c r="E2481" s="11"/>
      <c r="F2481" s="11" t="s">
        <v>189</v>
      </c>
      <c r="G2481" s="11" t="s">
        <v>608</v>
      </c>
      <c r="H2481" s="11" t="s">
        <v>7279</v>
      </c>
      <c r="I2481" s="68"/>
      <c r="J2481" s="68"/>
      <c r="K2481" s="68"/>
      <c r="L2481" s="68"/>
      <c r="M2481" s="68" t="s">
        <v>2040</v>
      </c>
      <c r="N2481" s="68"/>
      <c r="O2481" s="31" t="s">
        <v>3938</v>
      </c>
      <c r="P2481" s="31">
        <v>7.0000000000000007E-2</v>
      </c>
    </row>
    <row r="2482" spans="1:16" x14ac:dyDescent="0.35">
      <c r="A2482" s="2" t="s">
        <v>15</v>
      </c>
      <c r="B2482" s="27">
        <v>2</v>
      </c>
      <c r="C2482" s="2" t="s">
        <v>311</v>
      </c>
      <c r="D2482" s="11" t="s">
        <v>17</v>
      </c>
      <c r="E2482" s="11"/>
      <c r="F2482" s="11" t="s">
        <v>189</v>
      </c>
      <c r="G2482" s="11" t="s">
        <v>608</v>
      </c>
      <c r="H2482" s="11" t="s">
        <v>2070</v>
      </c>
      <c r="I2482" s="68"/>
      <c r="J2482" s="68"/>
      <c r="K2482" s="68" t="s">
        <v>2040</v>
      </c>
      <c r="L2482" s="68"/>
      <c r="M2482" s="68"/>
      <c r="N2482" s="68"/>
      <c r="O2482" s="31" t="s">
        <v>3939</v>
      </c>
      <c r="P2482" s="31">
        <v>7.8E-2</v>
      </c>
    </row>
    <row r="2483" spans="1:16" x14ac:dyDescent="0.35">
      <c r="A2483" s="2" t="s">
        <v>15</v>
      </c>
      <c r="B2483" s="27">
        <v>2</v>
      </c>
      <c r="C2483" s="2" t="s">
        <v>311</v>
      </c>
      <c r="D2483" s="11" t="s">
        <v>17</v>
      </c>
      <c r="E2483" s="11"/>
      <c r="F2483" s="11" t="s">
        <v>189</v>
      </c>
      <c r="G2483" s="11" t="s">
        <v>608</v>
      </c>
      <c r="H2483" s="11" t="s">
        <v>7277</v>
      </c>
      <c r="I2483" s="68"/>
      <c r="J2483" s="68"/>
      <c r="K2483" s="68" t="s">
        <v>2040</v>
      </c>
      <c r="L2483" s="68"/>
      <c r="M2483" s="68" t="s">
        <v>2040</v>
      </c>
      <c r="N2483" s="68"/>
      <c r="O2483" s="31" t="s">
        <v>3940</v>
      </c>
      <c r="P2483" s="31">
        <v>6.0999999999999999E-2</v>
      </c>
    </row>
    <row r="2484" spans="1:16" x14ac:dyDescent="0.35">
      <c r="A2484" s="2" t="s">
        <v>15</v>
      </c>
      <c r="B2484" s="27">
        <v>2</v>
      </c>
      <c r="C2484" s="2" t="s">
        <v>311</v>
      </c>
      <c r="D2484" s="11" t="s">
        <v>17</v>
      </c>
      <c r="E2484" s="11"/>
      <c r="F2484" s="11" t="s">
        <v>189</v>
      </c>
      <c r="G2484" s="11" t="s">
        <v>608</v>
      </c>
      <c r="H2484" s="11" t="s">
        <v>2071</v>
      </c>
      <c r="I2484" s="68"/>
      <c r="J2484" s="68"/>
      <c r="K2484" s="68"/>
      <c r="L2484" s="68" t="s">
        <v>2040</v>
      </c>
      <c r="M2484" s="68"/>
      <c r="N2484" s="68"/>
      <c r="O2484" s="31" t="s">
        <v>3941</v>
      </c>
      <c r="P2484" s="31">
        <v>4.3999999999999997E-2</v>
      </c>
    </row>
    <row r="2485" spans="1:16" x14ac:dyDescent="0.35">
      <c r="A2485" s="2" t="s">
        <v>15</v>
      </c>
      <c r="B2485" s="27">
        <v>2</v>
      </c>
      <c r="C2485" s="2" t="s">
        <v>311</v>
      </c>
      <c r="D2485" s="11" t="s">
        <v>17</v>
      </c>
      <c r="E2485" s="11"/>
      <c r="F2485" s="11" t="s">
        <v>189</v>
      </c>
      <c r="G2485" s="11" t="s">
        <v>608</v>
      </c>
      <c r="H2485" s="11" t="s">
        <v>7278</v>
      </c>
      <c r="I2485" s="68"/>
      <c r="J2485" s="68"/>
      <c r="K2485" s="68"/>
      <c r="L2485" s="68" t="s">
        <v>2040</v>
      </c>
      <c r="M2485" s="68" t="s">
        <v>2040</v>
      </c>
      <c r="N2485" s="68"/>
      <c r="O2485" s="31" t="s">
        <v>3942</v>
      </c>
      <c r="P2485" s="31">
        <v>2.5999999999999999E-2</v>
      </c>
    </row>
    <row r="2486" spans="1:16" x14ac:dyDescent="0.35">
      <c r="A2486" s="2" t="s">
        <v>15</v>
      </c>
      <c r="B2486" s="27">
        <v>2</v>
      </c>
      <c r="C2486" s="2" t="s">
        <v>311</v>
      </c>
      <c r="D2486" s="11" t="s">
        <v>17</v>
      </c>
      <c r="E2486" s="11"/>
      <c r="F2486" s="11" t="s">
        <v>129</v>
      </c>
      <c r="G2486" s="11" t="s">
        <v>608</v>
      </c>
      <c r="H2486" s="11" t="s">
        <v>7269</v>
      </c>
      <c r="I2486" s="68"/>
      <c r="J2486" s="68"/>
      <c r="K2486" s="68"/>
      <c r="L2486" s="68"/>
      <c r="M2486" s="68"/>
      <c r="N2486" s="68"/>
      <c r="O2486" s="31" t="s">
        <v>1377</v>
      </c>
      <c r="P2486" s="31">
        <v>0.189</v>
      </c>
    </row>
    <row r="2487" spans="1:16" x14ac:dyDescent="0.35">
      <c r="A2487" s="2" t="s">
        <v>15</v>
      </c>
      <c r="B2487" s="27">
        <v>2</v>
      </c>
      <c r="C2487" s="2" t="s">
        <v>311</v>
      </c>
      <c r="D2487" s="11" t="s">
        <v>17</v>
      </c>
      <c r="E2487" s="11"/>
      <c r="F2487" s="11" t="s">
        <v>129</v>
      </c>
      <c r="G2487" s="11" t="s">
        <v>608</v>
      </c>
      <c r="H2487" s="11" t="s">
        <v>7279</v>
      </c>
      <c r="I2487" s="68"/>
      <c r="J2487" s="68"/>
      <c r="K2487" s="68"/>
      <c r="L2487" s="68"/>
      <c r="M2487" s="68" t="s">
        <v>2040</v>
      </c>
      <c r="N2487" s="68"/>
      <c r="O2487" s="31" t="s">
        <v>3943</v>
      </c>
      <c r="P2487" s="31">
        <v>0.151</v>
      </c>
    </row>
    <row r="2488" spans="1:16" x14ac:dyDescent="0.35">
      <c r="A2488" s="2" t="s">
        <v>15</v>
      </c>
      <c r="B2488" s="27">
        <v>2</v>
      </c>
      <c r="C2488" s="2" t="s">
        <v>311</v>
      </c>
      <c r="D2488" s="11" t="s">
        <v>17</v>
      </c>
      <c r="E2488" s="11"/>
      <c r="F2488" s="11" t="s">
        <v>129</v>
      </c>
      <c r="G2488" s="11" t="s">
        <v>608</v>
      </c>
      <c r="H2488" s="11" t="s">
        <v>2070</v>
      </c>
      <c r="I2488" s="68"/>
      <c r="J2488" s="68"/>
      <c r="K2488" s="68" t="s">
        <v>2040</v>
      </c>
      <c r="L2488" s="68"/>
      <c r="M2488" s="68"/>
      <c r="N2488" s="68"/>
      <c r="O2488" s="31" t="s">
        <v>3944</v>
      </c>
      <c r="P2488" s="31">
        <v>0.17</v>
      </c>
    </row>
    <row r="2489" spans="1:16" x14ac:dyDescent="0.35">
      <c r="A2489" s="2" t="s">
        <v>15</v>
      </c>
      <c r="B2489" s="27">
        <v>2</v>
      </c>
      <c r="C2489" s="2" t="s">
        <v>311</v>
      </c>
      <c r="D2489" s="11" t="s">
        <v>17</v>
      </c>
      <c r="E2489" s="11"/>
      <c r="F2489" s="11" t="s">
        <v>129</v>
      </c>
      <c r="G2489" s="11" t="s">
        <v>608</v>
      </c>
      <c r="H2489" s="11" t="s">
        <v>7277</v>
      </c>
      <c r="I2489" s="68"/>
      <c r="J2489" s="68"/>
      <c r="K2489" s="68" t="s">
        <v>2040</v>
      </c>
      <c r="L2489" s="68"/>
      <c r="M2489" s="68" t="s">
        <v>2040</v>
      </c>
      <c r="N2489" s="68"/>
      <c r="O2489" s="31" t="s">
        <v>3945</v>
      </c>
      <c r="P2489" s="31">
        <v>0.13200000000000001</v>
      </c>
    </row>
    <row r="2490" spans="1:16" x14ac:dyDescent="0.35">
      <c r="A2490" s="2" t="s">
        <v>15</v>
      </c>
      <c r="B2490" s="27">
        <v>2</v>
      </c>
      <c r="C2490" s="2" t="s">
        <v>311</v>
      </c>
      <c r="D2490" s="11" t="s">
        <v>17</v>
      </c>
      <c r="E2490" s="11"/>
      <c r="F2490" s="11" t="s">
        <v>129</v>
      </c>
      <c r="G2490" s="11" t="s">
        <v>608</v>
      </c>
      <c r="H2490" s="11" t="s">
        <v>2071</v>
      </c>
      <c r="I2490" s="68"/>
      <c r="J2490" s="68"/>
      <c r="K2490" s="68"/>
      <c r="L2490" s="68" t="s">
        <v>2040</v>
      </c>
      <c r="M2490" s="68"/>
      <c r="N2490" s="68"/>
      <c r="O2490" s="31" t="s">
        <v>3946</v>
      </c>
      <c r="P2490" s="31">
        <v>9.5000000000000001E-2</v>
      </c>
    </row>
    <row r="2491" spans="1:16" x14ac:dyDescent="0.35">
      <c r="A2491" s="2" t="s">
        <v>15</v>
      </c>
      <c r="B2491" s="27">
        <v>2</v>
      </c>
      <c r="C2491" s="2" t="s">
        <v>311</v>
      </c>
      <c r="D2491" s="11" t="s">
        <v>17</v>
      </c>
      <c r="E2491" s="11"/>
      <c r="F2491" s="11" t="s">
        <v>129</v>
      </c>
      <c r="G2491" s="11" t="s">
        <v>608</v>
      </c>
      <c r="H2491" s="11" t="s">
        <v>7278</v>
      </c>
      <c r="I2491" s="68"/>
      <c r="J2491" s="68"/>
      <c r="K2491" s="68"/>
      <c r="L2491" s="68" t="s">
        <v>2040</v>
      </c>
      <c r="M2491" s="68" t="s">
        <v>2040</v>
      </c>
      <c r="N2491" s="68"/>
      <c r="O2491" s="31" t="s">
        <v>3947</v>
      </c>
      <c r="P2491" s="31">
        <v>5.7000000000000002E-2</v>
      </c>
    </row>
    <row r="2492" spans="1:16" x14ac:dyDescent="0.35">
      <c r="A2492" s="2" t="s">
        <v>15</v>
      </c>
      <c r="B2492" s="27">
        <v>2</v>
      </c>
      <c r="C2492" s="2" t="s">
        <v>311</v>
      </c>
      <c r="D2492" s="11" t="s">
        <v>202</v>
      </c>
      <c r="E2492" s="11"/>
      <c r="F2492" s="11" t="s">
        <v>106</v>
      </c>
      <c r="G2492" s="11" t="s">
        <v>608</v>
      </c>
      <c r="H2492" s="11" t="s">
        <v>7269</v>
      </c>
      <c r="I2492" s="68"/>
      <c r="J2492" s="68"/>
      <c r="K2492" s="68"/>
      <c r="L2492" s="68"/>
      <c r="M2492" s="68"/>
      <c r="N2492" s="68"/>
      <c r="O2492" s="31" t="s">
        <v>1378</v>
      </c>
      <c r="P2492" s="31">
        <v>4.3999999999999997E-2</v>
      </c>
    </row>
    <row r="2493" spans="1:16" x14ac:dyDescent="0.35">
      <c r="A2493" s="2" t="s">
        <v>15</v>
      </c>
      <c r="B2493" s="27">
        <v>2</v>
      </c>
      <c r="C2493" s="2" t="s">
        <v>311</v>
      </c>
      <c r="D2493" s="11" t="s">
        <v>202</v>
      </c>
      <c r="E2493" s="11"/>
      <c r="F2493" s="11" t="s">
        <v>106</v>
      </c>
      <c r="G2493" s="11" t="s">
        <v>608</v>
      </c>
      <c r="H2493" s="11" t="s">
        <v>7279</v>
      </c>
      <c r="I2493" s="68"/>
      <c r="J2493" s="68"/>
      <c r="K2493" s="68"/>
      <c r="L2493" s="68"/>
      <c r="M2493" s="68" t="s">
        <v>2040</v>
      </c>
      <c r="N2493" s="68"/>
      <c r="O2493" s="31" t="s">
        <v>3948</v>
      </c>
      <c r="P2493" s="31">
        <v>3.5000000000000003E-2</v>
      </c>
    </row>
    <row r="2494" spans="1:16" x14ac:dyDescent="0.35">
      <c r="A2494" s="2" t="s">
        <v>15</v>
      </c>
      <c r="B2494" s="27">
        <v>2</v>
      </c>
      <c r="C2494" s="2" t="s">
        <v>311</v>
      </c>
      <c r="D2494" s="11" t="s">
        <v>202</v>
      </c>
      <c r="E2494" s="11"/>
      <c r="F2494" s="11" t="s">
        <v>138</v>
      </c>
      <c r="G2494" s="11" t="s">
        <v>608</v>
      </c>
      <c r="H2494" s="11" t="s">
        <v>7269</v>
      </c>
      <c r="I2494" s="68"/>
      <c r="J2494" s="68"/>
      <c r="K2494" s="68"/>
      <c r="L2494" s="68"/>
      <c r="M2494" s="68"/>
      <c r="N2494" s="68"/>
      <c r="O2494" s="31" t="s">
        <v>1379</v>
      </c>
      <c r="P2494" s="31">
        <v>8.6999999999999994E-2</v>
      </c>
    </row>
    <row r="2495" spans="1:16" x14ac:dyDescent="0.35">
      <c r="A2495" s="2" t="s">
        <v>15</v>
      </c>
      <c r="B2495" s="27">
        <v>2</v>
      </c>
      <c r="C2495" s="2" t="s">
        <v>311</v>
      </c>
      <c r="D2495" s="11" t="s">
        <v>202</v>
      </c>
      <c r="E2495" s="11"/>
      <c r="F2495" s="11" t="s">
        <v>138</v>
      </c>
      <c r="G2495" s="11" t="s">
        <v>608</v>
      </c>
      <c r="H2495" s="11" t="s">
        <v>7279</v>
      </c>
      <c r="I2495" s="68"/>
      <c r="J2495" s="68"/>
      <c r="K2495" s="68"/>
      <c r="L2495" s="68"/>
      <c r="M2495" s="68" t="s">
        <v>2040</v>
      </c>
      <c r="N2495" s="68"/>
      <c r="O2495" s="31" t="s">
        <v>3949</v>
      </c>
      <c r="P2495" s="31">
        <v>7.0000000000000007E-2</v>
      </c>
    </row>
    <row r="2496" spans="1:16" ht="57" customHeight="1" x14ac:dyDescent="0.35">
      <c r="A2496" s="2" t="s">
        <v>15</v>
      </c>
      <c r="B2496" s="27">
        <v>2</v>
      </c>
      <c r="C2496" s="2" t="s">
        <v>311</v>
      </c>
      <c r="D2496" s="11" t="s">
        <v>319</v>
      </c>
      <c r="E2496" s="11"/>
      <c r="F2496" s="11" t="s">
        <v>252</v>
      </c>
      <c r="G2496" s="11" t="s">
        <v>608</v>
      </c>
      <c r="H2496" s="11" t="s">
        <v>7269</v>
      </c>
      <c r="I2496" s="68"/>
      <c r="J2496" s="68"/>
      <c r="K2496" s="68"/>
      <c r="L2496" s="68"/>
      <c r="M2496" s="68"/>
      <c r="N2496" s="68"/>
      <c r="O2496" s="31" t="s">
        <v>1380</v>
      </c>
      <c r="P2496" s="31">
        <v>1E-3</v>
      </c>
    </row>
    <row r="2497" spans="1:16" ht="57" customHeight="1" x14ac:dyDescent="0.35">
      <c r="A2497" s="2" t="s">
        <v>15</v>
      </c>
      <c r="B2497" s="27">
        <v>2</v>
      </c>
      <c r="C2497" s="2" t="s">
        <v>311</v>
      </c>
      <c r="D2497" s="11" t="s">
        <v>319</v>
      </c>
      <c r="E2497" s="11"/>
      <c r="F2497" s="11" t="s">
        <v>252</v>
      </c>
      <c r="G2497" s="11" t="s">
        <v>608</v>
      </c>
      <c r="H2497" s="11" t="s">
        <v>7279</v>
      </c>
      <c r="I2497" s="68"/>
      <c r="J2497" s="68"/>
      <c r="K2497" s="68"/>
      <c r="L2497" s="68"/>
      <c r="M2497" s="68" t="s">
        <v>2040</v>
      </c>
      <c r="N2497" s="68"/>
      <c r="O2497" s="31" t="s">
        <v>3950</v>
      </c>
      <c r="P2497" s="31">
        <v>1E-3</v>
      </c>
    </row>
    <row r="2498" spans="1:16" ht="80.650000000000006" customHeight="1" x14ac:dyDescent="0.35">
      <c r="A2498" s="2" t="s">
        <v>15</v>
      </c>
      <c r="B2498" s="27">
        <v>2</v>
      </c>
      <c r="C2498" s="2" t="s">
        <v>311</v>
      </c>
      <c r="D2498" s="11" t="s">
        <v>319</v>
      </c>
      <c r="E2498" s="11"/>
      <c r="F2498" s="11" t="s">
        <v>253</v>
      </c>
      <c r="G2498" s="11" t="s">
        <v>608</v>
      </c>
      <c r="H2498" s="11" t="s">
        <v>7269</v>
      </c>
      <c r="I2498" s="68"/>
      <c r="J2498" s="68"/>
      <c r="K2498" s="68"/>
      <c r="L2498" s="68"/>
      <c r="M2498" s="68"/>
      <c r="N2498" s="68"/>
      <c r="O2498" s="31" t="s">
        <v>1381</v>
      </c>
      <c r="P2498" s="31">
        <v>3.0000000000000001E-3</v>
      </c>
    </row>
    <row r="2499" spans="1:16" ht="80.650000000000006" customHeight="1" x14ac:dyDescent="0.35">
      <c r="A2499" s="2" t="s">
        <v>15</v>
      </c>
      <c r="B2499" s="27">
        <v>2</v>
      </c>
      <c r="C2499" s="2" t="s">
        <v>311</v>
      </c>
      <c r="D2499" s="11" t="s">
        <v>319</v>
      </c>
      <c r="E2499" s="11"/>
      <c r="F2499" s="11" t="s">
        <v>253</v>
      </c>
      <c r="G2499" s="11" t="s">
        <v>608</v>
      </c>
      <c r="H2499" s="11" t="s">
        <v>7279</v>
      </c>
      <c r="I2499" s="68"/>
      <c r="J2499" s="68"/>
      <c r="K2499" s="68"/>
      <c r="L2499" s="68"/>
      <c r="M2499" s="68" t="s">
        <v>2040</v>
      </c>
      <c r="N2499" s="68"/>
      <c r="O2499" s="31" t="s">
        <v>3951</v>
      </c>
      <c r="P2499" s="31">
        <v>2E-3</v>
      </c>
    </row>
    <row r="2500" spans="1:16" ht="82.5" customHeight="1" x14ac:dyDescent="0.35">
      <c r="A2500" s="2" t="s">
        <v>15</v>
      </c>
      <c r="B2500" s="27">
        <v>2</v>
      </c>
      <c r="C2500" s="2" t="s">
        <v>311</v>
      </c>
      <c r="D2500" s="11" t="s">
        <v>319</v>
      </c>
      <c r="E2500" s="11"/>
      <c r="F2500" s="11" t="s">
        <v>254</v>
      </c>
      <c r="G2500" s="11" t="s">
        <v>608</v>
      </c>
      <c r="H2500" s="11" t="s">
        <v>7269</v>
      </c>
      <c r="I2500" s="68"/>
      <c r="J2500" s="68"/>
      <c r="K2500" s="68"/>
      <c r="L2500" s="68"/>
      <c r="M2500" s="68"/>
      <c r="N2500" s="68"/>
      <c r="O2500" s="31" t="s">
        <v>1382</v>
      </c>
      <c r="P2500" s="31">
        <v>4.0000000000000001E-3</v>
      </c>
    </row>
    <row r="2501" spans="1:16" ht="82.5" customHeight="1" x14ac:dyDescent="0.35">
      <c r="A2501" s="2" t="s">
        <v>15</v>
      </c>
      <c r="B2501" s="27">
        <v>2</v>
      </c>
      <c r="C2501" s="2" t="s">
        <v>311</v>
      </c>
      <c r="D2501" s="11" t="s">
        <v>319</v>
      </c>
      <c r="E2501" s="11"/>
      <c r="F2501" s="11" t="s">
        <v>254</v>
      </c>
      <c r="G2501" s="11" t="s">
        <v>608</v>
      </c>
      <c r="H2501" s="11" t="s">
        <v>7279</v>
      </c>
      <c r="I2501" s="68"/>
      <c r="J2501" s="68"/>
      <c r="K2501" s="68"/>
      <c r="L2501" s="68"/>
      <c r="M2501" s="68" t="s">
        <v>2040</v>
      </c>
      <c r="N2501" s="68"/>
      <c r="O2501" s="31" t="s">
        <v>3952</v>
      </c>
      <c r="P2501" s="31">
        <v>3.0000000000000001E-3</v>
      </c>
    </row>
    <row r="2502" spans="1:16" ht="79.150000000000006" customHeight="1" x14ac:dyDescent="0.35">
      <c r="A2502" s="2" t="s">
        <v>15</v>
      </c>
      <c r="B2502" s="27">
        <v>2</v>
      </c>
      <c r="C2502" s="2" t="s">
        <v>311</v>
      </c>
      <c r="D2502" s="11" t="s">
        <v>319</v>
      </c>
      <c r="E2502" s="11"/>
      <c r="F2502" s="11" t="s">
        <v>255</v>
      </c>
      <c r="G2502" s="11" t="s">
        <v>608</v>
      </c>
      <c r="H2502" s="11" t="s">
        <v>7269</v>
      </c>
      <c r="I2502" s="68"/>
      <c r="J2502" s="68"/>
      <c r="K2502" s="68"/>
      <c r="L2502" s="68"/>
      <c r="M2502" s="68"/>
      <c r="N2502" s="68"/>
      <c r="O2502" s="31" t="s">
        <v>1383</v>
      </c>
      <c r="P2502" s="31">
        <v>1.4999999999999999E-2</v>
      </c>
    </row>
    <row r="2503" spans="1:16" ht="79.150000000000006" customHeight="1" x14ac:dyDescent="0.35">
      <c r="A2503" s="2" t="s">
        <v>15</v>
      </c>
      <c r="B2503" s="27">
        <v>2</v>
      </c>
      <c r="C2503" s="2" t="s">
        <v>311</v>
      </c>
      <c r="D2503" s="11" t="s">
        <v>319</v>
      </c>
      <c r="E2503" s="11"/>
      <c r="F2503" s="11" t="s">
        <v>255</v>
      </c>
      <c r="G2503" s="11" t="s">
        <v>608</v>
      </c>
      <c r="H2503" s="11" t="s">
        <v>7279</v>
      </c>
      <c r="I2503" s="68"/>
      <c r="J2503" s="68"/>
      <c r="K2503" s="68"/>
      <c r="L2503" s="68"/>
      <c r="M2503" s="68" t="s">
        <v>2040</v>
      </c>
      <c r="N2503" s="68"/>
      <c r="O2503" s="31" t="s">
        <v>3953</v>
      </c>
      <c r="P2503" s="31">
        <v>1.2E-2</v>
      </c>
    </row>
    <row r="2504" spans="1:16" ht="71.650000000000006" customHeight="1" x14ac:dyDescent="0.35">
      <c r="A2504" s="2" t="s">
        <v>15</v>
      </c>
      <c r="B2504" s="27">
        <v>2</v>
      </c>
      <c r="C2504" s="2" t="s">
        <v>311</v>
      </c>
      <c r="D2504" s="11" t="s">
        <v>319</v>
      </c>
      <c r="E2504" s="11"/>
      <c r="F2504" s="11" t="s">
        <v>241</v>
      </c>
      <c r="G2504" s="11" t="s">
        <v>608</v>
      </c>
      <c r="H2504" s="11" t="s">
        <v>7269</v>
      </c>
      <c r="I2504" s="68"/>
      <c r="J2504" s="68"/>
      <c r="K2504" s="68"/>
      <c r="L2504" s="68"/>
      <c r="M2504" s="68"/>
      <c r="N2504" s="68"/>
      <c r="O2504" s="31" t="s">
        <v>1384</v>
      </c>
      <c r="P2504" s="31">
        <v>2.9000000000000001E-2</v>
      </c>
    </row>
    <row r="2505" spans="1:16" ht="71.650000000000006" customHeight="1" x14ac:dyDescent="0.35">
      <c r="A2505" s="2" t="s">
        <v>15</v>
      </c>
      <c r="B2505" s="27">
        <v>2</v>
      </c>
      <c r="C2505" s="2" t="s">
        <v>311</v>
      </c>
      <c r="D2505" s="11" t="s">
        <v>319</v>
      </c>
      <c r="E2505" s="11"/>
      <c r="F2505" s="11" t="s">
        <v>241</v>
      </c>
      <c r="G2505" s="11" t="s">
        <v>608</v>
      </c>
      <c r="H2505" s="11" t="s">
        <v>7279</v>
      </c>
      <c r="I2505" s="68"/>
      <c r="J2505" s="68"/>
      <c r="K2505" s="68"/>
      <c r="L2505" s="68"/>
      <c r="M2505" s="68" t="s">
        <v>2040</v>
      </c>
      <c r="N2505" s="68"/>
      <c r="O2505" s="31" t="s">
        <v>3954</v>
      </c>
      <c r="P2505" s="31">
        <v>2.3E-2</v>
      </c>
    </row>
    <row r="2506" spans="1:16" ht="56.25" customHeight="1" x14ac:dyDescent="0.35">
      <c r="A2506" s="2" t="s">
        <v>15</v>
      </c>
      <c r="B2506" s="27">
        <v>2</v>
      </c>
      <c r="C2506" s="2" t="s">
        <v>311</v>
      </c>
      <c r="D2506" s="11" t="s">
        <v>319</v>
      </c>
      <c r="E2506" s="11"/>
      <c r="F2506" s="11" t="s">
        <v>103</v>
      </c>
      <c r="G2506" s="11" t="s">
        <v>608</v>
      </c>
      <c r="H2506" s="11" t="s">
        <v>7269</v>
      </c>
      <c r="I2506" s="68"/>
      <c r="J2506" s="68"/>
      <c r="K2506" s="68"/>
      <c r="L2506" s="68"/>
      <c r="M2506" s="68"/>
      <c r="N2506" s="68"/>
      <c r="O2506" s="31" t="s">
        <v>1385</v>
      </c>
      <c r="P2506" s="31">
        <v>4.3999999999999997E-2</v>
      </c>
    </row>
    <row r="2507" spans="1:16" ht="56.25" customHeight="1" x14ac:dyDescent="0.35">
      <c r="A2507" s="2" t="s">
        <v>15</v>
      </c>
      <c r="B2507" s="27">
        <v>2</v>
      </c>
      <c r="C2507" s="2" t="s">
        <v>311</v>
      </c>
      <c r="D2507" s="11" t="s">
        <v>319</v>
      </c>
      <c r="E2507" s="11"/>
      <c r="F2507" s="11" t="s">
        <v>103</v>
      </c>
      <c r="G2507" s="11" t="s">
        <v>608</v>
      </c>
      <c r="H2507" s="11" t="s">
        <v>7279</v>
      </c>
      <c r="I2507" s="68"/>
      <c r="J2507" s="68"/>
      <c r="K2507" s="68"/>
      <c r="L2507" s="68"/>
      <c r="M2507" s="68" t="s">
        <v>2040</v>
      </c>
      <c r="N2507" s="68"/>
      <c r="O2507" s="31" t="s">
        <v>3955</v>
      </c>
      <c r="P2507" s="31">
        <v>3.5000000000000003E-2</v>
      </c>
    </row>
    <row r="2508" spans="1:16" ht="74.650000000000006" customHeight="1" x14ac:dyDescent="0.35">
      <c r="A2508" s="2" t="s">
        <v>15</v>
      </c>
      <c r="B2508" s="27">
        <v>2</v>
      </c>
      <c r="C2508" s="2" t="s">
        <v>311</v>
      </c>
      <c r="D2508" s="11" t="s">
        <v>319</v>
      </c>
      <c r="E2508" s="11"/>
      <c r="F2508" s="11" t="s">
        <v>98</v>
      </c>
      <c r="G2508" s="11" t="s">
        <v>608</v>
      </c>
      <c r="H2508" s="11" t="s">
        <v>7269</v>
      </c>
      <c r="I2508" s="68"/>
      <c r="J2508" s="68"/>
      <c r="K2508" s="68"/>
      <c r="L2508" s="68"/>
      <c r="M2508" s="68"/>
      <c r="N2508" s="68"/>
      <c r="O2508" s="31" t="s">
        <v>1386</v>
      </c>
      <c r="P2508" s="31">
        <v>8.6999999999999994E-2</v>
      </c>
    </row>
    <row r="2509" spans="1:16" ht="74.650000000000006" customHeight="1" x14ac:dyDescent="0.35">
      <c r="A2509" s="2" t="s">
        <v>15</v>
      </c>
      <c r="B2509" s="27">
        <v>2</v>
      </c>
      <c r="C2509" s="2" t="s">
        <v>311</v>
      </c>
      <c r="D2509" s="11" t="s">
        <v>319</v>
      </c>
      <c r="E2509" s="11"/>
      <c r="F2509" s="11" t="s">
        <v>98</v>
      </c>
      <c r="G2509" s="11" t="s">
        <v>608</v>
      </c>
      <c r="H2509" s="11" t="s">
        <v>7279</v>
      </c>
      <c r="I2509" s="68"/>
      <c r="J2509" s="68"/>
      <c r="K2509" s="68"/>
      <c r="L2509" s="68"/>
      <c r="M2509" s="68" t="s">
        <v>2040</v>
      </c>
      <c r="N2509" s="68"/>
      <c r="O2509" s="31" t="s">
        <v>3956</v>
      </c>
      <c r="P2509" s="31">
        <v>7.0000000000000007E-2</v>
      </c>
    </row>
    <row r="2510" spans="1:16" ht="70.900000000000006" customHeight="1" x14ac:dyDescent="0.35">
      <c r="A2510" s="2" t="s">
        <v>15</v>
      </c>
      <c r="B2510" s="27">
        <v>2</v>
      </c>
      <c r="C2510" s="2" t="s">
        <v>311</v>
      </c>
      <c r="D2510" s="11" t="s">
        <v>319</v>
      </c>
      <c r="E2510" s="11"/>
      <c r="F2510" s="11" t="s">
        <v>104</v>
      </c>
      <c r="G2510" s="11" t="s">
        <v>608</v>
      </c>
      <c r="H2510" s="11" t="s">
        <v>7269</v>
      </c>
      <c r="I2510" s="68"/>
      <c r="J2510" s="68"/>
      <c r="K2510" s="68"/>
      <c r="L2510" s="68"/>
      <c r="M2510" s="68"/>
      <c r="N2510" s="68"/>
      <c r="O2510" s="31" t="s">
        <v>1387</v>
      </c>
      <c r="P2510" s="31">
        <v>0.189</v>
      </c>
    </row>
    <row r="2511" spans="1:16" ht="70.900000000000006" customHeight="1" x14ac:dyDescent="0.35">
      <c r="A2511" s="2" t="s">
        <v>15</v>
      </c>
      <c r="B2511" s="27">
        <v>2</v>
      </c>
      <c r="C2511" s="2" t="s">
        <v>311</v>
      </c>
      <c r="D2511" s="11" t="s">
        <v>319</v>
      </c>
      <c r="E2511" s="11"/>
      <c r="F2511" s="11" t="s">
        <v>104</v>
      </c>
      <c r="G2511" s="11" t="s">
        <v>608</v>
      </c>
      <c r="H2511" s="11" t="s">
        <v>7279</v>
      </c>
      <c r="I2511" s="68"/>
      <c r="J2511" s="68"/>
      <c r="K2511" s="68"/>
      <c r="L2511" s="68"/>
      <c r="M2511" s="68" t="s">
        <v>2040</v>
      </c>
      <c r="N2511" s="68"/>
      <c r="O2511" s="31" t="s">
        <v>3957</v>
      </c>
      <c r="P2511" s="31">
        <v>0.151</v>
      </c>
    </row>
    <row r="2512" spans="1:16" ht="77.650000000000006" customHeight="1" x14ac:dyDescent="0.35">
      <c r="A2512" s="2" t="s">
        <v>15</v>
      </c>
      <c r="B2512" s="27">
        <v>2</v>
      </c>
      <c r="C2512" s="2" t="s">
        <v>311</v>
      </c>
      <c r="D2512" s="11" t="s">
        <v>319</v>
      </c>
      <c r="E2512" s="11"/>
      <c r="F2512" s="11" t="s">
        <v>105</v>
      </c>
      <c r="G2512" s="11" t="s">
        <v>608</v>
      </c>
      <c r="H2512" s="11" t="s">
        <v>7269</v>
      </c>
      <c r="I2512" s="68"/>
      <c r="J2512" s="68"/>
      <c r="K2512" s="68"/>
      <c r="L2512" s="68"/>
      <c r="M2512" s="68"/>
      <c r="N2512" s="68"/>
      <c r="O2512" s="31" t="s">
        <v>1388</v>
      </c>
      <c r="P2512" s="31">
        <v>0.34799999999999998</v>
      </c>
    </row>
    <row r="2513" spans="1:16" ht="77.650000000000006" customHeight="1" x14ac:dyDescent="0.35">
      <c r="A2513" s="2" t="s">
        <v>15</v>
      </c>
      <c r="B2513" s="27">
        <v>2</v>
      </c>
      <c r="C2513" s="2" t="s">
        <v>311</v>
      </c>
      <c r="D2513" s="11" t="s">
        <v>319</v>
      </c>
      <c r="E2513" s="11"/>
      <c r="F2513" s="11" t="s">
        <v>105</v>
      </c>
      <c r="G2513" s="11" t="s">
        <v>608</v>
      </c>
      <c r="H2513" s="11" t="s">
        <v>7279</v>
      </c>
      <c r="I2513" s="68"/>
      <c r="J2513" s="68"/>
      <c r="K2513" s="68"/>
      <c r="L2513" s="68"/>
      <c r="M2513" s="68" t="s">
        <v>2040</v>
      </c>
      <c r="N2513" s="68"/>
      <c r="O2513" s="31" t="s">
        <v>3958</v>
      </c>
      <c r="P2513" s="31">
        <v>0.27800000000000002</v>
      </c>
    </row>
    <row r="2514" spans="1:16" ht="82.5" customHeight="1" x14ac:dyDescent="0.35">
      <c r="A2514" s="2" t="s">
        <v>15</v>
      </c>
      <c r="B2514" s="27">
        <v>2</v>
      </c>
      <c r="C2514" s="2" t="s">
        <v>311</v>
      </c>
      <c r="D2514" s="11" t="s">
        <v>319</v>
      </c>
      <c r="E2514" s="11"/>
      <c r="F2514" s="11" t="s">
        <v>107</v>
      </c>
      <c r="G2514" s="11" t="s">
        <v>608</v>
      </c>
      <c r="H2514" s="11" t="s">
        <v>7269</v>
      </c>
      <c r="I2514" s="68"/>
      <c r="J2514" s="68"/>
      <c r="K2514" s="68"/>
      <c r="L2514" s="68"/>
      <c r="M2514" s="68"/>
      <c r="N2514" s="68"/>
      <c r="O2514" s="31" t="s">
        <v>1389</v>
      </c>
      <c r="P2514" s="31">
        <v>0.92800000000000005</v>
      </c>
    </row>
    <row r="2515" spans="1:16" ht="82.5" customHeight="1" x14ac:dyDescent="0.35">
      <c r="A2515" s="2" t="s">
        <v>15</v>
      </c>
      <c r="B2515" s="27">
        <v>2</v>
      </c>
      <c r="C2515" s="2" t="s">
        <v>311</v>
      </c>
      <c r="D2515" s="11" t="s">
        <v>319</v>
      </c>
      <c r="E2515" s="11"/>
      <c r="F2515" s="11" t="s">
        <v>107</v>
      </c>
      <c r="G2515" s="11" t="s">
        <v>608</v>
      </c>
      <c r="H2515" s="11" t="s">
        <v>7279</v>
      </c>
      <c r="I2515" s="68"/>
      <c r="J2515" s="68"/>
      <c r="K2515" s="68"/>
      <c r="L2515" s="68"/>
      <c r="M2515" s="68" t="s">
        <v>2040</v>
      </c>
      <c r="N2515" s="68"/>
      <c r="O2515" s="31" t="s">
        <v>3959</v>
      </c>
      <c r="P2515" s="31">
        <v>0.74199999999999999</v>
      </c>
    </row>
    <row r="2516" spans="1:16" ht="63.4" customHeight="1" x14ac:dyDescent="0.35">
      <c r="A2516" s="2" t="s">
        <v>15</v>
      </c>
      <c r="B2516" s="27">
        <v>2</v>
      </c>
      <c r="C2516" s="2" t="s">
        <v>311</v>
      </c>
      <c r="D2516" s="11" t="s">
        <v>319</v>
      </c>
      <c r="E2516" s="11"/>
      <c r="F2516" s="11" t="s">
        <v>109</v>
      </c>
      <c r="G2516" s="11" t="s">
        <v>608</v>
      </c>
      <c r="H2516" s="11" t="s">
        <v>7269</v>
      </c>
      <c r="I2516" s="68"/>
      <c r="J2516" s="68"/>
      <c r="K2516" s="68"/>
      <c r="L2516" s="68"/>
      <c r="M2516" s="68"/>
      <c r="N2516" s="68"/>
      <c r="O2516" s="31" t="s">
        <v>1390</v>
      </c>
      <c r="P2516" s="31">
        <v>0.92800000000000005</v>
      </c>
    </row>
    <row r="2517" spans="1:16" ht="63.4" customHeight="1" x14ac:dyDescent="0.35">
      <c r="A2517" s="2" t="s">
        <v>15</v>
      </c>
      <c r="B2517" s="27">
        <v>2</v>
      </c>
      <c r="C2517" s="2" t="s">
        <v>311</v>
      </c>
      <c r="D2517" s="11" t="s">
        <v>319</v>
      </c>
      <c r="E2517" s="11"/>
      <c r="F2517" s="11" t="s">
        <v>109</v>
      </c>
      <c r="G2517" s="11" t="s">
        <v>608</v>
      </c>
      <c r="H2517" s="11" t="s">
        <v>7279</v>
      </c>
      <c r="I2517" s="68"/>
      <c r="J2517" s="68"/>
      <c r="K2517" s="68"/>
      <c r="L2517" s="68"/>
      <c r="M2517" s="68" t="s">
        <v>2040</v>
      </c>
      <c r="N2517" s="68"/>
      <c r="O2517" s="31" t="s">
        <v>3960</v>
      </c>
      <c r="P2517" s="31">
        <v>0.74199999999999999</v>
      </c>
    </row>
    <row r="2518" spans="1:16" ht="76.900000000000006" customHeight="1" x14ac:dyDescent="0.35">
      <c r="A2518" s="2" t="s">
        <v>15</v>
      </c>
      <c r="B2518" s="27">
        <v>2</v>
      </c>
      <c r="C2518" s="2" t="s">
        <v>311</v>
      </c>
      <c r="D2518" s="11" t="s">
        <v>319</v>
      </c>
      <c r="E2518" s="11"/>
      <c r="F2518" s="11" t="s">
        <v>110</v>
      </c>
      <c r="G2518" s="11" t="s">
        <v>608</v>
      </c>
      <c r="H2518" s="11" t="s">
        <v>7269</v>
      </c>
      <c r="I2518" s="68"/>
      <c r="J2518" s="68"/>
      <c r="K2518" s="68"/>
      <c r="L2518" s="68"/>
      <c r="M2518" s="68"/>
      <c r="N2518" s="68"/>
      <c r="O2518" s="31" t="s">
        <v>1391</v>
      </c>
      <c r="P2518" s="31">
        <v>1.61</v>
      </c>
    </row>
    <row r="2519" spans="1:16" ht="76.900000000000006" customHeight="1" x14ac:dyDescent="0.35">
      <c r="A2519" s="2" t="s">
        <v>15</v>
      </c>
      <c r="B2519" s="27">
        <v>2</v>
      </c>
      <c r="C2519" s="2" t="s">
        <v>311</v>
      </c>
      <c r="D2519" s="11" t="s">
        <v>319</v>
      </c>
      <c r="E2519" s="11"/>
      <c r="F2519" s="11" t="s">
        <v>110</v>
      </c>
      <c r="G2519" s="11" t="s">
        <v>608</v>
      </c>
      <c r="H2519" s="11" t="s">
        <v>7279</v>
      </c>
      <c r="I2519" s="68"/>
      <c r="J2519" s="68"/>
      <c r="K2519" s="68"/>
      <c r="L2519" s="68"/>
      <c r="M2519" s="68" t="s">
        <v>2040</v>
      </c>
      <c r="N2519" s="68"/>
      <c r="O2519" s="31" t="s">
        <v>3961</v>
      </c>
      <c r="P2519" s="31">
        <v>1.288</v>
      </c>
    </row>
    <row r="2520" spans="1:16" ht="75.400000000000006" customHeight="1" x14ac:dyDescent="0.35">
      <c r="A2520" s="2" t="s">
        <v>15</v>
      </c>
      <c r="B2520" s="27">
        <v>2</v>
      </c>
      <c r="C2520" s="2" t="s">
        <v>311</v>
      </c>
      <c r="D2520" s="11" t="s">
        <v>319</v>
      </c>
      <c r="E2520" s="11"/>
      <c r="F2520" s="11" t="s">
        <v>111</v>
      </c>
      <c r="G2520" s="11" t="s">
        <v>608</v>
      </c>
      <c r="H2520" s="11" t="s">
        <v>7269</v>
      </c>
      <c r="I2520" s="68"/>
      <c r="J2520" s="68"/>
      <c r="K2520" s="68"/>
      <c r="L2520" s="68"/>
      <c r="M2520" s="68"/>
      <c r="N2520" s="68"/>
      <c r="O2520" s="31" t="s">
        <v>1392</v>
      </c>
      <c r="P2520" s="31">
        <v>1.61</v>
      </c>
    </row>
    <row r="2521" spans="1:16" ht="75.400000000000006" customHeight="1" x14ac:dyDescent="0.35">
      <c r="A2521" s="2" t="s">
        <v>15</v>
      </c>
      <c r="B2521" s="27">
        <v>2</v>
      </c>
      <c r="C2521" s="2" t="s">
        <v>311</v>
      </c>
      <c r="D2521" s="11" t="s">
        <v>319</v>
      </c>
      <c r="E2521" s="11"/>
      <c r="F2521" s="11" t="s">
        <v>111</v>
      </c>
      <c r="G2521" s="11" t="s">
        <v>608</v>
      </c>
      <c r="H2521" s="11" t="s">
        <v>7279</v>
      </c>
      <c r="I2521" s="68"/>
      <c r="J2521" s="68"/>
      <c r="K2521" s="68"/>
      <c r="L2521" s="68"/>
      <c r="M2521" s="68" t="s">
        <v>2040</v>
      </c>
      <c r="N2521" s="68"/>
      <c r="O2521" s="31" t="s">
        <v>3962</v>
      </c>
      <c r="P2521" s="31">
        <v>1.288</v>
      </c>
    </row>
    <row r="2522" spans="1:16" ht="86.25" customHeight="1" x14ac:dyDescent="0.35">
      <c r="A2522" s="2" t="s">
        <v>15</v>
      </c>
      <c r="B2522" s="27">
        <v>2</v>
      </c>
      <c r="C2522" s="2" t="s">
        <v>311</v>
      </c>
      <c r="D2522" s="11" t="s">
        <v>319</v>
      </c>
      <c r="E2522" s="11"/>
      <c r="F2522" s="11" t="s">
        <v>112</v>
      </c>
      <c r="G2522" s="11" t="s">
        <v>608</v>
      </c>
      <c r="H2522" s="11" t="s">
        <v>7269</v>
      </c>
      <c r="I2522" s="68"/>
      <c r="J2522" s="68"/>
      <c r="K2522" s="68"/>
      <c r="L2522" s="68"/>
      <c r="M2522" s="68"/>
      <c r="N2522" s="68"/>
      <c r="O2522" s="31" t="s">
        <v>1393</v>
      </c>
      <c r="P2522" s="31">
        <v>1.61</v>
      </c>
    </row>
    <row r="2523" spans="1:16" ht="86.25" customHeight="1" x14ac:dyDescent="0.35">
      <c r="A2523" s="2" t="s">
        <v>15</v>
      </c>
      <c r="B2523" s="27">
        <v>2</v>
      </c>
      <c r="C2523" s="2" t="s">
        <v>311</v>
      </c>
      <c r="D2523" s="11" t="s">
        <v>319</v>
      </c>
      <c r="E2523" s="11"/>
      <c r="F2523" s="11" t="s">
        <v>112</v>
      </c>
      <c r="G2523" s="11" t="s">
        <v>608</v>
      </c>
      <c r="H2523" s="11" t="s">
        <v>7279</v>
      </c>
      <c r="I2523" s="68"/>
      <c r="J2523" s="68"/>
      <c r="K2523" s="68"/>
      <c r="L2523" s="68"/>
      <c r="M2523" s="68" t="s">
        <v>2040</v>
      </c>
      <c r="N2523" s="68"/>
      <c r="O2523" s="31" t="s">
        <v>3963</v>
      </c>
      <c r="P2523" s="31">
        <v>1.288</v>
      </c>
    </row>
    <row r="2524" spans="1:16" ht="85.5" customHeight="1" x14ac:dyDescent="0.35">
      <c r="A2524" s="2" t="s">
        <v>15</v>
      </c>
      <c r="B2524" s="27">
        <v>2</v>
      </c>
      <c r="C2524" s="2" t="s">
        <v>311</v>
      </c>
      <c r="D2524" s="11" t="s">
        <v>319</v>
      </c>
      <c r="E2524" s="11"/>
      <c r="F2524" s="11" t="s">
        <v>113</v>
      </c>
      <c r="G2524" s="11" t="s">
        <v>608</v>
      </c>
      <c r="H2524" s="11" t="s">
        <v>7269</v>
      </c>
      <c r="I2524" s="68"/>
      <c r="J2524" s="68"/>
      <c r="K2524" s="68"/>
      <c r="L2524" s="68"/>
      <c r="M2524" s="68"/>
      <c r="N2524" s="68"/>
      <c r="O2524" s="31" t="s">
        <v>1394</v>
      </c>
      <c r="P2524" s="31">
        <v>3.6829999999999998</v>
      </c>
    </row>
    <row r="2525" spans="1:16" ht="85.5" customHeight="1" x14ac:dyDescent="0.35">
      <c r="A2525" s="2" t="s">
        <v>15</v>
      </c>
      <c r="B2525" s="27">
        <v>2</v>
      </c>
      <c r="C2525" s="2" t="s">
        <v>311</v>
      </c>
      <c r="D2525" s="11" t="s">
        <v>319</v>
      </c>
      <c r="E2525" s="11"/>
      <c r="F2525" s="11" t="s">
        <v>113</v>
      </c>
      <c r="G2525" s="11" t="s">
        <v>608</v>
      </c>
      <c r="H2525" s="11" t="s">
        <v>7279</v>
      </c>
      <c r="I2525" s="68"/>
      <c r="J2525" s="68"/>
      <c r="K2525" s="68"/>
      <c r="L2525" s="68"/>
      <c r="M2525" s="68" t="s">
        <v>2040</v>
      </c>
      <c r="N2525" s="68"/>
      <c r="O2525" s="31" t="s">
        <v>3964</v>
      </c>
      <c r="P2525" s="31">
        <v>2.9460000000000002</v>
      </c>
    </row>
    <row r="2526" spans="1:16" ht="77.650000000000006" customHeight="1" x14ac:dyDescent="0.35">
      <c r="A2526" s="2" t="s">
        <v>15</v>
      </c>
      <c r="B2526" s="27">
        <v>2</v>
      </c>
      <c r="C2526" s="2" t="s">
        <v>311</v>
      </c>
      <c r="D2526" s="11" t="s">
        <v>319</v>
      </c>
      <c r="E2526" s="11"/>
      <c r="F2526" s="11" t="s">
        <v>114</v>
      </c>
      <c r="G2526" s="11" t="s">
        <v>608</v>
      </c>
      <c r="H2526" s="11" t="s">
        <v>7269</v>
      </c>
      <c r="I2526" s="68"/>
      <c r="J2526" s="68"/>
      <c r="K2526" s="68"/>
      <c r="L2526" s="68"/>
      <c r="M2526" s="68"/>
      <c r="N2526" s="68"/>
      <c r="O2526" s="31" t="s">
        <v>1395</v>
      </c>
      <c r="P2526" s="31">
        <v>3.6829999999999998</v>
      </c>
    </row>
    <row r="2527" spans="1:16" ht="77.650000000000006" customHeight="1" x14ac:dyDescent="0.35">
      <c r="A2527" s="2" t="s">
        <v>15</v>
      </c>
      <c r="B2527" s="27">
        <v>2</v>
      </c>
      <c r="C2527" s="2" t="s">
        <v>311</v>
      </c>
      <c r="D2527" s="11" t="s">
        <v>319</v>
      </c>
      <c r="E2527" s="11"/>
      <c r="F2527" s="11" t="s">
        <v>114</v>
      </c>
      <c r="G2527" s="11" t="s">
        <v>608</v>
      </c>
      <c r="H2527" s="11" t="s">
        <v>7279</v>
      </c>
      <c r="I2527" s="68"/>
      <c r="J2527" s="68"/>
      <c r="K2527" s="68"/>
      <c r="L2527" s="68"/>
      <c r="M2527" s="68" t="s">
        <v>2040</v>
      </c>
      <c r="N2527" s="68"/>
      <c r="O2527" s="31" t="s">
        <v>3965</v>
      </c>
      <c r="P2527" s="31">
        <v>2.9460000000000002</v>
      </c>
    </row>
    <row r="2528" spans="1:16" ht="71.650000000000006" customHeight="1" x14ac:dyDescent="0.35">
      <c r="A2528" s="2" t="s">
        <v>15</v>
      </c>
      <c r="B2528" s="27">
        <v>2</v>
      </c>
      <c r="C2528" s="2" t="s">
        <v>311</v>
      </c>
      <c r="D2528" s="11" t="s">
        <v>319</v>
      </c>
      <c r="E2528" s="11"/>
      <c r="F2528" s="11" t="s">
        <v>102</v>
      </c>
      <c r="G2528" s="11" t="s">
        <v>608</v>
      </c>
      <c r="H2528" s="11" t="s">
        <v>7269</v>
      </c>
      <c r="I2528" s="68"/>
      <c r="J2528" s="68"/>
      <c r="K2528" s="68"/>
      <c r="L2528" s="68"/>
      <c r="M2528" s="68"/>
      <c r="N2528" s="68"/>
      <c r="O2528" s="31" t="s">
        <v>1396</v>
      </c>
      <c r="P2528" s="31">
        <v>3.6829999999999998</v>
      </c>
    </row>
    <row r="2529" spans="1:16" ht="71.650000000000006" customHeight="1" x14ac:dyDescent="0.35">
      <c r="A2529" s="2" t="s">
        <v>15</v>
      </c>
      <c r="B2529" s="27">
        <v>2</v>
      </c>
      <c r="C2529" s="2" t="s">
        <v>311</v>
      </c>
      <c r="D2529" s="11" t="s">
        <v>319</v>
      </c>
      <c r="E2529" s="11"/>
      <c r="F2529" s="11" t="s">
        <v>102</v>
      </c>
      <c r="G2529" s="11" t="s">
        <v>608</v>
      </c>
      <c r="H2529" s="11" t="s">
        <v>7279</v>
      </c>
      <c r="I2529" s="68"/>
      <c r="J2529" s="68"/>
      <c r="K2529" s="68"/>
      <c r="L2529" s="68"/>
      <c r="M2529" s="68" t="s">
        <v>2040</v>
      </c>
      <c r="N2529" s="68"/>
      <c r="O2529" s="31" t="s">
        <v>3966</v>
      </c>
      <c r="P2529" s="31">
        <v>2.9460000000000002</v>
      </c>
    </row>
    <row r="2530" spans="1:16" x14ac:dyDescent="0.35">
      <c r="A2530" s="2" t="s">
        <v>15</v>
      </c>
      <c r="B2530" s="27">
        <v>2</v>
      </c>
      <c r="C2530" s="2" t="s">
        <v>299</v>
      </c>
      <c r="D2530" s="11" t="s">
        <v>191</v>
      </c>
      <c r="E2530" s="10"/>
      <c r="F2530" s="11" t="s">
        <v>189</v>
      </c>
      <c r="G2530" s="11" t="s">
        <v>608</v>
      </c>
      <c r="H2530" s="11" t="s">
        <v>7269</v>
      </c>
      <c r="I2530" s="68"/>
      <c r="J2530" s="68"/>
      <c r="K2530" s="68"/>
      <c r="L2530" s="68"/>
      <c r="M2530" s="68"/>
      <c r="N2530" s="68"/>
      <c r="O2530" s="31" t="s">
        <v>1397</v>
      </c>
      <c r="P2530" s="31">
        <v>0.10199999999999999</v>
      </c>
    </row>
    <row r="2531" spans="1:16" x14ac:dyDescent="0.35">
      <c r="A2531" s="2" t="s">
        <v>15</v>
      </c>
      <c r="B2531" s="27">
        <v>2</v>
      </c>
      <c r="C2531" s="2" t="s">
        <v>299</v>
      </c>
      <c r="D2531" s="11" t="s">
        <v>191</v>
      </c>
      <c r="E2531" s="10"/>
      <c r="F2531" s="11" t="s">
        <v>189</v>
      </c>
      <c r="G2531" s="11" t="s">
        <v>608</v>
      </c>
      <c r="H2531" s="11" t="s">
        <v>7279</v>
      </c>
      <c r="I2531" s="68"/>
      <c r="J2531" s="68"/>
      <c r="K2531" s="68"/>
      <c r="L2531" s="68"/>
      <c r="M2531" s="68" t="s">
        <v>2040</v>
      </c>
      <c r="N2531" s="68"/>
      <c r="O2531" s="31" t="s">
        <v>3967</v>
      </c>
      <c r="P2531" s="31">
        <v>8.2000000000000003E-2</v>
      </c>
    </row>
    <row r="2532" spans="1:16" x14ac:dyDescent="0.35">
      <c r="A2532" s="2" t="s">
        <v>15</v>
      </c>
      <c r="B2532" s="27">
        <v>2</v>
      </c>
      <c r="C2532" s="2" t="s">
        <v>299</v>
      </c>
      <c r="D2532" s="11" t="s">
        <v>191</v>
      </c>
      <c r="E2532" s="10"/>
      <c r="F2532" s="11" t="s">
        <v>104</v>
      </c>
      <c r="G2532" s="11" t="s">
        <v>608</v>
      </c>
      <c r="H2532" s="11" t="s">
        <v>7269</v>
      </c>
      <c r="I2532" s="68"/>
      <c r="J2532" s="68"/>
      <c r="K2532" s="68"/>
      <c r="L2532" s="68"/>
      <c r="M2532" s="68"/>
      <c r="N2532" s="68"/>
      <c r="O2532" s="31" t="s">
        <v>1398</v>
      </c>
      <c r="P2532" s="31">
        <v>0.218</v>
      </c>
    </row>
    <row r="2533" spans="1:16" x14ac:dyDescent="0.35">
      <c r="A2533" s="2" t="s">
        <v>15</v>
      </c>
      <c r="B2533" s="27">
        <v>2</v>
      </c>
      <c r="C2533" s="2" t="s">
        <v>299</v>
      </c>
      <c r="D2533" s="11" t="s">
        <v>191</v>
      </c>
      <c r="E2533" s="10"/>
      <c r="F2533" s="11" t="s">
        <v>104</v>
      </c>
      <c r="G2533" s="11" t="s">
        <v>608</v>
      </c>
      <c r="H2533" s="11" t="s">
        <v>7279</v>
      </c>
      <c r="I2533" s="68"/>
      <c r="J2533" s="68"/>
      <c r="K2533" s="68"/>
      <c r="L2533" s="68"/>
      <c r="M2533" s="68" t="s">
        <v>2040</v>
      </c>
      <c r="N2533" s="68"/>
      <c r="O2533" s="31" t="s">
        <v>3968</v>
      </c>
      <c r="P2533" s="31">
        <v>0.17399999999999999</v>
      </c>
    </row>
    <row r="2534" spans="1:16" x14ac:dyDescent="0.35">
      <c r="A2534" s="2" t="s">
        <v>15</v>
      </c>
      <c r="B2534" s="27">
        <v>2</v>
      </c>
      <c r="C2534" s="2" t="s">
        <v>299</v>
      </c>
      <c r="D2534" s="11" t="s">
        <v>191</v>
      </c>
      <c r="E2534" s="10"/>
      <c r="F2534" s="11" t="s">
        <v>105</v>
      </c>
      <c r="G2534" s="11" t="s">
        <v>608</v>
      </c>
      <c r="H2534" s="11" t="s">
        <v>7269</v>
      </c>
      <c r="I2534" s="68"/>
      <c r="J2534" s="68"/>
      <c r="K2534" s="68"/>
      <c r="L2534" s="68"/>
      <c r="M2534" s="68"/>
      <c r="N2534" s="68"/>
      <c r="O2534" s="31" t="s">
        <v>1399</v>
      </c>
      <c r="P2534" s="31">
        <v>0.36299999999999999</v>
      </c>
    </row>
    <row r="2535" spans="1:16" x14ac:dyDescent="0.35">
      <c r="A2535" s="2" t="s">
        <v>15</v>
      </c>
      <c r="B2535" s="27">
        <v>2</v>
      </c>
      <c r="C2535" s="2" t="s">
        <v>299</v>
      </c>
      <c r="D2535" s="11" t="s">
        <v>191</v>
      </c>
      <c r="E2535" s="10"/>
      <c r="F2535" s="11" t="s">
        <v>105</v>
      </c>
      <c r="G2535" s="11" t="s">
        <v>608</v>
      </c>
      <c r="H2535" s="11" t="s">
        <v>7279</v>
      </c>
      <c r="I2535" s="68"/>
      <c r="J2535" s="68"/>
      <c r="K2535" s="68"/>
      <c r="L2535" s="68"/>
      <c r="M2535" s="68" t="s">
        <v>2040</v>
      </c>
      <c r="N2535" s="68"/>
      <c r="O2535" s="31" t="s">
        <v>3969</v>
      </c>
      <c r="P2535" s="31">
        <v>0.28999999999999998</v>
      </c>
    </row>
    <row r="2536" spans="1:16" x14ac:dyDescent="0.35">
      <c r="A2536" s="2" t="s">
        <v>15</v>
      </c>
      <c r="B2536" s="27">
        <v>2</v>
      </c>
      <c r="C2536" s="2" t="s">
        <v>299</v>
      </c>
      <c r="D2536" s="11" t="s">
        <v>191</v>
      </c>
      <c r="E2536" s="11"/>
      <c r="F2536" s="11" t="s">
        <v>107</v>
      </c>
      <c r="G2536" s="11" t="s">
        <v>608</v>
      </c>
      <c r="H2536" s="11" t="s">
        <v>7269</v>
      </c>
      <c r="I2536" s="68"/>
      <c r="J2536" s="68"/>
      <c r="K2536" s="68"/>
      <c r="L2536" s="68"/>
      <c r="M2536" s="68"/>
      <c r="N2536" s="68"/>
      <c r="O2536" s="31" t="s">
        <v>1400</v>
      </c>
      <c r="P2536" s="31">
        <v>0.63800000000000001</v>
      </c>
    </row>
    <row r="2537" spans="1:16" x14ac:dyDescent="0.35">
      <c r="A2537" s="2" t="s">
        <v>15</v>
      </c>
      <c r="B2537" s="27">
        <v>2</v>
      </c>
      <c r="C2537" s="2" t="s">
        <v>299</v>
      </c>
      <c r="D2537" s="11" t="s">
        <v>191</v>
      </c>
      <c r="E2537" s="11"/>
      <c r="F2537" s="11" t="s">
        <v>107</v>
      </c>
      <c r="G2537" s="11" t="s">
        <v>608</v>
      </c>
      <c r="H2537" s="11" t="s">
        <v>7279</v>
      </c>
      <c r="I2537" s="68"/>
      <c r="J2537" s="68"/>
      <c r="K2537" s="68"/>
      <c r="L2537" s="68"/>
      <c r="M2537" s="68" t="s">
        <v>2040</v>
      </c>
      <c r="N2537" s="68"/>
      <c r="O2537" s="31" t="s">
        <v>3970</v>
      </c>
      <c r="P2537" s="31">
        <v>0.51</v>
      </c>
    </row>
    <row r="2538" spans="1:16" x14ac:dyDescent="0.35">
      <c r="A2538" s="2" t="s">
        <v>15</v>
      </c>
      <c r="B2538" s="27">
        <v>2</v>
      </c>
      <c r="C2538" s="2" t="s">
        <v>299</v>
      </c>
      <c r="D2538" s="11" t="s">
        <v>191</v>
      </c>
      <c r="E2538" s="11"/>
      <c r="F2538" s="11" t="s">
        <v>109</v>
      </c>
      <c r="G2538" s="11" t="s">
        <v>608</v>
      </c>
      <c r="H2538" s="11" t="s">
        <v>7269</v>
      </c>
      <c r="I2538" s="68"/>
      <c r="J2538" s="68"/>
      <c r="K2538" s="68"/>
      <c r="L2538" s="68"/>
      <c r="M2538" s="68"/>
      <c r="N2538" s="68"/>
      <c r="O2538" s="31" t="s">
        <v>1401</v>
      </c>
      <c r="P2538" s="31">
        <v>1.0589999999999999</v>
      </c>
    </row>
    <row r="2539" spans="1:16" x14ac:dyDescent="0.35">
      <c r="A2539" s="2" t="s">
        <v>15</v>
      </c>
      <c r="B2539" s="27">
        <v>2</v>
      </c>
      <c r="C2539" s="2" t="s">
        <v>299</v>
      </c>
      <c r="D2539" s="11" t="s">
        <v>191</v>
      </c>
      <c r="E2539" s="11"/>
      <c r="F2539" s="11" t="s">
        <v>109</v>
      </c>
      <c r="G2539" s="11" t="s">
        <v>608</v>
      </c>
      <c r="H2539" s="11" t="s">
        <v>7279</v>
      </c>
      <c r="I2539" s="68"/>
      <c r="J2539" s="68"/>
      <c r="K2539" s="68"/>
      <c r="L2539" s="68"/>
      <c r="M2539" s="68" t="s">
        <v>2040</v>
      </c>
      <c r="N2539" s="68"/>
      <c r="O2539" s="31" t="s">
        <v>3971</v>
      </c>
      <c r="P2539" s="31">
        <v>0.84699999999999998</v>
      </c>
    </row>
    <row r="2540" spans="1:16" x14ac:dyDescent="0.35">
      <c r="A2540" s="2" t="s">
        <v>15</v>
      </c>
      <c r="B2540" s="27">
        <v>2</v>
      </c>
      <c r="C2540" s="2" t="s">
        <v>299</v>
      </c>
      <c r="D2540" s="11" t="s">
        <v>191</v>
      </c>
      <c r="E2540" s="11"/>
      <c r="F2540" s="11" t="s">
        <v>100</v>
      </c>
      <c r="G2540" s="11" t="s">
        <v>608</v>
      </c>
      <c r="H2540" s="11" t="s">
        <v>7269</v>
      </c>
      <c r="I2540" s="68"/>
      <c r="J2540" s="68"/>
      <c r="K2540" s="68"/>
      <c r="L2540" s="68"/>
      <c r="M2540" s="68"/>
      <c r="N2540" s="68"/>
      <c r="O2540" s="31" t="s">
        <v>1402</v>
      </c>
      <c r="P2540" s="31">
        <v>1.4790000000000001</v>
      </c>
    </row>
    <row r="2541" spans="1:16" x14ac:dyDescent="0.35">
      <c r="A2541" s="2" t="s">
        <v>15</v>
      </c>
      <c r="B2541" s="27">
        <v>2</v>
      </c>
      <c r="C2541" s="2" t="s">
        <v>299</v>
      </c>
      <c r="D2541" s="11" t="s">
        <v>191</v>
      </c>
      <c r="E2541" s="11"/>
      <c r="F2541" s="11" t="s">
        <v>100</v>
      </c>
      <c r="G2541" s="11" t="s">
        <v>608</v>
      </c>
      <c r="H2541" s="11" t="s">
        <v>7279</v>
      </c>
      <c r="I2541" s="68"/>
      <c r="J2541" s="68"/>
      <c r="K2541" s="68"/>
      <c r="L2541" s="68"/>
      <c r="M2541" s="68" t="s">
        <v>2040</v>
      </c>
      <c r="N2541" s="68"/>
      <c r="O2541" s="31" t="s">
        <v>3972</v>
      </c>
      <c r="P2541" s="31">
        <v>1.1830000000000001</v>
      </c>
    </row>
    <row r="2542" spans="1:16" x14ac:dyDescent="0.35">
      <c r="A2542" s="2" t="s">
        <v>15</v>
      </c>
      <c r="B2542" s="27">
        <v>2</v>
      </c>
      <c r="C2542" s="2" t="s">
        <v>299</v>
      </c>
      <c r="D2542" s="11" t="s">
        <v>8</v>
      </c>
      <c r="E2542" s="11"/>
      <c r="F2542" s="11" t="s">
        <v>108</v>
      </c>
      <c r="G2542" s="11" t="s">
        <v>608</v>
      </c>
      <c r="H2542" s="11" t="s">
        <v>7269</v>
      </c>
      <c r="I2542" s="68"/>
      <c r="J2542" s="68"/>
      <c r="K2542" s="68"/>
      <c r="L2542" s="68"/>
      <c r="M2542" s="68"/>
      <c r="N2542" s="68"/>
      <c r="O2542" s="31" t="s">
        <v>1403</v>
      </c>
      <c r="P2542" s="31">
        <v>0.218</v>
      </c>
    </row>
    <row r="2543" spans="1:16" x14ac:dyDescent="0.35">
      <c r="A2543" s="2" t="s">
        <v>15</v>
      </c>
      <c r="B2543" s="27">
        <v>2</v>
      </c>
      <c r="C2543" s="2" t="s">
        <v>299</v>
      </c>
      <c r="D2543" s="11" t="s">
        <v>8</v>
      </c>
      <c r="E2543" s="11"/>
      <c r="F2543" s="11" t="s">
        <v>108</v>
      </c>
      <c r="G2543" s="11" t="s">
        <v>608</v>
      </c>
      <c r="H2543" s="11" t="s">
        <v>7279</v>
      </c>
      <c r="I2543" s="68"/>
      <c r="J2543" s="68"/>
      <c r="K2543" s="68"/>
      <c r="L2543" s="68"/>
      <c r="M2543" s="68" t="s">
        <v>2040</v>
      </c>
      <c r="N2543" s="68"/>
      <c r="O2543" s="31" t="s">
        <v>3973</v>
      </c>
      <c r="P2543" s="31">
        <v>0.17399999999999999</v>
      </c>
    </row>
    <row r="2544" spans="1:16" x14ac:dyDescent="0.35">
      <c r="A2544" s="2" t="s">
        <v>15</v>
      </c>
      <c r="B2544" s="27">
        <v>2</v>
      </c>
      <c r="C2544" s="2" t="s">
        <v>299</v>
      </c>
      <c r="D2544" s="11" t="s">
        <v>8</v>
      </c>
      <c r="E2544" s="11"/>
      <c r="F2544" s="11" t="s">
        <v>171</v>
      </c>
      <c r="G2544" s="11" t="s">
        <v>608</v>
      </c>
      <c r="H2544" s="11" t="s">
        <v>7269</v>
      </c>
      <c r="I2544" s="68"/>
      <c r="J2544" s="68"/>
      <c r="K2544" s="68"/>
      <c r="L2544" s="68"/>
      <c r="M2544" s="68"/>
      <c r="N2544" s="68"/>
      <c r="O2544" s="31" t="s">
        <v>1404</v>
      </c>
      <c r="P2544" s="31">
        <v>0.36299999999999999</v>
      </c>
    </row>
    <row r="2545" spans="1:16" x14ac:dyDescent="0.35">
      <c r="A2545" s="2" t="s">
        <v>15</v>
      </c>
      <c r="B2545" s="27">
        <v>2</v>
      </c>
      <c r="C2545" s="2" t="s">
        <v>299</v>
      </c>
      <c r="D2545" s="11" t="s">
        <v>8</v>
      </c>
      <c r="E2545" s="11"/>
      <c r="F2545" s="11" t="s">
        <v>171</v>
      </c>
      <c r="G2545" s="11" t="s">
        <v>608</v>
      </c>
      <c r="H2545" s="11" t="s">
        <v>7279</v>
      </c>
      <c r="I2545" s="68"/>
      <c r="J2545" s="68"/>
      <c r="K2545" s="68"/>
      <c r="L2545" s="68"/>
      <c r="M2545" s="68" t="s">
        <v>2040</v>
      </c>
      <c r="N2545" s="68"/>
      <c r="O2545" s="31" t="s">
        <v>3974</v>
      </c>
      <c r="P2545" s="31">
        <v>0.28999999999999998</v>
      </c>
    </row>
    <row r="2546" spans="1:16" x14ac:dyDescent="0.35">
      <c r="A2546" s="2" t="s">
        <v>15</v>
      </c>
      <c r="B2546" s="27">
        <v>2</v>
      </c>
      <c r="C2546" s="2" t="s">
        <v>299</v>
      </c>
      <c r="D2546" s="11" t="s">
        <v>192</v>
      </c>
      <c r="E2546" s="11"/>
      <c r="F2546" s="11" t="s">
        <v>189</v>
      </c>
      <c r="G2546" s="11" t="s">
        <v>99</v>
      </c>
      <c r="H2546" s="11" t="s">
        <v>7269</v>
      </c>
      <c r="I2546" s="68"/>
      <c r="J2546" s="68"/>
      <c r="K2546" s="68"/>
      <c r="L2546" s="68"/>
      <c r="M2546" s="68"/>
      <c r="N2546" s="68"/>
      <c r="O2546" s="31" t="s">
        <v>1405</v>
      </c>
      <c r="P2546" s="31">
        <v>2.9000000000000001E-2</v>
      </c>
    </row>
    <row r="2547" spans="1:16" x14ac:dyDescent="0.35">
      <c r="A2547" s="2" t="s">
        <v>15</v>
      </c>
      <c r="B2547" s="27">
        <v>2</v>
      </c>
      <c r="C2547" s="2" t="s">
        <v>299</v>
      </c>
      <c r="D2547" s="11" t="s">
        <v>192</v>
      </c>
      <c r="E2547" s="11"/>
      <c r="F2547" s="11" t="s">
        <v>189</v>
      </c>
      <c r="G2547" s="11" t="s">
        <v>99</v>
      </c>
      <c r="H2547" s="11" t="s">
        <v>7279</v>
      </c>
      <c r="I2547" s="68"/>
      <c r="J2547" s="68"/>
      <c r="K2547" s="68"/>
      <c r="L2547" s="68"/>
      <c r="M2547" s="68" t="s">
        <v>2040</v>
      </c>
      <c r="N2547" s="68"/>
      <c r="O2547" s="31" t="s">
        <v>3975</v>
      </c>
      <c r="P2547" s="31">
        <v>2.3E-2</v>
      </c>
    </row>
    <row r="2548" spans="1:16" x14ac:dyDescent="0.35">
      <c r="A2548" s="2" t="s">
        <v>15</v>
      </c>
      <c r="B2548" s="27">
        <v>2</v>
      </c>
      <c r="C2548" s="2" t="s">
        <v>299</v>
      </c>
      <c r="D2548" s="11" t="s">
        <v>192</v>
      </c>
      <c r="E2548" s="11"/>
      <c r="F2548" s="11" t="s">
        <v>189</v>
      </c>
      <c r="G2548" s="11" t="s">
        <v>99</v>
      </c>
      <c r="H2548" s="11" t="s">
        <v>7285</v>
      </c>
      <c r="I2548" s="68" t="s">
        <v>2040</v>
      </c>
      <c r="J2548" s="68"/>
      <c r="K2548" s="68"/>
      <c r="L2548" s="68"/>
      <c r="M2548" s="68"/>
      <c r="N2548" s="68"/>
      <c r="O2548" s="31" t="s">
        <v>3976</v>
      </c>
      <c r="P2548" s="31">
        <v>3.3000000000000002E-2</v>
      </c>
    </row>
    <row r="2549" spans="1:16" x14ac:dyDescent="0.35">
      <c r="A2549" s="2" t="s">
        <v>15</v>
      </c>
      <c r="B2549" s="27">
        <v>2</v>
      </c>
      <c r="C2549" s="2" t="s">
        <v>299</v>
      </c>
      <c r="D2549" s="11" t="s">
        <v>192</v>
      </c>
      <c r="E2549" s="11"/>
      <c r="F2549" s="11" t="s">
        <v>189</v>
      </c>
      <c r="G2549" s="11" t="s">
        <v>99</v>
      </c>
      <c r="H2549" s="11" t="s">
        <v>7273</v>
      </c>
      <c r="I2549" s="68" t="s">
        <v>2040</v>
      </c>
      <c r="J2549" s="68"/>
      <c r="K2549" s="68"/>
      <c r="L2549" s="68"/>
      <c r="M2549" s="68" t="s">
        <v>2040</v>
      </c>
      <c r="N2549" s="68"/>
      <c r="O2549" s="31" t="s">
        <v>3977</v>
      </c>
      <c r="P2549" s="31">
        <v>3.3000000000000002E-2</v>
      </c>
    </row>
    <row r="2550" spans="1:16" x14ac:dyDescent="0.35">
      <c r="A2550" s="2" t="s">
        <v>15</v>
      </c>
      <c r="B2550" s="27">
        <v>2</v>
      </c>
      <c r="C2550" s="2" t="s">
        <v>299</v>
      </c>
      <c r="D2550" s="11" t="s">
        <v>192</v>
      </c>
      <c r="E2550" s="11"/>
      <c r="F2550" s="11" t="s">
        <v>189</v>
      </c>
      <c r="G2550" s="11" t="s">
        <v>99</v>
      </c>
      <c r="H2550" s="11" t="s">
        <v>7288</v>
      </c>
      <c r="I2550" s="68"/>
      <c r="J2550" s="68"/>
      <c r="K2550" s="68"/>
      <c r="L2550" s="68"/>
      <c r="M2550" s="68"/>
      <c r="N2550" s="68" t="s">
        <v>2040</v>
      </c>
      <c r="O2550" s="31" t="s">
        <v>3978</v>
      </c>
      <c r="P2550" s="31">
        <v>2.3E-2</v>
      </c>
    </row>
    <row r="2551" spans="1:16" x14ac:dyDescent="0.35">
      <c r="A2551" s="2" t="s">
        <v>15</v>
      </c>
      <c r="B2551" s="27">
        <v>2</v>
      </c>
      <c r="C2551" s="2" t="s">
        <v>299</v>
      </c>
      <c r="D2551" s="11" t="s">
        <v>192</v>
      </c>
      <c r="E2551" s="11"/>
      <c r="F2551" s="11" t="s">
        <v>189</v>
      </c>
      <c r="G2551" s="11" t="s">
        <v>99</v>
      </c>
      <c r="H2551" s="11" t="s">
        <v>7276</v>
      </c>
      <c r="I2551" s="68"/>
      <c r="J2551" s="68"/>
      <c r="K2551" s="68"/>
      <c r="L2551" s="68"/>
      <c r="M2551" s="68" t="s">
        <v>2040</v>
      </c>
      <c r="N2551" s="68" t="s">
        <v>2040</v>
      </c>
      <c r="O2551" s="31" t="s">
        <v>3979</v>
      </c>
      <c r="P2551" s="31">
        <v>1.7000000000000001E-2</v>
      </c>
    </row>
    <row r="2552" spans="1:16" x14ac:dyDescent="0.35">
      <c r="A2552" s="2" t="s">
        <v>15</v>
      </c>
      <c r="B2552" s="27">
        <v>2</v>
      </c>
      <c r="C2552" s="2" t="s">
        <v>299</v>
      </c>
      <c r="D2552" s="11" t="s">
        <v>192</v>
      </c>
      <c r="E2552" s="11"/>
      <c r="F2552" s="11" t="s">
        <v>189</v>
      </c>
      <c r="G2552" s="11" t="s">
        <v>99</v>
      </c>
      <c r="H2552" s="11" t="s">
        <v>7282</v>
      </c>
      <c r="I2552" s="68" t="s">
        <v>2040</v>
      </c>
      <c r="J2552" s="68"/>
      <c r="K2552" s="68"/>
      <c r="L2552" s="68"/>
      <c r="M2552" s="68"/>
      <c r="N2552" s="68" t="s">
        <v>2040</v>
      </c>
      <c r="O2552" s="31" t="s">
        <v>3980</v>
      </c>
      <c r="P2552" s="31">
        <v>2.8000000000000001E-2</v>
      </c>
    </row>
    <row r="2553" spans="1:16" x14ac:dyDescent="0.35">
      <c r="A2553" s="2" t="s">
        <v>15</v>
      </c>
      <c r="B2553" s="27">
        <v>2</v>
      </c>
      <c r="C2553" s="2" t="s">
        <v>299</v>
      </c>
      <c r="D2553" s="11" t="s">
        <v>192</v>
      </c>
      <c r="E2553" s="11"/>
      <c r="F2553" s="11" t="s">
        <v>189</v>
      </c>
      <c r="G2553" s="11" t="s">
        <v>99</v>
      </c>
      <c r="H2553" s="11" t="s">
        <v>7272</v>
      </c>
      <c r="I2553" s="68" t="s">
        <v>2040</v>
      </c>
      <c r="J2553" s="68"/>
      <c r="K2553" s="68"/>
      <c r="L2553" s="68"/>
      <c r="M2553" s="68" t="s">
        <v>2040</v>
      </c>
      <c r="N2553" s="68" t="s">
        <v>2040</v>
      </c>
      <c r="O2553" s="31" t="s">
        <v>3981</v>
      </c>
      <c r="P2553" s="31">
        <v>2.8000000000000001E-2</v>
      </c>
    </row>
    <row r="2554" spans="1:16" x14ac:dyDescent="0.35">
      <c r="A2554" s="2" t="s">
        <v>15</v>
      </c>
      <c r="B2554" s="27">
        <v>2</v>
      </c>
      <c r="C2554" s="2" t="s">
        <v>299</v>
      </c>
      <c r="D2554" s="11" t="s">
        <v>192</v>
      </c>
      <c r="E2554" s="11"/>
      <c r="F2554" s="11" t="s">
        <v>189</v>
      </c>
      <c r="G2554" s="11" t="s">
        <v>659</v>
      </c>
      <c r="H2554" s="11" t="s">
        <v>7269</v>
      </c>
      <c r="I2554" s="68"/>
      <c r="J2554" s="68"/>
      <c r="K2554" s="68"/>
      <c r="L2554" s="68"/>
      <c r="M2554" s="68"/>
      <c r="N2554" s="68"/>
      <c r="O2554" s="31" t="s">
        <v>1406</v>
      </c>
      <c r="P2554" s="31">
        <v>0.10199999999999999</v>
      </c>
    </row>
    <row r="2555" spans="1:16" x14ac:dyDescent="0.35">
      <c r="A2555" s="2" t="s">
        <v>15</v>
      </c>
      <c r="B2555" s="27">
        <v>2</v>
      </c>
      <c r="C2555" s="2" t="s">
        <v>299</v>
      </c>
      <c r="D2555" s="11" t="s">
        <v>192</v>
      </c>
      <c r="E2555" s="11"/>
      <c r="F2555" s="11" t="s">
        <v>189</v>
      </c>
      <c r="G2555" s="11" t="s">
        <v>659</v>
      </c>
      <c r="H2555" s="11" t="s">
        <v>7279</v>
      </c>
      <c r="I2555" s="68"/>
      <c r="J2555" s="68"/>
      <c r="K2555" s="68"/>
      <c r="L2555" s="68"/>
      <c r="M2555" s="68" t="s">
        <v>2040</v>
      </c>
      <c r="N2555" s="68"/>
      <c r="O2555" s="31" t="s">
        <v>3982</v>
      </c>
      <c r="P2555" s="31">
        <v>8.2000000000000003E-2</v>
      </c>
    </row>
    <row r="2556" spans="1:16" x14ac:dyDescent="0.35">
      <c r="A2556" s="2" t="s">
        <v>15</v>
      </c>
      <c r="B2556" s="27">
        <v>2</v>
      </c>
      <c r="C2556" s="2" t="s">
        <v>299</v>
      </c>
      <c r="D2556" s="11" t="s">
        <v>192</v>
      </c>
      <c r="E2556" s="11"/>
      <c r="F2556" s="11" t="s">
        <v>189</v>
      </c>
      <c r="G2556" s="11" t="s">
        <v>659</v>
      </c>
      <c r="H2556" s="11" t="s">
        <v>7285</v>
      </c>
      <c r="I2556" s="68" t="s">
        <v>2040</v>
      </c>
      <c r="J2556" s="68"/>
      <c r="K2556" s="68"/>
      <c r="L2556" s="68"/>
      <c r="M2556" s="68"/>
      <c r="N2556" s="68"/>
      <c r="O2556" s="31" t="s">
        <v>3983</v>
      </c>
      <c r="P2556" s="31">
        <v>0.11700000000000001</v>
      </c>
    </row>
    <row r="2557" spans="1:16" x14ac:dyDescent="0.35">
      <c r="A2557" s="2" t="s">
        <v>15</v>
      </c>
      <c r="B2557" s="27">
        <v>2</v>
      </c>
      <c r="C2557" s="2" t="s">
        <v>299</v>
      </c>
      <c r="D2557" s="11" t="s">
        <v>192</v>
      </c>
      <c r="E2557" s="11"/>
      <c r="F2557" s="11" t="s">
        <v>189</v>
      </c>
      <c r="G2557" s="11" t="s">
        <v>659</v>
      </c>
      <c r="H2557" s="11" t="s">
        <v>7273</v>
      </c>
      <c r="I2557" s="68" t="s">
        <v>2040</v>
      </c>
      <c r="J2557" s="68"/>
      <c r="K2557" s="68"/>
      <c r="L2557" s="68"/>
      <c r="M2557" s="68" t="s">
        <v>2040</v>
      </c>
      <c r="N2557" s="68"/>
      <c r="O2557" s="31" t="s">
        <v>3984</v>
      </c>
      <c r="P2557" s="31">
        <v>0.11700000000000001</v>
      </c>
    </row>
    <row r="2558" spans="1:16" x14ac:dyDescent="0.35">
      <c r="A2558" s="2" t="s">
        <v>15</v>
      </c>
      <c r="B2558" s="27">
        <v>2</v>
      </c>
      <c r="C2558" s="2" t="s">
        <v>299</v>
      </c>
      <c r="D2558" s="11" t="s">
        <v>192</v>
      </c>
      <c r="E2558" s="11"/>
      <c r="F2558" s="11" t="s">
        <v>189</v>
      </c>
      <c r="G2558" s="11" t="s">
        <v>659</v>
      </c>
      <c r="H2558" s="11" t="s">
        <v>7288</v>
      </c>
      <c r="I2558" s="68"/>
      <c r="J2558" s="68"/>
      <c r="K2558" s="68"/>
      <c r="L2558" s="68"/>
      <c r="M2558" s="68"/>
      <c r="N2558" s="68" t="s">
        <v>2040</v>
      </c>
      <c r="O2558" s="31" t="s">
        <v>3985</v>
      </c>
      <c r="P2558" s="31">
        <v>8.2000000000000003E-2</v>
      </c>
    </row>
    <row r="2559" spans="1:16" x14ac:dyDescent="0.35">
      <c r="A2559" s="2" t="s">
        <v>15</v>
      </c>
      <c r="B2559" s="27">
        <v>2</v>
      </c>
      <c r="C2559" s="2" t="s">
        <v>299</v>
      </c>
      <c r="D2559" s="11" t="s">
        <v>192</v>
      </c>
      <c r="E2559" s="11"/>
      <c r="F2559" s="11" t="s">
        <v>189</v>
      </c>
      <c r="G2559" s="11" t="s">
        <v>659</v>
      </c>
      <c r="H2559" s="11" t="s">
        <v>7276</v>
      </c>
      <c r="I2559" s="68"/>
      <c r="J2559" s="68"/>
      <c r="K2559" s="68"/>
      <c r="L2559" s="68"/>
      <c r="M2559" s="68" t="s">
        <v>2040</v>
      </c>
      <c r="N2559" s="68" t="s">
        <v>2040</v>
      </c>
      <c r="O2559" s="31" t="s">
        <v>3986</v>
      </c>
      <c r="P2559" s="31">
        <v>6.0999999999999999E-2</v>
      </c>
    </row>
    <row r="2560" spans="1:16" x14ac:dyDescent="0.35">
      <c r="A2560" s="2" t="s">
        <v>15</v>
      </c>
      <c r="B2560" s="27">
        <v>2</v>
      </c>
      <c r="C2560" s="2" t="s">
        <v>299</v>
      </c>
      <c r="D2560" s="11" t="s">
        <v>192</v>
      </c>
      <c r="E2560" s="11"/>
      <c r="F2560" s="11" t="s">
        <v>189</v>
      </c>
      <c r="G2560" s="11" t="s">
        <v>659</v>
      </c>
      <c r="H2560" s="11" t="s">
        <v>7282</v>
      </c>
      <c r="I2560" s="68" t="s">
        <v>2040</v>
      </c>
      <c r="J2560" s="68"/>
      <c r="K2560" s="68"/>
      <c r="L2560" s="68"/>
      <c r="M2560" s="68"/>
      <c r="N2560" s="68" t="s">
        <v>2040</v>
      </c>
      <c r="O2560" s="31" t="s">
        <v>3987</v>
      </c>
      <c r="P2560" s="31">
        <v>9.7000000000000003E-2</v>
      </c>
    </row>
    <row r="2561" spans="1:16" x14ac:dyDescent="0.35">
      <c r="A2561" s="2" t="s">
        <v>15</v>
      </c>
      <c r="B2561" s="27">
        <v>2</v>
      </c>
      <c r="C2561" s="2" t="s">
        <v>299</v>
      </c>
      <c r="D2561" s="11" t="s">
        <v>192</v>
      </c>
      <c r="E2561" s="11"/>
      <c r="F2561" s="11" t="s">
        <v>189</v>
      </c>
      <c r="G2561" s="11" t="s">
        <v>659</v>
      </c>
      <c r="H2561" s="11" t="s">
        <v>7272</v>
      </c>
      <c r="I2561" s="68" t="s">
        <v>2040</v>
      </c>
      <c r="J2561" s="68"/>
      <c r="K2561" s="68"/>
      <c r="L2561" s="68"/>
      <c r="M2561" s="68" t="s">
        <v>2040</v>
      </c>
      <c r="N2561" s="68" t="s">
        <v>2040</v>
      </c>
      <c r="O2561" s="31" t="s">
        <v>3988</v>
      </c>
      <c r="P2561" s="31">
        <v>9.7000000000000003E-2</v>
      </c>
    </row>
    <row r="2562" spans="1:16" x14ac:dyDescent="0.35">
      <c r="A2562" s="2" t="s">
        <v>15</v>
      </c>
      <c r="B2562" s="27">
        <v>2</v>
      </c>
      <c r="C2562" s="2" t="s">
        <v>299</v>
      </c>
      <c r="D2562" s="11" t="s">
        <v>192</v>
      </c>
      <c r="E2562" s="11"/>
      <c r="F2562" s="11" t="s">
        <v>129</v>
      </c>
      <c r="G2562" s="11" t="s">
        <v>99</v>
      </c>
      <c r="H2562" s="11" t="s">
        <v>7269</v>
      </c>
      <c r="I2562" s="68"/>
      <c r="J2562" s="68"/>
      <c r="K2562" s="68"/>
      <c r="L2562" s="68"/>
      <c r="M2562" s="68"/>
      <c r="N2562" s="68"/>
      <c r="O2562" s="31" t="s">
        <v>1407</v>
      </c>
      <c r="P2562" s="31">
        <v>2.9000000000000001E-2</v>
      </c>
    </row>
    <row r="2563" spans="1:16" x14ac:dyDescent="0.35">
      <c r="A2563" s="2" t="s">
        <v>15</v>
      </c>
      <c r="B2563" s="27">
        <v>2</v>
      </c>
      <c r="C2563" s="2" t="s">
        <v>299</v>
      </c>
      <c r="D2563" s="11" t="s">
        <v>192</v>
      </c>
      <c r="E2563" s="11"/>
      <c r="F2563" s="11" t="s">
        <v>129</v>
      </c>
      <c r="G2563" s="11" t="s">
        <v>99</v>
      </c>
      <c r="H2563" s="11" t="s">
        <v>7279</v>
      </c>
      <c r="I2563" s="68"/>
      <c r="J2563" s="68"/>
      <c r="K2563" s="68"/>
      <c r="L2563" s="68"/>
      <c r="M2563" s="68" t="s">
        <v>2040</v>
      </c>
      <c r="N2563" s="68"/>
      <c r="O2563" s="31" t="s">
        <v>3989</v>
      </c>
      <c r="P2563" s="31">
        <v>2.3E-2</v>
      </c>
    </row>
    <row r="2564" spans="1:16" x14ac:dyDescent="0.35">
      <c r="A2564" s="2" t="s">
        <v>15</v>
      </c>
      <c r="B2564" s="27">
        <v>2</v>
      </c>
      <c r="C2564" s="2" t="s">
        <v>299</v>
      </c>
      <c r="D2564" s="11" t="s">
        <v>192</v>
      </c>
      <c r="E2564" s="11"/>
      <c r="F2564" s="11" t="s">
        <v>129</v>
      </c>
      <c r="G2564" s="11" t="s">
        <v>99</v>
      </c>
      <c r="H2564" s="11" t="s">
        <v>7285</v>
      </c>
      <c r="I2564" s="68" t="s">
        <v>2040</v>
      </c>
      <c r="J2564" s="68"/>
      <c r="K2564" s="68"/>
      <c r="L2564" s="68"/>
      <c r="M2564" s="68"/>
      <c r="N2564" s="68"/>
      <c r="O2564" s="31" t="s">
        <v>3990</v>
      </c>
      <c r="P2564" s="31">
        <v>3.3000000000000002E-2</v>
      </c>
    </row>
    <row r="2565" spans="1:16" x14ac:dyDescent="0.35">
      <c r="A2565" s="2" t="s">
        <v>15</v>
      </c>
      <c r="B2565" s="27">
        <v>2</v>
      </c>
      <c r="C2565" s="2" t="s">
        <v>299</v>
      </c>
      <c r="D2565" s="11" t="s">
        <v>192</v>
      </c>
      <c r="E2565" s="11"/>
      <c r="F2565" s="11" t="s">
        <v>129</v>
      </c>
      <c r="G2565" s="11" t="s">
        <v>99</v>
      </c>
      <c r="H2565" s="11" t="s">
        <v>7273</v>
      </c>
      <c r="I2565" s="68" t="s">
        <v>2040</v>
      </c>
      <c r="J2565" s="68"/>
      <c r="K2565" s="68"/>
      <c r="L2565" s="68"/>
      <c r="M2565" s="68" t="s">
        <v>2040</v>
      </c>
      <c r="N2565" s="68"/>
      <c r="O2565" s="31" t="s">
        <v>3991</v>
      </c>
      <c r="P2565" s="31">
        <v>3.3000000000000002E-2</v>
      </c>
    </row>
    <row r="2566" spans="1:16" x14ac:dyDescent="0.35">
      <c r="A2566" s="2" t="s">
        <v>15</v>
      </c>
      <c r="B2566" s="27">
        <v>2</v>
      </c>
      <c r="C2566" s="2" t="s">
        <v>299</v>
      </c>
      <c r="D2566" s="11" t="s">
        <v>192</v>
      </c>
      <c r="E2566" s="11"/>
      <c r="F2566" s="11" t="s">
        <v>129</v>
      </c>
      <c r="G2566" s="11" t="s">
        <v>99</v>
      </c>
      <c r="H2566" s="11" t="s">
        <v>7288</v>
      </c>
      <c r="I2566" s="68"/>
      <c r="J2566" s="68"/>
      <c r="K2566" s="68"/>
      <c r="L2566" s="68"/>
      <c r="M2566" s="68"/>
      <c r="N2566" s="68" t="s">
        <v>2040</v>
      </c>
      <c r="O2566" s="31" t="s">
        <v>3992</v>
      </c>
      <c r="P2566" s="31">
        <v>2.3E-2</v>
      </c>
    </row>
    <row r="2567" spans="1:16" x14ac:dyDescent="0.35">
      <c r="A2567" s="2" t="s">
        <v>15</v>
      </c>
      <c r="B2567" s="27">
        <v>2</v>
      </c>
      <c r="C2567" s="2" t="s">
        <v>299</v>
      </c>
      <c r="D2567" s="11" t="s">
        <v>192</v>
      </c>
      <c r="E2567" s="11"/>
      <c r="F2567" s="11" t="s">
        <v>129</v>
      </c>
      <c r="G2567" s="11" t="s">
        <v>99</v>
      </c>
      <c r="H2567" s="11" t="s">
        <v>7276</v>
      </c>
      <c r="I2567" s="68"/>
      <c r="J2567" s="68"/>
      <c r="K2567" s="68"/>
      <c r="L2567" s="68"/>
      <c r="M2567" s="68" t="s">
        <v>2040</v>
      </c>
      <c r="N2567" s="68" t="s">
        <v>2040</v>
      </c>
      <c r="O2567" s="31" t="s">
        <v>3993</v>
      </c>
      <c r="P2567" s="31">
        <v>1.7000000000000001E-2</v>
      </c>
    </row>
    <row r="2568" spans="1:16" x14ac:dyDescent="0.35">
      <c r="A2568" s="2" t="s">
        <v>15</v>
      </c>
      <c r="B2568" s="27">
        <v>2</v>
      </c>
      <c r="C2568" s="2" t="s">
        <v>299</v>
      </c>
      <c r="D2568" s="11" t="s">
        <v>192</v>
      </c>
      <c r="E2568" s="11"/>
      <c r="F2568" s="11" t="s">
        <v>129</v>
      </c>
      <c r="G2568" s="11" t="s">
        <v>99</v>
      </c>
      <c r="H2568" s="11" t="s">
        <v>7282</v>
      </c>
      <c r="I2568" s="68" t="s">
        <v>2040</v>
      </c>
      <c r="J2568" s="68"/>
      <c r="K2568" s="68"/>
      <c r="L2568" s="68"/>
      <c r="M2568" s="68"/>
      <c r="N2568" s="68" t="s">
        <v>2040</v>
      </c>
      <c r="O2568" s="31" t="s">
        <v>3994</v>
      </c>
      <c r="P2568" s="31">
        <v>2.8000000000000001E-2</v>
      </c>
    </row>
    <row r="2569" spans="1:16" x14ac:dyDescent="0.35">
      <c r="A2569" s="2" t="s">
        <v>15</v>
      </c>
      <c r="B2569" s="27">
        <v>2</v>
      </c>
      <c r="C2569" s="2" t="s">
        <v>299</v>
      </c>
      <c r="D2569" s="11" t="s">
        <v>192</v>
      </c>
      <c r="E2569" s="11"/>
      <c r="F2569" s="11" t="s">
        <v>129</v>
      </c>
      <c r="G2569" s="11" t="s">
        <v>99</v>
      </c>
      <c r="H2569" s="11" t="s">
        <v>7272</v>
      </c>
      <c r="I2569" s="68" t="s">
        <v>2040</v>
      </c>
      <c r="J2569" s="68"/>
      <c r="K2569" s="68"/>
      <c r="L2569" s="68"/>
      <c r="M2569" s="68" t="s">
        <v>2040</v>
      </c>
      <c r="N2569" s="68" t="s">
        <v>2040</v>
      </c>
      <c r="O2569" s="31" t="s">
        <v>3995</v>
      </c>
      <c r="P2569" s="31">
        <v>2.8000000000000001E-2</v>
      </c>
    </row>
    <row r="2570" spans="1:16" x14ac:dyDescent="0.35">
      <c r="A2570" s="2" t="s">
        <v>15</v>
      </c>
      <c r="B2570" s="27">
        <v>2</v>
      </c>
      <c r="C2570" s="2" t="s">
        <v>299</v>
      </c>
      <c r="D2570" s="11" t="s">
        <v>192</v>
      </c>
      <c r="E2570" s="11"/>
      <c r="F2570" s="11" t="s">
        <v>129</v>
      </c>
      <c r="G2570" s="11" t="s">
        <v>659</v>
      </c>
      <c r="H2570" s="11" t="s">
        <v>7269</v>
      </c>
      <c r="I2570" s="68"/>
      <c r="J2570" s="68"/>
      <c r="K2570" s="68"/>
      <c r="L2570" s="68"/>
      <c r="M2570" s="68"/>
      <c r="N2570" s="68"/>
      <c r="O2570" s="31" t="s">
        <v>1408</v>
      </c>
      <c r="P2570" s="31">
        <v>0.218</v>
      </c>
    </row>
    <row r="2571" spans="1:16" x14ac:dyDescent="0.35">
      <c r="A2571" s="2" t="s">
        <v>15</v>
      </c>
      <c r="B2571" s="27">
        <v>2</v>
      </c>
      <c r="C2571" s="2" t="s">
        <v>299</v>
      </c>
      <c r="D2571" s="11" t="s">
        <v>192</v>
      </c>
      <c r="E2571" s="11"/>
      <c r="F2571" s="11" t="s">
        <v>129</v>
      </c>
      <c r="G2571" s="11" t="s">
        <v>659</v>
      </c>
      <c r="H2571" s="11" t="s">
        <v>7279</v>
      </c>
      <c r="I2571" s="68"/>
      <c r="J2571" s="68"/>
      <c r="K2571" s="68"/>
      <c r="L2571" s="68"/>
      <c r="M2571" s="68" t="s">
        <v>2040</v>
      </c>
      <c r="N2571" s="68"/>
      <c r="O2571" s="31" t="s">
        <v>3996</v>
      </c>
      <c r="P2571" s="31">
        <v>0.17399999999999999</v>
      </c>
    </row>
    <row r="2572" spans="1:16" x14ac:dyDescent="0.35">
      <c r="A2572" s="2" t="s">
        <v>15</v>
      </c>
      <c r="B2572" s="27">
        <v>2</v>
      </c>
      <c r="C2572" s="2" t="s">
        <v>299</v>
      </c>
      <c r="D2572" s="11" t="s">
        <v>192</v>
      </c>
      <c r="E2572" s="11"/>
      <c r="F2572" s="11" t="s">
        <v>129</v>
      </c>
      <c r="G2572" s="11" t="s">
        <v>659</v>
      </c>
      <c r="H2572" s="11" t="s">
        <v>7285</v>
      </c>
      <c r="I2572" s="68" t="s">
        <v>2040</v>
      </c>
      <c r="J2572" s="68"/>
      <c r="K2572" s="68"/>
      <c r="L2572" s="68"/>
      <c r="M2572" s="68"/>
      <c r="N2572" s="68"/>
      <c r="O2572" s="31" t="s">
        <v>3997</v>
      </c>
      <c r="P2572" s="31">
        <v>0.251</v>
      </c>
    </row>
    <row r="2573" spans="1:16" x14ac:dyDescent="0.35">
      <c r="A2573" s="2" t="s">
        <v>15</v>
      </c>
      <c r="B2573" s="27">
        <v>2</v>
      </c>
      <c r="C2573" s="2" t="s">
        <v>299</v>
      </c>
      <c r="D2573" s="11" t="s">
        <v>192</v>
      </c>
      <c r="E2573" s="11"/>
      <c r="F2573" s="11" t="s">
        <v>129</v>
      </c>
      <c r="G2573" s="11" t="s">
        <v>659</v>
      </c>
      <c r="H2573" s="11" t="s">
        <v>7273</v>
      </c>
      <c r="I2573" s="68" t="s">
        <v>2040</v>
      </c>
      <c r="J2573" s="68"/>
      <c r="K2573" s="68"/>
      <c r="L2573" s="68"/>
      <c r="M2573" s="68" t="s">
        <v>2040</v>
      </c>
      <c r="N2573" s="68"/>
      <c r="O2573" s="31" t="s">
        <v>3998</v>
      </c>
      <c r="P2573" s="31">
        <v>0.251</v>
      </c>
    </row>
    <row r="2574" spans="1:16" x14ac:dyDescent="0.35">
      <c r="A2574" s="2" t="s">
        <v>15</v>
      </c>
      <c r="B2574" s="27">
        <v>2</v>
      </c>
      <c r="C2574" s="2" t="s">
        <v>299</v>
      </c>
      <c r="D2574" s="11" t="s">
        <v>192</v>
      </c>
      <c r="E2574" s="11"/>
      <c r="F2574" s="11" t="s">
        <v>129</v>
      </c>
      <c r="G2574" s="11" t="s">
        <v>659</v>
      </c>
      <c r="H2574" s="11" t="s">
        <v>7288</v>
      </c>
      <c r="I2574" s="68"/>
      <c r="J2574" s="68"/>
      <c r="K2574" s="68"/>
      <c r="L2574" s="68"/>
      <c r="M2574" s="68"/>
      <c r="N2574" s="68" t="s">
        <v>2040</v>
      </c>
      <c r="O2574" s="31" t="s">
        <v>3999</v>
      </c>
      <c r="P2574" s="31">
        <v>0.17399999999999999</v>
      </c>
    </row>
    <row r="2575" spans="1:16" x14ac:dyDescent="0.35">
      <c r="A2575" s="2" t="s">
        <v>15</v>
      </c>
      <c r="B2575" s="27">
        <v>2</v>
      </c>
      <c r="C2575" s="2" t="s">
        <v>299</v>
      </c>
      <c r="D2575" s="11" t="s">
        <v>192</v>
      </c>
      <c r="E2575" s="11"/>
      <c r="F2575" s="11" t="s">
        <v>129</v>
      </c>
      <c r="G2575" s="11" t="s">
        <v>659</v>
      </c>
      <c r="H2575" s="11" t="s">
        <v>7276</v>
      </c>
      <c r="I2575" s="68"/>
      <c r="J2575" s="68"/>
      <c r="K2575" s="68"/>
      <c r="L2575" s="68"/>
      <c r="M2575" s="68" t="s">
        <v>2040</v>
      </c>
      <c r="N2575" s="68" t="s">
        <v>2040</v>
      </c>
      <c r="O2575" s="31" t="s">
        <v>4000</v>
      </c>
      <c r="P2575" s="31">
        <v>0.13100000000000001</v>
      </c>
    </row>
    <row r="2576" spans="1:16" x14ac:dyDescent="0.35">
      <c r="A2576" s="2" t="s">
        <v>15</v>
      </c>
      <c r="B2576" s="27">
        <v>2</v>
      </c>
      <c r="C2576" s="2" t="s">
        <v>299</v>
      </c>
      <c r="D2576" s="11" t="s">
        <v>192</v>
      </c>
      <c r="E2576" s="11"/>
      <c r="F2576" s="11" t="s">
        <v>129</v>
      </c>
      <c r="G2576" s="11" t="s">
        <v>659</v>
      </c>
      <c r="H2576" s="11" t="s">
        <v>7282</v>
      </c>
      <c r="I2576" s="68" t="s">
        <v>2040</v>
      </c>
      <c r="J2576" s="68"/>
      <c r="K2576" s="68"/>
      <c r="L2576" s="68"/>
      <c r="M2576" s="68"/>
      <c r="N2576" s="68" t="s">
        <v>2040</v>
      </c>
      <c r="O2576" s="31" t="s">
        <v>4001</v>
      </c>
      <c r="P2576" s="31">
        <v>0.20699999999999999</v>
      </c>
    </row>
    <row r="2577" spans="1:16" x14ac:dyDescent="0.35">
      <c r="A2577" s="2" t="s">
        <v>15</v>
      </c>
      <c r="B2577" s="27">
        <v>2</v>
      </c>
      <c r="C2577" s="2" t="s">
        <v>299</v>
      </c>
      <c r="D2577" s="11" t="s">
        <v>192</v>
      </c>
      <c r="E2577" s="11"/>
      <c r="F2577" s="11" t="s">
        <v>129</v>
      </c>
      <c r="G2577" s="11" t="s">
        <v>659</v>
      </c>
      <c r="H2577" s="11" t="s">
        <v>7272</v>
      </c>
      <c r="I2577" s="68" t="s">
        <v>2040</v>
      </c>
      <c r="J2577" s="68"/>
      <c r="K2577" s="68"/>
      <c r="L2577" s="68"/>
      <c r="M2577" s="68" t="s">
        <v>2040</v>
      </c>
      <c r="N2577" s="68" t="s">
        <v>2040</v>
      </c>
      <c r="O2577" s="31" t="s">
        <v>4002</v>
      </c>
      <c r="P2577" s="31">
        <v>0.20699999999999999</v>
      </c>
    </row>
    <row r="2578" spans="1:16" x14ac:dyDescent="0.35">
      <c r="A2578" s="2" t="s">
        <v>15</v>
      </c>
      <c r="B2578" s="27">
        <v>2</v>
      </c>
      <c r="C2578" s="2" t="s">
        <v>299</v>
      </c>
      <c r="D2578" s="11" t="s">
        <v>193</v>
      </c>
      <c r="E2578" s="11"/>
      <c r="F2578" s="11" t="s">
        <v>106</v>
      </c>
      <c r="G2578" s="11" t="s">
        <v>99</v>
      </c>
      <c r="H2578" s="11" t="s">
        <v>7269</v>
      </c>
      <c r="I2578" s="68"/>
      <c r="J2578" s="68"/>
      <c r="K2578" s="68"/>
      <c r="L2578" s="68"/>
      <c r="M2578" s="68"/>
      <c r="N2578" s="68"/>
      <c r="O2578" s="31" t="s">
        <v>1409</v>
      </c>
      <c r="P2578" s="31">
        <v>2.9000000000000001E-2</v>
      </c>
    </row>
    <row r="2579" spans="1:16" x14ac:dyDescent="0.35">
      <c r="A2579" s="2" t="s">
        <v>15</v>
      </c>
      <c r="B2579" s="27">
        <v>2</v>
      </c>
      <c r="C2579" s="2" t="s">
        <v>299</v>
      </c>
      <c r="D2579" s="11" t="s">
        <v>193</v>
      </c>
      <c r="E2579" s="11"/>
      <c r="F2579" s="11" t="s">
        <v>106</v>
      </c>
      <c r="G2579" s="11" t="s">
        <v>99</v>
      </c>
      <c r="H2579" s="11" t="s">
        <v>7279</v>
      </c>
      <c r="I2579" s="68"/>
      <c r="J2579" s="68"/>
      <c r="K2579" s="68"/>
      <c r="L2579" s="68"/>
      <c r="M2579" s="68" t="s">
        <v>2040</v>
      </c>
      <c r="N2579" s="68"/>
      <c r="O2579" s="31" t="s">
        <v>4003</v>
      </c>
      <c r="P2579" s="31">
        <v>2.3E-2</v>
      </c>
    </row>
    <row r="2580" spans="1:16" x14ac:dyDescent="0.35">
      <c r="A2580" s="2" t="s">
        <v>15</v>
      </c>
      <c r="B2580" s="27">
        <v>2</v>
      </c>
      <c r="C2580" s="2" t="s">
        <v>299</v>
      </c>
      <c r="D2580" s="11" t="s">
        <v>193</v>
      </c>
      <c r="E2580" s="11"/>
      <c r="F2580" s="11" t="s">
        <v>106</v>
      </c>
      <c r="G2580" s="11" t="s">
        <v>99</v>
      </c>
      <c r="H2580" s="11" t="s">
        <v>7285</v>
      </c>
      <c r="I2580" s="68" t="s">
        <v>2040</v>
      </c>
      <c r="J2580" s="68"/>
      <c r="K2580" s="68"/>
      <c r="L2580" s="68"/>
      <c r="M2580" s="68"/>
      <c r="N2580" s="68"/>
      <c r="O2580" s="31" t="s">
        <v>4004</v>
      </c>
      <c r="P2580" s="31">
        <v>3.3000000000000002E-2</v>
      </c>
    </row>
    <row r="2581" spans="1:16" x14ac:dyDescent="0.35">
      <c r="A2581" s="2" t="s">
        <v>15</v>
      </c>
      <c r="B2581" s="27">
        <v>2</v>
      </c>
      <c r="C2581" s="2" t="s">
        <v>299</v>
      </c>
      <c r="D2581" s="11" t="s">
        <v>193</v>
      </c>
      <c r="E2581" s="11"/>
      <c r="F2581" s="11" t="s">
        <v>106</v>
      </c>
      <c r="G2581" s="11" t="s">
        <v>99</v>
      </c>
      <c r="H2581" s="11" t="s">
        <v>7273</v>
      </c>
      <c r="I2581" s="68" t="s">
        <v>2040</v>
      </c>
      <c r="J2581" s="68"/>
      <c r="K2581" s="68"/>
      <c r="L2581" s="68"/>
      <c r="M2581" s="68" t="s">
        <v>2040</v>
      </c>
      <c r="N2581" s="68"/>
      <c r="O2581" s="31" t="s">
        <v>4005</v>
      </c>
      <c r="P2581" s="31">
        <v>3.3000000000000002E-2</v>
      </c>
    </row>
    <row r="2582" spans="1:16" x14ac:dyDescent="0.35">
      <c r="A2582" s="2" t="s">
        <v>15</v>
      </c>
      <c r="B2582" s="27">
        <v>2</v>
      </c>
      <c r="C2582" s="2" t="s">
        <v>299</v>
      </c>
      <c r="D2582" s="11" t="s">
        <v>193</v>
      </c>
      <c r="E2582" s="11"/>
      <c r="F2582" s="11" t="s">
        <v>106</v>
      </c>
      <c r="G2582" s="11" t="s">
        <v>99</v>
      </c>
      <c r="H2582" s="11" t="s">
        <v>7288</v>
      </c>
      <c r="I2582" s="68"/>
      <c r="J2582" s="68"/>
      <c r="K2582" s="68"/>
      <c r="L2582" s="68"/>
      <c r="M2582" s="68"/>
      <c r="N2582" s="68" t="s">
        <v>2040</v>
      </c>
      <c r="O2582" s="31" t="s">
        <v>4006</v>
      </c>
      <c r="P2582" s="31">
        <v>2.3E-2</v>
      </c>
    </row>
    <row r="2583" spans="1:16" x14ac:dyDescent="0.35">
      <c r="A2583" s="2" t="s">
        <v>15</v>
      </c>
      <c r="B2583" s="27">
        <v>2</v>
      </c>
      <c r="C2583" s="2" t="s">
        <v>299</v>
      </c>
      <c r="D2583" s="11" t="s">
        <v>193</v>
      </c>
      <c r="E2583" s="11"/>
      <c r="F2583" s="11" t="s">
        <v>106</v>
      </c>
      <c r="G2583" s="11" t="s">
        <v>99</v>
      </c>
      <c r="H2583" s="11" t="s">
        <v>7276</v>
      </c>
      <c r="I2583" s="68"/>
      <c r="J2583" s="68"/>
      <c r="K2583" s="68"/>
      <c r="L2583" s="68"/>
      <c r="M2583" s="68" t="s">
        <v>2040</v>
      </c>
      <c r="N2583" s="68" t="s">
        <v>2040</v>
      </c>
      <c r="O2583" s="31" t="s">
        <v>4007</v>
      </c>
      <c r="P2583" s="31">
        <v>1.7000000000000001E-2</v>
      </c>
    </row>
    <row r="2584" spans="1:16" x14ac:dyDescent="0.35">
      <c r="A2584" s="2" t="s">
        <v>15</v>
      </c>
      <c r="B2584" s="27">
        <v>2</v>
      </c>
      <c r="C2584" s="2" t="s">
        <v>299</v>
      </c>
      <c r="D2584" s="11" t="s">
        <v>193</v>
      </c>
      <c r="E2584" s="11"/>
      <c r="F2584" s="11" t="s">
        <v>106</v>
      </c>
      <c r="G2584" s="11" t="s">
        <v>99</v>
      </c>
      <c r="H2584" s="11" t="s">
        <v>7282</v>
      </c>
      <c r="I2584" s="68" t="s">
        <v>2040</v>
      </c>
      <c r="J2584" s="68"/>
      <c r="K2584" s="68"/>
      <c r="L2584" s="68"/>
      <c r="M2584" s="68"/>
      <c r="N2584" s="68" t="s">
        <v>2040</v>
      </c>
      <c r="O2584" s="31" t="s">
        <v>4008</v>
      </c>
      <c r="P2584" s="31">
        <v>2.8000000000000001E-2</v>
      </c>
    </row>
    <row r="2585" spans="1:16" x14ac:dyDescent="0.35">
      <c r="A2585" s="2" t="s">
        <v>15</v>
      </c>
      <c r="B2585" s="27">
        <v>2</v>
      </c>
      <c r="C2585" s="2" t="s">
        <v>299</v>
      </c>
      <c r="D2585" s="11" t="s">
        <v>193</v>
      </c>
      <c r="E2585" s="11"/>
      <c r="F2585" s="11" t="s">
        <v>106</v>
      </c>
      <c r="G2585" s="11" t="s">
        <v>99</v>
      </c>
      <c r="H2585" s="11" t="s">
        <v>7272</v>
      </c>
      <c r="I2585" s="68" t="s">
        <v>2040</v>
      </c>
      <c r="J2585" s="68"/>
      <c r="K2585" s="68"/>
      <c r="L2585" s="68"/>
      <c r="M2585" s="68" t="s">
        <v>2040</v>
      </c>
      <c r="N2585" s="68" t="s">
        <v>2040</v>
      </c>
      <c r="O2585" s="31" t="s">
        <v>4009</v>
      </c>
      <c r="P2585" s="31">
        <v>2.8000000000000001E-2</v>
      </c>
    </row>
    <row r="2586" spans="1:16" x14ac:dyDescent="0.35">
      <c r="A2586" s="2" t="s">
        <v>15</v>
      </c>
      <c r="B2586" s="27">
        <v>2</v>
      </c>
      <c r="C2586" s="2" t="s">
        <v>299</v>
      </c>
      <c r="D2586" s="11" t="s">
        <v>193</v>
      </c>
      <c r="E2586" s="11"/>
      <c r="F2586" s="11" t="s">
        <v>106</v>
      </c>
      <c r="G2586" s="11" t="s">
        <v>659</v>
      </c>
      <c r="H2586" s="11" t="s">
        <v>7269</v>
      </c>
      <c r="I2586" s="68"/>
      <c r="J2586" s="68"/>
      <c r="K2586" s="68"/>
      <c r="L2586" s="68"/>
      <c r="M2586" s="68"/>
      <c r="N2586" s="68"/>
      <c r="O2586" s="31" t="s">
        <v>1410</v>
      </c>
      <c r="P2586" s="31">
        <v>4.3999999999999997E-2</v>
      </c>
    </row>
    <row r="2587" spans="1:16" x14ac:dyDescent="0.35">
      <c r="A2587" s="2" t="s">
        <v>15</v>
      </c>
      <c r="B2587" s="27">
        <v>2</v>
      </c>
      <c r="C2587" s="2" t="s">
        <v>299</v>
      </c>
      <c r="D2587" s="11" t="s">
        <v>193</v>
      </c>
      <c r="E2587" s="11"/>
      <c r="F2587" s="11" t="s">
        <v>106</v>
      </c>
      <c r="G2587" s="11" t="s">
        <v>659</v>
      </c>
      <c r="H2587" s="11" t="s">
        <v>7279</v>
      </c>
      <c r="I2587" s="68"/>
      <c r="J2587" s="68"/>
      <c r="K2587" s="68"/>
      <c r="L2587" s="68"/>
      <c r="M2587" s="68" t="s">
        <v>2040</v>
      </c>
      <c r="N2587" s="68"/>
      <c r="O2587" s="31" t="s">
        <v>4010</v>
      </c>
      <c r="P2587" s="31">
        <v>3.5000000000000003E-2</v>
      </c>
    </row>
    <row r="2588" spans="1:16" x14ac:dyDescent="0.35">
      <c r="A2588" s="2" t="s">
        <v>15</v>
      </c>
      <c r="B2588" s="27">
        <v>2</v>
      </c>
      <c r="C2588" s="2" t="s">
        <v>299</v>
      </c>
      <c r="D2588" s="11" t="s">
        <v>193</v>
      </c>
      <c r="E2588" s="11"/>
      <c r="F2588" s="11" t="s">
        <v>106</v>
      </c>
      <c r="G2588" s="11" t="s">
        <v>659</v>
      </c>
      <c r="H2588" s="11" t="s">
        <v>7285</v>
      </c>
      <c r="I2588" s="68" t="s">
        <v>2040</v>
      </c>
      <c r="J2588" s="68"/>
      <c r="K2588" s="68"/>
      <c r="L2588" s="68"/>
      <c r="M2588" s="68"/>
      <c r="N2588" s="68"/>
      <c r="O2588" s="31" t="s">
        <v>4011</v>
      </c>
      <c r="P2588" s="31">
        <v>5.0999999999999997E-2</v>
      </c>
    </row>
    <row r="2589" spans="1:16" x14ac:dyDescent="0.35">
      <c r="A2589" s="2" t="s">
        <v>15</v>
      </c>
      <c r="B2589" s="27">
        <v>2</v>
      </c>
      <c r="C2589" s="2" t="s">
        <v>299</v>
      </c>
      <c r="D2589" s="11" t="s">
        <v>193</v>
      </c>
      <c r="E2589" s="11"/>
      <c r="F2589" s="11" t="s">
        <v>106</v>
      </c>
      <c r="G2589" s="11" t="s">
        <v>659</v>
      </c>
      <c r="H2589" s="11" t="s">
        <v>7273</v>
      </c>
      <c r="I2589" s="68" t="s">
        <v>2040</v>
      </c>
      <c r="J2589" s="68"/>
      <c r="K2589" s="68"/>
      <c r="L2589" s="68"/>
      <c r="M2589" s="68" t="s">
        <v>2040</v>
      </c>
      <c r="N2589" s="68"/>
      <c r="O2589" s="31" t="s">
        <v>4012</v>
      </c>
      <c r="P2589" s="31">
        <v>5.0999999999999997E-2</v>
      </c>
    </row>
    <row r="2590" spans="1:16" x14ac:dyDescent="0.35">
      <c r="A2590" s="2" t="s">
        <v>15</v>
      </c>
      <c r="B2590" s="27">
        <v>2</v>
      </c>
      <c r="C2590" s="2" t="s">
        <v>299</v>
      </c>
      <c r="D2590" s="11" t="s">
        <v>193</v>
      </c>
      <c r="E2590" s="11"/>
      <c r="F2590" s="11" t="s">
        <v>106</v>
      </c>
      <c r="G2590" s="11" t="s">
        <v>659</v>
      </c>
      <c r="H2590" s="11" t="s">
        <v>7288</v>
      </c>
      <c r="I2590" s="68"/>
      <c r="J2590" s="68"/>
      <c r="K2590" s="68"/>
      <c r="L2590" s="68"/>
      <c r="M2590" s="68"/>
      <c r="N2590" s="68" t="s">
        <v>2040</v>
      </c>
      <c r="O2590" s="31" t="s">
        <v>4013</v>
      </c>
      <c r="P2590" s="31">
        <v>3.5000000000000003E-2</v>
      </c>
    </row>
    <row r="2591" spans="1:16" x14ac:dyDescent="0.35">
      <c r="A2591" s="2" t="s">
        <v>15</v>
      </c>
      <c r="B2591" s="27">
        <v>2</v>
      </c>
      <c r="C2591" s="2" t="s">
        <v>299</v>
      </c>
      <c r="D2591" s="11" t="s">
        <v>193</v>
      </c>
      <c r="E2591" s="11"/>
      <c r="F2591" s="11" t="s">
        <v>106</v>
      </c>
      <c r="G2591" s="11" t="s">
        <v>659</v>
      </c>
      <c r="H2591" s="11" t="s">
        <v>7276</v>
      </c>
      <c r="I2591" s="68"/>
      <c r="J2591" s="68"/>
      <c r="K2591" s="68"/>
      <c r="L2591" s="68"/>
      <c r="M2591" s="68" t="s">
        <v>2040</v>
      </c>
      <c r="N2591" s="68" t="s">
        <v>2040</v>
      </c>
      <c r="O2591" s="31" t="s">
        <v>4014</v>
      </c>
      <c r="P2591" s="31">
        <v>2.5999999999999999E-2</v>
      </c>
    </row>
    <row r="2592" spans="1:16" x14ac:dyDescent="0.35">
      <c r="A2592" s="2" t="s">
        <v>15</v>
      </c>
      <c r="B2592" s="27">
        <v>2</v>
      </c>
      <c r="C2592" s="2" t="s">
        <v>299</v>
      </c>
      <c r="D2592" s="11" t="s">
        <v>193</v>
      </c>
      <c r="E2592" s="11"/>
      <c r="F2592" s="11" t="s">
        <v>106</v>
      </c>
      <c r="G2592" s="11" t="s">
        <v>659</v>
      </c>
      <c r="H2592" s="11" t="s">
        <v>7282</v>
      </c>
      <c r="I2592" s="68" t="s">
        <v>2040</v>
      </c>
      <c r="J2592" s="68"/>
      <c r="K2592" s="68"/>
      <c r="L2592" s="68"/>
      <c r="M2592" s="68"/>
      <c r="N2592" s="68" t="s">
        <v>2040</v>
      </c>
      <c r="O2592" s="31" t="s">
        <v>4015</v>
      </c>
      <c r="P2592" s="31">
        <v>4.2000000000000003E-2</v>
      </c>
    </row>
    <row r="2593" spans="1:16" x14ac:dyDescent="0.35">
      <c r="A2593" s="2" t="s">
        <v>15</v>
      </c>
      <c r="B2593" s="27">
        <v>2</v>
      </c>
      <c r="C2593" s="2" t="s">
        <v>299</v>
      </c>
      <c r="D2593" s="11" t="s">
        <v>193</v>
      </c>
      <c r="E2593" s="11"/>
      <c r="F2593" s="11" t="s">
        <v>106</v>
      </c>
      <c r="G2593" s="11" t="s">
        <v>659</v>
      </c>
      <c r="H2593" s="11" t="s">
        <v>7272</v>
      </c>
      <c r="I2593" s="68" t="s">
        <v>2040</v>
      </c>
      <c r="J2593" s="68"/>
      <c r="K2593" s="68"/>
      <c r="L2593" s="68"/>
      <c r="M2593" s="68" t="s">
        <v>2040</v>
      </c>
      <c r="N2593" s="68" t="s">
        <v>2040</v>
      </c>
      <c r="O2593" s="31" t="s">
        <v>4016</v>
      </c>
      <c r="P2593" s="31">
        <v>4.2000000000000003E-2</v>
      </c>
    </row>
    <row r="2594" spans="1:16" x14ac:dyDescent="0.35">
      <c r="A2594" s="2" t="s">
        <v>15</v>
      </c>
      <c r="B2594" s="27">
        <v>2</v>
      </c>
      <c r="C2594" s="2" t="s">
        <v>299</v>
      </c>
      <c r="D2594" s="11" t="s">
        <v>193</v>
      </c>
      <c r="E2594" s="11"/>
      <c r="F2594" s="11" t="s">
        <v>98</v>
      </c>
      <c r="G2594" s="11" t="s">
        <v>99</v>
      </c>
      <c r="H2594" s="11" t="s">
        <v>7269</v>
      </c>
      <c r="I2594" s="68"/>
      <c r="J2594" s="68"/>
      <c r="K2594" s="68"/>
      <c r="L2594" s="68"/>
      <c r="M2594" s="68"/>
      <c r="N2594" s="68"/>
      <c r="O2594" s="31" t="s">
        <v>1411</v>
      </c>
      <c r="P2594" s="31">
        <v>8.6999999999999994E-2</v>
      </c>
    </row>
    <row r="2595" spans="1:16" x14ac:dyDescent="0.35">
      <c r="A2595" s="2" t="s">
        <v>15</v>
      </c>
      <c r="B2595" s="27">
        <v>2</v>
      </c>
      <c r="C2595" s="2" t="s">
        <v>299</v>
      </c>
      <c r="D2595" s="11" t="s">
        <v>193</v>
      </c>
      <c r="E2595" s="11"/>
      <c r="F2595" s="11" t="s">
        <v>98</v>
      </c>
      <c r="G2595" s="11" t="s">
        <v>99</v>
      </c>
      <c r="H2595" s="11" t="s">
        <v>7279</v>
      </c>
      <c r="I2595" s="68"/>
      <c r="J2595" s="68"/>
      <c r="K2595" s="68"/>
      <c r="L2595" s="68"/>
      <c r="M2595" s="68" t="s">
        <v>2040</v>
      </c>
      <c r="N2595" s="68"/>
      <c r="O2595" s="31" t="s">
        <v>4017</v>
      </c>
      <c r="P2595" s="31">
        <v>7.0000000000000007E-2</v>
      </c>
    </row>
    <row r="2596" spans="1:16" x14ac:dyDescent="0.35">
      <c r="A2596" s="2" t="s">
        <v>15</v>
      </c>
      <c r="B2596" s="27">
        <v>2</v>
      </c>
      <c r="C2596" s="2" t="s">
        <v>299</v>
      </c>
      <c r="D2596" s="11" t="s">
        <v>193</v>
      </c>
      <c r="E2596" s="11"/>
      <c r="F2596" s="11" t="s">
        <v>98</v>
      </c>
      <c r="G2596" s="11" t="s">
        <v>99</v>
      </c>
      <c r="H2596" s="11" t="s">
        <v>7285</v>
      </c>
      <c r="I2596" s="68" t="s">
        <v>2040</v>
      </c>
      <c r="J2596" s="68"/>
      <c r="K2596" s="68"/>
      <c r="L2596" s="68"/>
      <c r="M2596" s="68"/>
      <c r="N2596" s="68"/>
      <c r="O2596" s="31" t="s">
        <v>4018</v>
      </c>
      <c r="P2596" s="31">
        <v>0.1</v>
      </c>
    </row>
    <row r="2597" spans="1:16" x14ac:dyDescent="0.35">
      <c r="A2597" s="2" t="s">
        <v>15</v>
      </c>
      <c r="B2597" s="27">
        <v>2</v>
      </c>
      <c r="C2597" s="2" t="s">
        <v>299</v>
      </c>
      <c r="D2597" s="11" t="s">
        <v>193</v>
      </c>
      <c r="E2597" s="11"/>
      <c r="F2597" s="11" t="s">
        <v>98</v>
      </c>
      <c r="G2597" s="11" t="s">
        <v>99</v>
      </c>
      <c r="H2597" s="11" t="s">
        <v>7273</v>
      </c>
      <c r="I2597" s="68" t="s">
        <v>2040</v>
      </c>
      <c r="J2597" s="68"/>
      <c r="K2597" s="68"/>
      <c r="L2597" s="68"/>
      <c r="M2597" s="68" t="s">
        <v>2040</v>
      </c>
      <c r="N2597" s="68"/>
      <c r="O2597" s="31" t="s">
        <v>4019</v>
      </c>
      <c r="P2597" s="31">
        <v>0.1</v>
      </c>
    </row>
    <row r="2598" spans="1:16" x14ac:dyDescent="0.35">
      <c r="A2598" s="2" t="s">
        <v>15</v>
      </c>
      <c r="B2598" s="27">
        <v>2</v>
      </c>
      <c r="C2598" s="2" t="s">
        <v>299</v>
      </c>
      <c r="D2598" s="11" t="s">
        <v>193</v>
      </c>
      <c r="E2598" s="11"/>
      <c r="F2598" s="11" t="s">
        <v>98</v>
      </c>
      <c r="G2598" s="11" t="s">
        <v>99</v>
      </c>
      <c r="H2598" s="11" t="s">
        <v>7288</v>
      </c>
      <c r="I2598" s="68"/>
      <c r="J2598" s="68"/>
      <c r="K2598" s="68"/>
      <c r="L2598" s="68"/>
      <c r="M2598" s="68"/>
      <c r="N2598" s="68" t="s">
        <v>2040</v>
      </c>
      <c r="O2598" s="31" t="s">
        <v>4020</v>
      </c>
      <c r="P2598" s="31">
        <v>7.0000000000000007E-2</v>
      </c>
    </row>
    <row r="2599" spans="1:16" x14ac:dyDescent="0.35">
      <c r="A2599" s="2" t="s">
        <v>15</v>
      </c>
      <c r="B2599" s="27">
        <v>2</v>
      </c>
      <c r="C2599" s="2" t="s">
        <v>299</v>
      </c>
      <c r="D2599" s="11" t="s">
        <v>193</v>
      </c>
      <c r="E2599" s="11"/>
      <c r="F2599" s="11" t="s">
        <v>98</v>
      </c>
      <c r="G2599" s="11" t="s">
        <v>99</v>
      </c>
      <c r="H2599" s="11" t="s">
        <v>7276</v>
      </c>
      <c r="I2599" s="68"/>
      <c r="J2599" s="68"/>
      <c r="K2599" s="68"/>
      <c r="L2599" s="68"/>
      <c r="M2599" s="68" t="s">
        <v>2040</v>
      </c>
      <c r="N2599" s="68" t="s">
        <v>2040</v>
      </c>
      <c r="O2599" s="31" t="s">
        <v>4021</v>
      </c>
      <c r="P2599" s="31">
        <v>5.1999999999999998E-2</v>
      </c>
    </row>
    <row r="2600" spans="1:16" x14ac:dyDescent="0.35">
      <c r="A2600" s="2" t="s">
        <v>15</v>
      </c>
      <c r="B2600" s="27">
        <v>2</v>
      </c>
      <c r="C2600" s="2" t="s">
        <v>299</v>
      </c>
      <c r="D2600" s="11" t="s">
        <v>193</v>
      </c>
      <c r="E2600" s="11"/>
      <c r="F2600" s="11" t="s">
        <v>98</v>
      </c>
      <c r="G2600" s="11" t="s">
        <v>99</v>
      </c>
      <c r="H2600" s="11" t="s">
        <v>7282</v>
      </c>
      <c r="I2600" s="68" t="s">
        <v>2040</v>
      </c>
      <c r="J2600" s="68"/>
      <c r="K2600" s="68"/>
      <c r="L2600" s="68"/>
      <c r="M2600" s="68"/>
      <c r="N2600" s="68" t="s">
        <v>2040</v>
      </c>
      <c r="O2600" s="31" t="s">
        <v>4022</v>
      </c>
      <c r="P2600" s="31">
        <v>8.3000000000000004E-2</v>
      </c>
    </row>
    <row r="2601" spans="1:16" x14ac:dyDescent="0.35">
      <c r="A2601" s="2" t="s">
        <v>15</v>
      </c>
      <c r="B2601" s="27">
        <v>2</v>
      </c>
      <c r="C2601" s="2" t="s">
        <v>299</v>
      </c>
      <c r="D2601" s="11" t="s">
        <v>193</v>
      </c>
      <c r="E2601" s="11"/>
      <c r="F2601" s="11" t="s">
        <v>98</v>
      </c>
      <c r="G2601" s="11" t="s">
        <v>99</v>
      </c>
      <c r="H2601" s="11" t="s">
        <v>7272</v>
      </c>
      <c r="I2601" s="68" t="s">
        <v>2040</v>
      </c>
      <c r="J2601" s="68"/>
      <c r="K2601" s="68"/>
      <c r="L2601" s="68"/>
      <c r="M2601" s="68" t="s">
        <v>2040</v>
      </c>
      <c r="N2601" s="68" t="s">
        <v>2040</v>
      </c>
      <c r="O2601" s="31" t="s">
        <v>4023</v>
      </c>
      <c r="P2601" s="31">
        <v>8.3000000000000004E-2</v>
      </c>
    </row>
    <row r="2602" spans="1:16" x14ac:dyDescent="0.35">
      <c r="A2602" s="2" t="s">
        <v>15</v>
      </c>
      <c r="B2602" s="27">
        <v>2</v>
      </c>
      <c r="C2602" s="2" t="s">
        <v>299</v>
      </c>
      <c r="D2602" s="11" t="s">
        <v>193</v>
      </c>
      <c r="E2602" s="11"/>
      <c r="F2602" s="11" t="s">
        <v>98</v>
      </c>
      <c r="G2602" s="11" t="s">
        <v>659</v>
      </c>
      <c r="H2602" s="11" t="s">
        <v>7269</v>
      </c>
      <c r="I2602" s="68"/>
      <c r="J2602" s="68"/>
      <c r="K2602" s="68"/>
      <c r="L2602" s="68"/>
      <c r="M2602" s="68"/>
      <c r="N2602" s="68"/>
      <c r="O2602" s="31" t="s">
        <v>1412</v>
      </c>
      <c r="P2602" s="31">
        <v>0.10199999999999999</v>
      </c>
    </row>
    <row r="2603" spans="1:16" x14ac:dyDescent="0.35">
      <c r="A2603" s="2" t="s">
        <v>15</v>
      </c>
      <c r="B2603" s="27">
        <v>2</v>
      </c>
      <c r="C2603" s="2" t="s">
        <v>299</v>
      </c>
      <c r="D2603" s="11" t="s">
        <v>193</v>
      </c>
      <c r="E2603" s="11"/>
      <c r="F2603" s="11" t="s">
        <v>98</v>
      </c>
      <c r="G2603" s="11" t="s">
        <v>659</v>
      </c>
      <c r="H2603" s="11" t="s">
        <v>7279</v>
      </c>
      <c r="I2603" s="68"/>
      <c r="J2603" s="68"/>
      <c r="K2603" s="68"/>
      <c r="L2603" s="68"/>
      <c r="M2603" s="68" t="s">
        <v>2040</v>
      </c>
      <c r="N2603" s="68"/>
      <c r="O2603" s="31" t="s">
        <v>4024</v>
      </c>
      <c r="P2603" s="31">
        <v>8.2000000000000003E-2</v>
      </c>
    </row>
    <row r="2604" spans="1:16" x14ac:dyDescent="0.35">
      <c r="A2604" s="2" t="s">
        <v>15</v>
      </c>
      <c r="B2604" s="27">
        <v>2</v>
      </c>
      <c r="C2604" s="2" t="s">
        <v>299</v>
      </c>
      <c r="D2604" s="11" t="s">
        <v>193</v>
      </c>
      <c r="E2604" s="11"/>
      <c r="F2604" s="11" t="s">
        <v>98</v>
      </c>
      <c r="G2604" s="11" t="s">
        <v>659</v>
      </c>
      <c r="H2604" s="11" t="s">
        <v>7285</v>
      </c>
      <c r="I2604" s="68" t="s">
        <v>2040</v>
      </c>
      <c r="J2604" s="68"/>
      <c r="K2604" s="68"/>
      <c r="L2604" s="68"/>
      <c r="M2604" s="68"/>
      <c r="N2604" s="68"/>
      <c r="O2604" s="31" t="s">
        <v>4025</v>
      </c>
      <c r="P2604" s="31">
        <v>0.11700000000000001</v>
      </c>
    </row>
    <row r="2605" spans="1:16" x14ac:dyDescent="0.35">
      <c r="A2605" s="2" t="s">
        <v>15</v>
      </c>
      <c r="B2605" s="27">
        <v>2</v>
      </c>
      <c r="C2605" s="2" t="s">
        <v>299</v>
      </c>
      <c r="D2605" s="11" t="s">
        <v>193</v>
      </c>
      <c r="E2605" s="11"/>
      <c r="F2605" s="11" t="s">
        <v>98</v>
      </c>
      <c r="G2605" s="11" t="s">
        <v>659</v>
      </c>
      <c r="H2605" s="11" t="s">
        <v>7273</v>
      </c>
      <c r="I2605" s="68" t="s">
        <v>2040</v>
      </c>
      <c r="J2605" s="68"/>
      <c r="K2605" s="68"/>
      <c r="L2605" s="68"/>
      <c r="M2605" s="68" t="s">
        <v>2040</v>
      </c>
      <c r="N2605" s="68"/>
      <c r="O2605" s="31" t="s">
        <v>4026</v>
      </c>
      <c r="P2605" s="31">
        <v>0.11700000000000001</v>
      </c>
    </row>
    <row r="2606" spans="1:16" x14ac:dyDescent="0.35">
      <c r="A2606" s="2" t="s">
        <v>15</v>
      </c>
      <c r="B2606" s="27">
        <v>2</v>
      </c>
      <c r="C2606" s="2" t="s">
        <v>299</v>
      </c>
      <c r="D2606" s="11" t="s">
        <v>193</v>
      </c>
      <c r="E2606" s="11"/>
      <c r="F2606" s="11" t="s">
        <v>98</v>
      </c>
      <c r="G2606" s="11" t="s">
        <v>659</v>
      </c>
      <c r="H2606" s="11" t="s">
        <v>7288</v>
      </c>
      <c r="I2606" s="68"/>
      <c r="J2606" s="68"/>
      <c r="K2606" s="68"/>
      <c r="L2606" s="68"/>
      <c r="M2606" s="68"/>
      <c r="N2606" s="68" t="s">
        <v>2040</v>
      </c>
      <c r="O2606" s="31" t="s">
        <v>4027</v>
      </c>
      <c r="P2606" s="31">
        <v>8.2000000000000003E-2</v>
      </c>
    </row>
    <row r="2607" spans="1:16" x14ac:dyDescent="0.35">
      <c r="A2607" s="2" t="s">
        <v>15</v>
      </c>
      <c r="B2607" s="27">
        <v>2</v>
      </c>
      <c r="C2607" s="2" t="s">
        <v>299</v>
      </c>
      <c r="D2607" s="11" t="s">
        <v>193</v>
      </c>
      <c r="E2607" s="11"/>
      <c r="F2607" s="11" t="s">
        <v>98</v>
      </c>
      <c r="G2607" s="11" t="s">
        <v>659</v>
      </c>
      <c r="H2607" s="11" t="s">
        <v>7276</v>
      </c>
      <c r="I2607" s="68"/>
      <c r="J2607" s="68"/>
      <c r="K2607" s="68"/>
      <c r="L2607" s="68"/>
      <c r="M2607" s="68" t="s">
        <v>2040</v>
      </c>
      <c r="N2607" s="68" t="s">
        <v>2040</v>
      </c>
      <c r="O2607" s="31" t="s">
        <v>4028</v>
      </c>
      <c r="P2607" s="31">
        <v>6.0999999999999999E-2</v>
      </c>
    </row>
    <row r="2608" spans="1:16" x14ac:dyDescent="0.35">
      <c r="A2608" s="2" t="s">
        <v>15</v>
      </c>
      <c r="B2608" s="27">
        <v>2</v>
      </c>
      <c r="C2608" s="2" t="s">
        <v>299</v>
      </c>
      <c r="D2608" s="11" t="s">
        <v>193</v>
      </c>
      <c r="E2608" s="11"/>
      <c r="F2608" s="11" t="s">
        <v>98</v>
      </c>
      <c r="G2608" s="11" t="s">
        <v>659</v>
      </c>
      <c r="H2608" s="11" t="s">
        <v>7282</v>
      </c>
      <c r="I2608" s="68" t="s">
        <v>2040</v>
      </c>
      <c r="J2608" s="68"/>
      <c r="K2608" s="68"/>
      <c r="L2608" s="68"/>
      <c r="M2608" s="68"/>
      <c r="N2608" s="68" t="s">
        <v>2040</v>
      </c>
      <c r="O2608" s="31" t="s">
        <v>4029</v>
      </c>
      <c r="P2608" s="31">
        <v>9.7000000000000003E-2</v>
      </c>
    </row>
    <row r="2609" spans="1:16" x14ac:dyDescent="0.35">
      <c r="A2609" s="2" t="s">
        <v>15</v>
      </c>
      <c r="B2609" s="27">
        <v>2</v>
      </c>
      <c r="C2609" s="2" t="s">
        <v>299</v>
      </c>
      <c r="D2609" s="11" t="s">
        <v>193</v>
      </c>
      <c r="E2609" s="11"/>
      <c r="F2609" s="11" t="s">
        <v>98</v>
      </c>
      <c r="G2609" s="11" t="s">
        <v>659</v>
      </c>
      <c r="H2609" s="11" t="s">
        <v>7272</v>
      </c>
      <c r="I2609" s="68" t="s">
        <v>2040</v>
      </c>
      <c r="J2609" s="68"/>
      <c r="K2609" s="68"/>
      <c r="L2609" s="68"/>
      <c r="M2609" s="68" t="s">
        <v>2040</v>
      </c>
      <c r="N2609" s="68" t="s">
        <v>2040</v>
      </c>
      <c r="O2609" s="31" t="s">
        <v>4030</v>
      </c>
      <c r="P2609" s="31">
        <v>9.7000000000000003E-2</v>
      </c>
    </row>
    <row r="2610" spans="1:16" x14ac:dyDescent="0.35">
      <c r="A2610" s="2" t="s">
        <v>15</v>
      </c>
      <c r="B2610" s="27">
        <v>2</v>
      </c>
      <c r="C2610" s="2" t="s">
        <v>299</v>
      </c>
      <c r="D2610" s="11" t="s">
        <v>193</v>
      </c>
      <c r="E2610" s="11"/>
      <c r="F2610" s="11" t="s">
        <v>104</v>
      </c>
      <c r="G2610" s="11" t="s">
        <v>99</v>
      </c>
      <c r="H2610" s="11" t="s">
        <v>7269</v>
      </c>
      <c r="I2610" s="68"/>
      <c r="J2610" s="68"/>
      <c r="K2610" s="68"/>
      <c r="L2610" s="68"/>
      <c r="M2610" s="68"/>
      <c r="N2610" s="68"/>
      <c r="O2610" s="31" t="s">
        <v>1413</v>
      </c>
      <c r="P2610" s="31">
        <v>0.16</v>
      </c>
    </row>
    <row r="2611" spans="1:16" x14ac:dyDescent="0.35">
      <c r="A2611" s="2" t="s">
        <v>15</v>
      </c>
      <c r="B2611" s="27">
        <v>2</v>
      </c>
      <c r="C2611" s="2" t="s">
        <v>299</v>
      </c>
      <c r="D2611" s="11" t="s">
        <v>193</v>
      </c>
      <c r="E2611" s="11"/>
      <c r="F2611" s="11" t="s">
        <v>104</v>
      </c>
      <c r="G2611" s="11" t="s">
        <v>99</v>
      </c>
      <c r="H2611" s="11" t="s">
        <v>7279</v>
      </c>
      <c r="I2611" s="68"/>
      <c r="J2611" s="68"/>
      <c r="K2611" s="68"/>
      <c r="L2611" s="68"/>
      <c r="M2611" s="68" t="s">
        <v>2040</v>
      </c>
      <c r="N2611" s="68"/>
      <c r="O2611" s="31" t="s">
        <v>4031</v>
      </c>
      <c r="P2611" s="31">
        <v>0.128</v>
      </c>
    </row>
    <row r="2612" spans="1:16" x14ac:dyDescent="0.35">
      <c r="A2612" s="2" t="s">
        <v>15</v>
      </c>
      <c r="B2612" s="27">
        <v>2</v>
      </c>
      <c r="C2612" s="2" t="s">
        <v>299</v>
      </c>
      <c r="D2612" s="11" t="s">
        <v>193</v>
      </c>
      <c r="E2612" s="11"/>
      <c r="F2612" s="11" t="s">
        <v>104</v>
      </c>
      <c r="G2612" s="11" t="s">
        <v>99</v>
      </c>
      <c r="H2612" s="11" t="s">
        <v>7285</v>
      </c>
      <c r="I2612" s="68" t="s">
        <v>2040</v>
      </c>
      <c r="J2612" s="68"/>
      <c r="K2612" s="68"/>
      <c r="L2612" s="68"/>
      <c r="M2612" s="68"/>
      <c r="N2612" s="68"/>
      <c r="O2612" s="31" t="s">
        <v>4032</v>
      </c>
      <c r="P2612" s="31">
        <v>0.184</v>
      </c>
    </row>
    <row r="2613" spans="1:16" x14ac:dyDescent="0.35">
      <c r="A2613" s="2" t="s">
        <v>15</v>
      </c>
      <c r="B2613" s="27">
        <v>2</v>
      </c>
      <c r="C2613" s="2" t="s">
        <v>299</v>
      </c>
      <c r="D2613" s="11" t="s">
        <v>193</v>
      </c>
      <c r="E2613" s="11"/>
      <c r="F2613" s="11" t="s">
        <v>104</v>
      </c>
      <c r="G2613" s="11" t="s">
        <v>99</v>
      </c>
      <c r="H2613" s="11" t="s">
        <v>7273</v>
      </c>
      <c r="I2613" s="68" t="s">
        <v>2040</v>
      </c>
      <c r="J2613" s="68"/>
      <c r="K2613" s="68"/>
      <c r="L2613" s="68"/>
      <c r="M2613" s="68" t="s">
        <v>2040</v>
      </c>
      <c r="N2613" s="68"/>
      <c r="O2613" s="31" t="s">
        <v>4033</v>
      </c>
      <c r="P2613" s="31">
        <v>0.184</v>
      </c>
    </row>
    <row r="2614" spans="1:16" x14ac:dyDescent="0.35">
      <c r="A2614" s="2" t="s">
        <v>15</v>
      </c>
      <c r="B2614" s="27">
        <v>2</v>
      </c>
      <c r="C2614" s="2" t="s">
        <v>299</v>
      </c>
      <c r="D2614" s="11" t="s">
        <v>193</v>
      </c>
      <c r="E2614" s="11"/>
      <c r="F2614" s="11" t="s">
        <v>104</v>
      </c>
      <c r="G2614" s="11" t="s">
        <v>99</v>
      </c>
      <c r="H2614" s="11" t="s">
        <v>7288</v>
      </c>
      <c r="I2614" s="68"/>
      <c r="J2614" s="68"/>
      <c r="K2614" s="68"/>
      <c r="L2614" s="68"/>
      <c r="M2614" s="68"/>
      <c r="N2614" s="68" t="s">
        <v>2040</v>
      </c>
      <c r="O2614" s="31" t="s">
        <v>4034</v>
      </c>
      <c r="P2614" s="31">
        <v>0.128</v>
      </c>
    </row>
    <row r="2615" spans="1:16" x14ac:dyDescent="0.35">
      <c r="A2615" s="2" t="s">
        <v>15</v>
      </c>
      <c r="B2615" s="27">
        <v>2</v>
      </c>
      <c r="C2615" s="2" t="s">
        <v>299</v>
      </c>
      <c r="D2615" s="11" t="s">
        <v>193</v>
      </c>
      <c r="E2615" s="11"/>
      <c r="F2615" s="11" t="s">
        <v>104</v>
      </c>
      <c r="G2615" s="11" t="s">
        <v>99</v>
      </c>
      <c r="H2615" s="11" t="s">
        <v>7276</v>
      </c>
      <c r="I2615" s="68"/>
      <c r="J2615" s="68"/>
      <c r="K2615" s="68"/>
      <c r="L2615" s="68"/>
      <c r="M2615" s="68" t="s">
        <v>2040</v>
      </c>
      <c r="N2615" s="68" t="s">
        <v>2040</v>
      </c>
      <c r="O2615" s="31" t="s">
        <v>4035</v>
      </c>
      <c r="P2615" s="31">
        <v>9.6000000000000002E-2</v>
      </c>
    </row>
    <row r="2616" spans="1:16" x14ac:dyDescent="0.35">
      <c r="A2616" s="2" t="s">
        <v>15</v>
      </c>
      <c r="B2616" s="27">
        <v>2</v>
      </c>
      <c r="C2616" s="2" t="s">
        <v>299</v>
      </c>
      <c r="D2616" s="11" t="s">
        <v>193</v>
      </c>
      <c r="E2616" s="11"/>
      <c r="F2616" s="11" t="s">
        <v>104</v>
      </c>
      <c r="G2616" s="11" t="s">
        <v>99</v>
      </c>
      <c r="H2616" s="11" t="s">
        <v>7282</v>
      </c>
      <c r="I2616" s="68" t="s">
        <v>2040</v>
      </c>
      <c r="J2616" s="68"/>
      <c r="K2616" s="68"/>
      <c r="L2616" s="68"/>
      <c r="M2616" s="68"/>
      <c r="N2616" s="68" t="s">
        <v>2040</v>
      </c>
      <c r="O2616" s="31" t="s">
        <v>4036</v>
      </c>
      <c r="P2616" s="31">
        <v>0.152</v>
      </c>
    </row>
    <row r="2617" spans="1:16" x14ac:dyDescent="0.35">
      <c r="A2617" s="2" t="s">
        <v>15</v>
      </c>
      <c r="B2617" s="27">
        <v>2</v>
      </c>
      <c r="C2617" s="2" t="s">
        <v>299</v>
      </c>
      <c r="D2617" s="11" t="s">
        <v>193</v>
      </c>
      <c r="E2617" s="11"/>
      <c r="F2617" s="11" t="s">
        <v>104</v>
      </c>
      <c r="G2617" s="11" t="s">
        <v>99</v>
      </c>
      <c r="H2617" s="11" t="s">
        <v>7272</v>
      </c>
      <c r="I2617" s="68" t="s">
        <v>2040</v>
      </c>
      <c r="J2617" s="68"/>
      <c r="K2617" s="68"/>
      <c r="L2617" s="68"/>
      <c r="M2617" s="68" t="s">
        <v>2040</v>
      </c>
      <c r="N2617" s="68" t="s">
        <v>2040</v>
      </c>
      <c r="O2617" s="31" t="s">
        <v>4037</v>
      </c>
      <c r="P2617" s="31">
        <v>0.152</v>
      </c>
    </row>
    <row r="2618" spans="1:16" x14ac:dyDescent="0.35">
      <c r="A2618" s="2" t="s">
        <v>15</v>
      </c>
      <c r="B2618" s="27">
        <v>2</v>
      </c>
      <c r="C2618" s="2" t="s">
        <v>299</v>
      </c>
      <c r="D2618" s="11" t="s">
        <v>193</v>
      </c>
      <c r="E2618" s="11"/>
      <c r="F2618" s="11" t="s">
        <v>104</v>
      </c>
      <c r="G2618" s="11" t="s">
        <v>659</v>
      </c>
      <c r="H2618" s="11" t="s">
        <v>7269</v>
      </c>
      <c r="I2618" s="68"/>
      <c r="J2618" s="68"/>
      <c r="K2618" s="68"/>
      <c r="L2618" s="68"/>
      <c r="M2618" s="68"/>
      <c r="N2618" s="68"/>
      <c r="O2618" s="31" t="s">
        <v>1414</v>
      </c>
      <c r="P2618" s="31">
        <v>0.218</v>
      </c>
    </row>
    <row r="2619" spans="1:16" x14ac:dyDescent="0.35">
      <c r="A2619" s="2" t="s">
        <v>15</v>
      </c>
      <c r="B2619" s="27">
        <v>2</v>
      </c>
      <c r="C2619" s="2" t="s">
        <v>299</v>
      </c>
      <c r="D2619" s="11" t="s">
        <v>193</v>
      </c>
      <c r="E2619" s="11"/>
      <c r="F2619" s="11" t="s">
        <v>104</v>
      </c>
      <c r="G2619" s="11" t="s">
        <v>659</v>
      </c>
      <c r="H2619" s="11" t="s">
        <v>7279</v>
      </c>
      <c r="I2619" s="68"/>
      <c r="J2619" s="68"/>
      <c r="K2619" s="68"/>
      <c r="L2619" s="68"/>
      <c r="M2619" s="68" t="s">
        <v>2040</v>
      </c>
      <c r="N2619" s="68"/>
      <c r="O2619" s="31" t="s">
        <v>4038</v>
      </c>
      <c r="P2619" s="31">
        <v>0.17399999999999999</v>
      </c>
    </row>
    <row r="2620" spans="1:16" x14ac:dyDescent="0.35">
      <c r="A2620" s="2" t="s">
        <v>15</v>
      </c>
      <c r="B2620" s="27">
        <v>2</v>
      </c>
      <c r="C2620" s="2" t="s">
        <v>299</v>
      </c>
      <c r="D2620" s="11" t="s">
        <v>193</v>
      </c>
      <c r="E2620" s="11"/>
      <c r="F2620" s="11" t="s">
        <v>104</v>
      </c>
      <c r="G2620" s="11" t="s">
        <v>659</v>
      </c>
      <c r="H2620" s="11" t="s">
        <v>7285</v>
      </c>
      <c r="I2620" s="68" t="s">
        <v>2040</v>
      </c>
      <c r="J2620" s="68"/>
      <c r="K2620" s="68"/>
      <c r="L2620" s="68"/>
      <c r="M2620" s="68"/>
      <c r="N2620" s="68"/>
      <c r="O2620" s="31" t="s">
        <v>4039</v>
      </c>
      <c r="P2620" s="31">
        <v>0.251</v>
      </c>
    </row>
    <row r="2621" spans="1:16" x14ac:dyDescent="0.35">
      <c r="A2621" s="2" t="s">
        <v>15</v>
      </c>
      <c r="B2621" s="27">
        <v>2</v>
      </c>
      <c r="C2621" s="2" t="s">
        <v>299</v>
      </c>
      <c r="D2621" s="11" t="s">
        <v>193</v>
      </c>
      <c r="E2621" s="11"/>
      <c r="F2621" s="11" t="s">
        <v>104</v>
      </c>
      <c r="G2621" s="11" t="s">
        <v>659</v>
      </c>
      <c r="H2621" s="11" t="s">
        <v>7273</v>
      </c>
      <c r="I2621" s="68" t="s">
        <v>2040</v>
      </c>
      <c r="J2621" s="68"/>
      <c r="K2621" s="68"/>
      <c r="L2621" s="68"/>
      <c r="M2621" s="68" t="s">
        <v>2040</v>
      </c>
      <c r="N2621" s="68"/>
      <c r="O2621" s="31" t="s">
        <v>4040</v>
      </c>
      <c r="P2621" s="31">
        <v>0.251</v>
      </c>
    </row>
    <row r="2622" spans="1:16" x14ac:dyDescent="0.35">
      <c r="A2622" s="2" t="s">
        <v>15</v>
      </c>
      <c r="B2622" s="27">
        <v>2</v>
      </c>
      <c r="C2622" s="2" t="s">
        <v>299</v>
      </c>
      <c r="D2622" s="11" t="s">
        <v>193</v>
      </c>
      <c r="E2622" s="11"/>
      <c r="F2622" s="11" t="s">
        <v>104</v>
      </c>
      <c r="G2622" s="11" t="s">
        <v>659</v>
      </c>
      <c r="H2622" s="11" t="s">
        <v>7288</v>
      </c>
      <c r="I2622" s="68"/>
      <c r="J2622" s="68"/>
      <c r="K2622" s="68"/>
      <c r="L2622" s="68"/>
      <c r="M2622" s="68"/>
      <c r="N2622" s="68" t="s">
        <v>2040</v>
      </c>
      <c r="O2622" s="31" t="s">
        <v>4041</v>
      </c>
      <c r="P2622" s="31">
        <v>0.17399999999999999</v>
      </c>
    </row>
    <row r="2623" spans="1:16" x14ac:dyDescent="0.35">
      <c r="A2623" s="2" t="s">
        <v>15</v>
      </c>
      <c r="B2623" s="27">
        <v>2</v>
      </c>
      <c r="C2623" s="2" t="s">
        <v>299</v>
      </c>
      <c r="D2623" s="11" t="s">
        <v>193</v>
      </c>
      <c r="E2623" s="11"/>
      <c r="F2623" s="11" t="s">
        <v>104</v>
      </c>
      <c r="G2623" s="11" t="s">
        <v>659</v>
      </c>
      <c r="H2623" s="11" t="s">
        <v>7276</v>
      </c>
      <c r="I2623" s="68"/>
      <c r="J2623" s="68"/>
      <c r="K2623" s="68"/>
      <c r="L2623" s="68"/>
      <c r="M2623" s="68" t="s">
        <v>2040</v>
      </c>
      <c r="N2623" s="68" t="s">
        <v>2040</v>
      </c>
      <c r="O2623" s="31" t="s">
        <v>4042</v>
      </c>
      <c r="P2623" s="31">
        <v>0.13100000000000001</v>
      </c>
    </row>
    <row r="2624" spans="1:16" x14ac:dyDescent="0.35">
      <c r="A2624" s="2" t="s">
        <v>15</v>
      </c>
      <c r="B2624" s="27">
        <v>2</v>
      </c>
      <c r="C2624" s="2" t="s">
        <v>299</v>
      </c>
      <c r="D2624" s="11" t="s">
        <v>193</v>
      </c>
      <c r="E2624" s="11"/>
      <c r="F2624" s="11" t="s">
        <v>104</v>
      </c>
      <c r="G2624" s="11" t="s">
        <v>659</v>
      </c>
      <c r="H2624" s="11" t="s">
        <v>7282</v>
      </c>
      <c r="I2624" s="68" t="s">
        <v>2040</v>
      </c>
      <c r="J2624" s="68"/>
      <c r="K2624" s="68"/>
      <c r="L2624" s="68"/>
      <c r="M2624" s="68"/>
      <c r="N2624" s="68" t="s">
        <v>2040</v>
      </c>
      <c r="O2624" s="31" t="s">
        <v>4043</v>
      </c>
      <c r="P2624" s="31">
        <v>0.20699999999999999</v>
      </c>
    </row>
    <row r="2625" spans="1:16" x14ac:dyDescent="0.35">
      <c r="A2625" s="2" t="s">
        <v>15</v>
      </c>
      <c r="B2625" s="27">
        <v>2</v>
      </c>
      <c r="C2625" s="2" t="s">
        <v>299</v>
      </c>
      <c r="D2625" s="11" t="s">
        <v>193</v>
      </c>
      <c r="E2625" s="11"/>
      <c r="F2625" s="11" t="s">
        <v>104</v>
      </c>
      <c r="G2625" s="11" t="s">
        <v>659</v>
      </c>
      <c r="H2625" s="11" t="s">
        <v>7272</v>
      </c>
      <c r="I2625" s="68" t="s">
        <v>2040</v>
      </c>
      <c r="J2625" s="68"/>
      <c r="K2625" s="68"/>
      <c r="L2625" s="68"/>
      <c r="M2625" s="68" t="s">
        <v>2040</v>
      </c>
      <c r="N2625" s="68" t="s">
        <v>2040</v>
      </c>
      <c r="O2625" s="31" t="s">
        <v>4044</v>
      </c>
      <c r="P2625" s="31">
        <v>0.20699999999999999</v>
      </c>
    </row>
    <row r="2626" spans="1:16" x14ac:dyDescent="0.35">
      <c r="A2626" s="2" t="s">
        <v>15</v>
      </c>
      <c r="B2626" s="27">
        <v>2</v>
      </c>
      <c r="C2626" s="2" t="s">
        <v>299</v>
      </c>
      <c r="D2626" s="11" t="s">
        <v>193</v>
      </c>
      <c r="E2626" s="11"/>
      <c r="F2626" s="11" t="s">
        <v>105</v>
      </c>
      <c r="G2626" s="11" t="s">
        <v>99</v>
      </c>
      <c r="H2626" s="11" t="s">
        <v>7269</v>
      </c>
      <c r="I2626" s="68"/>
      <c r="J2626" s="68"/>
      <c r="K2626" s="68"/>
      <c r="L2626" s="68"/>
      <c r="M2626" s="68"/>
      <c r="N2626" s="68"/>
      <c r="O2626" s="31" t="s">
        <v>1415</v>
      </c>
      <c r="P2626" s="31">
        <v>0.31900000000000001</v>
      </c>
    </row>
    <row r="2627" spans="1:16" x14ac:dyDescent="0.35">
      <c r="A2627" s="2" t="s">
        <v>15</v>
      </c>
      <c r="B2627" s="27">
        <v>2</v>
      </c>
      <c r="C2627" s="2" t="s">
        <v>299</v>
      </c>
      <c r="D2627" s="11" t="s">
        <v>193</v>
      </c>
      <c r="E2627" s="11"/>
      <c r="F2627" s="11" t="s">
        <v>105</v>
      </c>
      <c r="G2627" s="11" t="s">
        <v>99</v>
      </c>
      <c r="H2627" s="11" t="s">
        <v>7279</v>
      </c>
      <c r="I2627" s="68"/>
      <c r="J2627" s="68"/>
      <c r="K2627" s="68"/>
      <c r="L2627" s="68"/>
      <c r="M2627" s="68" t="s">
        <v>2040</v>
      </c>
      <c r="N2627" s="68"/>
      <c r="O2627" s="31" t="s">
        <v>4045</v>
      </c>
      <c r="P2627" s="31">
        <v>0.255</v>
      </c>
    </row>
    <row r="2628" spans="1:16" x14ac:dyDescent="0.35">
      <c r="A2628" s="2" t="s">
        <v>15</v>
      </c>
      <c r="B2628" s="27">
        <v>2</v>
      </c>
      <c r="C2628" s="2" t="s">
        <v>299</v>
      </c>
      <c r="D2628" s="11" t="s">
        <v>193</v>
      </c>
      <c r="E2628" s="11"/>
      <c r="F2628" s="11" t="s">
        <v>105</v>
      </c>
      <c r="G2628" s="11" t="s">
        <v>99</v>
      </c>
      <c r="H2628" s="11" t="s">
        <v>7285</v>
      </c>
      <c r="I2628" s="68" t="s">
        <v>2040</v>
      </c>
      <c r="J2628" s="68"/>
      <c r="K2628" s="68"/>
      <c r="L2628" s="68"/>
      <c r="M2628" s="68"/>
      <c r="N2628" s="68"/>
      <c r="O2628" s="31" t="s">
        <v>4046</v>
      </c>
      <c r="P2628" s="31">
        <v>0.36699999999999999</v>
      </c>
    </row>
    <row r="2629" spans="1:16" x14ac:dyDescent="0.35">
      <c r="A2629" s="2" t="s">
        <v>15</v>
      </c>
      <c r="B2629" s="27">
        <v>2</v>
      </c>
      <c r="C2629" s="2" t="s">
        <v>299</v>
      </c>
      <c r="D2629" s="11" t="s">
        <v>193</v>
      </c>
      <c r="E2629" s="11"/>
      <c r="F2629" s="11" t="s">
        <v>105</v>
      </c>
      <c r="G2629" s="11" t="s">
        <v>99</v>
      </c>
      <c r="H2629" s="11" t="s">
        <v>7273</v>
      </c>
      <c r="I2629" s="68" t="s">
        <v>2040</v>
      </c>
      <c r="J2629" s="68"/>
      <c r="K2629" s="68"/>
      <c r="L2629" s="68"/>
      <c r="M2629" s="68" t="s">
        <v>2040</v>
      </c>
      <c r="N2629" s="68"/>
      <c r="O2629" s="31" t="s">
        <v>4047</v>
      </c>
      <c r="P2629" s="31">
        <v>0.36699999999999999</v>
      </c>
    </row>
    <row r="2630" spans="1:16" x14ac:dyDescent="0.35">
      <c r="A2630" s="2" t="s">
        <v>15</v>
      </c>
      <c r="B2630" s="27">
        <v>2</v>
      </c>
      <c r="C2630" s="2" t="s">
        <v>299</v>
      </c>
      <c r="D2630" s="11" t="s">
        <v>193</v>
      </c>
      <c r="E2630" s="11"/>
      <c r="F2630" s="11" t="s">
        <v>105</v>
      </c>
      <c r="G2630" s="11" t="s">
        <v>99</v>
      </c>
      <c r="H2630" s="11" t="s">
        <v>7288</v>
      </c>
      <c r="I2630" s="68"/>
      <c r="J2630" s="68"/>
      <c r="K2630" s="68"/>
      <c r="L2630" s="68"/>
      <c r="M2630" s="68"/>
      <c r="N2630" s="68" t="s">
        <v>2040</v>
      </c>
      <c r="O2630" s="31" t="s">
        <v>4048</v>
      </c>
      <c r="P2630" s="31">
        <v>0.255</v>
      </c>
    </row>
    <row r="2631" spans="1:16" x14ac:dyDescent="0.35">
      <c r="A2631" s="2" t="s">
        <v>15</v>
      </c>
      <c r="B2631" s="27">
        <v>2</v>
      </c>
      <c r="C2631" s="2" t="s">
        <v>299</v>
      </c>
      <c r="D2631" s="11" t="s">
        <v>193</v>
      </c>
      <c r="E2631" s="11"/>
      <c r="F2631" s="11" t="s">
        <v>105</v>
      </c>
      <c r="G2631" s="11" t="s">
        <v>99</v>
      </c>
      <c r="H2631" s="11" t="s">
        <v>7276</v>
      </c>
      <c r="I2631" s="68"/>
      <c r="J2631" s="68"/>
      <c r="K2631" s="68"/>
      <c r="L2631" s="68"/>
      <c r="M2631" s="68" t="s">
        <v>2040</v>
      </c>
      <c r="N2631" s="68" t="s">
        <v>2040</v>
      </c>
      <c r="O2631" s="31" t="s">
        <v>4049</v>
      </c>
      <c r="P2631" s="31">
        <v>0.191</v>
      </c>
    </row>
    <row r="2632" spans="1:16" x14ac:dyDescent="0.35">
      <c r="A2632" s="2" t="s">
        <v>15</v>
      </c>
      <c r="B2632" s="27">
        <v>2</v>
      </c>
      <c r="C2632" s="2" t="s">
        <v>299</v>
      </c>
      <c r="D2632" s="11" t="s">
        <v>193</v>
      </c>
      <c r="E2632" s="11"/>
      <c r="F2632" s="11" t="s">
        <v>105</v>
      </c>
      <c r="G2632" s="11" t="s">
        <v>99</v>
      </c>
      <c r="H2632" s="11" t="s">
        <v>7282</v>
      </c>
      <c r="I2632" s="68" t="s">
        <v>2040</v>
      </c>
      <c r="J2632" s="68"/>
      <c r="K2632" s="68"/>
      <c r="L2632" s="68"/>
      <c r="M2632" s="68"/>
      <c r="N2632" s="68" t="s">
        <v>2040</v>
      </c>
      <c r="O2632" s="31" t="s">
        <v>4050</v>
      </c>
      <c r="P2632" s="31">
        <v>0.30299999999999999</v>
      </c>
    </row>
    <row r="2633" spans="1:16" x14ac:dyDescent="0.35">
      <c r="A2633" s="2" t="s">
        <v>15</v>
      </c>
      <c r="B2633" s="27">
        <v>2</v>
      </c>
      <c r="C2633" s="2" t="s">
        <v>299</v>
      </c>
      <c r="D2633" s="11" t="s">
        <v>193</v>
      </c>
      <c r="E2633" s="11"/>
      <c r="F2633" s="11" t="s">
        <v>105</v>
      </c>
      <c r="G2633" s="11" t="s">
        <v>99</v>
      </c>
      <c r="H2633" s="11" t="s">
        <v>7272</v>
      </c>
      <c r="I2633" s="68" t="s">
        <v>2040</v>
      </c>
      <c r="J2633" s="68"/>
      <c r="K2633" s="68"/>
      <c r="L2633" s="68"/>
      <c r="M2633" s="68" t="s">
        <v>2040</v>
      </c>
      <c r="N2633" s="68" t="s">
        <v>2040</v>
      </c>
      <c r="O2633" s="31" t="s">
        <v>4051</v>
      </c>
      <c r="P2633" s="31">
        <v>0.30299999999999999</v>
      </c>
    </row>
    <row r="2634" spans="1:16" x14ac:dyDescent="0.35">
      <c r="A2634" s="2" t="s">
        <v>15</v>
      </c>
      <c r="B2634" s="27">
        <v>2</v>
      </c>
      <c r="C2634" s="2" t="s">
        <v>299</v>
      </c>
      <c r="D2634" s="11" t="s">
        <v>193</v>
      </c>
      <c r="E2634" s="11"/>
      <c r="F2634" s="11" t="s">
        <v>105</v>
      </c>
      <c r="G2634" s="11" t="s">
        <v>659</v>
      </c>
      <c r="H2634" s="11" t="s">
        <v>7269</v>
      </c>
      <c r="I2634" s="68"/>
      <c r="J2634" s="68"/>
      <c r="K2634" s="68"/>
      <c r="L2634" s="68"/>
      <c r="M2634" s="68"/>
      <c r="N2634" s="68"/>
      <c r="O2634" s="31" t="s">
        <v>1416</v>
      </c>
      <c r="P2634" s="31">
        <v>0.36299999999999999</v>
      </c>
    </row>
    <row r="2635" spans="1:16" x14ac:dyDescent="0.35">
      <c r="A2635" s="2" t="s">
        <v>15</v>
      </c>
      <c r="B2635" s="27">
        <v>2</v>
      </c>
      <c r="C2635" s="2" t="s">
        <v>299</v>
      </c>
      <c r="D2635" s="11" t="s">
        <v>193</v>
      </c>
      <c r="E2635" s="11"/>
      <c r="F2635" s="11" t="s">
        <v>105</v>
      </c>
      <c r="G2635" s="11" t="s">
        <v>659</v>
      </c>
      <c r="H2635" s="11" t="s">
        <v>7279</v>
      </c>
      <c r="I2635" s="68"/>
      <c r="J2635" s="68"/>
      <c r="K2635" s="68"/>
      <c r="L2635" s="68"/>
      <c r="M2635" s="68" t="s">
        <v>2040</v>
      </c>
      <c r="N2635" s="68"/>
      <c r="O2635" s="31" t="s">
        <v>4052</v>
      </c>
      <c r="P2635" s="31">
        <v>0.28999999999999998</v>
      </c>
    </row>
    <row r="2636" spans="1:16" x14ac:dyDescent="0.35">
      <c r="A2636" s="2" t="s">
        <v>15</v>
      </c>
      <c r="B2636" s="27">
        <v>2</v>
      </c>
      <c r="C2636" s="2" t="s">
        <v>299</v>
      </c>
      <c r="D2636" s="11" t="s">
        <v>193</v>
      </c>
      <c r="E2636" s="11"/>
      <c r="F2636" s="11" t="s">
        <v>105</v>
      </c>
      <c r="G2636" s="11" t="s">
        <v>659</v>
      </c>
      <c r="H2636" s="11" t="s">
        <v>7285</v>
      </c>
      <c r="I2636" s="68" t="s">
        <v>2040</v>
      </c>
      <c r="J2636" s="68"/>
      <c r="K2636" s="68"/>
      <c r="L2636" s="68"/>
      <c r="M2636" s="68"/>
      <c r="N2636" s="68"/>
      <c r="O2636" s="31" t="s">
        <v>4053</v>
      </c>
      <c r="P2636" s="31">
        <v>0.41699999999999998</v>
      </c>
    </row>
    <row r="2637" spans="1:16" x14ac:dyDescent="0.35">
      <c r="A2637" s="2" t="s">
        <v>15</v>
      </c>
      <c r="B2637" s="27">
        <v>2</v>
      </c>
      <c r="C2637" s="2" t="s">
        <v>299</v>
      </c>
      <c r="D2637" s="11" t="s">
        <v>193</v>
      </c>
      <c r="E2637" s="11"/>
      <c r="F2637" s="11" t="s">
        <v>105</v>
      </c>
      <c r="G2637" s="11" t="s">
        <v>659</v>
      </c>
      <c r="H2637" s="11" t="s">
        <v>7273</v>
      </c>
      <c r="I2637" s="68" t="s">
        <v>2040</v>
      </c>
      <c r="J2637" s="68"/>
      <c r="K2637" s="68"/>
      <c r="L2637" s="68"/>
      <c r="M2637" s="68" t="s">
        <v>2040</v>
      </c>
      <c r="N2637" s="68"/>
      <c r="O2637" s="31" t="s">
        <v>4054</v>
      </c>
      <c r="P2637" s="31">
        <v>0.41699999999999998</v>
      </c>
    </row>
    <row r="2638" spans="1:16" x14ac:dyDescent="0.35">
      <c r="A2638" s="2" t="s">
        <v>15</v>
      </c>
      <c r="B2638" s="27">
        <v>2</v>
      </c>
      <c r="C2638" s="2" t="s">
        <v>299</v>
      </c>
      <c r="D2638" s="11" t="s">
        <v>193</v>
      </c>
      <c r="E2638" s="11"/>
      <c r="F2638" s="11" t="s">
        <v>105</v>
      </c>
      <c r="G2638" s="11" t="s">
        <v>659</v>
      </c>
      <c r="H2638" s="11" t="s">
        <v>7288</v>
      </c>
      <c r="I2638" s="68"/>
      <c r="J2638" s="68"/>
      <c r="K2638" s="68"/>
      <c r="L2638" s="68"/>
      <c r="M2638" s="68"/>
      <c r="N2638" s="68" t="s">
        <v>2040</v>
      </c>
      <c r="O2638" s="31" t="s">
        <v>4055</v>
      </c>
      <c r="P2638" s="31">
        <v>0.28999999999999998</v>
      </c>
    </row>
    <row r="2639" spans="1:16" x14ac:dyDescent="0.35">
      <c r="A2639" s="2" t="s">
        <v>15</v>
      </c>
      <c r="B2639" s="27">
        <v>2</v>
      </c>
      <c r="C2639" s="2" t="s">
        <v>299</v>
      </c>
      <c r="D2639" s="11" t="s">
        <v>193</v>
      </c>
      <c r="E2639" s="11"/>
      <c r="F2639" s="11" t="s">
        <v>105</v>
      </c>
      <c r="G2639" s="11" t="s">
        <v>659</v>
      </c>
      <c r="H2639" s="11" t="s">
        <v>7276</v>
      </c>
      <c r="I2639" s="68"/>
      <c r="J2639" s="68"/>
      <c r="K2639" s="68"/>
      <c r="L2639" s="68"/>
      <c r="M2639" s="68" t="s">
        <v>2040</v>
      </c>
      <c r="N2639" s="68" t="s">
        <v>2040</v>
      </c>
      <c r="O2639" s="31" t="s">
        <v>4056</v>
      </c>
      <c r="P2639" s="31">
        <v>0.218</v>
      </c>
    </row>
    <row r="2640" spans="1:16" x14ac:dyDescent="0.35">
      <c r="A2640" s="2" t="s">
        <v>15</v>
      </c>
      <c r="B2640" s="27">
        <v>2</v>
      </c>
      <c r="C2640" s="2" t="s">
        <v>299</v>
      </c>
      <c r="D2640" s="11" t="s">
        <v>193</v>
      </c>
      <c r="E2640" s="11"/>
      <c r="F2640" s="11" t="s">
        <v>105</v>
      </c>
      <c r="G2640" s="11" t="s">
        <v>659</v>
      </c>
      <c r="H2640" s="11" t="s">
        <v>7282</v>
      </c>
      <c r="I2640" s="68" t="s">
        <v>2040</v>
      </c>
      <c r="J2640" s="68"/>
      <c r="K2640" s="68"/>
      <c r="L2640" s="68"/>
      <c r="M2640" s="68"/>
      <c r="N2640" s="68" t="s">
        <v>2040</v>
      </c>
      <c r="O2640" s="31" t="s">
        <v>4057</v>
      </c>
      <c r="P2640" s="31">
        <v>0.34499999999999997</v>
      </c>
    </row>
    <row r="2641" spans="1:16" x14ac:dyDescent="0.35">
      <c r="A2641" s="2" t="s">
        <v>15</v>
      </c>
      <c r="B2641" s="27">
        <v>2</v>
      </c>
      <c r="C2641" s="2" t="s">
        <v>299</v>
      </c>
      <c r="D2641" s="11" t="s">
        <v>193</v>
      </c>
      <c r="E2641" s="11"/>
      <c r="F2641" s="11" t="s">
        <v>105</v>
      </c>
      <c r="G2641" s="11" t="s">
        <v>659</v>
      </c>
      <c r="H2641" s="11" t="s">
        <v>7272</v>
      </c>
      <c r="I2641" s="68" t="s">
        <v>2040</v>
      </c>
      <c r="J2641" s="68"/>
      <c r="K2641" s="68"/>
      <c r="L2641" s="68"/>
      <c r="M2641" s="68" t="s">
        <v>2040</v>
      </c>
      <c r="N2641" s="68" t="s">
        <v>2040</v>
      </c>
      <c r="O2641" s="31" t="s">
        <v>4058</v>
      </c>
      <c r="P2641" s="31">
        <v>0.34499999999999997</v>
      </c>
    </row>
    <row r="2642" spans="1:16" x14ac:dyDescent="0.35">
      <c r="A2642" s="2" t="s">
        <v>15</v>
      </c>
      <c r="B2642" s="27">
        <v>2</v>
      </c>
      <c r="C2642" s="2" t="s">
        <v>299</v>
      </c>
      <c r="D2642" s="11" t="s">
        <v>193</v>
      </c>
      <c r="E2642" s="11"/>
      <c r="F2642" s="11" t="s">
        <v>163</v>
      </c>
      <c r="G2642" s="11" t="s">
        <v>99</v>
      </c>
      <c r="H2642" s="11" t="s">
        <v>7269</v>
      </c>
      <c r="I2642" s="68"/>
      <c r="J2642" s="68"/>
      <c r="K2642" s="68"/>
      <c r="L2642" s="68"/>
      <c r="M2642" s="68"/>
      <c r="N2642" s="68"/>
      <c r="O2642" s="31" t="s">
        <v>1417</v>
      </c>
      <c r="P2642" s="31">
        <v>0.47899999999999998</v>
      </c>
    </row>
    <row r="2643" spans="1:16" x14ac:dyDescent="0.35">
      <c r="A2643" s="2" t="s">
        <v>15</v>
      </c>
      <c r="B2643" s="27">
        <v>2</v>
      </c>
      <c r="C2643" s="2" t="s">
        <v>299</v>
      </c>
      <c r="D2643" s="11" t="s">
        <v>193</v>
      </c>
      <c r="E2643" s="11"/>
      <c r="F2643" s="11" t="s">
        <v>163</v>
      </c>
      <c r="G2643" s="11" t="s">
        <v>99</v>
      </c>
      <c r="H2643" s="11" t="s">
        <v>7279</v>
      </c>
      <c r="I2643" s="68"/>
      <c r="J2643" s="68"/>
      <c r="K2643" s="68"/>
      <c r="L2643" s="68"/>
      <c r="M2643" s="68" t="s">
        <v>2040</v>
      </c>
      <c r="N2643" s="68"/>
      <c r="O2643" s="31" t="s">
        <v>4059</v>
      </c>
      <c r="P2643" s="31">
        <v>0.38300000000000001</v>
      </c>
    </row>
    <row r="2644" spans="1:16" x14ac:dyDescent="0.35">
      <c r="A2644" s="2" t="s">
        <v>15</v>
      </c>
      <c r="B2644" s="27">
        <v>2</v>
      </c>
      <c r="C2644" s="2" t="s">
        <v>299</v>
      </c>
      <c r="D2644" s="11" t="s">
        <v>193</v>
      </c>
      <c r="E2644" s="11"/>
      <c r="F2644" s="11" t="s">
        <v>163</v>
      </c>
      <c r="G2644" s="11" t="s">
        <v>99</v>
      </c>
      <c r="H2644" s="11" t="s">
        <v>7285</v>
      </c>
      <c r="I2644" s="68" t="s">
        <v>2040</v>
      </c>
      <c r="J2644" s="68"/>
      <c r="K2644" s="68"/>
      <c r="L2644" s="68"/>
      <c r="M2644" s="68"/>
      <c r="N2644" s="68"/>
      <c r="O2644" s="31" t="s">
        <v>4060</v>
      </c>
      <c r="P2644" s="31">
        <v>0.55100000000000005</v>
      </c>
    </row>
    <row r="2645" spans="1:16" x14ac:dyDescent="0.35">
      <c r="A2645" s="2" t="s">
        <v>15</v>
      </c>
      <c r="B2645" s="27">
        <v>2</v>
      </c>
      <c r="C2645" s="2" t="s">
        <v>299</v>
      </c>
      <c r="D2645" s="11" t="s">
        <v>193</v>
      </c>
      <c r="E2645" s="11"/>
      <c r="F2645" s="11" t="s">
        <v>163</v>
      </c>
      <c r="G2645" s="11" t="s">
        <v>99</v>
      </c>
      <c r="H2645" s="11" t="s">
        <v>7273</v>
      </c>
      <c r="I2645" s="68" t="s">
        <v>2040</v>
      </c>
      <c r="J2645" s="68"/>
      <c r="K2645" s="68"/>
      <c r="L2645" s="68"/>
      <c r="M2645" s="68" t="s">
        <v>2040</v>
      </c>
      <c r="N2645" s="68"/>
      <c r="O2645" s="31" t="s">
        <v>4061</v>
      </c>
      <c r="P2645" s="31">
        <v>0.55100000000000005</v>
      </c>
    </row>
    <row r="2646" spans="1:16" x14ac:dyDescent="0.35">
      <c r="A2646" s="2" t="s">
        <v>15</v>
      </c>
      <c r="B2646" s="27">
        <v>2</v>
      </c>
      <c r="C2646" s="2" t="s">
        <v>299</v>
      </c>
      <c r="D2646" s="11" t="s">
        <v>193</v>
      </c>
      <c r="E2646" s="11"/>
      <c r="F2646" s="11" t="s">
        <v>163</v>
      </c>
      <c r="G2646" s="11" t="s">
        <v>99</v>
      </c>
      <c r="H2646" s="11" t="s">
        <v>7288</v>
      </c>
      <c r="I2646" s="68"/>
      <c r="J2646" s="68"/>
      <c r="K2646" s="68"/>
      <c r="L2646" s="68"/>
      <c r="M2646" s="68"/>
      <c r="N2646" s="68" t="s">
        <v>2040</v>
      </c>
      <c r="O2646" s="31" t="s">
        <v>4062</v>
      </c>
      <c r="P2646" s="31">
        <v>0.38300000000000001</v>
      </c>
    </row>
    <row r="2647" spans="1:16" x14ac:dyDescent="0.35">
      <c r="A2647" s="2" t="s">
        <v>15</v>
      </c>
      <c r="B2647" s="27">
        <v>2</v>
      </c>
      <c r="C2647" s="2" t="s">
        <v>299</v>
      </c>
      <c r="D2647" s="11" t="s">
        <v>193</v>
      </c>
      <c r="E2647" s="11"/>
      <c r="F2647" s="11" t="s">
        <v>163</v>
      </c>
      <c r="G2647" s="11" t="s">
        <v>99</v>
      </c>
      <c r="H2647" s="11" t="s">
        <v>7276</v>
      </c>
      <c r="I2647" s="68"/>
      <c r="J2647" s="68"/>
      <c r="K2647" s="68"/>
      <c r="L2647" s="68"/>
      <c r="M2647" s="68" t="s">
        <v>2040</v>
      </c>
      <c r="N2647" s="68" t="s">
        <v>2040</v>
      </c>
      <c r="O2647" s="31" t="s">
        <v>4063</v>
      </c>
      <c r="P2647" s="31">
        <v>0.28699999999999998</v>
      </c>
    </row>
    <row r="2648" spans="1:16" x14ac:dyDescent="0.35">
      <c r="A2648" s="2" t="s">
        <v>15</v>
      </c>
      <c r="B2648" s="27">
        <v>2</v>
      </c>
      <c r="C2648" s="2" t="s">
        <v>299</v>
      </c>
      <c r="D2648" s="11" t="s">
        <v>193</v>
      </c>
      <c r="E2648" s="11"/>
      <c r="F2648" s="11" t="s">
        <v>163</v>
      </c>
      <c r="G2648" s="11" t="s">
        <v>99</v>
      </c>
      <c r="H2648" s="11" t="s">
        <v>7282</v>
      </c>
      <c r="I2648" s="68" t="s">
        <v>2040</v>
      </c>
      <c r="J2648" s="68"/>
      <c r="K2648" s="68"/>
      <c r="L2648" s="68"/>
      <c r="M2648" s="68"/>
      <c r="N2648" s="68" t="s">
        <v>2040</v>
      </c>
      <c r="O2648" s="31" t="s">
        <v>4064</v>
      </c>
      <c r="P2648" s="31">
        <v>0.45500000000000002</v>
      </c>
    </row>
    <row r="2649" spans="1:16" x14ac:dyDescent="0.35">
      <c r="A2649" s="2" t="s">
        <v>15</v>
      </c>
      <c r="B2649" s="27">
        <v>2</v>
      </c>
      <c r="C2649" s="2" t="s">
        <v>299</v>
      </c>
      <c r="D2649" s="11" t="s">
        <v>193</v>
      </c>
      <c r="E2649" s="11"/>
      <c r="F2649" s="11" t="s">
        <v>163</v>
      </c>
      <c r="G2649" s="11" t="s">
        <v>99</v>
      </c>
      <c r="H2649" s="11" t="s">
        <v>7272</v>
      </c>
      <c r="I2649" s="68" t="s">
        <v>2040</v>
      </c>
      <c r="J2649" s="68"/>
      <c r="K2649" s="68"/>
      <c r="L2649" s="68"/>
      <c r="M2649" s="68" t="s">
        <v>2040</v>
      </c>
      <c r="N2649" s="68" t="s">
        <v>2040</v>
      </c>
      <c r="O2649" s="31" t="s">
        <v>4065</v>
      </c>
      <c r="P2649" s="31">
        <v>0.45500000000000002</v>
      </c>
    </row>
    <row r="2650" spans="1:16" x14ac:dyDescent="0.35">
      <c r="A2650" s="2" t="s">
        <v>15</v>
      </c>
      <c r="B2650" s="27">
        <v>2</v>
      </c>
      <c r="C2650" s="2" t="s">
        <v>299</v>
      </c>
      <c r="D2650" s="11" t="s">
        <v>193</v>
      </c>
      <c r="E2650" s="11"/>
      <c r="F2650" s="11" t="s">
        <v>163</v>
      </c>
      <c r="G2650" s="11" t="s">
        <v>659</v>
      </c>
      <c r="H2650" s="11" t="s">
        <v>7269</v>
      </c>
      <c r="I2650" s="68"/>
      <c r="J2650" s="68"/>
      <c r="K2650" s="68"/>
      <c r="L2650" s="68"/>
      <c r="M2650" s="68"/>
      <c r="N2650" s="68"/>
      <c r="O2650" s="31" t="s">
        <v>1418</v>
      </c>
      <c r="P2650" s="31">
        <v>0.63800000000000001</v>
      </c>
    </row>
    <row r="2651" spans="1:16" x14ac:dyDescent="0.35">
      <c r="A2651" s="2" t="s">
        <v>15</v>
      </c>
      <c r="B2651" s="27">
        <v>2</v>
      </c>
      <c r="C2651" s="2" t="s">
        <v>299</v>
      </c>
      <c r="D2651" s="11" t="s">
        <v>193</v>
      </c>
      <c r="E2651" s="11"/>
      <c r="F2651" s="11" t="s">
        <v>163</v>
      </c>
      <c r="G2651" s="11" t="s">
        <v>659</v>
      </c>
      <c r="H2651" s="11" t="s">
        <v>7279</v>
      </c>
      <c r="I2651" s="68"/>
      <c r="J2651" s="68"/>
      <c r="K2651" s="68"/>
      <c r="L2651" s="68"/>
      <c r="M2651" s="68" t="s">
        <v>2040</v>
      </c>
      <c r="N2651" s="68"/>
      <c r="O2651" s="31" t="s">
        <v>4066</v>
      </c>
      <c r="P2651" s="31">
        <v>0.51</v>
      </c>
    </row>
    <row r="2652" spans="1:16" x14ac:dyDescent="0.35">
      <c r="A2652" s="2" t="s">
        <v>15</v>
      </c>
      <c r="B2652" s="27">
        <v>2</v>
      </c>
      <c r="C2652" s="2" t="s">
        <v>299</v>
      </c>
      <c r="D2652" s="11" t="s">
        <v>193</v>
      </c>
      <c r="E2652" s="11"/>
      <c r="F2652" s="11" t="s">
        <v>163</v>
      </c>
      <c r="G2652" s="11" t="s">
        <v>659</v>
      </c>
      <c r="H2652" s="11" t="s">
        <v>7285</v>
      </c>
      <c r="I2652" s="68" t="s">
        <v>2040</v>
      </c>
      <c r="J2652" s="68"/>
      <c r="K2652" s="68"/>
      <c r="L2652" s="68"/>
      <c r="M2652" s="68"/>
      <c r="N2652" s="68"/>
      <c r="O2652" s="31" t="s">
        <v>4067</v>
      </c>
      <c r="P2652" s="31">
        <v>0.73399999999999999</v>
      </c>
    </row>
    <row r="2653" spans="1:16" x14ac:dyDescent="0.35">
      <c r="A2653" s="2" t="s">
        <v>15</v>
      </c>
      <c r="B2653" s="27">
        <v>2</v>
      </c>
      <c r="C2653" s="2" t="s">
        <v>299</v>
      </c>
      <c r="D2653" s="11" t="s">
        <v>193</v>
      </c>
      <c r="E2653" s="11"/>
      <c r="F2653" s="11" t="s">
        <v>163</v>
      </c>
      <c r="G2653" s="11" t="s">
        <v>659</v>
      </c>
      <c r="H2653" s="11" t="s">
        <v>7273</v>
      </c>
      <c r="I2653" s="68" t="s">
        <v>2040</v>
      </c>
      <c r="J2653" s="68"/>
      <c r="K2653" s="68"/>
      <c r="L2653" s="68"/>
      <c r="M2653" s="68" t="s">
        <v>2040</v>
      </c>
      <c r="N2653" s="68"/>
      <c r="O2653" s="31" t="s">
        <v>4068</v>
      </c>
      <c r="P2653" s="31">
        <v>0.73399999999999999</v>
      </c>
    </row>
    <row r="2654" spans="1:16" x14ac:dyDescent="0.35">
      <c r="A2654" s="2" t="s">
        <v>15</v>
      </c>
      <c r="B2654" s="27">
        <v>2</v>
      </c>
      <c r="C2654" s="2" t="s">
        <v>299</v>
      </c>
      <c r="D2654" s="11" t="s">
        <v>193</v>
      </c>
      <c r="E2654" s="11"/>
      <c r="F2654" s="11" t="s">
        <v>163</v>
      </c>
      <c r="G2654" s="11" t="s">
        <v>659</v>
      </c>
      <c r="H2654" s="11" t="s">
        <v>7288</v>
      </c>
      <c r="I2654" s="68"/>
      <c r="J2654" s="68"/>
      <c r="K2654" s="68"/>
      <c r="L2654" s="68"/>
      <c r="M2654" s="68"/>
      <c r="N2654" s="68" t="s">
        <v>2040</v>
      </c>
      <c r="O2654" s="31" t="s">
        <v>4069</v>
      </c>
      <c r="P2654" s="31">
        <v>0.51</v>
      </c>
    </row>
    <row r="2655" spans="1:16" x14ac:dyDescent="0.35">
      <c r="A2655" s="2" t="s">
        <v>15</v>
      </c>
      <c r="B2655" s="27">
        <v>2</v>
      </c>
      <c r="C2655" s="2" t="s">
        <v>299</v>
      </c>
      <c r="D2655" s="11" t="s">
        <v>193</v>
      </c>
      <c r="E2655" s="11"/>
      <c r="F2655" s="11" t="s">
        <v>163</v>
      </c>
      <c r="G2655" s="11" t="s">
        <v>659</v>
      </c>
      <c r="H2655" s="11" t="s">
        <v>7276</v>
      </c>
      <c r="I2655" s="68"/>
      <c r="J2655" s="68"/>
      <c r="K2655" s="68"/>
      <c r="L2655" s="68"/>
      <c r="M2655" s="68" t="s">
        <v>2040</v>
      </c>
      <c r="N2655" s="68" t="s">
        <v>2040</v>
      </c>
      <c r="O2655" s="31" t="s">
        <v>4070</v>
      </c>
      <c r="P2655" s="31">
        <v>0.38300000000000001</v>
      </c>
    </row>
    <row r="2656" spans="1:16" x14ac:dyDescent="0.35">
      <c r="A2656" s="2" t="s">
        <v>15</v>
      </c>
      <c r="B2656" s="27">
        <v>2</v>
      </c>
      <c r="C2656" s="2" t="s">
        <v>299</v>
      </c>
      <c r="D2656" s="11" t="s">
        <v>193</v>
      </c>
      <c r="E2656" s="11"/>
      <c r="F2656" s="11" t="s">
        <v>163</v>
      </c>
      <c r="G2656" s="11" t="s">
        <v>659</v>
      </c>
      <c r="H2656" s="11" t="s">
        <v>7282</v>
      </c>
      <c r="I2656" s="68" t="s">
        <v>2040</v>
      </c>
      <c r="J2656" s="68"/>
      <c r="K2656" s="68"/>
      <c r="L2656" s="68"/>
      <c r="M2656" s="68"/>
      <c r="N2656" s="68" t="s">
        <v>2040</v>
      </c>
      <c r="O2656" s="31" t="s">
        <v>4071</v>
      </c>
      <c r="P2656" s="31">
        <v>0.60599999999999998</v>
      </c>
    </row>
    <row r="2657" spans="1:16" x14ac:dyDescent="0.35">
      <c r="A2657" s="2" t="s">
        <v>15</v>
      </c>
      <c r="B2657" s="27">
        <v>2</v>
      </c>
      <c r="C2657" s="2" t="s">
        <v>299</v>
      </c>
      <c r="D2657" s="11" t="s">
        <v>193</v>
      </c>
      <c r="E2657" s="11"/>
      <c r="F2657" s="11" t="s">
        <v>163</v>
      </c>
      <c r="G2657" s="11" t="s">
        <v>659</v>
      </c>
      <c r="H2657" s="11" t="s">
        <v>7272</v>
      </c>
      <c r="I2657" s="68" t="s">
        <v>2040</v>
      </c>
      <c r="J2657" s="68"/>
      <c r="K2657" s="68"/>
      <c r="L2657" s="68"/>
      <c r="M2657" s="68" t="s">
        <v>2040</v>
      </c>
      <c r="N2657" s="68" t="s">
        <v>2040</v>
      </c>
      <c r="O2657" s="31" t="s">
        <v>4072</v>
      </c>
      <c r="P2657" s="31">
        <v>0.60599999999999998</v>
      </c>
    </row>
    <row r="2658" spans="1:16" x14ac:dyDescent="0.35">
      <c r="A2658" s="2" t="s">
        <v>15</v>
      </c>
      <c r="B2658" s="27">
        <v>2</v>
      </c>
      <c r="C2658" s="2" t="s">
        <v>299</v>
      </c>
      <c r="D2658" s="11" t="s">
        <v>7</v>
      </c>
      <c r="E2658" s="11"/>
      <c r="F2658" s="33" t="s">
        <v>189</v>
      </c>
      <c r="G2658" s="33" t="s">
        <v>608</v>
      </c>
      <c r="H2658" s="11" t="s">
        <v>7269</v>
      </c>
      <c r="I2658" s="67"/>
      <c r="J2658" s="67"/>
      <c r="K2658" s="67"/>
      <c r="L2658" s="67"/>
      <c r="M2658" s="67"/>
      <c r="N2658" s="67"/>
      <c r="O2658" s="31" t="s">
        <v>2072</v>
      </c>
      <c r="P2658" s="31">
        <v>0.10199999999999999</v>
      </c>
    </row>
    <row r="2659" spans="1:16" x14ac:dyDescent="0.35">
      <c r="A2659" s="2" t="s">
        <v>15</v>
      </c>
      <c r="B2659" s="27">
        <v>2</v>
      </c>
      <c r="C2659" s="2" t="s">
        <v>299</v>
      </c>
      <c r="D2659" s="11" t="s">
        <v>7</v>
      </c>
      <c r="E2659" s="11"/>
      <c r="F2659" s="33" t="s">
        <v>189</v>
      </c>
      <c r="G2659" s="33" t="s">
        <v>608</v>
      </c>
      <c r="H2659" s="11" t="s">
        <v>7279</v>
      </c>
      <c r="I2659" s="68"/>
      <c r="J2659" s="68"/>
      <c r="K2659" s="68"/>
      <c r="L2659" s="68"/>
      <c r="M2659" s="68" t="s">
        <v>2040</v>
      </c>
      <c r="N2659" s="68"/>
      <c r="O2659" s="31" t="s">
        <v>4073</v>
      </c>
      <c r="P2659" s="31">
        <v>8.2000000000000003E-2</v>
      </c>
    </row>
    <row r="2660" spans="1:16" x14ac:dyDescent="0.35">
      <c r="A2660" s="2" t="s">
        <v>15</v>
      </c>
      <c r="B2660" s="27">
        <v>2</v>
      </c>
      <c r="C2660" s="2" t="s">
        <v>299</v>
      </c>
      <c r="D2660" s="11" t="s">
        <v>7</v>
      </c>
      <c r="E2660" s="11"/>
      <c r="F2660" s="33" t="s">
        <v>189</v>
      </c>
      <c r="G2660" s="33" t="s">
        <v>608</v>
      </c>
      <c r="H2660" s="11" t="s">
        <v>7285</v>
      </c>
      <c r="I2660" s="68" t="s">
        <v>2040</v>
      </c>
      <c r="J2660" s="68"/>
      <c r="K2660" s="68"/>
      <c r="L2660" s="68"/>
      <c r="M2660" s="68"/>
      <c r="N2660" s="68"/>
      <c r="O2660" s="31" t="s">
        <v>4074</v>
      </c>
      <c r="P2660" s="31">
        <v>0.11700000000000001</v>
      </c>
    </row>
    <row r="2661" spans="1:16" x14ac:dyDescent="0.35">
      <c r="A2661" s="2" t="s">
        <v>15</v>
      </c>
      <c r="B2661" s="27">
        <v>2</v>
      </c>
      <c r="C2661" s="2" t="s">
        <v>299</v>
      </c>
      <c r="D2661" s="11" t="s">
        <v>7</v>
      </c>
      <c r="E2661" s="11"/>
      <c r="F2661" s="33" t="s">
        <v>189</v>
      </c>
      <c r="G2661" s="33" t="s">
        <v>608</v>
      </c>
      <c r="H2661" s="11" t="s">
        <v>7273</v>
      </c>
      <c r="I2661" s="68" t="s">
        <v>2040</v>
      </c>
      <c r="J2661" s="68"/>
      <c r="K2661" s="68"/>
      <c r="L2661" s="68"/>
      <c r="M2661" s="68" t="s">
        <v>2040</v>
      </c>
      <c r="N2661" s="68"/>
      <c r="O2661" s="31" t="s">
        <v>4075</v>
      </c>
      <c r="P2661" s="31">
        <v>0.11700000000000001</v>
      </c>
    </row>
    <row r="2662" spans="1:16" x14ac:dyDescent="0.35">
      <c r="A2662" s="2" t="s">
        <v>15</v>
      </c>
      <c r="B2662" s="27">
        <v>2</v>
      </c>
      <c r="C2662" s="2" t="s">
        <v>299</v>
      </c>
      <c r="D2662" s="11" t="s">
        <v>7</v>
      </c>
      <c r="E2662" s="11"/>
      <c r="F2662" s="33" t="s">
        <v>189</v>
      </c>
      <c r="G2662" s="33" t="s">
        <v>608</v>
      </c>
      <c r="H2662" s="11" t="s">
        <v>5867</v>
      </c>
      <c r="I2662" s="68"/>
      <c r="J2662" s="68" t="s">
        <v>2040</v>
      </c>
      <c r="K2662" s="68"/>
      <c r="L2662" s="68"/>
      <c r="M2662" s="68"/>
      <c r="N2662" s="68"/>
      <c r="O2662" s="31" t="s">
        <v>4076</v>
      </c>
      <c r="P2662" s="31">
        <v>0.112</v>
      </c>
    </row>
    <row r="2663" spans="1:16" x14ac:dyDescent="0.35">
      <c r="A2663" s="2" t="s">
        <v>15</v>
      </c>
      <c r="B2663" s="27">
        <v>2</v>
      </c>
      <c r="C2663" s="2" t="s">
        <v>299</v>
      </c>
      <c r="D2663" s="11" t="s">
        <v>7</v>
      </c>
      <c r="E2663" s="11"/>
      <c r="F2663" s="33" t="s">
        <v>189</v>
      </c>
      <c r="G2663" s="33" t="s">
        <v>608</v>
      </c>
      <c r="H2663" s="11" t="s">
        <v>7296</v>
      </c>
      <c r="I2663" s="68"/>
      <c r="J2663" s="68" t="s">
        <v>2040</v>
      </c>
      <c r="K2663" s="68"/>
      <c r="L2663" s="68"/>
      <c r="M2663" s="68" t="s">
        <v>2040</v>
      </c>
      <c r="N2663" s="68"/>
      <c r="O2663" s="31" t="s">
        <v>4077</v>
      </c>
      <c r="P2663" s="31">
        <v>0.112</v>
      </c>
    </row>
    <row r="2664" spans="1:16" x14ac:dyDescent="0.35">
      <c r="A2664" s="2" t="s">
        <v>15</v>
      </c>
      <c r="B2664" s="27">
        <v>2</v>
      </c>
      <c r="C2664" s="2" t="s">
        <v>299</v>
      </c>
      <c r="D2664" s="11" t="s">
        <v>7</v>
      </c>
      <c r="E2664" s="11"/>
      <c r="F2664" s="33" t="s">
        <v>189</v>
      </c>
      <c r="G2664" s="33" t="s">
        <v>608</v>
      </c>
      <c r="H2664" s="11" t="s">
        <v>7298</v>
      </c>
      <c r="I2664" s="68" t="s">
        <v>2040</v>
      </c>
      <c r="J2664" s="68" t="s">
        <v>2040</v>
      </c>
      <c r="K2664" s="68"/>
      <c r="L2664" s="68"/>
      <c r="M2664" s="68"/>
      <c r="N2664" s="68"/>
      <c r="O2664" s="31" t="s">
        <v>4078</v>
      </c>
      <c r="P2664" s="31">
        <v>0.128</v>
      </c>
    </row>
    <row r="2665" spans="1:16" x14ac:dyDescent="0.35">
      <c r="A2665" s="2" t="s">
        <v>15</v>
      </c>
      <c r="B2665" s="27">
        <v>2</v>
      </c>
      <c r="C2665" s="2" t="s">
        <v>299</v>
      </c>
      <c r="D2665" s="11" t="s">
        <v>7</v>
      </c>
      <c r="E2665" s="11"/>
      <c r="F2665" s="33" t="s">
        <v>189</v>
      </c>
      <c r="G2665" s="33" t="s">
        <v>608</v>
      </c>
      <c r="H2665" s="11" t="s">
        <v>7294</v>
      </c>
      <c r="I2665" s="68" t="s">
        <v>2040</v>
      </c>
      <c r="J2665" s="68" t="s">
        <v>2040</v>
      </c>
      <c r="K2665" s="68"/>
      <c r="L2665" s="68"/>
      <c r="M2665" s="68" t="s">
        <v>2040</v>
      </c>
      <c r="N2665" s="68"/>
      <c r="O2665" s="31" t="s">
        <v>4079</v>
      </c>
      <c r="P2665" s="31">
        <v>0.128</v>
      </c>
    </row>
    <row r="2666" spans="1:16" x14ac:dyDescent="0.35">
      <c r="A2666" s="2" t="s">
        <v>15</v>
      </c>
      <c r="B2666" s="27">
        <v>2</v>
      </c>
      <c r="C2666" s="2" t="s">
        <v>299</v>
      </c>
      <c r="D2666" s="11" t="s">
        <v>7</v>
      </c>
      <c r="E2666" s="11"/>
      <c r="F2666" s="33" t="s">
        <v>104</v>
      </c>
      <c r="G2666" s="33" t="s">
        <v>608</v>
      </c>
      <c r="H2666" s="11" t="s">
        <v>7269</v>
      </c>
      <c r="I2666" s="68"/>
      <c r="J2666" s="68"/>
      <c r="K2666" s="68"/>
      <c r="L2666" s="68"/>
      <c r="M2666" s="68"/>
      <c r="N2666" s="68"/>
      <c r="O2666" s="31" t="s">
        <v>2073</v>
      </c>
      <c r="P2666" s="31">
        <v>0.218</v>
      </c>
    </row>
    <row r="2667" spans="1:16" x14ac:dyDescent="0.35">
      <c r="A2667" s="2" t="s">
        <v>15</v>
      </c>
      <c r="B2667" s="27">
        <v>2</v>
      </c>
      <c r="C2667" s="2" t="s">
        <v>299</v>
      </c>
      <c r="D2667" s="11" t="s">
        <v>7</v>
      </c>
      <c r="E2667" s="11"/>
      <c r="F2667" s="33" t="s">
        <v>104</v>
      </c>
      <c r="G2667" s="33" t="s">
        <v>608</v>
      </c>
      <c r="H2667" s="11" t="s">
        <v>7279</v>
      </c>
      <c r="I2667" s="68"/>
      <c r="J2667" s="68"/>
      <c r="K2667" s="68"/>
      <c r="L2667" s="68"/>
      <c r="M2667" s="68" t="s">
        <v>2040</v>
      </c>
      <c r="N2667" s="68"/>
      <c r="O2667" s="31" t="s">
        <v>4080</v>
      </c>
      <c r="P2667" s="31">
        <v>0.17399999999999999</v>
      </c>
    </row>
    <row r="2668" spans="1:16" x14ac:dyDescent="0.35">
      <c r="A2668" s="2" t="s">
        <v>15</v>
      </c>
      <c r="B2668" s="27">
        <v>2</v>
      </c>
      <c r="C2668" s="2" t="s">
        <v>299</v>
      </c>
      <c r="D2668" s="11" t="s">
        <v>7</v>
      </c>
      <c r="E2668" s="11"/>
      <c r="F2668" s="33" t="s">
        <v>104</v>
      </c>
      <c r="G2668" s="33" t="s">
        <v>608</v>
      </c>
      <c r="H2668" s="11" t="s">
        <v>7285</v>
      </c>
      <c r="I2668" s="68" t="s">
        <v>2040</v>
      </c>
      <c r="J2668" s="68"/>
      <c r="K2668" s="68"/>
      <c r="L2668" s="68"/>
      <c r="M2668" s="68"/>
      <c r="N2668" s="68"/>
      <c r="O2668" s="31" t="s">
        <v>4081</v>
      </c>
      <c r="P2668" s="31">
        <v>0.251</v>
      </c>
    </row>
    <row r="2669" spans="1:16" x14ac:dyDescent="0.35">
      <c r="A2669" s="2" t="s">
        <v>15</v>
      </c>
      <c r="B2669" s="27">
        <v>2</v>
      </c>
      <c r="C2669" s="2" t="s">
        <v>299</v>
      </c>
      <c r="D2669" s="11" t="s">
        <v>7</v>
      </c>
      <c r="E2669" s="11"/>
      <c r="F2669" s="33" t="s">
        <v>104</v>
      </c>
      <c r="G2669" s="33" t="s">
        <v>608</v>
      </c>
      <c r="H2669" s="11" t="s">
        <v>7273</v>
      </c>
      <c r="I2669" s="68" t="s">
        <v>2040</v>
      </c>
      <c r="J2669" s="68"/>
      <c r="K2669" s="68"/>
      <c r="L2669" s="68"/>
      <c r="M2669" s="68" t="s">
        <v>2040</v>
      </c>
      <c r="N2669" s="68"/>
      <c r="O2669" s="31" t="s">
        <v>4082</v>
      </c>
      <c r="P2669" s="31">
        <v>0.251</v>
      </c>
    </row>
    <row r="2670" spans="1:16" x14ac:dyDescent="0.35">
      <c r="A2670" s="2" t="s">
        <v>15</v>
      </c>
      <c r="B2670" s="27">
        <v>2</v>
      </c>
      <c r="C2670" s="2" t="s">
        <v>299</v>
      </c>
      <c r="D2670" s="11" t="s">
        <v>7</v>
      </c>
      <c r="E2670" s="11"/>
      <c r="F2670" s="33" t="s">
        <v>104</v>
      </c>
      <c r="G2670" s="33" t="s">
        <v>608</v>
      </c>
      <c r="H2670" s="11" t="s">
        <v>5867</v>
      </c>
      <c r="I2670" s="68"/>
      <c r="J2670" s="68" t="s">
        <v>2040</v>
      </c>
      <c r="K2670" s="68"/>
      <c r="L2670" s="68"/>
      <c r="M2670" s="68"/>
      <c r="N2670" s="68"/>
      <c r="O2670" s="31" t="s">
        <v>4083</v>
      </c>
      <c r="P2670" s="31">
        <v>0.24</v>
      </c>
    </row>
    <row r="2671" spans="1:16" x14ac:dyDescent="0.35">
      <c r="A2671" s="2" t="s">
        <v>15</v>
      </c>
      <c r="B2671" s="27">
        <v>2</v>
      </c>
      <c r="C2671" s="2" t="s">
        <v>299</v>
      </c>
      <c r="D2671" s="11" t="s">
        <v>7</v>
      </c>
      <c r="E2671" s="11"/>
      <c r="F2671" s="33" t="s">
        <v>104</v>
      </c>
      <c r="G2671" s="33" t="s">
        <v>608</v>
      </c>
      <c r="H2671" s="11" t="s">
        <v>7296</v>
      </c>
      <c r="I2671" s="68"/>
      <c r="J2671" s="68" t="s">
        <v>2040</v>
      </c>
      <c r="K2671" s="68"/>
      <c r="L2671" s="68"/>
      <c r="M2671" s="68" t="s">
        <v>2040</v>
      </c>
      <c r="N2671" s="68"/>
      <c r="O2671" s="31" t="s">
        <v>4084</v>
      </c>
      <c r="P2671" s="31">
        <v>0.24</v>
      </c>
    </row>
    <row r="2672" spans="1:16" x14ac:dyDescent="0.35">
      <c r="A2672" s="2" t="s">
        <v>15</v>
      </c>
      <c r="B2672" s="27">
        <v>2</v>
      </c>
      <c r="C2672" s="2" t="s">
        <v>299</v>
      </c>
      <c r="D2672" s="11" t="s">
        <v>7</v>
      </c>
      <c r="E2672" s="11"/>
      <c r="F2672" s="33" t="s">
        <v>104</v>
      </c>
      <c r="G2672" s="33" t="s">
        <v>608</v>
      </c>
      <c r="H2672" s="11" t="s">
        <v>7298</v>
      </c>
      <c r="I2672" s="68" t="s">
        <v>2040</v>
      </c>
      <c r="J2672" s="68" t="s">
        <v>2040</v>
      </c>
      <c r="K2672" s="68"/>
      <c r="L2672" s="68"/>
      <c r="M2672" s="68"/>
      <c r="N2672" s="68"/>
      <c r="O2672" s="31" t="s">
        <v>4085</v>
      </c>
      <c r="P2672" s="31">
        <v>0.27300000000000002</v>
      </c>
    </row>
    <row r="2673" spans="1:16" x14ac:dyDescent="0.35">
      <c r="A2673" s="2" t="s">
        <v>15</v>
      </c>
      <c r="B2673" s="27">
        <v>2</v>
      </c>
      <c r="C2673" s="2" t="s">
        <v>299</v>
      </c>
      <c r="D2673" s="11" t="s">
        <v>7</v>
      </c>
      <c r="E2673" s="11"/>
      <c r="F2673" s="33" t="s">
        <v>104</v>
      </c>
      <c r="G2673" s="33" t="s">
        <v>608</v>
      </c>
      <c r="H2673" s="11" t="s">
        <v>7294</v>
      </c>
      <c r="I2673" s="68" t="s">
        <v>2040</v>
      </c>
      <c r="J2673" s="68" t="s">
        <v>2040</v>
      </c>
      <c r="K2673" s="68"/>
      <c r="L2673" s="68"/>
      <c r="M2673" s="68" t="s">
        <v>2040</v>
      </c>
      <c r="N2673" s="68"/>
      <c r="O2673" s="31" t="s">
        <v>4086</v>
      </c>
      <c r="P2673" s="31">
        <v>0.27300000000000002</v>
      </c>
    </row>
    <row r="2674" spans="1:16" x14ac:dyDescent="0.35">
      <c r="A2674" s="2" t="s">
        <v>15</v>
      </c>
      <c r="B2674" s="27">
        <v>2</v>
      </c>
      <c r="C2674" s="2" t="s">
        <v>299</v>
      </c>
      <c r="D2674" s="11" t="s">
        <v>7</v>
      </c>
      <c r="E2674" s="11"/>
      <c r="F2674" s="33" t="s">
        <v>171</v>
      </c>
      <c r="G2674" s="33" t="s">
        <v>608</v>
      </c>
      <c r="H2674" s="11" t="s">
        <v>7269</v>
      </c>
      <c r="I2674" s="68"/>
      <c r="J2674" s="68"/>
      <c r="K2674" s="68"/>
      <c r="L2674" s="68"/>
      <c r="M2674" s="68"/>
      <c r="N2674" s="68"/>
      <c r="O2674" s="31" t="s">
        <v>2074</v>
      </c>
      <c r="P2674" s="31">
        <v>0.36299999999999999</v>
      </c>
    </row>
    <row r="2675" spans="1:16" x14ac:dyDescent="0.35">
      <c r="A2675" s="2" t="s">
        <v>15</v>
      </c>
      <c r="B2675" s="27">
        <v>2</v>
      </c>
      <c r="C2675" s="2" t="s">
        <v>299</v>
      </c>
      <c r="D2675" s="11" t="s">
        <v>7</v>
      </c>
      <c r="E2675" s="11"/>
      <c r="F2675" s="33" t="s">
        <v>171</v>
      </c>
      <c r="G2675" s="33" t="s">
        <v>608</v>
      </c>
      <c r="H2675" s="11" t="s">
        <v>7279</v>
      </c>
      <c r="I2675" s="68"/>
      <c r="J2675" s="68"/>
      <c r="K2675" s="68"/>
      <c r="L2675" s="68"/>
      <c r="M2675" s="68" t="s">
        <v>2040</v>
      </c>
      <c r="N2675" s="68"/>
      <c r="O2675" s="31" t="s">
        <v>4087</v>
      </c>
      <c r="P2675" s="31">
        <v>0.28999999999999998</v>
      </c>
    </row>
    <row r="2676" spans="1:16" x14ac:dyDescent="0.35">
      <c r="A2676" s="2" t="s">
        <v>15</v>
      </c>
      <c r="B2676" s="27">
        <v>2</v>
      </c>
      <c r="C2676" s="2" t="s">
        <v>299</v>
      </c>
      <c r="D2676" s="11" t="s">
        <v>7</v>
      </c>
      <c r="E2676" s="11"/>
      <c r="F2676" s="33" t="s">
        <v>171</v>
      </c>
      <c r="G2676" s="33" t="s">
        <v>608</v>
      </c>
      <c r="H2676" s="11" t="s">
        <v>7285</v>
      </c>
      <c r="I2676" s="68" t="s">
        <v>2040</v>
      </c>
      <c r="J2676" s="68"/>
      <c r="K2676" s="68"/>
      <c r="L2676" s="68"/>
      <c r="M2676" s="68"/>
      <c r="N2676" s="68"/>
      <c r="O2676" s="31" t="s">
        <v>4088</v>
      </c>
      <c r="P2676" s="31">
        <v>0.41699999999999998</v>
      </c>
    </row>
    <row r="2677" spans="1:16" x14ac:dyDescent="0.35">
      <c r="A2677" s="2" t="s">
        <v>15</v>
      </c>
      <c r="B2677" s="27">
        <v>2</v>
      </c>
      <c r="C2677" s="2" t="s">
        <v>299</v>
      </c>
      <c r="D2677" s="11" t="s">
        <v>7</v>
      </c>
      <c r="E2677" s="11"/>
      <c r="F2677" s="33" t="s">
        <v>171</v>
      </c>
      <c r="G2677" s="33" t="s">
        <v>608</v>
      </c>
      <c r="H2677" s="11" t="s">
        <v>7273</v>
      </c>
      <c r="I2677" s="68" t="s">
        <v>2040</v>
      </c>
      <c r="J2677" s="68"/>
      <c r="K2677" s="68"/>
      <c r="L2677" s="68"/>
      <c r="M2677" s="68" t="s">
        <v>2040</v>
      </c>
      <c r="N2677" s="68"/>
      <c r="O2677" s="31" t="s">
        <v>4089</v>
      </c>
      <c r="P2677" s="31">
        <v>0.41699999999999998</v>
      </c>
    </row>
    <row r="2678" spans="1:16" x14ac:dyDescent="0.35">
      <c r="A2678" s="2" t="s">
        <v>15</v>
      </c>
      <c r="B2678" s="27">
        <v>2</v>
      </c>
      <c r="C2678" s="2" t="s">
        <v>299</v>
      </c>
      <c r="D2678" s="11" t="s">
        <v>7</v>
      </c>
      <c r="E2678" s="11"/>
      <c r="F2678" s="33" t="s">
        <v>171</v>
      </c>
      <c r="G2678" s="33" t="s">
        <v>608</v>
      </c>
      <c r="H2678" s="11" t="s">
        <v>5867</v>
      </c>
      <c r="I2678" s="68"/>
      <c r="J2678" s="68" t="s">
        <v>2040</v>
      </c>
      <c r="K2678" s="68"/>
      <c r="L2678" s="68"/>
      <c r="M2678" s="68"/>
      <c r="N2678" s="68"/>
      <c r="O2678" s="31" t="s">
        <v>4090</v>
      </c>
      <c r="P2678" s="31">
        <v>0.39900000000000002</v>
      </c>
    </row>
    <row r="2679" spans="1:16" x14ac:dyDescent="0.35">
      <c r="A2679" s="2" t="s">
        <v>15</v>
      </c>
      <c r="B2679" s="27">
        <v>2</v>
      </c>
      <c r="C2679" s="2" t="s">
        <v>299</v>
      </c>
      <c r="D2679" s="11" t="s">
        <v>7</v>
      </c>
      <c r="E2679" s="11"/>
      <c r="F2679" s="33" t="s">
        <v>171</v>
      </c>
      <c r="G2679" s="33" t="s">
        <v>608</v>
      </c>
      <c r="H2679" s="11" t="s">
        <v>7296</v>
      </c>
      <c r="I2679" s="68"/>
      <c r="J2679" s="68" t="s">
        <v>2040</v>
      </c>
      <c r="K2679" s="68"/>
      <c r="L2679" s="68"/>
      <c r="M2679" s="68" t="s">
        <v>2040</v>
      </c>
      <c r="N2679" s="68"/>
      <c r="O2679" s="31" t="s">
        <v>4091</v>
      </c>
      <c r="P2679" s="31">
        <v>0.39900000000000002</v>
      </c>
    </row>
    <row r="2680" spans="1:16" x14ac:dyDescent="0.35">
      <c r="A2680" s="2" t="s">
        <v>15</v>
      </c>
      <c r="B2680" s="27">
        <v>2</v>
      </c>
      <c r="C2680" s="2" t="s">
        <v>299</v>
      </c>
      <c r="D2680" s="11" t="s">
        <v>7</v>
      </c>
      <c r="E2680" s="11"/>
      <c r="F2680" s="33" t="s">
        <v>171</v>
      </c>
      <c r="G2680" s="33" t="s">
        <v>608</v>
      </c>
      <c r="H2680" s="11" t="s">
        <v>7298</v>
      </c>
      <c r="I2680" s="68" t="s">
        <v>2040</v>
      </c>
      <c r="J2680" s="68" t="s">
        <v>2040</v>
      </c>
      <c r="K2680" s="68"/>
      <c r="L2680" s="68"/>
      <c r="M2680" s="68"/>
      <c r="N2680" s="68"/>
      <c r="O2680" s="31" t="s">
        <v>4092</v>
      </c>
      <c r="P2680" s="31">
        <v>0.45400000000000001</v>
      </c>
    </row>
    <row r="2681" spans="1:16" x14ac:dyDescent="0.35">
      <c r="A2681" s="2" t="s">
        <v>15</v>
      </c>
      <c r="B2681" s="27">
        <v>2</v>
      </c>
      <c r="C2681" s="2" t="s">
        <v>299</v>
      </c>
      <c r="D2681" s="11" t="s">
        <v>7</v>
      </c>
      <c r="E2681" s="11"/>
      <c r="F2681" s="33" t="s">
        <v>171</v>
      </c>
      <c r="G2681" s="33" t="s">
        <v>608</v>
      </c>
      <c r="H2681" s="11" t="s">
        <v>7294</v>
      </c>
      <c r="I2681" s="68" t="s">
        <v>2040</v>
      </c>
      <c r="J2681" s="68" t="s">
        <v>2040</v>
      </c>
      <c r="K2681" s="68"/>
      <c r="L2681" s="68"/>
      <c r="M2681" s="68" t="s">
        <v>2040</v>
      </c>
      <c r="N2681" s="68"/>
      <c r="O2681" s="31" t="s">
        <v>4093</v>
      </c>
      <c r="P2681" s="31">
        <v>0.45400000000000001</v>
      </c>
    </row>
    <row r="2682" spans="1:16" x14ac:dyDescent="0.35">
      <c r="A2682" s="2" t="s">
        <v>15</v>
      </c>
      <c r="B2682" s="27">
        <v>2</v>
      </c>
      <c r="C2682" s="2" t="s">
        <v>299</v>
      </c>
      <c r="D2682" s="11" t="s">
        <v>194</v>
      </c>
      <c r="E2682" s="11"/>
      <c r="F2682" s="33" t="s">
        <v>608</v>
      </c>
      <c r="G2682" s="33" t="s">
        <v>608</v>
      </c>
      <c r="H2682" s="11" t="s">
        <v>7269</v>
      </c>
      <c r="I2682" s="67"/>
      <c r="J2682" s="67"/>
      <c r="K2682" s="67"/>
      <c r="L2682" s="67"/>
      <c r="M2682" s="67"/>
      <c r="N2682" s="67"/>
      <c r="O2682" s="31" t="s">
        <v>1419</v>
      </c>
      <c r="P2682" s="31">
        <v>0.63800000000000001</v>
      </c>
    </row>
    <row r="2683" spans="1:16" x14ac:dyDescent="0.35">
      <c r="A2683" s="2" t="s">
        <v>15</v>
      </c>
      <c r="B2683" s="27">
        <v>2</v>
      </c>
      <c r="C2683" s="2" t="s">
        <v>299</v>
      </c>
      <c r="D2683" s="11" t="s">
        <v>194</v>
      </c>
      <c r="E2683" s="11"/>
      <c r="F2683" s="33" t="s">
        <v>608</v>
      </c>
      <c r="G2683" s="33" t="s">
        <v>608</v>
      </c>
      <c r="H2683" s="11" t="s">
        <v>7279</v>
      </c>
      <c r="I2683" s="68"/>
      <c r="J2683" s="68"/>
      <c r="K2683" s="68"/>
      <c r="L2683" s="68"/>
      <c r="M2683" s="68" t="s">
        <v>2040</v>
      </c>
      <c r="N2683" s="68"/>
      <c r="O2683" s="31" t="s">
        <v>4094</v>
      </c>
      <c r="P2683" s="31">
        <v>0.51</v>
      </c>
    </row>
    <row r="2684" spans="1:16" x14ac:dyDescent="0.35">
      <c r="A2684" s="2" t="s">
        <v>15</v>
      </c>
      <c r="B2684" s="27">
        <v>2</v>
      </c>
      <c r="C2684" s="2" t="s">
        <v>299</v>
      </c>
      <c r="D2684" s="11" t="s">
        <v>194</v>
      </c>
      <c r="E2684" s="11"/>
      <c r="F2684" s="33" t="s">
        <v>608</v>
      </c>
      <c r="G2684" s="33" t="s">
        <v>608</v>
      </c>
      <c r="H2684" s="11" t="s">
        <v>7285</v>
      </c>
      <c r="I2684" s="68" t="s">
        <v>2040</v>
      </c>
      <c r="J2684" s="68"/>
      <c r="K2684" s="68"/>
      <c r="L2684" s="68"/>
      <c r="M2684" s="68"/>
      <c r="N2684" s="68"/>
      <c r="O2684" s="31" t="s">
        <v>4095</v>
      </c>
      <c r="P2684" s="31">
        <v>0.73399999999999999</v>
      </c>
    </row>
    <row r="2685" spans="1:16" x14ac:dyDescent="0.35">
      <c r="A2685" s="2" t="s">
        <v>15</v>
      </c>
      <c r="B2685" s="27">
        <v>2</v>
      </c>
      <c r="C2685" s="2" t="s">
        <v>299</v>
      </c>
      <c r="D2685" s="11" t="s">
        <v>194</v>
      </c>
      <c r="E2685" s="11"/>
      <c r="F2685" s="33" t="s">
        <v>608</v>
      </c>
      <c r="G2685" s="33" t="s">
        <v>608</v>
      </c>
      <c r="H2685" s="11" t="s">
        <v>7273</v>
      </c>
      <c r="I2685" s="68" t="s">
        <v>2040</v>
      </c>
      <c r="J2685" s="68"/>
      <c r="K2685" s="68"/>
      <c r="L2685" s="68"/>
      <c r="M2685" s="68" t="s">
        <v>2040</v>
      </c>
      <c r="N2685" s="68"/>
      <c r="O2685" s="31" t="s">
        <v>4096</v>
      </c>
      <c r="P2685" s="31">
        <v>0.73399999999999999</v>
      </c>
    </row>
    <row r="2686" spans="1:16" x14ac:dyDescent="0.35">
      <c r="A2686" s="2" t="s">
        <v>15</v>
      </c>
      <c r="B2686" s="27">
        <v>2</v>
      </c>
      <c r="C2686" s="2" t="s">
        <v>299</v>
      </c>
      <c r="D2686" s="11" t="s">
        <v>194</v>
      </c>
      <c r="E2686" s="11"/>
      <c r="F2686" s="33" t="s">
        <v>608</v>
      </c>
      <c r="G2686" s="33" t="s">
        <v>608</v>
      </c>
      <c r="H2686" s="11" t="s">
        <v>7288</v>
      </c>
      <c r="I2686" s="68"/>
      <c r="J2686" s="68"/>
      <c r="K2686" s="68"/>
      <c r="L2686" s="68"/>
      <c r="M2686" s="68"/>
      <c r="N2686" s="68" t="s">
        <v>2040</v>
      </c>
      <c r="O2686" s="31" t="s">
        <v>4097</v>
      </c>
      <c r="P2686" s="31">
        <v>0.51</v>
      </c>
    </row>
    <row r="2687" spans="1:16" x14ac:dyDescent="0.35">
      <c r="A2687" s="2" t="s">
        <v>15</v>
      </c>
      <c r="B2687" s="27">
        <v>2</v>
      </c>
      <c r="C2687" s="2" t="s">
        <v>299</v>
      </c>
      <c r="D2687" s="11" t="s">
        <v>194</v>
      </c>
      <c r="E2687" s="11"/>
      <c r="F2687" s="33" t="s">
        <v>608</v>
      </c>
      <c r="G2687" s="33" t="s">
        <v>608</v>
      </c>
      <c r="H2687" s="11" t="s">
        <v>7276</v>
      </c>
      <c r="I2687" s="68"/>
      <c r="J2687" s="68"/>
      <c r="K2687" s="68"/>
      <c r="L2687" s="68"/>
      <c r="M2687" s="68" t="s">
        <v>2040</v>
      </c>
      <c r="N2687" s="68" t="s">
        <v>2040</v>
      </c>
      <c r="O2687" s="31" t="s">
        <v>4098</v>
      </c>
      <c r="P2687" s="31">
        <v>0.38300000000000001</v>
      </c>
    </row>
    <row r="2688" spans="1:16" x14ac:dyDescent="0.35">
      <c r="A2688" s="2" t="s">
        <v>15</v>
      </c>
      <c r="B2688" s="27">
        <v>2</v>
      </c>
      <c r="C2688" s="2" t="s">
        <v>299</v>
      </c>
      <c r="D2688" s="11" t="s">
        <v>194</v>
      </c>
      <c r="E2688" s="11"/>
      <c r="F2688" s="33" t="s">
        <v>608</v>
      </c>
      <c r="G2688" s="33" t="s">
        <v>608</v>
      </c>
      <c r="H2688" s="11" t="s">
        <v>7282</v>
      </c>
      <c r="I2688" s="68" t="s">
        <v>2040</v>
      </c>
      <c r="J2688" s="68"/>
      <c r="K2688" s="68"/>
      <c r="L2688" s="68"/>
      <c r="M2688" s="68"/>
      <c r="N2688" s="68" t="s">
        <v>2040</v>
      </c>
      <c r="O2688" s="31" t="s">
        <v>4099</v>
      </c>
      <c r="P2688" s="31">
        <v>0.60599999999999998</v>
      </c>
    </row>
    <row r="2689" spans="1:16" x14ac:dyDescent="0.35">
      <c r="A2689" s="2" t="s">
        <v>15</v>
      </c>
      <c r="B2689" s="27">
        <v>2</v>
      </c>
      <c r="C2689" s="2" t="s">
        <v>299</v>
      </c>
      <c r="D2689" s="11" t="s">
        <v>194</v>
      </c>
      <c r="E2689" s="11"/>
      <c r="F2689" s="33" t="s">
        <v>608</v>
      </c>
      <c r="G2689" s="33" t="s">
        <v>608</v>
      </c>
      <c r="H2689" s="11" t="s">
        <v>7272</v>
      </c>
      <c r="I2689" s="68" t="s">
        <v>2040</v>
      </c>
      <c r="J2689" s="68"/>
      <c r="K2689" s="68"/>
      <c r="L2689" s="68"/>
      <c r="M2689" s="68" t="s">
        <v>2040</v>
      </c>
      <c r="N2689" s="68" t="s">
        <v>2040</v>
      </c>
      <c r="O2689" s="31" t="s">
        <v>4100</v>
      </c>
      <c r="P2689" s="31">
        <v>0.60599999999999998</v>
      </c>
    </row>
    <row r="2690" spans="1:16" x14ac:dyDescent="0.35">
      <c r="A2690" s="2" t="s">
        <v>15</v>
      </c>
      <c r="B2690" s="27">
        <v>2</v>
      </c>
      <c r="C2690" s="2" t="s">
        <v>299</v>
      </c>
      <c r="D2690" s="11" t="s">
        <v>194</v>
      </c>
      <c r="E2690" s="11"/>
      <c r="F2690" s="33" t="s">
        <v>608</v>
      </c>
      <c r="G2690" s="33" t="s">
        <v>608</v>
      </c>
      <c r="H2690" s="11" t="s">
        <v>5867</v>
      </c>
      <c r="I2690" s="68"/>
      <c r="J2690" s="68" t="s">
        <v>2040</v>
      </c>
      <c r="K2690" s="68"/>
      <c r="L2690" s="68"/>
      <c r="M2690" s="68"/>
      <c r="N2690" s="68"/>
      <c r="O2690" s="31" t="s">
        <v>4101</v>
      </c>
      <c r="P2690" s="31">
        <v>0.70199999999999996</v>
      </c>
    </row>
    <row r="2691" spans="1:16" x14ac:dyDescent="0.35">
      <c r="A2691" s="2" t="s">
        <v>15</v>
      </c>
      <c r="B2691" s="27">
        <v>2</v>
      </c>
      <c r="C2691" s="2" t="s">
        <v>299</v>
      </c>
      <c r="D2691" s="11" t="s">
        <v>194</v>
      </c>
      <c r="E2691" s="11"/>
      <c r="F2691" s="33" t="s">
        <v>608</v>
      </c>
      <c r="G2691" s="33" t="s">
        <v>608</v>
      </c>
      <c r="H2691" s="11" t="s">
        <v>7296</v>
      </c>
      <c r="I2691" s="68"/>
      <c r="J2691" s="68" t="s">
        <v>2040</v>
      </c>
      <c r="K2691" s="68"/>
      <c r="L2691" s="68"/>
      <c r="M2691" s="68" t="s">
        <v>2040</v>
      </c>
      <c r="N2691" s="68"/>
      <c r="O2691" s="31" t="s">
        <v>4102</v>
      </c>
      <c r="P2691" s="31">
        <v>0.70199999999999996</v>
      </c>
    </row>
    <row r="2692" spans="1:16" x14ac:dyDescent="0.35">
      <c r="A2692" s="2" t="s">
        <v>15</v>
      </c>
      <c r="B2692" s="27">
        <v>2</v>
      </c>
      <c r="C2692" s="2" t="s">
        <v>299</v>
      </c>
      <c r="D2692" s="11" t="s">
        <v>194</v>
      </c>
      <c r="E2692" s="11"/>
      <c r="F2692" s="33" t="s">
        <v>608</v>
      </c>
      <c r="G2692" s="33" t="s">
        <v>608</v>
      </c>
      <c r="H2692" s="11" t="s">
        <v>7298</v>
      </c>
      <c r="I2692" s="68" t="s">
        <v>2040</v>
      </c>
      <c r="J2692" s="68" t="s">
        <v>2040</v>
      </c>
      <c r="K2692" s="68"/>
      <c r="L2692" s="68"/>
      <c r="M2692" s="68"/>
      <c r="N2692" s="68"/>
      <c r="O2692" s="31" t="s">
        <v>4103</v>
      </c>
      <c r="P2692" s="31">
        <v>0.79800000000000004</v>
      </c>
    </row>
    <row r="2693" spans="1:16" x14ac:dyDescent="0.35">
      <c r="A2693" s="2" t="s">
        <v>15</v>
      </c>
      <c r="B2693" s="27">
        <v>2</v>
      </c>
      <c r="C2693" s="2" t="s">
        <v>299</v>
      </c>
      <c r="D2693" s="11" t="s">
        <v>194</v>
      </c>
      <c r="E2693" s="11"/>
      <c r="F2693" s="33" t="s">
        <v>608</v>
      </c>
      <c r="G2693" s="33" t="s">
        <v>608</v>
      </c>
      <c r="H2693" s="11" t="s">
        <v>7294</v>
      </c>
      <c r="I2693" s="68" t="s">
        <v>2040</v>
      </c>
      <c r="J2693" s="68" t="s">
        <v>2040</v>
      </c>
      <c r="K2693" s="68"/>
      <c r="L2693" s="68"/>
      <c r="M2693" s="68" t="s">
        <v>2040</v>
      </c>
      <c r="N2693" s="68"/>
      <c r="O2693" s="31" t="s">
        <v>4104</v>
      </c>
      <c r="P2693" s="31">
        <v>0.79800000000000004</v>
      </c>
    </row>
    <row r="2694" spans="1:16" x14ac:dyDescent="0.35">
      <c r="A2694" s="2" t="s">
        <v>15</v>
      </c>
      <c r="B2694" s="27">
        <v>2</v>
      </c>
      <c r="C2694" s="2" t="s">
        <v>299</v>
      </c>
      <c r="D2694" s="11" t="s">
        <v>194</v>
      </c>
      <c r="E2694" s="11"/>
      <c r="F2694" s="33" t="s">
        <v>608</v>
      </c>
      <c r="G2694" s="33" t="s">
        <v>608</v>
      </c>
      <c r="H2694" s="11" t="s">
        <v>7299</v>
      </c>
      <c r="I2694" s="68"/>
      <c r="J2694" s="68" t="s">
        <v>2040</v>
      </c>
      <c r="K2694" s="68"/>
      <c r="L2694" s="68"/>
      <c r="M2694" s="68"/>
      <c r="N2694" s="68" t="s">
        <v>2040</v>
      </c>
      <c r="O2694" s="31" t="s">
        <v>4105</v>
      </c>
      <c r="P2694" s="31">
        <v>0.57399999999999995</v>
      </c>
    </row>
    <row r="2695" spans="1:16" x14ac:dyDescent="0.35">
      <c r="A2695" s="2" t="s">
        <v>15</v>
      </c>
      <c r="B2695" s="27">
        <v>2</v>
      </c>
      <c r="C2695" s="2" t="s">
        <v>299</v>
      </c>
      <c r="D2695" s="11" t="s">
        <v>194</v>
      </c>
      <c r="E2695" s="11"/>
      <c r="F2695" s="33" t="s">
        <v>608</v>
      </c>
      <c r="G2695" s="33" t="s">
        <v>608</v>
      </c>
      <c r="H2695" s="11" t="s">
        <v>7295</v>
      </c>
      <c r="I2695" s="68"/>
      <c r="J2695" s="68" t="s">
        <v>2040</v>
      </c>
      <c r="K2695" s="68"/>
      <c r="L2695" s="68"/>
      <c r="M2695" s="68" t="s">
        <v>2040</v>
      </c>
      <c r="N2695" s="68" t="s">
        <v>2040</v>
      </c>
      <c r="O2695" s="31" t="s">
        <v>4106</v>
      </c>
      <c r="P2695" s="31">
        <v>0.57399999999999995</v>
      </c>
    </row>
    <row r="2696" spans="1:16" x14ac:dyDescent="0.35">
      <c r="A2696" s="2" t="s">
        <v>15</v>
      </c>
      <c r="B2696" s="27">
        <v>2</v>
      </c>
      <c r="C2696" s="2" t="s">
        <v>299</v>
      </c>
      <c r="D2696" s="11" t="s">
        <v>194</v>
      </c>
      <c r="E2696" s="11"/>
      <c r="F2696" s="33" t="s">
        <v>608</v>
      </c>
      <c r="G2696" s="33" t="s">
        <v>608</v>
      </c>
      <c r="H2696" s="11" t="s">
        <v>7297</v>
      </c>
      <c r="I2696" s="68" t="s">
        <v>2040</v>
      </c>
      <c r="J2696" s="68" t="s">
        <v>2040</v>
      </c>
      <c r="K2696" s="68"/>
      <c r="L2696" s="68"/>
      <c r="M2696" s="68"/>
      <c r="N2696" s="68" t="s">
        <v>2040</v>
      </c>
      <c r="O2696" s="31" t="s">
        <v>4107</v>
      </c>
      <c r="P2696" s="31">
        <v>0.67</v>
      </c>
    </row>
    <row r="2697" spans="1:16" x14ac:dyDescent="0.35">
      <c r="A2697" s="2" t="s">
        <v>15</v>
      </c>
      <c r="B2697" s="27">
        <v>2</v>
      </c>
      <c r="C2697" s="2" t="s">
        <v>299</v>
      </c>
      <c r="D2697" s="11" t="s">
        <v>194</v>
      </c>
      <c r="E2697" s="11"/>
      <c r="F2697" s="33" t="s">
        <v>608</v>
      </c>
      <c r="G2697" s="33" t="s">
        <v>608</v>
      </c>
      <c r="H2697" s="11" t="s">
        <v>7291</v>
      </c>
      <c r="I2697" s="68" t="s">
        <v>2040</v>
      </c>
      <c r="J2697" s="68" t="s">
        <v>2040</v>
      </c>
      <c r="K2697" s="68"/>
      <c r="L2697" s="68"/>
      <c r="M2697" s="68" t="s">
        <v>2040</v>
      </c>
      <c r="N2697" s="68" t="s">
        <v>2040</v>
      </c>
      <c r="O2697" s="31" t="s">
        <v>4108</v>
      </c>
      <c r="P2697" s="31">
        <v>0.67</v>
      </c>
    </row>
    <row r="2698" spans="1:16" x14ac:dyDescent="0.35">
      <c r="A2698" s="2" t="s">
        <v>15</v>
      </c>
      <c r="B2698" s="27">
        <v>2</v>
      </c>
      <c r="C2698" s="2" t="s">
        <v>299</v>
      </c>
      <c r="D2698" s="11" t="s">
        <v>199</v>
      </c>
      <c r="E2698" s="11" t="s">
        <v>97</v>
      </c>
      <c r="F2698" s="33" t="s">
        <v>608</v>
      </c>
      <c r="G2698" s="33" t="s">
        <v>608</v>
      </c>
      <c r="H2698" s="11" t="s">
        <v>7269</v>
      </c>
      <c r="I2698" s="67"/>
      <c r="J2698" s="67"/>
      <c r="K2698" s="67"/>
      <c r="L2698" s="67"/>
      <c r="M2698" s="67"/>
      <c r="N2698" s="67"/>
      <c r="O2698" s="31" t="s">
        <v>1420</v>
      </c>
      <c r="P2698" s="31">
        <v>4.3999999999999997E-2</v>
      </c>
    </row>
    <row r="2699" spans="1:16" x14ac:dyDescent="0.35">
      <c r="A2699" s="2" t="s">
        <v>15</v>
      </c>
      <c r="B2699" s="27">
        <v>2</v>
      </c>
      <c r="C2699" s="2" t="s">
        <v>299</v>
      </c>
      <c r="D2699" s="11" t="s">
        <v>200</v>
      </c>
      <c r="E2699" s="11" t="s">
        <v>97</v>
      </c>
      <c r="F2699" s="33" t="s">
        <v>608</v>
      </c>
      <c r="G2699" s="33" t="s">
        <v>608</v>
      </c>
      <c r="H2699" s="11" t="s">
        <v>7269</v>
      </c>
      <c r="I2699" s="67"/>
      <c r="J2699" s="67"/>
      <c r="K2699" s="67"/>
      <c r="L2699" s="67"/>
      <c r="M2699" s="67"/>
      <c r="N2699" s="67"/>
      <c r="O2699" s="31" t="s">
        <v>1421</v>
      </c>
      <c r="P2699" s="31">
        <v>8.6999999999999994E-2</v>
      </c>
    </row>
    <row r="2700" spans="1:16" x14ac:dyDescent="0.35">
      <c r="A2700" s="2" t="s">
        <v>15</v>
      </c>
      <c r="B2700" s="27">
        <v>2</v>
      </c>
      <c r="C2700" s="2" t="s">
        <v>299</v>
      </c>
      <c r="D2700" s="11" t="s">
        <v>201</v>
      </c>
      <c r="E2700" s="11" t="s">
        <v>97</v>
      </c>
      <c r="F2700" s="33" t="s">
        <v>608</v>
      </c>
      <c r="G2700" s="33" t="s">
        <v>608</v>
      </c>
      <c r="H2700" s="11" t="s">
        <v>7269</v>
      </c>
      <c r="I2700" s="67"/>
      <c r="J2700" s="67"/>
      <c r="K2700" s="67"/>
      <c r="L2700" s="67"/>
      <c r="M2700" s="67"/>
      <c r="N2700" s="67"/>
      <c r="O2700" s="31" t="s">
        <v>1422</v>
      </c>
      <c r="P2700" s="31">
        <v>4.3999999999999997E-2</v>
      </c>
    </row>
    <row r="2701" spans="1:16" x14ac:dyDescent="0.35">
      <c r="A2701" s="2" t="s">
        <v>15</v>
      </c>
      <c r="B2701" s="27">
        <v>2</v>
      </c>
      <c r="C2701" s="2" t="s">
        <v>299</v>
      </c>
      <c r="D2701" s="11" t="s">
        <v>336</v>
      </c>
      <c r="E2701" s="11"/>
      <c r="F2701" s="11" t="s">
        <v>252</v>
      </c>
      <c r="G2701" s="11" t="s">
        <v>99</v>
      </c>
      <c r="H2701" s="11" t="s">
        <v>7269</v>
      </c>
      <c r="I2701" s="68"/>
      <c r="J2701" s="68"/>
      <c r="K2701" s="68"/>
      <c r="L2701" s="68"/>
      <c r="M2701" s="68"/>
      <c r="N2701" s="68"/>
      <c r="O2701" s="31" t="s">
        <v>1423</v>
      </c>
      <c r="P2701" s="31">
        <v>1E-3</v>
      </c>
    </row>
    <row r="2702" spans="1:16" x14ac:dyDescent="0.35">
      <c r="A2702" s="2" t="s">
        <v>15</v>
      </c>
      <c r="B2702" s="27">
        <v>2</v>
      </c>
      <c r="C2702" s="2" t="s">
        <v>299</v>
      </c>
      <c r="D2702" s="11" t="s">
        <v>336</v>
      </c>
      <c r="E2702" s="11"/>
      <c r="F2702" s="11" t="s">
        <v>252</v>
      </c>
      <c r="G2702" s="11" t="s">
        <v>99</v>
      </c>
      <c r="H2702" s="11" t="s">
        <v>7279</v>
      </c>
      <c r="I2702" s="68"/>
      <c r="J2702" s="68"/>
      <c r="K2702" s="68"/>
      <c r="L2702" s="68"/>
      <c r="M2702" s="68" t="s">
        <v>2040</v>
      </c>
      <c r="N2702" s="68"/>
      <c r="O2702" s="31" t="s">
        <v>4109</v>
      </c>
      <c r="P2702" s="31">
        <v>1E-3</v>
      </c>
    </row>
    <row r="2703" spans="1:16" x14ac:dyDescent="0.35">
      <c r="A2703" s="2" t="s">
        <v>15</v>
      </c>
      <c r="B2703" s="27">
        <v>2</v>
      </c>
      <c r="C2703" s="2" t="s">
        <v>299</v>
      </c>
      <c r="D2703" s="11" t="s">
        <v>336</v>
      </c>
      <c r="E2703" s="11"/>
      <c r="F2703" s="11" t="s">
        <v>252</v>
      </c>
      <c r="G2703" s="11" t="s">
        <v>99</v>
      </c>
      <c r="H2703" s="11" t="s">
        <v>7288</v>
      </c>
      <c r="I2703" s="68"/>
      <c r="J2703" s="68"/>
      <c r="K2703" s="68"/>
      <c r="L2703" s="68"/>
      <c r="M2703" s="68"/>
      <c r="N2703" s="68" t="s">
        <v>2040</v>
      </c>
      <c r="O2703" s="31" t="s">
        <v>4110</v>
      </c>
      <c r="P2703" s="31">
        <v>1E-3</v>
      </c>
    </row>
    <row r="2704" spans="1:16" x14ac:dyDescent="0.35">
      <c r="A2704" s="2" t="s">
        <v>15</v>
      </c>
      <c r="B2704" s="27">
        <v>2</v>
      </c>
      <c r="C2704" s="2" t="s">
        <v>299</v>
      </c>
      <c r="D2704" s="11" t="s">
        <v>336</v>
      </c>
      <c r="E2704" s="11"/>
      <c r="F2704" s="11" t="s">
        <v>252</v>
      </c>
      <c r="G2704" s="11" t="s">
        <v>99</v>
      </c>
      <c r="H2704" s="11" t="s">
        <v>7276</v>
      </c>
      <c r="I2704" s="68"/>
      <c r="J2704" s="68"/>
      <c r="K2704" s="68"/>
      <c r="L2704" s="68"/>
      <c r="M2704" s="68" t="s">
        <v>2040</v>
      </c>
      <c r="N2704" s="68" t="s">
        <v>2040</v>
      </c>
      <c r="O2704" s="31" t="s">
        <v>4111</v>
      </c>
      <c r="P2704" s="31">
        <v>1E-3</v>
      </c>
    </row>
    <row r="2705" spans="1:16" x14ac:dyDescent="0.35">
      <c r="A2705" s="2" t="s">
        <v>15</v>
      </c>
      <c r="B2705" s="27">
        <v>2</v>
      </c>
      <c r="C2705" s="2" t="s">
        <v>299</v>
      </c>
      <c r="D2705" s="11" t="s">
        <v>336</v>
      </c>
      <c r="E2705" s="11"/>
      <c r="F2705" s="11" t="s">
        <v>252</v>
      </c>
      <c r="G2705" s="11" t="s">
        <v>659</v>
      </c>
      <c r="H2705" s="11" t="s">
        <v>7269</v>
      </c>
      <c r="I2705" s="68"/>
      <c r="J2705" s="68"/>
      <c r="K2705" s="68"/>
      <c r="L2705" s="68"/>
      <c r="M2705" s="68"/>
      <c r="N2705" s="68"/>
      <c r="O2705" s="31" t="s">
        <v>1424</v>
      </c>
      <c r="P2705" s="31">
        <v>1E-3</v>
      </c>
    </row>
    <row r="2706" spans="1:16" x14ac:dyDescent="0.35">
      <c r="A2706" s="2" t="s">
        <v>15</v>
      </c>
      <c r="B2706" s="27">
        <v>2</v>
      </c>
      <c r="C2706" s="2" t="s">
        <v>299</v>
      </c>
      <c r="D2706" s="11" t="s">
        <v>336</v>
      </c>
      <c r="E2706" s="11"/>
      <c r="F2706" s="11" t="s">
        <v>252</v>
      </c>
      <c r="G2706" s="11" t="s">
        <v>659</v>
      </c>
      <c r="H2706" s="11" t="s">
        <v>7279</v>
      </c>
      <c r="I2706" s="68"/>
      <c r="J2706" s="68"/>
      <c r="K2706" s="68"/>
      <c r="L2706" s="68"/>
      <c r="M2706" s="68" t="s">
        <v>2040</v>
      </c>
      <c r="N2706" s="68"/>
      <c r="O2706" s="31" t="s">
        <v>4112</v>
      </c>
      <c r="P2706" s="31">
        <v>1E-3</v>
      </c>
    </row>
    <row r="2707" spans="1:16" x14ac:dyDescent="0.35">
      <c r="A2707" s="2" t="s">
        <v>15</v>
      </c>
      <c r="B2707" s="27">
        <v>2</v>
      </c>
      <c r="C2707" s="2" t="s">
        <v>299</v>
      </c>
      <c r="D2707" s="11" t="s">
        <v>336</v>
      </c>
      <c r="E2707" s="11"/>
      <c r="F2707" s="11" t="s">
        <v>252</v>
      </c>
      <c r="G2707" s="11" t="s">
        <v>659</v>
      </c>
      <c r="H2707" s="11" t="s">
        <v>7288</v>
      </c>
      <c r="I2707" s="68"/>
      <c r="J2707" s="68"/>
      <c r="K2707" s="68"/>
      <c r="L2707" s="68"/>
      <c r="M2707" s="68"/>
      <c r="N2707" s="68" t="s">
        <v>2040</v>
      </c>
      <c r="O2707" s="31" t="s">
        <v>4113</v>
      </c>
      <c r="P2707" s="31">
        <v>1E-3</v>
      </c>
    </row>
    <row r="2708" spans="1:16" x14ac:dyDescent="0.35">
      <c r="A2708" s="2" t="s">
        <v>15</v>
      </c>
      <c r="B2708" s="27">
        <v>2</v>
      </c>
      <c r="C2708" s="2" t="s">
        <v>299</v>
      </c>
      <c r="D2708" s="11" t="s">
        <v>336</v>
      </c>
      <c r="E2708" s="11"/>
      <c r="F2708" s="11" t="s">
        <v>252</v>
      </c>
      <c r="G2708" s="11" t="s">
        <v>659</v>
      </c>
      <c r="H2708" s="11" t="s">
        <v>7276</v>
      </c>
      <c r="I2708" s="68"/>
      <c r="J2708" s="68"/>
      <c r="K2708" s="68"/>
      <c r="L2708" s="68"/>
      <c r="M2708" s="68" t="s">
        <v>2040</v>
      </c>
      <c r="N2708" s="68" t="s">
        <v>2040</v>
      </c>
      <c r="O2708" s="31" t="s">
        <v>4114</v>
      </c>
      <c r="P2708" s="31">
        <v>1E-3</v>
      </c>
    </row>
    <row r="2709" spans="1:16" x14ac:dyDescent="0.35">
      <c r="A2709" s="2" t="s">
        <v>15</v>
      </c>
      <c r="B2709" s="27">
        <v>2</v>
      </c>
      <c r="C2709" s="2" t="s">
        <v>299</v>
      </c>
      <c r="D2709" s="11" t="s">
        <v>336</v>
      </c>
      <c r="E2709" s="11"/>
      <c r="F2709" s="11" t="s">
        <v>253</v>
      </c>
      <c r="G2709" s="11" t="s">
        <v>99</v>
      </c>
      <c r="H2709" s="11" t="s">
        <v>7269</v>
      </c>
      <c r="I2709" s="68"/>
      <c r="J2709" s="68"/>
      <c r="K2709" s="68"/>
      <c r="L2709" s="68"/>
      <c r="M2709" s="68"/>
      <c r="N2709" s="68"/>
      <c r="O2709" s="31" t="s">
        <v>1425</v>
      </c>
      <c r="P2709" s="31">
        <v>2E-3</v>
      </c>
    </row>
    <row r="2710" spans="1:16" x14ac:dyDescent="0.35">
      <c r="A2710" s="2" t="s">
        <v>15</v>
      </c>
      <c r="B2710" s="27">
        <v>2</v>
      </c>
      <c r="C2710" s="2" t="s">
        <v>299</v>
      </c>
      <c r="D2710" s="11" t="s">
        <v>336</v>
      </c>
      <c r="E2710" s="11"/>
      <c r="F2710" s="11" t="s">
        <v>253</v>
      </c>
      <c r="G2710" s="11" t="s">
        <v>99</v>
      </c>
      <c r="H2710" s="11" t="s">
        <v>7279</v>
      </c>
      <c r="I2710" s="68"/>
      <c r="J2710" s="68"/>
      <c r="K2710" s="68"/>
      <c r="L2710" s="68"/>
      <c r="M2710" s="68" t="s">
        <v>2040</v>
      </c>
      <c r="N2710" s="68"/>
      <c r="O2710" s="31" t="s">
        <v>4115</v>
      </c>
      <c r="P2710" s="31">
        <v>2E-3</v>
      </c>
    </row>
    <row r="2711" spans="1:16" x14ac:dyDescent="0.35">
      <c r="A2711" s="2" t="s">
        <v>15</v>
      </c>
      <c r="B2711" s="27">
        <v>2</v>
      </c>
      <c r="C2711" s="2" t="s">
        <v>299</v>
      </c>
      <c r="D2711" s="11" t="s">
        <v>336</v>
      </c>
      <c r="E2711" s="11"/>
      <c r="F2711" s="11" t="s">
        <v>253</v>
      </c>
      <c r="G2711" s="11" t="s">
        <v>99</v>
      </c>
      <c r="H2711" s="11" t="s">
        <v>7288</v>
      </c>
      <c r="I2711" s="68"/>
      <c r="J2711" s="68"/>
      <c r="K2711" s="68"/>
      <c r="L2711" s="68"/>
      <c r="M2711" s="68"/>
      <c r="N2711" s="68" t="s">
        <v>2040</v>
      </c>
      <c r="O2711" s="31" t="s">
        <v>4116</v>
      </c>
      <c r="P2711" s="31">
        <v>2E-3</v>
      </c>
    </row>
    <row r="2712" spans="1:16" x14ac:dyDescent="0.35">
      <c r="A2712" s="2" t="s">
        <v>15</v>
      </c>
      <c r="B2712" s="27">
        <v>2</v>
      </c>
      <c r="C2712" s="2" t="s">
        <v>299</v>
      </c>
      <c r="D2712" s="11" t="s">
        <v>336</v>
      </c>
      <c r="E2712" s="11"/>
      <c r="F2712" s="11" t="s">
        <v>253</v>
      </c>
      <c r="G2712" s="11" t="s">
        <v>99</v>
      </c>
      <c r="H2712" s="11" t="s">
        <v>7276</v>
      </c>
      <c r="I2712" s="68"/>
      <c r="J2712" s="68"/>
      <c r="K2712" s="68"/>
      <c r="L2712" s="68"/>
      <c r="M2712" s="68" t="s">
        <v>2040</v>
      </c>
      <c r="N2712" s="68" t="s">
        <v>2040</v>
      </c>
      <c r="O2712" s="31" t="s">
        <v>4117</v>
      </c>
      <c r="P2712" s="31">
        <v>1E-3</v>
      </c>
    </row>
    <row r="2713" spans="1:16" x14ac:dyDescent="0.35">
      <c r="A2713" s="2" t="s">
        <v>15</v>
      </c>
      <c r="B2713" s="27">
        <v>2</v>
      </c>
      <c r="C2713" s="2" t="s">
        <v>299</v>
      </c>
      <c r="D2713" s="11" t="s">
        <v>336</v>
      </c>
      <c r="E2713" s="11"/>
      <c r="F2713" s="11" t="s">
        <v>253</v>
      </c>
      <c r="G2713" s="11" t="s">
        <v>659</v>
      </c>
      <c r="H2713" s="11" t="s">
        <v>7269</v>
      </c>
      <c r="I2713" s="68"/>
      <c r="J2713" s="68"/>
      <c r="K2713" s="68"/>
      <c r="L2713" s="68"/>
      <c r="M2713" s="68"/>
      <c r="N2713" s="68"/>
      <c r="O2713" s="31" t="s">
        <v>1426</v>
      </c>
      <c r="P2713" s="31">
        <v>3.0000000000000001E-3</v>
      </c>
    </row>
    <row r="2714" spans="1:16" x14ac:dyDescent="0.35">
      <c r="A2714" s="2" t="s">
        <v>15</v>
      </c>
      <c r="B2714" s="27">
        <v>2</v>
      </c>
      <c r="C2714" s="2" t="s">
        <v>299</v>
      </c>
      <c r="D2714" s="11" t="s">
        <v>336</v>
      </c>
      <c r="E2714" s="11"/>
      <c r="F2714" s="11" t="s">
        <v>253</v>
      </c>
      <c r="G2714" s="11" t="s">
        <v>659</v>
      </c>
      <c r="H2714" s="11" t="s">
        <v>7279</v>
      </c>
      <c r="I2714" s="68"/>
      <c r="J2714" s="68"/>
      <c r="K2714" s="68"/>
      <c r="L2714" s="68"/>
      <c r="M2714" s="68" t="s">
        <v>2040</v>
      </c>
      <c r="N2714" s="68"/>
      <c r="O2714" s="31" t="s">
        <v>4118</v>
      </c>
      <c r="P2714" s="31">
        <v>2E-3</v>
      </c>
    </row>
    <row r="2715" spans="1:16" x14ac:dyDescent="0.35">
      <c r="A2715" s="2" t="s">
        <v>15</v>
      </c>
      <c r="B2715" s="27">
        <v>2</v>
      </c>
      <c r="C2715" s="2" t="s">
        <v>299</v>
      </c>
      <c r="D2715" s="11" t="s">
        <v>336</v>
      </c>
      <c r="E2715" s="11"/>
      <c r="F2715" s="11" t="s">
        <v>253</v>
      </c>
      <c r="G2715" s="11" t="s">
        <v>659</v>
      </c>
      <c r="H2715" s="11" t="s">
        <v>7288</v>
      </c>
      <c r="I2715" s="68"/>
      <c r="J2715" s="68"/>
      <c r="K2715" s="68"/>
      <c r="L2715" s="68"/>
      <c r="M2715" s="68"/>
      <c r="N2715" s="68" t="s">
        <v>2040</v>
      </c>
      <c r="O2715" s="31" t="s">
        <v>4119</v>
      </c>
      <c r="P2715" s="31">
        <v>2E-3</v>
      </c>
    </row>
    <row r="2716" spans="1:16" x14ac:dyDescent="0.35">
      <c r="A2716" s="2" t="s">
        <v>15</v>
      </c>
      <c r="B2716" s="27">
        <v>2</v>
      </c>
      <c r="C2716" s="2" t="s">
        <v>299</v>
      </c>
      <c r="D2716" s="11" t="s">
        <v>336</v>
      </c>
      <c r="E2716" s="11"/>
      <c r="F2716" s="11" t="s">
        <v>253</v>
      </c>
      <c r="G2716" s="11" t="s">
        <v>659</v>
      </c>
      <c r="H2716" s="11" t="s">
        <v>7276</v>
      </c>
      <c r="I2716" s="68"/>
      <c r="J2716" s="68"/>
      <c r="K2716" s="68"/>
      <c r="L2716" s="68"/>
      <c r="M2716" s="68" t="s">
        <v>2040</v>
      </c>
      <c r="N2716" s="68" t="s">
        <v>2040</v>
      </c>
      <c r="O2716" s="31" t="s">
        <v>4120</v>
      </c>
      <c r="P2716" s="31">
        <v>2E-3</v>
      </c>
    </row>
    <row r="2717" spans="1:16" x14ac:dyDescent="0.35">
      <c r="A2717" s="2" t="s">
        <v>15</v>
      </c>
      <c r="B2717" s="27">
        <v>2</v>
      </c>
      <c r="C2717" s="2" t="s">
        <v>299</v>
      </c>
      <c r="D2717" s="11" t="s">
        <v>336</v>
      </c>
      <c r="E2717" s="11"/>
      <c r="F2717" s="11" t="s">
        <v>254</v>
      </c>
      <c r="G2717" s="11" t="s">
        <v>99</v>
      </c>
      <c r="H2717" s="11" t="s">
        <v>7269</v>
      </c>
      <c r="I2717" s="68"/>
      <c r="J2717" s="68"/>
      <c r="K2717" s="68"/>
      <c r="L2717" s="68"/>
      <c r="M2717" s="68"/>
      <c r="N2717" s="68"/>
      <c r="O2717" s="31" t="s">
        <v>1427</v>
      </c>
      <c r="P2717" s="31">
        <v>3.0000000000000001E-3</v>
      </c>
    </row>
    <row r="2718" spans="1:16" x14ac:dyDescent="0.35">
      <c r="A2718" s="2" t="s">
        <v>15</v>
      </c>
      <c r="B2718" s="27">
        <v>2</v>
      </c>
      <c r="C2718" s="2" t="s">
        <v>299</v>
      </c>
      <c r="D2718" s="11" t="s">
        <v>336</v>
      </c>
      <c r="E2718" s="11"/>
      <c r="F2718" s="11" t="s">
        <v>254</v>
      </c>
      <c r="G2718" s="11" t="s">
        <v>99</v>
      </c>
      <c r="H2718" s="11" t="s">
        <v>7279</v>
      </c>
      <c r="I2718" s="68"/>
      <c r="J2718" s="68"/>
      <c r="K2718" s="68"/>
      <c r="L2718" s="68"/>
      <c r="M2718" s="68" t="s">
        <v>2040</v>
      </c>
      <c r="N2718" s="68"/>
      <c r="O2718" s="31" t="s">
        <v>4121</v>
      </c>
      <c r="P2718" s="31">
        <v>2E-3</v>
      </c>
    </row>
    <row r="2719" spans="1:16" x14ac:dyDescent="0.35">
      <c r="A2719" s="2" t="s">
        <v>15</v>
      </c>
      <c r="B2719" s="27">
        <v>2</v>
      </c>
      <c r="C2719" s="2" t="s">
        <v>299</v>
      </c>
      <c r="D2719" s="11" t="s">
        <v>336</v>
      </c>
      <c r="E2719" s="11"/>
      <c r="F2719" s="11" t="s">
        <v>254</v>
      </c>
      <c r="G2719" s="11" t="s">
        <v>99</v>
      </c>
      <c r="H2719" s="11" t="s">
        <v>7288</v>
      </c>
      <c r="I2719" s="68"/>
      <c r="J2719" s="68"/>
      <c r="K2719" s="68"/>
      <c r="L2719" s="68"/>
      <c r="M2719" s="68"/>
      <c r="N2719" s="68" t="s">
        <v>2040</v>
      </c>
      <c r="O2719" s="31" t="s">
        <v>4122</v>
      </c>
      <c r="P2719" s="31">
        <v>2E-3</v>
      </c>
    </row>
    <row r="2720" spans="1:16" x14ac:dyDescent="0.35">
      <c r="A2720" s="2" t="s">
        <v>15</v>
      </c>
      <c r="B2720" s="27">
        <v>2</v>
      </c>
      <c r="C2720" s="2" t="s">
        <v>299</v>
      </c>
      <c r="D2720" s="11" t="s">
        <v>336</v>
      </c>
      <c r="E2720" s="11"/>
      <c r="F2720" s="11" t="s">
        <v>254</v>
      </c>
      <c r="G2720" s="11" t="s">
        <v>99</v>
      </c>
      <c r="H2720" s="11" t="s">
        <v>7276</v>
      </c>
      <c r="I2720" s="68"/>
      <c r="J2720" s="68"/>
      <c r="K2720" s="68"/>
      <c r="L2720" s="68"/>
      <c r="M2720" s="68" t="s">
        <v>2040</v>
      </c>
      <c r="N2720" s="68" t="s">
        <v>2040</v>
      </c>
      <c r="O2720" s="31" t="s">
        <v>4123</v>
      </c>
      <c r="P2720" s="31">
        <v>2E-3</v>
      </c>
    </row>
    <row r="2721" spans="1:16" x14ac:dyDescent="0.35">
      <c r="A2721" s="2" t="s">
        <v>15</v>
      </c>
      <c r="B2721" s="27">
        <v>2</v>
      </c>
      <c r="C2721" s="2" t="s">
        <v>299</v>
      </c>
      <c r="D2721" s="11" t="s">
        <v>336</v>
      </c>
      <c r="E2721" s="11"/>
      <c r="F2721" s="11" t="s">
        <v>254</v>
      </c>
      <c r="G2721" s="11" t="s">
        <v>659</v>
      </c>
      <c r="H2721" s="11" t="s">
        <v>7269</v>
      </c>
      <c r="I2721" s="68"/>
      <c r="J2721" s="68"/>
      <c r="K2721" s="68"/>
      <c r="L2721" s="68"/>
      <c r="M2721" s="68"/>
      <c r="N2721" s="68"/>
      <c r="O2721" s="31" t="s">
        <v>1428</v>
      </c>
      <c r="P2721" s="31">
        <v>4.0000000000000001E-3</v>
      </c>
    </row>
    <row r="2722" spans="1:16" x14ac:dyDescent="0.35">
      <c r="A2722" s="2" t="s">
        <v>15</v>
      </c>
      <c r="B2722" s="27">
        <v>2</v>
      </c>
      <c r="C2722" s="2" t="s">
        <v>299</v>
      </c>
      <c r="D2722" s="11" t="s">
        <v>336</v>
      </c>
      <c r="E2722" s="11"/>
      <c r="F2722" s="11" t="s">
        <v>254</v>
      </c>
      <c r="G2722" s="11" t="s">
        <v>659</v>
      </c>
      <c r="H2722" s="11" t="s">
        <v>7279</v>
      </c>
      <c r="I2722" s="68"/>
      <c r="J2722" s="68"/>
      <c r="K2722" s="68"/>
      <c r="L2722" s="68"/>
      <c r="M2722" s="68" t="s">
        <v>2040</v>
      </c>
      <c r="N2722" s="68"/>
      <c r="O2722" s="31" t="s">
        <v>4124</v>
      </c>
      <c r="P2722" s="31">
        <v>3.0000000000000001E-3</v>
      </c>
    </row>
    <row r="2723" spans="1:16" x14ac:dyDescent="0.35">
      <c r="A2723" s="2" t="s">
        <v>15</v>
      </c>
      <c r="B2723" s="27">
        <v>2</v>
      </c>
      <c r="C2723" s="2" t="s">
        <v>299</v>
      </c>
      <c r="D2723" s="11" t="s">
        <v>336</v>
      </c>
      <c r="E2723" s="11"/>
      <c r="F2723" s="11" t="s">
        <v>254</v>
      </c>
      <c r="G2723" s="11" t="s">
        <v>659</v>
      </c>
      <c r="H2723" s="11" t="s">
        <v>7288</v>
      </c>
      <c r="I2723" s="68"/>
      <c r="J2723" s="68"/>
      <c r="K2723" s="68"/>
      <c r="L2723" s="68"/>
      <c r="M2723" s="68"/>
      <c r="N2723" s="68" t="s">
        <v>2040</v>
      </c>
      <c r="O2723" s="31" t="s">
        <v>4125</v>
      </c>
      <c r="P2723" s="31">
        <v>3.0000000000000001E-3</v>
      </c>
    </row>
    <row r="2724" spans="1:16" x14ac:dyDescent="0.35">
      <c r="A2724" s="2" t="s">
        <v>15</v>
      </c>
      <c r="B2724" s="27">
        <v>2</v>
      </c>
      <c r="C2724" s="2" t="s">
        <v>299</v>
      </c>
      <c r="D2724" s="11" t="s">
        <v>336</v>
      </c>
      <c r="E2724" s="11"/>
      <c r="F2724" s="11" t="s">
        <v>254</v>
      </c>
      <c r="G2724" s="11" t="s">
        <v>659</v>
      </c>
      <c r="H2724" s="11" t="s">
        <v>7276</v>
      </c>
      <c r="I2724" s="68"/>
      <c r="J2724" s="68"/>
      <c r="K2724" s="68"/>
      <c r="L2724" s="68"/>
      <c r="M2724" s="68" t="s">
        <v>2040</v>
      </c>
      <c r="N2724" s="68" t="s">
        <v>2040</v>
      </c>
      <c r="O2724" s="31" t="s">
        <v>4126</v>
      </c>
      <c r="P2724" s="31">
        <v>2E-3</v>
      </c>
    </row>
    <row r="2725" spans="1:16" x14ac:dyDescent="0.35">
      <c r="A2725" s="2" t="s">
        <v>15</v>
      </c>
      <c r="B2725" s="27">
        <v>2</v>
      </c>
      <c r="C2725" s="2" t="s">
        <v>299</v>
      </c>
      <c r="D2725" s="11" t="s">
        <v>336</v>
      </c>
      <c r="E2725" s="11"/>
      <c r="F2725" s="11" t="s">
        <v>255</v>
      </c>
      <c r="G2725" s="11" t="s">
        <v>99</v>
      </c>
      <c r="H2725" s="11" t="s">
        <v>7269</v>
      </c>
      <c r="I2725" s="68"/>
      <c r="J2725" s="68"/>
      <c r="K2725" s="68"/>
      <c r="L2725" s="68"/>
      <c r="M2725" s="68"/>
      <c r="N2725" s="68"/>
      <c r="O2725" s="31" t="s">
        <v>1429</v>
      </c>
      <c r="P2725" s="31">
        <v>8.0000000000000002E-3</v>
      </c>
    </row>
    <row r="2726" spans="1:16" x14ac:dyDescent="0.35">
      <c r="A2726" s="2" t="s">
        <v>15</v>
      </c>
      <c r="B2726" s="27">
        <v>2</v>
      </c>
      <c r="C2726" s="2" t="s">
        <v>299</v>
      </c>
      <c r="D2726" s="11" t="s">
        <v>336</v>
      </c>
      <c r="E2726" s="11"/>
      <c r="F2726" s="11" t="s">
        <v>255</v>
      </c>
      <c r="G2726" s="11" t="s">
        <v>99</v>
      </c>
      <c r="H2726" s="11" t="s">
        <v>7279</v>
      </c>
      <c r="I2726" s="68"/>
      <c r="J2726" s="68"/>
      <c r="K2726" s="68"/>
      <c r="L2726" s="68"/>
      <c r="M2726" s="68" t="s">
        <v>2040</v>
      </c>
      <c r="N2726" s="68"/>
      <c r="O2726" s="31" t="s">
        <v>4127</v>
      </c>
      <c r="P2726" s="31">
        <v>6.0000000000000001E-3</v>
      </c>
    </row>
    <row r="2727" spans="1:16" x14ac:dyDescent="0.35">
      <c r="A2727" s="2" t="s">
        <v>15</v>
      </c>
      <c r="B2727" s="27">
        <v>2</v>
      </c>
      <c r="C2727" s="2" t="s">
        <v>299</v>
      </c>
      <c r="D2727" s="11" t="s">
        <v>336</v>
      </c>
      <c r="E2727" s="11"/>
      <c r="F2727" s="11" t="s">
        <v>255</v>
      </c>
      <c r="G2727" s="11" t="s">
        <v>99</v>
      </c>
      <c r="H2727" s="11" t="s">
        <v>7288</v>
      </c>
      <c r="I2727" s="68"/>
      <c r="J2727" s="68"/>
      <c r="K2727" s="68"/>
      <c r="L2727" s="68"/>
      <c r="M2727" s="68"/>
      <c r="N2727" s="68" t="s">
        <v>2040</v>
      </c>
      <c r="O2727" s="31" t="s">
        <v>4128</v>
      </c>
      <c r="P2727" s="31">
        <v>6.0000000000000001E-3</v>
      </c>
    </row>
    <row r="2728" spans="1:16" x14ac:dyDescent="0.35">
      <c r="A2728" s="2" t="s">
        <v>15</v>
      </c>
      <c r="B2728" s="27">
        <v>2</v>
      </c>
      <c r="C2728" s="2" t="s">
        <v>299</v>
      </c>
      <c r="D2728" s="11" t="s">
        <v>336</v>
      </c>
      <c r="E2728" s="11"/>
      <c r="F2728" s="11" t="s">
        <v>255</v>
      </c>
      <c r="G2728" s="11" t="s">
        <v>99</v>
      </c>
      <c r="H2728" s="11" t="s">
        <v>7276</v>
      </c>
      <c r="I2728" s="68"/>
      <c r="J2728" s="68"/>
      <c r="K2728" s="68"/>
      <c r="L2728" s="68"/>
      <c r="M2728" s="68" t="s">
        <v>2040</v>
      </c>
      <c r="N2728" s="68" t="s">
        <v>2040</v>
      </c>
      <c r="O2728" s="31" t="s">
        <v>4129</v>
      </c>
      <c r="P2728" s="31">
        <v>5.0000000000000001E-3</v>
      </c>
    </row>
    <row r="2729" spans="1:16" x14ac:dyDescent="0.35">
      <c r="A2729" s="2" t="s">
        <v>15</v>
      </c>
      <c r="B2729" s="27">
        <v>2</v>
      </c>
      <c r="C2729" s="2" t="s">
        <v>299</v>
      </c>
      <c r="D2729" s="11" t="s">
        <v>336</v>
      </c>
      <c r="E2729" s="11"/>
      <c r="F2729" s="11" t="s">
        <v>255</v>
      </c>
      <c r="G2729" s="11" t="s">
        <v>659</v>
      </c>
      <c r="H2729" s="11" t="s">
        <v>7269</v>
      </c>
      <c r="I2729" s="68"/>
      <c r="J2729" s="68"/>
      <c r="K2729" s="68"/>
      <c r="L2729" s="68"/>
      <c r="M2729" s="68"/>
      <c r="N2729" s="68"/>
      <c r="O2729" s="31" t="s">
        <v>1430</v>
      </c>
      <c r="P2729" s="31">
        <v>1.4999999999999999E-2</v>
      </c>
    </row>
    <row r="2730" spans="1:16" x14ac:dyDescent="0.35">
      <c r="A2730" s="2" t="s">
        <v>15</v>
      </c>
      <c r="B2730" s="27">
        <v>2</v>
      </c>
      <c r="C2730" s="2" t="s">
        <v>299</v>
      </c>
      <c r="D2730" s="11" t="s">
        <v>336</v>
      </c>
      <c r="E2730" s="11"/>
      <c r="F2730" s="11" t="s">
        <v>255</v>
      </c>
      <c r="G2730" s="11" t="s">
        <v>659</v>
      </c>
      <c r="H2730" s="11" t="s">
        <v>7279</v>
      </c>
      <c r="I2730" s="68"/>
      <c r="J2730" s="68"/>
      <c r="K2730" s="68"/>
      <c r="L2730" s="68"/>
      <c r="M2730" s="68" t="s">
        <v>2040</v>
      </c>
      <c r="N2730" s="68"/>
      <c r="O2730" s="31" t="s">
        <v>4130</v>
      </c>
      <c r="P2730" s="31">
        <v>1.2E-2</v>
      </c>
    </row>
    <row r="2731" spans="1:16" x14ac:dyDescent="0.35">
      <c r="A2731" s="2" t="s">
        <v>15</v>
      </c>
      <c r="B2731" s="27">
        <v>2</v>
      </c>
      <c r="C2731" s="2" t="s">
        <v>299</v>
      </c>
      <c r="D2731" s="11" t="s">
        <v>336</v>
      </c>
      <c r="E2731" s="11"/>
      <c r="F2731" s="11" t="s">
        <v>255</v>
      </c>
      <c r="G2731" s="11" t="s">
        <v>659</v>
      </c>
      <c r="H2731" s="11" t="s">
        <v>7288</v>
      </c>
      <c r="I2731" s="68"/>
      <c r="J2731" s="68"/>
      <c r="K2731" s="68"/>
      <c r="L2731" s="68"/>
      <c r="M2731" s="68"/>
      <c r="N2731" s="68" t="s">
        <v>2040</v>
      </c>
      <c r="O2731" s="31" t="s">
        <v>4131</v>
      </c>
      <c r="P2731" s="31">
        <v>1.2E-2</v>
      </c>
    </row>
    <row r="2732" spans="1:16" x14ac:dyDescent="0.35">
      <c r="A2732" s="2" t="s">
        <v>15</v>
      </c>
      <c r="B2732" s="27">
        <v>2</v>
      </c>
      <c r="C2732" s="2" t="s">
        <v>299</v>
      </c>
      <c r="D2732" s="11" t="s">
        <v>336</v>
      </c>
      <c r="E2732" s="11"/>
      <c r="F2732" s="11" t="s">
        <v>255</v>
      </c>
      <c r="G2732" s="11" t="s">
        <v>659</v>
      </c>
      <c r="H2732" s="11" t="s">
        <v>7276</v>
      </c>
      <c r="I2732" s="68"/>
      <c r="J2732" s="68"/>
      <c r="K2732" s="68"/>
      <c r="L2732" s="68"/>
      <c r="M2732" s="68" t="s">
        <v>2040</v>
      </c>
      <c r="N2732" s="68" t="s">
        <v>2040</v>
      </c>
      <c r="O2732" s="31" t="s">
        <v>4132</v>
      </c>
      <c r="P2732" s="31">
        <v>8.9999999999999993E-3</v>
      </c>
    </row>
    <row r="2733" spans="1:16" x14ac:dyDescent="0.35">
      <c r="A2733" s="2" t="s">
        <v>15</v>
      </c>
      <c r="B2733" s="27">
        <v>2</v>
      </c>
      <c r="C2733" s="2" t="s">
        <v>299</v>
      </c>
      <c r="D2733" s="11" t="s">
        <v>336</v>
      </c>
      <c r="E2733" s="11"/>
      <c r="F2733" s="11" t="s">
        <v>241</v>
      </c>
      <c r="G2733" s="11" t="s">
        <v>99</v>
      </c>
      <c r="H2733" s="11" t="s">
        <v>7269</v>
      </c>
      <c r="I2733" s="68"/>
      <c r="J2733" s="68"/>
      <c r="K2733" s="68"/>
      <c r="L2733" s="68"/>
      <c r="M2733" s="68"/>
      <c r="N2733" s="68"/>
      <c r="O2733" s="31" t="s">
        <v>1431</v>
      </c>
      <c r="P2733" s="31">
        <v>1.7000000000000001E-2</v>
      </c>
    </row>
    <row r="2734" spans="1:16" x14ac:dyDescent="0.35">
      <c r="A2734" s="2" t="s">
        <v>15</v>
      </c>
      <c r="B2734" s="27">
        <v>2</v>
      </c>
      <c r="C2734" s="2" t="s">
        <v>299</v>
      </c>
      <c r="D2734" s="11" t="s">
        <v>336</v>
      </c>
      <c r="E2734" s="11"/>
      <c r="F2734" s="11" t="s">
        <v>241</v>
      </c>
      <c r="G2734" s="11" t="s">
        <v>99</v>
      </c>
      <c r="H2734" s="11" t="s">
        <v>7279</v>
      </c>
      <c r="I2734" s="68"/>
      <c r="J2734" s="68"/>
      <c r="K2734" s="68"/>
      <c r="L2734" s="68"/>
      <c r="M2734" s="68" t="s">
        <v>2040</v>
      </c>
      <c r="N2734" s="68"/>
      <c r="O2734" s="31" t="s">
        <v>4133</v>
      </c>
      <c r="P2734" s="31">
        <v>1.4E-2</v>
      </c>
    </row>
    <row r="2735" spans="1:16" x14ac:dyDescent="0.35">
      <c r="A2735" s="2" t="s">
        <v>15</v>
      </c>
      <c r="B2735" s="27">
        <v>2</v>
      </c>
      <c r="C2735" s="2" t="s">
        <v>299</v>
      </c>
      <c r="D2735" s="11" t="s">
        <v>336</v>
      </c>
      <c r="E2735" s="11"/>
      <c r="F2735" s="11" t="s">
        <v>241</v>
      </c>
      <c r="G2735" s="11" t="s">
        <v>99</v>
      </c>
      <c r="H2735" s="11" t="s">
        <v>7288</v>
      </c>
      <c r="I2735" s="68"/>
      <c r="J2735" s="68"/>
      <c r="K2735" s="68"/>
      <c r="L2735" s="68"/>
      <c r="M2735" s="68"/>
      <c r="N2735" s="68" t="s">
        <v>2040</v>
      </c>
      <c r="O2735" s="31" t="s">
        <v>4134</v>
      </c>
      <c r="P2735" s="31">
        <v>1.4E-2</v>
      </c>
    </row>
    <row r="2736" spans="1:16" x14ac:dyDescent="0.35">
      <c r="A2736" s="2" t="s">
        <v>15</v>
      </c>
      <c r="B2736" s="27">
        <v>2</v>
      </c>
      <c r="C2736" s="2" t="s">
        <v>299</v>
      </c>
      <c r="D2736" s="11" t="s">
        <v>336</v>
      </c>
      <c r="E2736" s="11"/>
      <c r="F2736" s="11" t="s">
        <v>241</v>
      </c>
      <c r="G2736" s="11" t="s">
        <v>99</v>
      </c>
      <c r="H2736" s="11" t="s">
        <v>7276</v>
      </c>
      <c r="I2736" s="68"/>
      <c r="J2736" s="68"/>
      <c r="K2736" s="68"/>
      <c r="L2736" s="68"/>
      <c r="M2736" s="68" t="s">
        <v>2040</v>
      </c>
      <c r="N2736" s="68" t="s">
        <v>2040</v>
      </c>
      <c r="O2736" s="31" t="s">
        <v>4135</v>
      </c>
      <c r="P2736" s="31">
        <v>0.01</v>
      </c>
    </row>
    <row r="2737" spans="1:16" x14ac:dyDescent="0.35">
      <c r="A2737" s="2" t="s">
        <v>15</v>
      </c>
      <c r="B2737" s="27">
        <v>2</v>
      </c>
      <c r="C2737" s="2" t="s">
        <v>299</v>
      </c>
      <c r="D2737" s="11" t="s">
        <v>336</v>
      </c>
      <c r="E2737" s="11"/>
      <c r="F2737" s="11" t="s">
        <v>241</v>
      </c>
      <c r="G2737" s="11" t="s">
        <v>659</v>
      </c>
      <c r="H2737" s="11" t="s">
        <v>7269</v>
      </c>
      <c r="I2737" s="68"/>
      <c r="J2737" s="68"/>
      <c r="K2737" s="68"/>
      <c r="L2737" s="68"/>
      <c r="M2737" s="68"/>
      <c r="N2737" s="68"/>
      <c r="O2737" s="31" t="s">
        <v>1432</v>
      </c>
      <c r="P2737" s="31">
        <v>2.9000000000000001E-2</v>
      </c>
    </row>
    <row r="2738" spans="1:16" x14ac:dyDescent="0.35">
      <c r="A2738" s="2" t="s">
        <v>15</v>
      </c>
      <c r="B2738" s="27">
        <v>2</v>
      </c>
      <c r="C2738" s="2" t="s">
        <v>299</v>
      </c>
      <c r="D2738" s="11" t="s">
        <v>336</v>
      </c>
      <c r="E2738" s="11"/>
      <c r="F2738" s="11" t="s">
        <v>241</v>
      </c>
      <c r="G2738" s="11" t="s">
        <v>659</v>
      </c>
      <c r="H2738" s="11" t="s">
        <v>7279</v>
      </c>
      <c r="I2738" s="68"/>
      <c r="J2738" s="68"/>
      <c r="K2738" s="68"/>
      <c r="L2738" s="68"/>
      <c r="M2738" s="68" t="s">
        <v>2040</v>
      </c>
      <c r="N2738" s="68"/>
      <c r="O2738" s="31" t="s">
        <v>4136</v>
      </c>
      <c r="P2738" s="31">
        <v>2.3E-2</v>
      </c>
    </row>
    <row r="2739" spans="1:16" x14ac:dyDescent="0.35">
      <c r="A2739" s="2" t="s">
        <v>15</v>
      </c>
      <c r="B2739" s="27">
        <v>2</v>
      </c>
      <c r="C2739" s="2" t="s">
        <v>299</v>
      </c>
      <c r="D2739" s="11" t="s">
        <v>336</v>
      </c>
      <c r="E2739" s="11"/>
      <c r="F2739" s="11" t="s">
        <v>241</v>
      </c>
      <c r="G2739" s="11" t="s">
        <v>659</v>
      </c>
      <c r="H2739" s="11" t="s">
        <v>7288</v>
      </c>
      <c r="I2739" s="68"/>
      <c r="J2739" s="68"/>
      <c r="K2739" s="68"/>
      <c r="L2739" s="68"/>
      <c r="M2739" s="68"/>
      <c r="N2739" s="68" t="s">
        <v>2040</v>
      </c>
      <c r="O2739" s="31" t="s">
        <v>4137</v>
      </c>
      <c r="P2739" s="31">
        <v>2.3E-2</v>
      </c>
    </row>
    <row r="2740" spans="1:16" x14ac:dyDescent="0.35">
      <c r="A2740" s="2" t="s">
        <v>15</v>
      </c>
      <c r="B2740" s="27">
        <v>2</v>
      </c>
      <c r="C2740" s="2" t="s">
        <v>299</v>
      </c>
      <c r="D2740" s="11" t="s">
        <v>336</v>
      </c>
      <c r="E2740" s="11"/>
      <c r="F2740" s="11" t="s">
        <v>241</v>
      </c>
      <c r="G2740" s="11" t="s">
        <v>659</v>
      </c>
      <c r="H2740" s="11" t="s">
        <v>7276</v>
      </c>
      <c r="I2740" s="68"/>
      <c r="J2740" s="68"/>
      <c r="K2740" s="68"/>
      <c r="L2740" s="68"/>
      <c r="M2740" s="68" t="s">
        <v>2040</v>
      </c>
      <c r="N2740" s="68" t="s">
        <v>2040</v>
      </c>
      <c r="O2740" s="31" t="s">
        <v>4138</v>
      </c>
      <c r="P2740" s="31">
        <v>1.7000000000000001E-2</v>
      </c>
    </row>
    <row r="2741" spans="1:16" x14ac:dyDescent="0.35">
      <c r="A2741" s="2" t="s">
        <v>15</v>
      </c>
      <c r="B2741" s="27">
        <v>2</v>
      </c>
      <c r="C2741" s="2" t="s">
        <v>299</v>
      </c>
      <c r="D2741" s="11" t="s">
        <v>336</v>
      </c>
      <c r="E2741" s="11"/>
      <c r="F2741" s="11" t="s">
        <v>103</v>
      </c>
      <c r="G2741" s="11" t="s">
        <v>99</v>
      </c>
      <c r="H2741" s="11" t="s">
        <v>7269</v>
      </c>
      <c r="I2741" s="68"/>
      <c r="J2741" s="68"/>
      <c r="K2741" s="68"/>
      <c r="L2741" s="68"/>
      <c r="M2741" s="68"/>
      <c r="N2741" s="68"/>
      <c r="O2741" s="31" t="s">
        <v>1433</v>
      </c>
      <c r="P2741" s="31">
        <v>2.9000000000000001E-2</v>
      </c>
    </row>
    <row r="2742" spans="1:16" x14ac:dyDescent="0.35">
      <c r="A2742" s="2" t="s">
        <v>15</v>
      </c>
      <c r="B2742" s="27">
        <v>2</v>
      </c>
      <c r="C2742" s="2" t="s">
        <v>299</v>
      </c>
      <c r="D2742" s="11" t="s">
        <v>336</v>
      </c>
      <c r="E2742" s="11"/>
      <c r="F2742" s="11" t="s">
        <v>103</v>
      </c>
      <c r="G2742" s="11" t="s">
        <v>99</v>
      </c>
      <c r="H2742" s="11" t="s">
        <v>7279</v>
      </c>
      <c r="I2742" s="68"/>
      <c r="J2742" s="68"/>
      <c r="K2742" s="68"/>
      <c r="L2742" s="68"/>
      <c r="M2742" s="68" t="s">
        <v>2040</v>
      </c>
      <c r="N2742" s="68"/>
      <c r="O2742" s="31" t="s">
        <v>4139</v>
      </c>
      <c r="P2742" s="31">
        <v>2.3E-2</v>
      </c>
    </row>
    <row r="2743" spans="1:16" x14ac:dyDescent="0.35">
      <c r="A2743" s="2" t="s">
        <v>15</v>
      </c>
      <c r="B2743" s="27">
        <v>2</v>
      </c>
      <c r="C2743" s="2" t="s">
        <v>299</v>
      </c>
      <c r="D2743" s="11" t="s">
        <v>336</v>
      </c>
      <c r="E2743" s="11"/>
      <c r="F2743" s="11" t="s">
        <v>103</v>
      </c>
      <c r="G2743" s="11" t="s">
        <v>99</v>
      </c>
      <c r="H2743" s="11" t="s">
        <v>7288</v>
      </c>
      <c r="I2743" s="68"/>
      <c r="J2743" s="68"/>
      <c r="K2743" s="68"/>
      <c r="L2743" s="68"/>
      <c r="M2743" s="68"/>
      <c r="N2743" s="68" t="s">
        <v>2040</v>
      </c>
      <c r="O2743" s="31" t="s">
        <v>4140</v>
      </c>
      <c r="P2743" s="31">
        <v>2.3E-2</v>
      </c>
    </row>
    <row r="2744" spans="1:16" x14ac:dyDescent="0.35">
      <c r="A2744" s="2" t="s">
        <v>15</v>
      </c>
      <c r="B2744" s="27">
        <v>2</v>
      </c>
      <c r="C2744" s="2" t="s">
        <v>299</v>
      </c>
      <c r="D2744" s="11" t="s">
        <v>336</v>
      </c>
      <c r="E2744" s="11"/>
      <c r="F2744" s="11" t="s">
        <v>103</v>
      </c>
      <c r="G2744" s="11" t="s">
        <v>99</v>
      </c>
      <c r="H2744" s="11" t="s">
        <v>7276</v>
      </c>
      <c r="I2744" s="68"/>
      <c r="J2744" s="68"/>
      <c r="K2744" s="68"/>
      <c r="L2744" s="68"/>
      <c r="M2744" s="68" t="s">
        <v>2040</v>
      </c>
      <c r="N2744" s="68" t="s">
        <v>2040</v>
      </c>
      <c r="O2744" s="31" t="s">
        <v>4141</v>
      </c>
      <c r="P2744" s="31">
        <v>1.7000000000000001E-2</v>
      </c>
    </row>
    <row r="2745" spans="1:16" x14ac:dyDescent="0.35">
      <c r="A2745" s="2" t="s">
        <v>15</v>
      </c>
      <c r="B2745" s="27">
        <v>2</v>
      </c>
      <c r="C2745" s="2" t="s">
        <v>299</v>
      </c>
      <c r="D2745" s="11" t="s">
        <v>336</v>
      </c>
      <c r="E2745" s="11"/>
      <c r="F2745" s="11" t="s">
        <v>103</v>
      </c>
      <c r="G2745" s="11" t="s">
        <v>659</v>
      </c>
      <c r="H2745" s="11" t="s">
        <v>7269</v>
      </c>
      <c r="I2745" s="68"/>
      <c r="J2745" s="68"/>
      <c r="K2745" s="68"/>
      <c r="L2745" s="68"/>
      <c r="M2745" s="68"/>
      <c r="N2745" s="68"/>
      <c r="O2745" s="31" t="s">
        <v>1434</v>
      </c>
      <c r="P2745" s="31">
        <v>4.3999999999999997E-2</v>
      </c>
    </row>
    <row r="2746" spans="1:16" x14ac:dyDescent="0.35">
      <c r="A2746" s="2" t="s">
        <v>15</v>
      </c>
      <c r="B2746" s="27">
        <v>2</v>
      </c>
      <c r="C2746" s="2" t="s">
        <v>299</v>
      </c>
      <c r="D2746" s="11" t="s">
        <v>336</v>
      </c>
      <c r="E2746" s="11"/>
      <c r="F2746" s="11" t="s">
        <v>103</v>
      </c>
      <c r="G2746" s="11" t="s">
        <v>659</v>
      </c>
      <c r="H2746" s="11" t="s">
        <v>7279</v>
      </c>
      <c r="I2746" s="68"/>
      <c r="J2746" s="68"/>
      <c r="K2746" s="68"/>
      <c r="L2746" s="68"/>
      <c r="M2746" s="68" t="s">
        <v>2040</v>
      </c>
      <c r="N2746" s="68"/>
      <c r="O2746" s="31" t="s">
        <v>4142</v>
      </c>
      <c r="P2746" s="31">
        <v>3.5000000000000003E-2</v>
      </c>
    </row>
    <row r="2747" spans="1:16" x14ac:dyDescent="0.35">
      <c r="A2747" s="2" t="s">
        <v>15</v>
      </c>
      <c r="B2747" s="27">
        <v>2</v>
      </c>
      <c r="C2747" s="2" t="s">
        <v>299</v>
      </c>
      <c r="D2747" s="11" t="s">
        <v>336</v>
      </c>
      <c r="E2747" s="11"/>
      <c r="F2747" s="11" t="s">
        <v>103</v>
      </c>
      <c r="G2747" s="11" t="s">
        <v>659</v>
      </c>
      <c r="H2747" s="11" t="s">
        <v>7288</v>
      </c>
      <c r="I2747" s="68"/>
      <c r="J2747" s="68"/>
      <c r="K2747" s="68"/>
      <c r="L2747" s="68"/>
      <c r="M2747" s="68"/>
      <c r="N2747" s="68" t="s">
        <v>2040</v>
      </c>
      <c r="O2747" s="31" t="s">
        <v>4143</v>
      </c>
      <c r="P2747" s="31">
        <v>3.5000000000000003E-2</v>
      </c>
    </row>
    <row r="2748" spans="1:16" x14ac:dyDescent="0.35">
      <c r="A2748" s="2" t="s">
        <v>15</v>
      </c>
      <c r="B2748" s="27">
        <v>2</v>
      </c>
      <c r="C2748" s="2" t="s">
        <v>299</v>
      </c>
      <c r="D2748" s="11" t="s">
        <v>336</v>
      </c>
      <c r="E2748" s="11"/>
      <c r="F2748" s="11" t="s">
        <v>103</v>
      </c>
      <c r="G2748" s="11" t="s">
        <v>659</v>
      </c>
      <c r="H2748" s="11" t="s">
        <v>7276</v>
      </c>
      <c r="I2748" s="68"/>
      <c r="J2748" s="68"/>
      <c r="K2748" s="68"/>
      <c r="L2748" s="68"/>
      <c r="M2748" s="68" t="s">
        <v>2040</v>
      </c>
      <c r="N2748" s="68" t="s">
        <v>2040</v>
      </c>
      <c r="O2748" s="31" t="s">
        <v>4144</v>
      </c>
      <c r="P2748" s="31">
        <v>2.5999999999999999E-2</v>
      </c>
    </row>
    <row r="2749" spans="1:16" x14ac:dyDescent="0.35">
      <c r="A2749" s="2" t="s">
        <v>15</v>
      </c>
      <c r="B2749" s="27">
        <v>2</v>
      </c>
      <c r="C2749" s="2" t="s">
        <v>299</v>
      </c>
      <c r="D2749" s="11" t="s">
        <v>336</v>
      </c>
      <c r="E2749" s="11"/>
      <c r="F2749" s="11" t="s">
        <v>98</v>
      </c>
      <c r="G2749" s="11" t="s">
        <v>99</v>
      </c>
      <c r="H2749" s="11" t="s">
        <v>7269</v>
      </c>
      <c r="I2749" s="68"/>
      <c r="J2749" s="68"/>
      <c r="K2749" s="68"/>
      <c r="L2749" s="68"/>
      <c r="M2749" s="68"/>
      <c r="N2749" s="68"/>
      <c r="O2749" s="31" t="s">
        <v>1435</v>
      </c>
      <c r="P2749" s="31">
        <v>8.2000000000000003E-2</v>
      </c>
    </row>
    <row r="2750" spans="1:16" x14ac:dyDescent="0.35">
      <c r="A2750" s="2" t="s">
        <v>15</v>
      </c>
      <c r="B2750" s="27">
        <v>2</v>
      </c>
      <c r="C2750" s="2" t="s">
        <v>299</v>
      </c>
      <c r="D2750" s="11" t="s">
        <v>336</v>
      </c>
      <c r="E2750" s="11"/>
      <c r="F2750" s="11" t="s">
        <v>98</v>
      </c>
      <c r="G2750" s="11" t="s">
        <v>99</v>
      </c>
      <c r="H2750" s="11" t="s">
        <v>7279</v>
      </c>
      <c r="I2750" s="68"/>
      <c r="J2750" s="68"/>
      <c r="K2750" s="68"/>
      <c r="L2750" s="68"/>
      <c r="M2750" s="68" t="s">
        <v>2040</v>
      </c>
      <c r="N2750" s="68"/>
      <c r="O2750" s="31" t="s">
        <v>4145</v>
      </c>
      <c r="P2750" s="31">
        <v>6.6000000000000003E-2</v>
      </c>
    </row>
    <row r="2751" spans="1:16" x14ac:dyDescent="0.35">
      <c r="A2751" s="2" t="s">
        <v>15</v>
      </c>
      <c r="B2751" s="27">
        <v>2</v>
      </c>
      <c r="C2751" s="2" t="s">
        <v>299</v>
      </c>
      <c r="D2751" s="11" t="s">
        <v>336</v>
      </c>
      <c r="E2751" s="11"/>
      <c r="F2751" s="11" t="s">
        <v>98</v>
      </c>
      <c r="G2751" s="11" t="s">
        <v>99</v>
      </c>
      <c r="H2751" s="11" t="s">
        <v>7288</v>
      </c>
      <c r="I2751" s="68"/>
      <c r="J2751" s="68"/>
      <c r="K2751" s="68"/>
      <c r="L2751" s="68"/>
      <c r="M2751" s="68"/>
      <c r="N2751" s="68" t="s">
        <v>2040</v>
      </c>
      <c r="O2751" s="31" t="s">
        <v>4146</v>
      </c>
      <c r="P2751" s="31">
        <v>6.6000000000000003E-2</v>
      </c>
    </row>
    <row r="2752" spans="1:16" x14ac:dyDescent="0.35">
      <c r="A2752" s="2" t="s">
        <v>15</v>
      </c>
      <c r="B2752" s="27">
        <v>2</v>
      </c>
      <c r="C2752" s="2" t="s">
        <v>299</v>
      </c>
      <c r="D2752" s="11" t="s">
        <v>336</v>
      </c>
      <c r="E2752" s="11"/>
      <c r="F2752" s="11" t="s">
        <v>98</v>
      </c>
      <c r="G2752" s="11" t="s">
        <v>99</v>
      </c>
      <c r="H2752" s="11" t="s">
        <v>7276</v>
      </c>
      <c r="I2752" s="68"/>
      <c r="J2752" s="68"/>
      <c r="K2752" s="68"/>
      <c r="L2752" s="68"/>
      <c r="M2752" s="68" t="s">
        <v>2040</v>
      </c>
      <c r="N2752" s="68" t="s">
        <v>2040</v>
      </c>
      <c r="O2752" s="31" t="s">
        <v>4147</v>
      </c>
      <c r="P2752" s="31">
        <v>4.9000000000000002E-2</v>
      </c>
    </row>
    <row r="2753" spans="1:16" x14ac:dyDescent="0.35">
      <c r="A2753" s="2" t="s">
        <v>15</v>
      </c>
      <c r="B2753" s="27">
        <v>2</v>
      </c>
      <c r="C2753" s="2" t="s">
        <v>299</v>
      </c>
      <c r="D2753" s="11" t="s">
        <v>336</v>
      </c>
      <c r="E2753" s="11"/>
      <c r="F2753" s="11" t="s">
        <v>98</v>
      </c>
      <c r="G2753" s="11" t="s">
        <v>659</v>
      </c>
      <c r="H2753" s="11" t="s">
        <v>7269</v>
      </c>
      <c r="I2753" s="68"/>
      <c r="J2753" s="68"/>
      <c r="K2753" s="68"/>
      <c r="L2753" s="68"/>
      <c r="M2753" s="68"/>
      <c r="N2753" s="68"/>
      <c r="O2753" s="31" t="s">
        <v>1436</v>
      </c>
      <c r="P2753" s="31">
        <v>0.10199999999999999</v>
      </c>
    </row>
    <row r="2754" spans="1:16" x14ac:dyDescent="0.35">
      <c r="A2754" s="2" t="s">
        <v>15</v>
      </c>
      <c r="B2754" s="27">
        <v>2</v>
      </c>
      <c r="C2754" s="2" t="s">
        <v>299</v>
      </c>
      <c r="D2754" s="11" t="s">
        <v>336</v>
      </c>
      <c r="E2754" s="11"/>
      <c r="F2754" s="11" t="s">
        <v>98</v>
      </c>
      <c r="G2754" s="11" t="s">
        <v>659</v>
      </c>
      <c r="H2754" s="11" t="s">
        <v>7279</v>
      </c>
      <c r="I2754" s="68"/>
      <c r="J2754" s="68"/>
      <c r="K2754" s="68"/>
      <c r="L2754" s="68"/>
      <c r="M2754" s="68" t="s">
        <v>2040</v>
      </c>
      <c r="N2754" s="68"/>
      <c r="O2754" s="31" t="s">
        <v>4148</v>
      </c>
      <c r="P2754" s="31">
        <v>8.2000000000000003E-2</v>
      </c>
    </row>
    <row r="2755" spans="1:16" x14ac:dyDescent="0.35">
      <c r="A2755" s="2" t="s">
        <v>15</v>
      </c>
      <c r="B2755" s="27">
        <v>2</v>
      </c>
      <c r="C2755" s="2" t="s">
        <v>299</v>
      </c>
      <c r="D2755" s="11" t="s">
        <v>336</v>
      </c>
      <c r="E2755" s="11"/>
      <c r="F2755" s="11" t="s">
        <v>98</v>
      </c>
      <c r="G2755" s="11" t="s">
        <v>659</v>
      </c>
      <c r="H2755" s="11" t="s">
        <v>7288</v>
      </c>
      <c r="I2755" s="68"/>
      <c r="J2755" s="68"/>
      <c r="K2755" s="68"/>
      <c r="L2755" s="68"/>
      <c r="M2755" s="68"/>
      <c r="N2755" s="68" t="s">
        <v>2040</v>
      </c>
      <c r="O2755" s="31" t="s">
        <v>4149</v>
      </c>
      <c r="P2755" s="31">
        <v>8.2000000000000003E-2</v>
      </c>
    </row>
    <row r="2756" spans="1:16" x14ac:dyDescent="0.35">
      <c r="A2756" s="2" t="s">
        <v>15</v>
      </c>
      <c r="B2756" s="27">
        <v>2</v>
      </c>
      <c r="C2756" s="2" t="s">
        <v>299</v>
      </c>
      <c r="D2756" s="11" t="s">
        <v>336</v>
      </c>
      <c r="E2756" s="11"/>
      <c r="F2756" s="11" t="s">
        <v>98</v>
      </c>
      <c r="G2756" s="11" t="s">
        <v>659</v>
      </c>
      <c r="H2756" s="11" t="s">
        <v>7276</v>
      </c>
      <c r="I2756" s="68"/>
      <c r="J2756" s="68"/>
      <c r="K2756" s="68"/>
      <c r="L2756" s="68"/>
      <c r="M2756" s="68" t="s">
        <v>2040</v>
      </c>
      <c r="N2756" s="68" t="s">
        <v>2040</v>
      </c>
      <c r="O2756" s="31" t="s">
        <v>4150</v>
      </c>
      <c r="P2756" s="31">
        <v>6.0999999999999999E-2</v>
      </c>
    </row>
    <row r="2757" spans="1:16" x14ac:dyDescent="0.35">
      <c r="A2757" s="2" t="s">
        <v>15</v>
      </c>
      <c r="B2757" s="27">
        <v>2</v>
      </c>
      <c r="C2757" s="2" t="s">
        <v>299</v>
      </c>
      <c r="D2757" s="11" t="s">
        <v>336</v>
      </c>
      <c r="E2757" s="11"/>
      <c r="F2757" s="11" t="s">
        <v>104</v>
      </c>
      <c r="G2757" s="11" t="s">
        <v>99</v>
      </c>
      <c r="H2757" s="11" t="s">
        <v>7269</v>
      </c>
      <c r="I2757" s="68"/>
      <c r="J2757" s="68"/>
      <c r="K2757" s="68"/>
      <c r="L2757" s="68"/>
      <c r="M2757" s="68"/>
      <c r="N2757" s="68"/>
      <c r="O2757" s="31" t="s">
        <v>1437</v>
      </c>
      <c r="P2757" s="31">
        <v>0.15</v>
      </c>
    </row>
    <row r="2758" spans="1:16" x14ac:dyDescent="0.35">
      <c r="A2758" s="2" t="s">
        <v>15</v>
      </c>
      <c r="B2758" s="27">
        <v>2</v>
      </c>
      <c r="C2758" s="2" t="s">
        <v>299</v>
      </c>
      <c r="D2758" s="11" t="s">
        <v>336</v>
      </c>
      <c r="E2758" s="11"/>
      <c r="F2758" s="11" t="s">
        <v>104</v>
      </c>
      <c r="G2758" s="11" t="s">
        <v>99</v>
      </c>
      <c r="H2758" s="11" t="s">
        <v>7279</v>
      </c>
      <c r="I2758" s="68"/>
      <c r="J2758" s="68"/>
      <c r="K2758" s="68"/>
      <c r="L2758" s="68"/>
      <c r="M2758" s="68" t="s">
        <v>2040</v>
      </c>
      <c r="N2758" s="68"/>
      <c r="O2758" s="31" t="s">
        <v>4151</v>
      </c>
      <c r="P2758" s="31">
        <v>0.12</v>
      </c>
    </row>
    <row r="2759" spans="1:16" x14ac:dyDescent="0.35">
      <c r="A2759" s="2" t="s">
        <v>15</v>
      </c>
      <c r="B2759" s="27">
        <v>2</v>
      </c>
      <c r="C2759" s="2" t="s">
        <v>299</v>
      </c>
      <c r="D2759" s="11" t="s">
        <v>336</v>
      </c>
      <c r="E2759" s="11"/>
      <c r="F2759" s="11" t="s">
        <v>104</v>
      </c>
      <c r="G2759" s="11" t="s">
        <v>99</v>
      </c>
      <c r="H2759" s="11" t="s">
        <v>7288</v>
      </c>
      <c r="I2759" s="68"/>
      <c r="J2759" s="68"/>
      <c r="K2759" s="68"/>
      <c r="L2759" s="68"/>
      <c r="M2759" s="68"/>
      <c r="N2759" s="68" t="s">
        <v>2040</v>
      </c>
      <c r="O2759" s="31" t="s">
        <v>4152</v>
      </c>
      <c r="P2759" s="31">
        <v>0.12</v>
      </c>
    </row>
    <row r="2760" spans="1:16" x14ac:dyDescent="0.35">
      <c r="A2760" s="2" t="s">
        <v>15</v>
      </c>
      <c r="B2760" s="27">
        <v>2</v>
      </c>
      <c r="C2760" s="2" t="s">
        <v>299</v>
      </c>
      <c r="D2760" s="11" t="s">
        <v>336</v>
      </c>
      <c r="E2760" s="11"/>
      <c r="F2760" s="11" t="s">
        <v>104</v>
      </c>
      <c r="G2760" s="11" t="s">
        <v>99</v>
      </c>
      <c r="H2760" s="11" t="s">
        <v>7276</v>
      </c>
      <c r="I2760" s="68"/>
      <c r="J2760" s="68"/>
      <c r="K2760" s="68"/>
      <c r="L2760" s="68"/>
      <c r="M2760" s="68" t="s">
        <v>2040</v>
      </c>
      <c r="N2760" s="68" t="s">
        <v>2040</v>
      </c>
      <c r="O2760" s="31" t="s">
        <v>4153</v>
      </c>
      <c r="P2760" s="31">
        <v>0.09</v>
      </c>
    </row>
    <row r="2761" spans="1:16" x14ac:dyDescent="0.35">
      <c r="A2761" s="2" t="s">
        <v>15</v>
      </c>
      <c r="B2761" s="27">
        <v>2</v>
      </c>
      <c r="C2761" s="2" t="s">
        <v>299</v>
      </c>
      <c r="D2761" s="11" t="s">
        <v>336</v>
      </c>
      <c r="E2761" s="11"/>
      <c r="F2761" s="11" t="s">
        <v>104</v>
      </c>
      <c r="G2761" s="11" t="s">
        <v>659</v>
      </c>
      <c r="H2761" s="11" t="s">
        <v>7269</v>
      </c>
      <c r="I2761" s="68"/>
      <c r="J2761" s="68"/>
      <c r="K2761" s="68"/>
      <c r="L2761" s="68"/>
      <c r="M2761" s="68"/>
      <c r="N2761" s="68"/>
      <c r="O2761" s="31" t="s">
        <v>1438</v>
      </c>
      <c r="P2761" s="31">
        <v>0.218</v>
      </c>
    </row>
    <row r="2762" spans="1:16" x14ac:dyDescent="0.35">
      <c r="A2762" s="2" t="s">
        <v>15</v>
      </c>
      <c r="B2762" s="27">
        <v>2</v>
      </c>
      <c r="C2762" s="2" t="s">
        <v>299</v>
      </c>
      <c r="D2762" s="11" t="s">
        <v>336</v>
      </c>
      <c r="E2762" s="11"/>
      <c r="F2762" s="11" t="s">
        <v>104</v>
      </c>
      <c r="G2762" s="11" t="s">
        <v>659</v>
      </c>
      <c r="H2762" s="11" t="s">
        <v>7279</v>
      </c>
      <c r="I2762" s="68"/>
      <c r="J2762" s="68"/>
      <c r="K2762" s="68"/>
      <c r="L2762" s="68"/>
      <c r="M2762" s="68" t="s">
        <v>2040</v>
      </c>
      <c r="N2762" s="68"/>
      <c r="O2762" s="31" t="s">
        <v>4154</v>
      </c>
      <c r="P2762" s="31">
        <v>0.17399999999999999</v>
      </c>
    </row>
    <row r="2763" spans="1:16" x14ac:dyDescent="0.35">
      <c r="A2763" s="2" t="s">
        <v>15</v>
      </c>
      <c r="B2763" s="27">
        <v>2</v>
      </c>
      <c r="C2763" s="2" t="s">
        <v>299</v>
      </c>
      <c r="D2763" s="11" t="s">
        <v>336</v>
      </c>
      <c r="E2763" s="11"/>
      <c r="F2763" s="11" t="s">
        <v>104</v>
      </c>
      <c r="G2763" s="11" t="s">
        <v>659</v>
      </c>
      <c r="H2763" s="11" t="s">
        <v>7288</v>
      </c>
      <c r="I2763" s="68"/>
      <c r="J2763" s="68"/>
      <c r="K2763" s="68"/>
      <c r="L2763" s="68"/>
      <c r="M2763" s="68"/>
      <c r="N2763" s="68" t="s">
        <v>2040</v>
      </c>
      <c r="O2763" s="31" t="s">
        <v>4155</v>
      </c>
      <c r="P2763" s="31">
        <v>0.17399999999999999</v>
      </c>
    </row>
    <row r="2764" spans="1:16" x14ac:dyDescent="0.35">
      <c r="A2764" s="2" t="s">
        <v>15</v>
      </c>
      <c r="B2764" s="27">
        <v>2</v>
      </c>
      <c r="C2764" s="2" t="s">
        <v>299</v>
      </c>
      <c r="D2764" s="11" t="s">
        <v>336</v>
      </c>
      <c r="E2764" s="11"/>
      <c r="F2764" s="11" t="s">
        <v>104</v>
      </c>
      <c r="G2764" s="11" t="s">
        <v>659</v>
      </c>
      <c r="H2764" s="11" t="s">
        <v>7276</v>
      </c>
      <c r="I2764" s="68"/>
      <c r="J2764" s="68"/>
      <c r="K2764" s="68"/>
      <c r="L2764" s="68"/>
      <c r="M2764" s="68" t="s">
        <v>2040</v>
      </c>
      <c r="N2764" s="68" t="s">
        <v>2040</v>
      </c>
      <c r="O2764" s="31" t="s">
        <v>4156</v>
      </c>
      <c r="P2764" s="31">
        <v>0.13100000000000001</v>
      </c>
    </row>
    <row r="2765" spans="1:16" x14ac:dyDescent="0.35">
      <c r="A2765" s="2" t="s">
        <v>15</v>
      </c>
      <c r="B2765" s="27">
        <v>2</v>
      </c>
      <c r="C2765" s="2" t="s">
        <v>299</v>
      </c>
      <c r="D2765" s="11" t="s">
        <v>336</v>
      </c>
      <c r="E2765" s="11"/>
      <c r="F2765" s="11" t="s">
        <v>105</v>
      </c>
      <c r="G2765" s="11" t="s">
        <v>99</v>
      </c>
      <c r="H2765" s="11" t="s">
        <v>7269</v>
      </c>
      <c r="I2765" s="68"/>
      <c r="J2765" s="68"/>
      <c r="K2765" s="68"/>
      <c r="L2765" s="68"/>
      <c r="M2765" s="68"/>
      <c r="N2765" s="68"/>
      <c r="O2765" s="31" t="s">
        <v>1439</v>
      </c>
      <c r="P2765" s="31">
        <v>0.31900000000000001</v>
      </c>
    </row>
    <row r="2766" spans="1:16" x14ac:dyDescent="0.35">
      <c r="A2766" s="2" t="s">
        <v>15</v>
      </c>
      <c r="B2766" s="27">
        <v>2</v>
      </c>
      <c r="C2766" s="2" t="s">
        <v>299</v>
      </c>
      <c r="D2766" s="11" t="s">
        <v>336</v>
      </c>
      <c r="E2766" s="11"/>
      <c r="F2766" s="11" t="s">
        <v>105</v>
      </c>
      <c r="G2766" s="11" t="s">
        <v>99</v>
      </c>
      <c r="H2766" s="11" t="s">
        <v>7279</v>
      </c>
      <c r="I2766" s="68"/>
      <c r="J2766" s="68"/>
      <c r="K2766" s="68"/>
      <c r="L2766" s="68"/>
      <c r="M2766" s="68" t="s">
        <v>2040</v>
      </c>
      <c r="N2766" s="68"/>
      <c r="O2766" s="31" t="s">
        <v>4157</v>
      </c>
      <c r="P2766" s="31">
        <v>0.255</v>
      </c>
    </row>
    <row r="2767" spans="1:16" x14ac:dyDescent="0.35">
      <c r="A2767" s="2" t="s">
        <v>15</v>
      </c>
      <c r="B2767" s="27">
        <v>2</v>
      </c>
      <c r="C2767" s="2" t="s">
        <v>299</v>
      </c>
      <c r="D2767" s="11" t="s">
        <v>336</v>
      </c>
      <c r="E2767" s="11"/>
      <c r="F2767" s="11" t="s">
        <v>105</v>
      </c>
      <c r="G2767" s="11" t="s">
        <v>99</v>
      </c>
      <c r="H2767" s="11" t="s">
        <v>7288</v>
      </c>
      <c r="I2767" s="68"/>
      <c r="J2767" s="68"/>
      <c r="K2767" s="68"/>
      <c r="L2767" s="68"/>
      <c r="M2767" s="68"/>
      <c r="N2767" s="68" t="s">
        <v>2040</v>
      </c>
      <c r="O2767" s="31" t="s">
        <v>4158</v>
      </c>
      <c r="P2767" s="31">
        <v>0.255</v>
      </c>
    </row>
    <row r="2768" spans="1:16" x14ac:dyDescent="0.35">
      <c r="A2768" s="2" t="s">
        <v>15</v>
      </c>
      <c r="B2768" s="27">
        <v>2</v>
      </c>
      <c r="C2768" s="2" t="s">
        <v>299</v>
      </c>
      <c r="D2768" s="11" t="s">
        <v>336</v>
      </c>
      <c r="E2768" s="11"/>
      <c r="F2768" s="11" t="s">
        <v>105</v>
      </c>
      <c r="G2768" s="11" t="s">
        <v>99</v>
      </c>
      <c r="H2768" s="11" t="s">
        <v>7276</v>
      </c>
      <c r="I2768" s="68"/>
      <c r="J2768" s="68"/>
      <c r="K2768" s="68"/>
      <c r="L2768" s="68"/>
      <c r="M2768" s="68" t="s">
        <v>2040</v>
      </c>
      <c r="N2768" s="68" t="s">
        <v>2040</v>
      </c>
      <c r="O2768" s="31" t="s">
        <v>4159</v>
      </c>
      <c r="P2768" s="31">
        <v>0.191</v>
      </c>
    </row>
    <row r="2769" spans="1:16" x14ac:dyDescent="0.35">
      <c r="A2769" s="2" t="s">
        <v>15</v>
      </c>
      <c r="B2769" s="27">
        <v>2</v>
      </c>
      <c r="C2769" s="2" t="s">
        <v>299</v>
      </c>
      <c r="D2769" s="11" t="s">
        <v>336</v>
      </c>
      <c r="E2769" s="11"/>
      <c r="F2769" s="11" t="s">
        <v>105</v>
      </c>
      <c r="G2769" s="11" t="s">
        <v>659</v>
      </c>
      <c r="H2769" s="11" t="s">
        <v>7269</v>
      </c>
      <c r="I2769" s="68"/>
      <c r="J2769" s="68"/>
      <c r="K2769" s="68"/>
      <c r="L2769" s="68"/>
      <c r="M2769" s="68"/>
      <c r="N2769" s="68"/>
      <c r="O2769" s="31" t="s">
        <v>1440</v>
      </c>
      <c r="P2769" s="31">
        <v>0.36299999999999999</v>
      </c>
    </row>
    <row r="2770" spans="1:16" x14ac:dyDescent="0.35">
      <c r="A2770" s="2" t="s">
        <v>15</v>
      </c>
      <c r="B2770" s="27">
        <v>2</v>
      </c>
      <c r="C2770" s="2" t="s">
        <v>299</v>
      </c>
      <c r="D2770" s="11" t="s">
        <v>336</v>
      </c>
      <c r="E2770" s="11"/>
      <c r="F2770" s="11" t="s">
        <v>105</v>
      </c>
      <c r="G2770" s="11" t="s">
        <v>659</v>
      </c>
      <c r="H2770" s="11" t="s">
        <v>7279</v>
      </c>
      <c r="I2770" s="68"/>
      <c r="J2770" s="68"/>
      <c r="K2770" s="68"/>
      <c r="L2770" s="68"/>
      <c r="M2770" s="68" t="s">
        <v>2040</v>
      </c>
      <c r="N2770" s="68"/>
      <c r="O2770" s="31" t="s">
        <v>4160</v>
      </c>
      <c r="P2770" s="31">
        <v>0.28999999999999998</v>
      </c>
    </row>
    <row r="2771" spans="1:16" x14ac:dyDescent="0.35">
      <c r="A2771" s="2" t="s">
        <v>15</v>
      </c>
      <c r="B2771" s="27">
        <v>2</v>
      </c>
      <c r="C2771" s="2" t="s">
        <v>299</v>
      </c>
      <c r="D2771" s="11" t="s">
        <v>336</v>
      </c>
      <c r="E2771" s="11"/>
      <c r="F2771" s="11" t="s">
        <v>105</v>
      </c>
      <c r="G2771" s="11" t="s">
        <v>659</v>
      </c>
      <c r="H2771" s="11" t="s">
        <v>7288</v>
      </c>
      <c r="I2771" s="68"/>
      <c r="J2771" s="68"/>
      <c r="K2771" s="68"/>
      <c r="L2771" s="68"/>
      <c r="M2771" s="68"/>
      <c r="N2771" s="68" t="s">
        <v>2040</v>
      </c>
      <c r="O2771" s="31" t="s">
        <v>4161</v>
      </c>
      <c r="P2771" s="31">
        <v>0.28999999999999998</v>
      </c>
    </row>
    <row r="2772" spans="1:16" x14ac:dyDescent="0.35">
      <c r="A2772" s="2" t="s">
        <v>15</v>
      </c>
      <c r="B2772" s="27">
        <v>2</v>
      </c>
      <c r="C2772" s="2" t="s">
        <v>299</v>
      </c>
      <c r="D2772" s="11" t="s">
        <v>336</v>
      </c>
      <c r="E2772" s="11"/>
      <c r="F2772" s="11" t="s">
        <v>105</v>
      </c>
      <c r="G2772" s="11" t="s">
        <v>659</v>
      </c>
      <c r="H2772" s="11" t="s">
        <v>7276</v>
      </c>
      <c r="I2772" s="68"/>
      <c r="J2772" s="68"/>
      <c r="K2772" s="68"/>
      <c r="L2772" s="68"/>
      <c r="M2772" s="68" t="s">
        <v>2040</v>
      </c>
      <c r="N2772" s="68" t="s">
        <v>2040</v>
      </c>
      <c r="O2772" s="31" t="s">
        <v>4162</v>
      </c>
      <c r="P2772" s="31">
        <v>0.218</v>
      </c>
    </row>
    <row r="2773" spans="1:16" x14ac:dyDescent="0.35">
      <c r="A2773" s="2" t="s">
        <v>15</v>
      </c>
      <c r="B2773" s="27">
        <v>2</v>
      </c>
      <c r="C2773" s="2" t="s">
        <v>299</v>
      </c>
      <c r="D2773" s="11" t="s">
        <v>336</v>
      </c>
      <c r="E2773" s="11"/>
      <c r="F2773" s="11" t="s">
        <v>107</v>
      </c>
      <c r="G2773" s="11" t="s">
        <v>99</v>
      </c>
      <c r="H2773" s="11" t="s">
        <v>7269</v>
      </c>
      <c r="I2773" s="68"/>
      <c r="J2773" s="68"/>
      <c r="K2773" s="68"/>
      <c r="L2773" s="68"/>
      <c r="M2773" s="68"/>
      <c r="N2773" s="68"/>
      <c r="O2773" s="31" t="s">
        <v>1441</v>
      </c>
      <c r="P2773" s="31">
        <v>0.45</v>
      </c>
    </row>
    <row r="2774" spans="1:16" x14ac:dyDescent="0.35">
      <c r="A2774" s="2" t="s">
        <v>15</v>
      </c>
      <c r="B2774" s="27">
        <v>2</v>
      </c>
      <c r="C2774" s="2" t="s">
        <v>299</v>
      </c>
      <c r="D2774" s="11" t="s">
        <v>336</v>
      </c>
      <c r="E2774" s="11"/>
      <c r="F2774" s="11" t="s">
        <v>107</v>
      </c>
      <c r="G2774" s="11" t="s">
        <v>99</v>
      </c>
      <c r="H2774" s="11" t="s">
        <v>7279</v>
      </c>
      <c r="I2774" s="68"/>
      <c r="J2774" s="68"/>
      <c r="K2774" s="68"/>
      <c r="L2774" s="68"/>
      <c r="M2774" s="68" t="s">
        <v>2040</v>
      </c>
      <c r="N2774" s="68"/>
      <c r="O2774" s="31" t="s">
        <v>4163</v>
      </c>
      <c r="P2774" s="31">
        <v>0.36</v>
      </c>
    </row>
    <row r="2775" spans="1:16" x14ac:dyDescent="0.35">
      <c r="A2775" s="2" t="s">
        <v>15</v>
      </c>
      <c r="B2775" s="27">
        <v>2</v>
      </c>
      <c r="C2775" s="2" t="s">
        <v>299</v>
      </c>
      <c r="D2775" s="11" t="s">
        <v>336</v>
      </c>
      <c r="E2775" s="11"/>
      <c r="F2775" s="11" t="s">
        <v>107</v>
      </c>
      <c r="G2775" s="11" t="s">
        <v>99</v>
      </c>
      <c r="H2775" s="11" t="s">
        <v>7288</v>
      </c>
      <c r="I2775" s="68"/>
      <c r="J2775" s="68"/>
      <c r="K2775" s="68"/>
      <c r="L2775" s="68"/>
      <c r="M2775" s="68"/>
      <c r="N2775" s="68" t="s">
        <v>2040</v>
      </c>
      <c r="O2775" s="31" t="s">
        <v>4164</v>
      </c>
      <c r="P2775" s="31">
        <v>0.36</v>
      </c>
    </row>
    <row r="2776" spans="1:16" x14ac:dyDescent="0.35">
      <c r="A2776" s="2" t="s">
        <v>15</v>
      </c>
      <c r="B2776" s="27">
        <v>2</v>
      </c>
      <c r="C2776" s="2" t="s">
        <v>299</v>
      </c>
      <c r="D2776" s="11" t="s">
        <v>336</v>
      </c>
      <c r="E2776" s="11"/>
      <c r="F2776" s="11" t="s">
        <v>107</v>
      </c>
      <c r="G2776" s="11" t="s">
        <v>99</v>
      </c>
      <c r="H2776" s="11" t="s">
        <v>7276</v>
      </c>
      <c r="I2776" s="68"/>
      <c r="J2776" s="68"/>
      <c r="K2776" s="68"/>
      <c r="L2776" s="68"/>
      <c r="M2776" s="68" t="s">
        <v>2040</v>
      </c>
      <c r="N2776" s="68" t="s">
        <v>2040</v>
      </c>
      <c r="O2776" s="31" t="s">
        <v>4165</v>
      </c>
      <c r="P2776" s="31">
        <v>0.27</v>
      </c>
    </row>
    <row r="2777" spans="1:16" x14ac:dyDescent="0.35">
      <c r="A2777" s="2" t="s">
        <v>15</v>
      </c>
      <c r="B2777" s="27">
        <v>2</v>
      </c>
      <c r="C2777" s="2" t="s">
        <v>299</v>
      </c>
      <c r="D2777" s="11" t="s">
        <v>336</v>
      </c>
      <c r="E2777" s="11"/>
      <c r="F2777" s="11" t="s">
        <v>107</v>
      </c>
      <c r="G2777" s="11" t="s">
        <v>659</v>
      </c>
      <c r="H2777" s="11" t="s">
        <v>7269</v>
      </c>
      <c r="I2777" s="68"/>
      <c r="J2777" s="68"/>
      <c r="K2777" s="68"/>
      <c r="L2777" s="68"/>
      <c r="M2777" s="68"/>
      <c r="N2777" s="68"/>
      <c r="O2777" s="31" t="s">
        <v>1442</v>
      </c>
      <c r="P2777" s="31">
        <v>0.63800000000000001</v>
      </c>
    </row>
    <row r="2778" spans="1:16" x14ac:dyDescent="0.35">
      <c r="A2778" s="2" t="s">
        <v>15</v>
      </c>
      <c r="B2778" s="27">
        <v>2</v>
      </c>
      <c r="C2778" s="2" t="s">
        <v>299</v>
      </c>
      <c r="D2778" s="11" t="s">
        <v>336</v>
      </c>
      <c r="E2778" s="11"/>
      <c r="F2778" s="11" t="s">
        <v>107</v>
      </c>
      <c r="G2778" s="11" t="s">
        <v>659</v>
      </c>
      <c r="H2778" s="11" t="s">
        <v>7279</v>
      </c>
      <c r="I2778" s="68"/>
      <c r="J2778" s="68"/>
      <c r="K2778" s="68"/>
      <c r="L2778" s="68"/>
      <c r="M2778" s="68" t="s">
        <v>2040</v>
      </c>
      <c r="N2778" s="68"/>
      <c r="O2778" s="31" t="s">
        <v>4166</v>
      </c>
      <c r="P2778" s="31">
        <v>0.51</v>
      </c>
    </row>
    <row r="2779" spans="1:16" x14ac:dyDescent="0.35">
      <c r="A2779" s="2" t="s">
        <v>15</v>
      </c>
      <c r="B2779" s="27">
        <v>2</v>
      </c>
      <c r="C2779" s="2" t="s">
        <v>299</v>
      </c>
      <c r="D2779" s="11" t="s">
        <v>336</v>
      </c>
      <c r="E2779" s="11"/>
      <c r="F2779" s="11" t="s">
        <v>107</v>
      </c>
      <c r="G2779" s="11" t="s">
        <v>659</v>
      </c>
      <c r="H2779" s="11" t="s">
        <v>7288</v>
      </c>
      <c r="I2779" s="68"/>
      <c r="J2779" s="68"/>
      <c r="K2779" s="68"/>
      <c r="L2779" s="68"/>
      <c r="M2779" s="68"/>
      <c r="N2779" s="68" t="s">
        <v>2040</v>
      </c>
      <c r="O2779" s="31" t="s">
        <v>4167</v>
      </c>
      <c r="P2779" s="31">
        <v>0.51</v>
      </c>
    </row>
    <row r="2780" spans="1:16" x14ac:dyDescent="0.35">
      <c r="A2780" s="2" t="s">
        <v>15</v>
      </c>
      <c r="B2780" s="27">
        <v>2</v>
      </c>
      <c r="C2780" s="2" t="s">
        <v>299</v>
      </c>
      <c r="D2780" s="11" t="s">
        <v>336</v>
      </c>
      <c r="E2780" s="11"/>
      <c r="F2780" s="11" t="s">
        <v>107</v>
      </c>
      <c r="G2780" s="11" t="s">
        <v>659</v>
      </c>
      <c r="H2780" s="11" t="s">
        <v>7276</v>
      </c>
      <c r="I2780" s="68"/>
      <c r="J2780" s="68"/>
      <c r="K2780" s="68"/>
      <c r="L2780" s="68"/>
      <c r="M2780" s="68" t="s">
        <v>2040</v>
      </c>
      <c r="N2780" s="68" t="s">
        <v>2040</v>
      </c>
      <c r="O2780" s="31" t="s">
        <v>4168</v>
      </c>
      <c r="P2780" s="31">
        <v>0.38300000000000001</v>
      </c>
    </row>
    <row r="2781" spans="1:16" x14ac:dyDescent="0.35">
      <c r="A2781" s="2" t="s">
        <v>15</v>
      </c>
      <c r="B2781" s="27">
        <v>2</v>
      </c>
      <c r="C2781" s="2" t="s">
        <v>299</v>
      </c>
      <c r="D2781" s="11" t="s">
        <v>336</v>
      </c>
      <c r="E2781" s="11"/>
      <c r="F2781" s="11" t="s">
        <v>109</v>
      </c>
      <c r="G2781" s="11" t="s">
        <v>99</v>
      </c>
      <c r="H2781" s="11" t="s">
        <v>7269</v>
      </c>
      <c r="I2781" s="68"/>
      <c r="J2781" s="68"/>
      <c r="K2781" s="68"/>
      <c r="L2781" s="68"/>
      <c r="M2781" s="68"/>
      <c r="N2781" s="68"/>
      <c r="O2781" s="31" t="s">
        <v>1443</v>
      </c>
      <c r="P2781" s="31">
        <v>0.6</v>
      </c>
    </row>
    <row r="2782" spans="1:16" x14ac:dyDescent="0.35">
      <c r="A2782" s="2" t="s">
        <v>15</v>
      </c>
      <c r="B2782" s="27">
        <v>2</v>
      </c>
      <c r="C2782" s="2" t="s">
        <v>299</v>
      </c>
      <c r="D2782" s="11" t="s">
        <v>336</v>
      </c>
      <c r="E2782" s="11"/>
      <c r="F2782" s="11" t="s">
        <v>109</v>
      </c>
      <c r="G2782" s="11" t="s">
        <v>99</v>
      </c>
      <c r="H2782" s="11" t="s">
        <v>7279</v>
      </c>
      <c r="I2782" s="68"/>
      <c r="J2782" s="68"/>
      <c r="K2782" s="68"/>
      <c r="L2782" s="68"/>
      <c r="M2782" s="68" t="s">
        <v>2040</v>
      </c>
      <c r="N2782" s="68"/>
      <c r="O2782" s="31" t="s">
        <v>4169</v>
      </c>
      <c r="P2782" s="31">
        <v>0.48</v>
      </c>
    </row>
    <row r="2783" spans="1:16" x14ac:dyDescent="0.35">
      <c r="A2783" s="2" t="s">
        <v>15</v>
      </c>
      <c r="B2783" s="27">
        <v>2</v>
      </c>
      <c r="C2783" s="2" t="s">
        <v>299</v>
      </c>
      <c r="D2783" s="11" t="s">
        <v>336</v>
      </c>
      <c r="E2783" s="11"/>
      <c r="F2783" s="11" t="s">
        <v>109</v>
      </c>
      <c r="G2783" s="11" t="s">
        <v>99</v>
      </c>
      <c r="H2783" s="11" t="s">
        <v>7288</v>
      </c>
      <c r="I2783" s="68"/>
      <c r="J2783" s="68"/>
      <c r="K2783" s="68"/>
      <c r="L2783" s="68"/>
      <c r="M2783" s="68"/>
      <c r="N2783" s="68" t="s">
        <v>2040</v>
      </c>
      <c r="O2783" s="31" t="s">
        <v>4170</v>
      </c>
      <c r="P2783" s="31">
        <v>0.48</v>
      </c>
    </row>
    <row r="2784" spans="1:16" x14ac:dyDescent="0.35">
      <c r="A2784" s="2" t="s">
        <v>15</v>
      </c>
      <c r="B2784" s="27">
        <v>2</v>
      </c>
      <c r="C2784" s="2" t="s">
        <v>299</v>
      </c>
      <c r="D2784" s="11" t="s">
        <v>336</v>
      </c>
      <c r="E2784" s="11"/>
      <c r="F2784" s="11" t="s">
        <v>109</v>
      </c>
      <c r="G2784" s="11" t="s">
        <v>99</v>
      </c>
      <c r="H2784" s="11" t="s">
        <v>7276</v>
      </c>
      <c r="I2784" s="68"/>
      <c r="J2784" s="68"/>
      <c r="K2784" s="68"/>
      <c r="L2784" s="68"/>
      <c r="M2784" s="68" t="s">
        <v>2040</v>
      </c>
      <c r="N2784" s="68" t="s">
        <v>2040</v>
      </c>
      <c r="O2784" s="31" t="s">
        <v>4171</v>
      </c>
      <c r="P2784" s="31">
        <v>0.36</v>
      </c>
    </row>
    <row r="2785" spans="1:16" x14ac:dyDescent="0.35">
      <c r="A2785" s="2" t="s">
        <v>15</v>
      </c>
      <c r="B2785" s="27">
        <v>2</v>
      </c>
      <c r="C2785" s="2" t="s">
        <v>299</v>
      </c>
      <c r="D2785" s="11" t="s">
        <v>336</v>
      </c>
      <c r="E2785" s="11"/>
      <c r="F2785" s="11" t="s">
        <v>109</v>
      </c>
      <c r="G2785" s="11" t="s">
        <v>659</v>
      </c>
      <c r="H2785" s="11" t="s">
        <v>7269</v>
      </c>
      <c r="I2785" s="68"/>
      <c r="J2785" s="68"/>
      <c r="K2785" s="68"/>
      <c r="L2785" s="68"/>
      <c r="M2785" s="68"/>
      <c r="N2785" s="68"/>
      <c r="O2785" s="31" t="s">
        <v>1444</v>
      </c>
      <c r="P2785" s="31">
        <v>1.0589999999999999</v>
      </c>
    </row>
    <row r="2786" spans="1:16" x14ac:dyDescent="0.35">
      <c r="A2786" s="2" t="s">
        <v>15</v>
      </c>
      <c r="B2786" s="27">
        <v>2</v>
      </c>
      <c r="C2786" s="2" t="s">
        <v>299</v>
      </c>
      <c r="D2786" s="11" t="s">
        <v>336</v>
      </c>
      <c r="E2786" s="11"/>
      <c r="F2786" s="11" t="s">
        <v>109</v>
      </c>
      <c r="G2786" s="11" t="s">
        <v>659</v>
      </c>
      <c r="H2786" s="11" t="s">
        <v>7279</v>
      </c>
      <c r="I2786" s="68"/>
      <c r="J2786" s="68"/>
      <c r="K2786" s="68"/>
      <c r="L2786" s="68"/>
      <c r="M2786" s="68" t="s">
        <v>2040</v>
      </c>
      <c r="N2786" s="68"/>
      <c r="O2786" s="31" t="s">
        <v>4172</v>
      </c>
      <c r="P2786" s="31">
        <v>0.84699999999999998</v>
      </c>
    </row>
    <row r="2787" spans="1:16" x14ac:dyDescent="0.35">
      <c r="A2787" s="2" t="s">
        <v>15</v>
      </c>
      <c r="B2787" s="27">
        <v>2</v>
      </c>
      <c r="C2787" s="2" t="s">
        <v>299</v>
      </c>
      <c r="D2787" s="11" t="s">
        <v>336</v>
      </c>
      <c r="E2787" s="11"/>
      <c r="F2787" s="11" t="s">
        <v>109</v>
      </c>
      <c r="G2787" s="11" t="s">
        <v>659</v>
      </c>
      <c r="H2787" s="11" t="s">
        <v>7288</v>
      </c>
      <c r="I2787" s="68"/>
      <c r="J2787" s="68"/>
      <c r="K2787" s="68"/>
      <c r="L2787" s="68"/>
      <c r="M2787" s="68"/>
      <c r="N2787" s="68" t="s">
        <v>2040</v>
      </c>
      <c r="O2787" s="31" t="s">
        <v>4173</v>
      </c>
      <c r="P2787" s="31">
        <v>0.84699999999999998</v>
      </c>
    </row>
    <row r="2788" spans="1:16" x14ac:dyDescent="0.35">
      <c r="A2788" s="2" t="s">
        <v>15</v>
      </c>
      <c r="B2788" s="27">
        <v>2</v>
      </c>
      <c r="C2788" s="2" t="s">
        <v>299</v>
      </c>
      <c r="D2788" s="11" t="s">
        <v>336</v>
      </c>
      <c r="E2788" s="11"/>
      <c r="F2788" s="11" t="s">
        <v>109</v>
      </c>
      <c r="G2788" s="11" t="s">
        <v>659</v>
      </c>
      <c r="H2788" s="11" t="s">
        <v>7276</v>
      </c>
      <c r="I2788" s="68"/>
      <c r="J2788" s="68"/>
      <c r="K2788" s="68"/>
      <c r="L2788" s="68"/>
      <c r="M2788" s="68" t="s">
        <v>2040</v>
      </c>
      <c r="N2788" s="68" t="s">
        <v>2040</v>
      </c>
      <c r="O2788" s="31" t="s">
        <v>4174</v>
      </c>
      <c r="P2788" s="31">
        <v>0.63500000000000001</v>
      </c>
    </row>
    <row r="2789" spans="1:16" x14ac:dyDescent="0.35">
      <c r="A2789" s="2" t="s">
        <v>15</v>
      </c>
      <c r="B2789" s="27">
        <v>2</v>
      </c>
      <c r="C2789" s="2" t="s">
        <v>299</v>
      </c>
      <c r="D2789" s="11" t="s">
        <v>336</v>
      </c>
      <c r="E2789" s="11"/>
      <c r="F2789" s="11" t="s">
        <v>110</v>
      </c>
      <c r="G2789" s="11" t="s">
        <v>99</v>
      </c>
      <c r="H2789" s="11" t="s">
        <v>7269</v>
      </c>
      <c r="I2789" s="68"/>
      <c r="J2789" s="68"/>
      <c r="K2789" s="68"/>
      <c r="L2789" s="68"/>
      <c r="M2789" s="68"/>
      <c r="N2789" s="68"/>
      <c r="O2789" s="31" t="s">
        <v>1445</v>
      </c>
      <c r="P2789" s="31">
        <v>0.95699999999999996</v>
      </c>
    </row>
    <row r="2790" spans="1:16" x14ac:dyDescent="0.35">
      <c r="A2790" s="2" t="s">
        <v>15</v>
      </c>
      <c r="B2790" s="27">
        <v>2</v>
      </c>
      <c r="C2790" s="2" t="s">
        <v>299</v>
      </c>
      <c r="D2790" s="11" t="s">
        <v>336</v>
      </c>
      <c r="E2790" s="11"/>
      <c r="F2790" s="11" t="s">
        <v>110</v>
      </c>
      <c r="G2790" s="11" t="s">
        <v>99</v>
      </c>
      <c r="H2790" s="11" t="s">
        <v>7279</v>
      </c>
      <c r="I2790" s="68"/>
      <c r="J2790" s="68"/>
      <c r="K2790" s="68"/>
      <c r="L2790" s="68"/>
      <c r="M2790" s="68" t="s">
        <v>2040</v>
      </c>
      <c r="N2790" s="68"/>
      <c r="O2790" s="31" t="s">
        <v>4175</v>
      </c>
      <c r="P2790" s="31">
        <v>0.76600000000000001</v>
      </c>
    </row>
    <row r="2791" spans="1:16" x14ac:dyDescent="0.35">
      <c r="A2791" s="2" t="s">
        <v>15</v>
      </c>
      <c r="B2791" s="27">
        <v>2</v>
      </c>
      <c r="C2791" s="2" t="s">
        <v>299</v>
      </c>
      <c r="D2791" s="11" t="s">
        <v>336</v>
      </c>
      <c r="E2791" s="11"/>
      <c r="F2791" s="11" t="s">
        <v>110</v>
      </c>
      <c r="G2791" s="11" t="s">
        <v>99</v>
      </c>
      <c r="H2791" s="11" t="s">
        <v>7288</v>
      </c>
      <c r="I2791" s="68"/>
      <c r="J2791" s="68"/>
      <c r="K2791" s="68"/>
      <c r="L2791" s="68"/>
      <c r="M2791" s="68"/>
      <c r="N2791" s="68" t="s">
        <v>2040</v>
      </c>
      <c r="O2791" s="31" t="s">
        <v>4176</v>
      </c>
      <c r="P2791" s="31">
        <v>0.76600000000000001</v>
      </c>
    </row>
    <row r="2792" spans="1:16" x14ac:dyDescent="0.35">
      <c r="A2792" s="2" t="s">
        <v>15</v>
      </c>
      <c r="B2792" s="27">
        <v>2</v>
      </c>
      <c r="C2792" s="2" t="s">
        <v>299</v>
      </c>
      <c r="D2792" s="11" t="s">
        <v>336</v>
      </c>
      <c r="E2792" s="11"/>
      <c r="F2792" s="11" t="s">
        <v>110</v>
      </c>
      <c r="G2792" s="11" t="s">
        <v>99</v>
      </c>
      <c r="H2792" s="11" t="s">
        <v>7276</v>
      </c>
      <c r="I2792" s="68"/>
      <c r="J2792" s="68"/>
      <c r="K2792" s="68"/>
      <c r="L2792" s="68"/>
      <c r="M2792" s="68" t="s">
        <v>2040</v>
      </c>
      <c r="N2792" s="68" t="s">
        <v>2040</v>
      </c>
      <c r="O2792" s="31" t="s">
        <v>4177</v>
      </c>
      <c r="P2792" s="31">
        <v>0.57399999999999995</v>
      </c>
    </row>
    <row r="2793" spans="1:16" x14ac:dyDescent="0.35">
      <c r="A2793" s="2" t="s">
        <v>15</v>
      </c>
      <c r="B2793" s="27">
        <v>2</v>
      </c>
      <c r="C2793" s="2" t="s">
        <v>299</v>
      </c>
      <c r="D2793" s="11" t="s">
        <v>336</v>
      </c>
      <c r="E2793" s="11"/>
      <c r="F2793" s="11" t="s">
        <v>110</v>
      </c>
      <c r="G2793" s="11" t="s">
        <v>659</v>
      </c>
      <c r="H2793" s="11" t="s">
        <v>7269</v>
      </c>
      <c r="I2793" s="68"/>
      <c r="J2793" s="68"/>
      <c r="K2793" s="68"/>
      <c r="L2793" s="68"/>
      <c r="M2793" s="68"/>
      <c r="N2793" s="68"/>
      <c r="O2793" s="31" t="s">
        <v>1446</v>
      </c>
      <c r="P2793" s="31">
        <v>1.4790000000000001</v>
      </c>
    </row>
    <row r="2794" spans="1:16" x14ac:dyDescent="0.35">
      <c r="A2794" s="2" t="s">
        <v>15</v>
      </c>
      <c r="B2794" s="27">
        <v>2</v>
      </c>
      <c r="C2794" s="2" t="s">
        <v>299</v>
      </c>
      <c r="D2794" s="11" t="s">
        <v>336</v>
      </c>
      <c r="E2794" s="11"/>
      <c r="F2794" s="11" t="s">
        <v>110</v>
      </c>
      <c r="G2794" s="11" t="s">
        <v>659</v>
      </c>
      <c r="H2794" s="11" t="s">
        <v>7279</v>
      </c>
      <c r="I2794" s="68"/>
      <c r="J2794" s="68"/>
      <c r="K2794" s="68"/>
      <c r="L2794" s="68"/>
      <c r="M2794" s="68" t="s">
        <v>2040</v>
      </c>
      <c r="N2794" s="68"/>
      <c r="O2794" s="31" t="s">
        <v>4178</v>
      </c>
      <c r="P2794" s="31">
        <v>1.1830000000000001</v>
      </c>
    </row>
    <row r="2795" spans="1:16" x14ac:dyDescent="0.35">
      <c r="A2795" s="2" t="s">
        <v>15</v>
      </c>
      <c r="B2795" s="27">
        <v>2</v>
      </c>
      <c r="C2795" s="2" t="s">
        <v>299</v>
      </c>
      <c r="D2795" s="11" t="s">
        <v>336</v>
      </c>
      <c r="E2795" s="11"/>
      <c r="F2795" s="11" t="s">
        <v>110</v>
      </c>
      <c r="G2795" s="11" t="s">
        <v>659</v>
      </c>
      <c r="H2795" s="11" t="s">
        <v>7288</v>
      </c>
      <c r="I2795" s="68"/>
      <c r="J2795" s="68"/>
      <c r="K2795" s="68"/>
      <c r="L2795" s="68"/>
      <c r="M2795" s="68"/>
      <c r="N2795" s="68" t="s">
        <v>2040</v>
      </c>
      <c r="O2795" s="31" t="s">
        <v>4179</v>
      </c>
      <c r="P2795" s="31">
        <v>1.1830000000000001</v>
      </c>
    </row>
    <row r="2796" spans="1:16" x14ac:dyDescent="0.35">
      <c r="A2796" s="2" t="s">
        <v>15</v>
      </c>
      <c r="B2796" s="27">
        <v>2</v>
      </c>
      <c r="C2796" s="2" t="s">
        <v>299</v>
      </c>
      <c r="D2796" s="11" t="s">
        <v>336</v>
      </c>
      <c r="E2796" s="11"/>
      <c r="F2796" s="11" t="s">
        <v>110</v>
      </c>
      <c r="G2796" s="11" t="s">
        <v>659</v>
      </c>
      <c r="H2796" s="11" t="s">
        <v>7276</v>
      </c>
      <c r="I2796" s="68"/>
      <c r="J2796" s="68"/>
      <c r="K2796" s="68"/>
      <c r="L2796" s="68"/>
      <c r="M2796" s="68" t="s">
        <v>2040</v>
      </c>
      <c r="N2796" s="68" t="s">
        <v>2040</v>
      </c>
      <c r="O2796" s="31" t="s">
        <v>4180</v>
      </c>
      <c r="P2796" s="31">
        <v>0.88700000000000001</v>
      </c>
    </row>
    <row r="2797" spans="1:16" x14ac:dyDescent="0.35">
      <c r="A2797" s="2" t="s">
        <v>15</v>
      </c>
      <c r="B2797" s="27">
        <v>2</v>
      </c>
      <c r="C2797" s="2" t="s">
        <v>299</v>
      </c>
      <c r="D2797" s="11" t="s">
        <v>336</v>
      </c>
      <c r="E2797" s="11"/>
      <c r="F2797" s="11" t="s">
        <v>111</v>
      </c>
      <c r="G2797" s="11" t="s">
        <v>99</v>
      </c>
      <c r="H2797" s="11" t="s">
        <v>7269</v>
      </c>
      <c r="I2797" s="68"/>
      <c r="J2797" s="68"/>
      <c r="K2797" s="68"/>
      <c r="L2797" s="68"/>
      <c r="M2797" s="68"/>
      <c r="N2797" s="68"/>
      <c r="O2797" s="31" t="s">
        <v>1447</v>
      </c>
      <c r="P2797" s="31">
        <v>1.05</v>
      </c>
    </row>
    <row r="2798" spans="1:16" x14ac:dyDescent="0.35">
      <c r="A2798" s="2" t="s">
        <v>15</v>
      </c>
      <c r="B2798" s="27">
        <v>2</v>
      </c>
      <c r="C2798" s="2" t="s">
        <v>299</v>
      </c>
      <c r="D2798" s="11" t="s">
        <v>336</v>
      </c>
      <c r="E2798" s="11"/>
      <c r="F2798" s="11" t="s">
        <v>111</v>
      </c>
      <c r="G2798" s="11" t="s">
        <v>99</v>
      </c>
      <c r="H2798" s="11" t="s">
        <v>7279</v>
      </c>
      <c r="I2798" s="68"/>
      <c r="J2798" s="68"/>
      <c r="K2798" s="68"/>
      <c r="L2798" s="68"/>
      <c r="M2798" s="68" t="s">
        <v>2040</v>
      </c>
      <c r="N2798" s="68"/>
      <c r="O2798" s="31" t="s">
        <v>4181</v>
      </c>
      <c r="P2798" s="31">
        <v>0.84</v>
      </c>
    </row>
    <row r="2799" spans="1:16" x14ac:dyDescent="0.35">
      <c r="A2799" s="2" t="s">
        <v>15</v>
      </c>
      <c r="B2799" s="27">
        <v>2</v>
      </c>
      <c r="C2799" s="2" t="s">
        <v>299</v>
      </c>
      <c r="D2799" s="11" t="s">
        <v>336</v>
      </c>
      <c r="E2799" s="11"/>
      <c r="F2799" s="11" t="s">
        <v>111</v>
      </c>
      <c r="G2799" s="11" t="s">
        <v>99</v>
      </c>
      <c r="H2799" s="11" t="s">
        <v>7288</v>
      </c>
      <c r="I2799" s="68"/>
      <c r="J2799" s="68"/>
      <c r="K2799" s="68"/>
      <c r="L2799" s="68"/>
      <c r="M2799" s="68"/>
      <c r="N2799" s="68" t="s">
        <v>2040</v>
      </c>
      <c r="O2799" s="31" t="s">
        <v>4182</v>
      </c>
      <c r="P2799" s="31">
        <v>0.84</v>
      </c>
    </row>
    <row r="2800" spans="1:16" x14ac:dyDescent="0.35">
      <c r="A2800" s="2" t="s">
        <v>15</v>
      </c>
      <c r="B2800" s="27">
        <v>2</v>
      </c>
      <c r="C2800" s="2" t="s">
        <v>299</v>
      </c>
      <c r="D2800" s="11" t="s">
        <v>336</v>
      </c>
      <c r="E2800" s="11"/>
      <c r="F2800" s="11" t="s">
        <v>111</v>
      </c>
      <c r="G2800" s="11" t="s">
        <v>99</v>
      </c>
      <c r="H2800" s="11" t="s">
        <v>7276</v>
      </c>
      <c r="I2800" s="68"/>
      <c r="J2800" s="68"/>
      <c r="K2800" s="68"/>
      <c r="L2800" s="68"/>
      <c r="M2800" s="68" t="s">
        <v>2040</v>
      </c>
      <c r="N2800" s="68" t="s">
        <v>2040</v>
      </c>
      <c r="O2800" s="31" t="s">
        <v>4183</v>
      </c>
      <c r="P2800" s="31">
        <v>0.63</v>
      </c>
    </row>
    <row r="2801" spans="1:16" x14ac:dyDescent="0.35">
      <c r="A2801" s="2" t="s">
        <v>15</v>
      </c>
      <c r="B2801" s="27">
        <v>2</v>
      </c>
      <c r="C2801" s="2" t="s">
        <v>299</v>
      </c>
      <c r="D2801" s="11" t="s">
        <v>336</v>
      </c>
      <c r="E2801" s="11"/>
      <c r="F2801" s="11" t="s">
        <v>111</v>
      </c>
      <c r="G2801" s="11" t="s">
        <v>659</v>
      </c>
      <c r="H2801" s="11" t="s">
        <v>7269</v>
      </c>
      <c r="I2801" s="68"/>
      <c r="J2801" s="68"/>
      <c r="K2801" s="68"/>
      <c r="L2801" s="68"/>
      <c r="M2801" s="68"/>
      <c r="N2801" s="68"/>
      <c r="O2801" s="31" t="s">
        <v>1448</v>
      </c>
      <c r="P2801" s="31">
        <v>1.9139999999999999</v>
      </c>
    </row>
    <row r="2802" spans="1:16" x14ac:dyDescent="0.35">
      <c r="A2802" s="2" t="s">
        <v>15</v>
      </c>
      <c r="B2802" s="27">
        <v>2</v>
      </c>
      <c r="C2802" s="2" t="s">
        <v>299</v>
      </c>
      <c r="D2802" s="11" t="s">
        <v>336</v>
      </c>
      <c r="E2802" s="11"/>
      <c r="F2802" s="11" t="s">
        <v>111</v>
      </c>
      <c r="G2802" s="11" t="s">
        <v>659</v>
      </c>
      <c r="H2802" s="11" t="s">
        <v>7279</v>
      </c>
      <c r="I2802" s="68"/>
      <c r="J2802" s="68"/>
      <c r="K2802" s="68"/>
      <c r="L2802" s="68"/>
      <c r="M2802" s="68" t="s">
        <v>2040</v>
      </c>
      <c r="N2802" s="68"/>
      <c r="O2802" s="31" t="s">
        <v>4184</v>
      </c>
      <c r="P2802" s="31">
        <v>1.5309999999999999</v>
      </c>
    </row>
    <row r="2803" spans="1:16" x14ac:dyDescent="0.35">
      <c r="A2803" s="2" t="s">
        <v>15</v>
      </c>
      <c r="B2803" s="27">
        <v>2</v>
      </c>
      <c r="C2803" s="2" t="s">
        <v>299</v>
      </c>
      <c r="D2803" s="11" t="s">
        <v>336</v>
      </c>
      <c r="E2803" s="11"/>
      <c r="F2803" s="11" t="s">
        <v>111</v>
      </c>
      <c r="G2803" s="11" t="s">
        <v>659</v>
      </c>
      <c r="H2803" s="11" t="s">
        <v>7288</v>
      </c>
      <c r="I2803" s="68"/>
      <c r="J2803" s="68"/>
      <c r="K2803" s="68"/>
      <c r="L2803" s="68"/>
      <c r="M2803" s="68"/>
      <c r="N2803" s="68" t="s">
        <v>2040</v>
      </c>
      <c r="O2803" s="31" t="s">
        <v>4185</v>
      </c>
      <c r="P2803" s="31">
        <v>1.5309999999999999</v>
      </c>
    </row>
    <row r="2804" spans="1:16" x14ac:dyDescent="0.35">
      <c r="A2804" s="2" t="s">
        <v>15</v>
      </c>
      <c r="B2804" s="27">
        <v>2</v>
      </c>
      <c r="C2804" s="2" t="s">
        <v>299</v>
      </c>
      <c r="D2804" s="11" t="s">
        <v>336</v>
      </c>
      <c r="E2804" s="11"/>
      <c r="F2804" s="11" t="s">
        <v>111</v>
      </c>
      <c r="G2804" s="11" t="s">
        <v>659</v>
      </c>
      <c r="H2804" s="11" t="s">
        <v>7276</v>
      </c>
      <c r="I2804" s="68"/>
      <c r="J2804" s="68"/>
      <c r="K2804" s="68"/>
      <c r="L2804" s="68"/>
      <c r="M2804" s="68" t="s">
        <v>2040</v>
      </c>
      <c r="N2804" s="68" t="s">
        <v>2040</v>
      </c>
      <c r="O2804" s="31" t="s">
        <v>4186</v>
      </c>
      <c r="P2804" s="31">
        <v>1.1479999999999999</v>
      </c>
    </row>
    <row r="2805" spans="1:16" x14ac:dyDescent="0.35">
      <c r="A2805" s="2" t="s">
        <v>15</v>
      </c>
      <c r="B2805" s="27">
        <v>2</v>
      </c>
      <c r="C2805" s="2" t="s">
        <v>299</v>
      </c>
      <c r="D2805" s="11" t="s">
        <v>336</v>
      </c>
      <c r="E2805" s="11"/>
      <c r="F2805" s="11" t="s">
        <v>112</v>
      </c>
      <c r="G2805" s="11" t="s">
        <v>99</v>
      </c>
      <c r="H2805" s="11" t="s">
        <v>7269</v>
      </c>
      <c r="I2805" s="68"/>
      <c r="J2805" s="68"/>
      <c r="K2805" s="68"/>
      <c r="L2805" s="68"/>
      <c r="M2805" s="68"/>
      <c r="N2805" s="68"/>
      <c r="O2805" s="31" t="s">
        <v>1449</v>
      </c>
      <c r="P2805" s="31">
        <v>1.05</v>
      </c>
    </row>
    <row r="2806" spans="1:16" x14ac:dyDescent="0.35">
      <c r="A2806" s="2" t="s">
        <v>15</v>
      </c>
      <c r="B2806" s="27">
        <v>2</v>
      </c>
      <c r="C2806" s="2" t="s">
        <v>299</v>
      </c>
      <c r="D2806" s="11" t="s">
        <v>336</v>
      </c>
      <c r="E2806" s="11"/>
      <c r="F2806" s="11" t="s">
        <v>112</v>
      </c>
      <c r="G2806" s="11" t="s">
        <v>99</v>
      </c>
      <c r="H2806" s="11" t="s">
        <v>7279</v>
      </c>
      <c r="I2806" s="68"/>
      <c r="J2806" s="68"/>
      <c r="K2806" s="68"/>
      <c r="L2806" s="68"/>
      <c r="M2806" s="68" t="s">
        <v>2040</v>
      </c>
      <c r="N2806" s="68"/>
      <c r="O2806" s="31" t="s">
        <v>4187</v>
      </c>
      <c r="P2806" s="31">
        <v>0.84</v>
      </c>
    </row>
    <row r="2807" spans="1:16" x14ac:dyDescent="0.35">
      <c r="A2807" s="2" t="s">
        <v>15</v>
      </c>
      <c r="B2807" s="27">
        <v>2</v>
      </c>
      <c r="C2807" s="2" t="s">
        <v>299</v>
      </c>
      <c r="D2807" s="11" t="s">
        <v>336</v>
      </c>
      <c r="E2807" s="11"/>
      <c r="F2807" s="11" t="s">
        <v>112</v>
      </c>
      <c r="G2807" s="11" t="s">
        <v>99</v>
      </c>
      <c r="H2807" s="11" t="s">
        <v>7288</v>
      </c>
      <c r="I2807" s="68"/>
      <c r="J2807" s="68"/>
      <c r="K2807" s="68"/>
      <c r="L2807" s="68"/>
      <c r="M2807" s="68"/>
      <c r="N2807" s="68" t="s">
        <v>2040</v>
      </c>
      <c r="O2807" s="31" t="s">
        <v>4188</v>
      </c>
      <c r="P2807" s="31">
        <v>0.84</v>
      </c>
    </row>
    <row r="2808" spans="1:16" x14ac:dyDescent="0.35">
      <c r="A2808" s="2" t="s">
        <v>15</v>
      </c>
      <c r="B2808" s="27">
        <v>2</v>
      </c>
      <c r="C2808" s="2" t="s">
        <v>299</v>
      </c>
      <c r="D2808" s="11" t="s">
        <v>336</v>
      </c>
      <c r="E2808" s="11"/>
      <c r="F2808" s="11" t="s">
        <v>112</v>
      </c>
      <c r="G2808" s="11" t="s">
        <v>99</v>
      </c>
      <c r="H2808" s="11" t="s">
        <v>7276</v>
      </c>
      <c r="I2808" s="68"/>
      <c r="J2808" s="68"/>
      <c r="K2808" s="68"/>
      <c r="L2808" s="68"/>
      <c r="M2808" s="68" t="s">
        <v>2040</v>
      </c>
      <c r="N2808" s="68" t="s">
        <v>2040</v>
      </c>
      <c r="O2808" s="31" t="s">
        <v>4189</v>
      </c>
      <c r="P2808" s="31">
        <v>0.63</v>
      </c>
    </row>
    <row r="2809" spans="1:16" x14ac:dyDescent="0.35">
      <c r="A2809" s="2" t="s">
        <v>15</v>
      </c>
      <c r="B2809" s="27">
        <v>2</v>
      </c>
      <c r="C2809" s="2" t="s">
        <v>299</v>
      </c>
      <c r="D2809" s="11" t="s">
        <v>336</v>
      </c>
      <c r="E2809" s="11"/>
      <c r="F2809" s="11" t="s">
        <v>112</v>
      </c>
      <c r="G2809" s="11" t="s">
        <v>659</v>
      </c>
      <c r="H2809" s="11" t="s">
        <v>7269</v>
      </c>
      <c r="I2809" s="68"/>
      <c r="J2809" s="68"/>
      <c r="K2809" s="68"/>
      <c r="L2809" s="68"/>
      <c r="M2809" s="68"/>
      <c r="N2809" s="68"/>
      <c r="O2809" s="31" t="s">
        <v>1450</v>
      </c>
      <c r="P2809" s="31">
        <v>2.117</v>
      </c>
    </row>
    <row r="2810" spans="1:16" x14ac:dyDescent="0.35">
      <c r="A2810" s="2" t="s">
        <v>15</v>
      </c>
      <c r="B2810" s="27">
        <v>2</v>
      </c>
      <c r="C2810" s="2" t="s">
        <v>299</v>
      </c>
      <c r="D2810" s="11" t="s">
        <v>336</v>
      </c>
      <c r="E2810" s="11"/>
      <c r="F2810" s="11" t="s">
        <v>112</v>
      </c>
      <c r="G2810" s="11" t="s">
        <v>659</v>
      </c>
      <c r="H2810" s="11" t="s">
        <v>7279</v>
      </c>
      <c r="I2810" s="68"/>
      <c r="J2810" s="68"/>
      <c r="K2810" s="68"/>
      <c r="L2810" s="68"/>
      <c r="M2810" s="68" t="s">
        <v>2040</v>
      </c>
      <c r="N2810" s="68"/>
      <c r="O2810" s="31" t="s">
        <v>4190</v>
      </c>
      <c r="P2810" s="31">
        <v>1.694</v>
      </c>
    </row>
    <row r="2811" spans="1:16" x14ac:dyDescent="0.35">
      <c r="A2811" s="2" t="s">
        <v>15</v>
      </c>
      <c r="B2811" s="27">
        <v>2</v>
      </c>
      <c r="C2811" s="2" t="s">
        <v>299</v>
      </c>
      <c r="D2811" s="11" t="s">
        <v>336</v>
      </c>
      <c r="E2811" s="11"/>
      <c r="F2811" s="11" t="s">
        <v>112</v>
      </c>
      <c r="G2811" s="11" t="s">
        <v>659</v>
      </c>
      <c r="H2811" s="11" t="s">
        <v>7288</v>
      </c>
      <c r="I2811" s="68"/>
      <c r="J2811" s="68"/>
      <c r="K2811" s="68"/>
      <c r="L2811" s="68"/>
      <c r="M2811" s="68"/>
      <c r="N2811" s="68" t="s">
        <v>2040</v>
      </c>
      <c r="O2811" s="31" t="s">
        <v>4191</v>
      </c>
      <c r="P2811" s="31">
        <v>1.694</v>
      </c>
    </row>
    <row r="2812" spans="1:16" x14ac:dyDescent="0.35">
      <c r="A2812" s="2" t="s">
        <v>15</v>
      </c>
      <c r="B2812" s="27">
        <v>2</v>
      </c>
      <c r="C2812" s="2" t="s">
        <v>299</v>
      </c>
      <c r="D2812" s="11" t="s">
        <v>336</v>
      </c>
      <c r="E2812" s="11"/>
      <c r="F2812" s="11" t="s">
        <v>112</v>
      </c>
      <c r="G2812" s="11" t="s">
        <v>659</v>
      </c>
      <c r="H2812" s="11" t="s">
        <v>7276</v>
      </c>
      <c r="I2812" s="68"/>
      <c r="J2812" s="68"/>
      <c r="K2812" s="68"/>
      <c r="L2812" s="68"/>
      <c r="M2812" s="68" t="s">
        <v>2040</v>
      </c>
      <c r="N2812" s="68" t="s">
        <v>2040</v>
      </c>
      <c r="O2812" s="31" t="s">
        <v>4192</v>
      </c>
      <c r="P2812" s="31">
        <v>1.27</v>
      </c>
    </row>
    <row r="2813" spans="1:16" x14ac:dyDescent="0.35">
      <c r="A2813" s="2" t="s">
        <v>15</v>
      </c>
      <c r="B2813" s="27">
        <v>2</v>
      </c>
      <c r="C2813" s="2" t="s">
        <v>299</v>
      </c>
      <c r="D2813" s="11" t="s">
        <v>336</v>
      </c>
      <c r="E2813" s="11"/>
      <c r="F2813" s="11" t="s">
        <v>113</v>
      </c>
      <c r="G2813" s="11" t="s">
        <v>99</v>
      </c>
      <c r="H2813" s="11" t="s">
        <v>7269</v>
      </c>
      <c r="I2813" s="68"/>
      <c r="J2813" s="68"/>
      <c r="K2813" s="68"/>
      <c r="L2813" s="68"/>
      <c r="M2813" s="68"/>
      <c r="N2813" s="68"/>
      <c r="O2813" s="31" t="s">
        <v>1451</v>
      </c>
      <c r="P2813" s="31">
        <v>1.9139999999999999</v>
      </c>
    </row>
    <row r="2814" spans="1:16" x14ac:dyDescent="0.35">
      <c r="A2814" s="2" t="s">
        <v>15</v>
      </c>
      <c r="B2814" s="27">
        <v>2</v>
      </c>
      <c r="C2814" s="2" t="s">
        <v>299</v>
      </c>
      <c r="D2814" s="11" t="s">
        <v>336</v>
      </c>
      <c r="E2814" s="11"/>
      <c r="F2814" s="11" t="s">
        <v>113</v>
      </c>
      <c r="G2814" s="11" t="s">
        <v>99</v>
      </c>
      <c r="H2814" s="11" t="s">
        <v>7279</v>
      </c>
      <c r="I2814" s="68"/>
      <c r="J2814" s="68"/>
      <c r="K2814" s="68"/>
      <c r="L2814" s="68"/>
      <c r="M2814" s="68" t="s">
        <v>2040</v>
      </c>
      <c r="N2814" s="68"/>
      <c r="O2814" s="31" t="s">
        <v>4193</v>
      </c>
      <c r="P2814" s="31">
        <v>1.5309999999999999</v>
      </c>
    </row>
    <row r="2815" spans="1:16" x14ac:dyDescent="0.35">
      <c r="A2815" s="2" t="s">
        <v>15</v>
      </c>
      <c r="B2815" s="27">
        <v>2</v>
      </c>
      <c r="C2815" s="2" t="s">
        <v>299</v>
      </c>
      <c r="D2815" s="11" t="s">
        <v>336</v>
      </c>
      <c r="E2815" s="11"/>
      <c r="F2815" s="11" t="s">
        <v>113</v>
      </c>
      <c r="G2815" s="11" t="s">
        <v>99</v>
      </c>
      <c r="H2815" s="11" t="s">
        <v>7288</v>
      </c>
      <c r="I2815" s="68"/>
      <c r="J2815" s="68"/>
      <c r="K2815" s="68"/>
      <c r="L2815" s="68"/>
      <c r="M2815" s="68"/>
      <c r="N2815" s="68" t="s">
        <v>2040</v>
      </c>
      <c r="O2815" s="31" t="s">
        <v>4194</v>
      </c>
      <c r="P2815" s="31">
        <v>1.5309999999999999</v>
      </c>
    </row>
    <row r="2816" spans="1:16" x14ac:dyDescent="0.35">
      <c r="A2816" s="2" t="s">
        <v>15</v>
      </c>
      <c r="B2816" s="27">
        <v>2</v>
      </c>
      <c r="C2816" s="2" t="s">
        <v>299</v>
      </c>
      <c r="D2816" s="11" t="s">
        <v>336</v>
      </c>
      <c r="E2816" s="11"/>
      <c r="F2816" s="11" t="s">
        <v>113</v>
      </c>
      <c r="G2816" s="11" t="s">
        <v>99</v>
      </c>
      <c r="H2816" s="11" t="s">
        <v>7276</v>
      </c>
      <c r="I2816" s="68"/>
      <c r="J2816" s="68"/>
      <c r="K2816" s="68"/>
      <c r="L2816" s="68"/>
      <c r="M2816" s="68" t="s">
        <v>2040</v>
      </c>
      <c r="N2816" s="68" t="s">
        <v>2040</v>
      </c>
      <c r="O2816" s="31" t="s">
        <v>4195</v>
      </c>
      <c r="P2816" s="31">
        <v>1.1479999999999999</v>
      </c>
    </row>
    <row r="2817" spans="1:16" x14ac:dyDescent="0.35">
      <c r="A2817" s="2" t="s">
        <v>15</v>
      </c>
      <c r="B2817" s="27">
        <v>2</v>
      </c>
      <c r="C2817" s="2" t="s">
        <v>299</v>
      </c>
      <c r="D2817" s="11" t="s">
        <v>336</v>
      </c>
      <c r="E2817" s="11"/>
      <c r="F2817" s="11" t="s">
        <v>113</v>
      </c>
      <c r="G2817" s="11" t="s">
        <v>659</v>
      </c>
      <c r="H2817" s="11" t="s">
        <v>7269</v>
      </c>
      <c r="I2817" s="68"/>
      <c r="J2817" s="68"/>
      <c r="K2817" s="68"/>
      <c r="L2817" s="68"/>
      <c r="M2817" s="68"/>
      <c r="N2817" s="68"/>
      <c r="O2817" s="31" t="s">
        <v>1452</v>
      </c>
      <c r="P2817" s="31">
        <v>2.5379999999999998</v>
      </c>
    </row>
    <row r="2818" spans="1:16" x14ac:dyDescent="0.35">
      <c r="A2818" s="2" t="s">
        <v>15</v>
      </c>
      <c r="B2818" s="27">
        <v>2</v>
      </c>
      <c r="C2818" s="2" t="s">
        <v>299</v>
      </c>
      <c r="D2818" s="11" t="s">
        <v>336</v>
      </c>
      <c r="E2818" s="11"/>
      <c r="F2818" s="11" t="s">
        <v>113</v>
      </c>
      <c r="G2818" s="11" t="s">
        <v>659</v>
      </c>
      <c r="H2818" s="11" t="s">
        <v>7279</v>
      </c>
      <c r="I2818" s="68"/>
      <c r="J2818" s="68"/>
      <c r="K2818" s="68"/>
      <c r="L2818" s="68"/>
      <c r="M2818" s="68" t="s">
        <v>2040</v>
      </c>
      <c r="N2818" s="68"/>
      <c r="O2818" s="31" t="s">
        <v>4196</v>
      </c>
      <c r="P2818" s="31">
        <v>2.0299999999999998</v>
      </c>
    </row>
    <row r="2819" spans="1:16" x14ac:dyDescent="0.35">
      <c r="A2819" s="2" t="s">
        <v>15</v>
      </c>
      <c r="B2819" s="27">
        <v>2</v>
      </c>
      <c r="C2819" s="2" t="s">
        <v>299</v>
      </c>
      <c r="D2819" s="11" t="s">
        <v>336</v>
      </c>
      <c r="E2819" s="11"/>
      <c r="F2819" s="11" t="s">
        <v>113</v>
      </c>
      <c r="G2819" s="11" t="s">
        <v>659</v>
      </c>
      <c r="H2819" s="11" t="s">
        <v>7288</v>
      </c>
      <c r="I2819" s="68"/>
      <c r="J2819" s="68"/>
      <c r="K2819" s="68"/>
      <c r="L2819" s="68"/>
      <c r="M2819" s="68"/>
      <c r="N2819" s="68" t="s">
        <v>2040</v>
      </c>
      <c r="O2819" s="31" t="s">
        <v>4197</v>
      </c>
      <c r="P2819" s="31">
        <v>2.0299999999999998</v>
      </c>
    </row>
    <row r="2820" spans="1:16" x14ac:dyDescent="0.35">
      <c r="A2820" s="2" t="s">
        <v>15</v>
      </c>
      <c r="B2820" s="27">
        <v>2</v>
      </c>
      <c r="C2820" s="2" t="s">
        <v>299</v>
      </c>
      <c r="D2820" s="11" t="s">
        <v>336</v>
      </c>
      <c r="E2820" s="11"/>
      <c r="F2820" s="11" t="s">
        <v>113</v>
      </c>
      <c r="G2820" s="11" t="s">
        <v>659</v>
      </c>
      <c r="H2820" s="11" t="s">
        <v>7276</v>
      </c>
      <c r="I2820" s="68"/>
      <c r="J2820" s="68"/>
      <c r="K2820" s="68"/>
      <c r="L2820" s="68"/>
      <c r="M2820" s="68" t="s">
        <v>2040</v>
      </c>
      <c r="N2820" s="68" t="s">
        <v>2040</v>
      </c>
      <c r="O2820" s="31" t="s">
        <v>4198</v>
      </c>
      <c r="P2820" s="31">
        <v>1.5229999999999999</v>
      </c>
    </row>
    <row r="2821" spans="1:16" x14ac:dyDescent="0.35">
      <c r="A2821" s="2" t="s">
        <v>15</v>
      </c>
      <c r="B2821" s="27">
        <v>2</v>
      </c>
      <c r="C2821" s="2" t="s">
        <v>299</v>
      </c>
      <c r="D2821" s="11" t="s">
        <v>336</v>
      </c>
      <c r="E2821" s="11"/>
      <c r="F2821" s="11" t="s">
        <v>114</v>
      </c>
      <c r="G2821" s="11" t="s">
        <v>99</v>
      </c>
      <c r="H2821" s="11" t="s">
        <v>7269</v>
      </c>
      <c r="I2821" s="68"/>
      <c r="J2821" s="68"/>
      <c r="K2821" s="68"/>
      <c r="L2821" s="68"/>
      <c r="M2821" s="68"/>
      <c r="N2821" s="68"/>
      <c r="O2821" s="31" t="s">
        <v>1453</v>
      </c>
      <c r="P2821" s="31">
        <v>1.9139999999999999</v>
      </c>
    </row>
    <row r="2822" spans="1:16" x14ac:dyDescent="0.35">
      <c r="A2822" s="2" t="s">
        <v>15</v>
      </c>
      <c r="B2822" s="27">
        <v>2</v>
      </c>
      <c r="C2822" s="2" t="s">
        <v>299</v>
      </c>
      <c r="D2822" s="11" t="s">
        <v>336</v>
      </c>
      <c r="E2822" s="11"/>
      <c r="F2822" s="11" t="s">
        <v>114</v>
      </c>
      <c r="G2822" s="11" t="s">
        <v>99</v>
      </c>
      <c r="H2822" s="11" t="s">
        <v>7279</v>
      </c>
      <c r="I2822" s="68"/>
      <c r="J2822" s="68"/>
      <c r="K2822" s="68"/>
      <c r="L2822" s="68"/>
      <c r="M2822" s="68" t="s">
        <v>2040</v>
      </c>
      <c r="N2822" s="68"/>
      <c r="O2822" s="31" t="s">
        <v>4199</v>
      </c>
      <c r="P2822" s="31">
        <v>1.5309999999999999</v>
      </c>
    </row>
    <row r="2823" spans="1:16" x14ac:dyDescent="0.35">
      <c r="A2823" s="2" t="s">
        <v>15</v>
      </c>
      <c r="B2823" s="27">
        <v>2</v>
      </c>
      <c r="C2823" s="2" t="s">
        <v>299</v>
      </c>
      <c r="D2823" s="11" t="s">
        <v>336</v>
      </c>
      <c r="E2823" s="11"/>
      <c r="F2823" s="11" t="s">
        <v>114</v>
      </c>
      <c r="G2823" s="11" t="s">
        <v>99</v>
      </c>
      <c r="H2823" s="11" t="s">
        <v>7288</v>
      </c>
      <c r="I2823" s="68"/>
      <c r="J2823" s="68"/>
      <c r="K2823" s="68"/>
      <c r="L2823" s="68"/>
      <c r="M2823" s="68"/>
      <c r="N2823" s="68" t="s">
        <v>2040</v>
      </c>
      <c r="O2823" s="31" t="s">
        <v>4200</v>
      </c>
      <c r="P2823" s="31">
        <v>1.5309999999999999</v>
      </c>
    </row>
    <row r="2824" spans="1:16" x14ac:dyDescent="0.35">
      <c r="A2824" s="2" t="s">
        <v>15</v>
      </c>
      <c r="B2824" s="27">
        <v>2</v>
      </c>
      <c r="C2824" s="2" t="s">
        <v>299</v>
      </c>
      <c r="D2824" s="11" t="s">
        <v>336</v>
      </c>
      <c r="E2824" s="11"/>
      <c r="F2824" s="11" t="s">
        <v>114</v>
      </c>
      <c r="G2824" s="11" t="s">
        <v>99</v>
      </c>
      <c r="H2824" s="11" t="s">
        <v>7276</v>
      </c>
      <c r="I2824" s="68"/>
      <c r="J2824" s="68"/>
      <c r="K2824" s="68"/>
      <c r="L2824" s="68"/>
      <c r="M2824" s="68" t="s">
        <v>2040</v>
      </c>
      <c r="N2824" s="68" t="s">
        <v>2040</v>
      </c>
      <c r="O2824" s="31" t="s">
        <v>4201</v>
      </c>
      <c r="P2824" s="31">
        <v>1.1479999999999999</v>
      </c>
    </row>
    <row r="2825" spans="1:16" x14ac:dyDescent="0.35">
      <c r="A2825" s="2" t="s">
        <v>15</v>
      </c>
      <c r="B2825" s="27">
        <v>2</v>
      </c>
      <c r="C2825" s="2" t="s">
        <v>299</v>
      </c>
      <c r="D2825" s="11" t="s">
        <v>336</v>
      </c>
      <c r="E2825" s="11"/>
      <c r="F2825" s="11" t="s">
        <v>114</v>
      </c>
      <c r="G2825" s="11" t="s">
        <v>659</v>
      </c>
      <c r="H2825" s="11" t="s">
        <v>7269</v>
      </c>
      <c r="I2825" s="68"/>
      <c r="J2825" s="68"/>
      <c r="K2825" s="68"/>
      <c r="L2825" s="68"/>
      <c r="M2825" s="68"/>
      <c r="N2825" s="68"/>
      <c r="O2825" s="31" t="s">
        <v>1454</v>
      </c>
      <c r="P2825" s="31">
        <v>2.9729999999999999</v>
      </c>
    </row>
    <row r="2826" spans="1:16" x14ac:dyDescent="0.35">
      <c r="A2826" s="2" t="s">
        <v>15</v>
      </c>
      <c r="B2826" s="27">
        <v>2</v>
      </c>
      <c r="C2826" s="2" t="s">
        <v>299</v>
      </c>
      <c r="D2826" s="11" t="s">
        <v>336</v>
      </c>
      <c r="E2826" s="11"/>
      <c r="F2826" s="11" t="s">
        <v>114</v>
      </c>
      <c r="G2826" s="11" t="s">
        <v>659</v>
      </c>
      <c r="H2826" s="11" t="s">
        <v>7279</v>
      </c>
      <c r="I2826" s="68"/>
      <c r="J2826" s="68"/>
      <c r="K2826" s="68"/>
      <c r="L2826" s="68"/>
      <c r="M2826" s="68" t="s">
        <v>2040</v>
      </c>
      <c r="N2826" s="68"/>
      <c r="O2826" s="31" t="s">
        <v>4202</v>
      </c>
      <c r="P2826" s="31">
        <v>2.3780000000000001</v>
      </c>
    </row>
    <row r="2827" spans="1:16" x14ac:dyDescent="0.35">
      <c r="A2827" s="2" t="s">
        <v>15</v>
      </c>
      <c r="B2827" s="27">
        <v>2</v>
      </c>
      <c r="C2827" s="2" t="s">
        <v>299</v>
      </c>
      <c r="D2827" s="11" t="s">
        <v>336</v>
      </c>
      <c r="E2827" s="11"/>
      <c r="F2827" s="11" t="s">
        <v>114</v>
      </c>
      <c r="G2827" s="11" t="s">
        <v>659</v>
      </c>
      <c r="H2827" s="11" t="s">
        <v>7288</v>
      </c>
      <c r="I2827" s="68"/>
      <c r="J2827" s="68"/>
      <c r="K2827" s="68"/>
      <c r="L2827" s="68"/>
      <c r="M2827" s="68"/>
      <c r="N2827" s="68" t="s">
        <v>2040</v>
      </c>
      <c r="O2827" s="31" t="s">
        <v>4203</v>
      </c>
      <c r="P2827" s="31">
        <v>2.3780000000000001</v>
      </c>
    </row>
    <row r="2828" spans="1:16" x14ac:dyDescent="0.35">
      <c r="A2828" s="2" t="s">
        <v>15</v>
      </c>
      <c r="B2828" s="27">
        <v>2</v>
      </c>
      <c r="C2828" s="2" t="s">
        <v>299</v>
      </c>
      <c r="D2828" s="11" t="s">
        <v>336</v>
      </c>
      <c r="E2828" s="11"/>
      <c r="F2828" s="11" t="s">
        <v>114</v>
      </c>
      <c r="G2828" s="11" t="s">
        <v>659</v>
      </c>
      <c r="H2828" s="11" t="s">
        <v>7276</v>
      </c>
      <c r="I2828" s="68"/>
      <c r="J2828" s="68"/>
      <c r="K2828" s="68"/>
      <c r="L2828" s="68"/>
      <c r="M2828" s="68" t="s">
        <v>2040</v>
      </c>
      <c r="N2828" s="68" t="s">
        <v>2040</v>
      </c>
      <c r="O2828" s="31" t="s">
        <v>4204</v>
      </c>
      <c r="P2828" s="31">
        <v>1.784</v>
      </c>
    </row>
    <row r="2829" spans="1:16" x14ac:dyDescent="0.35">
      <c r="A2829" s="2" t="s">
        <v>15</v>
      </c>
      <c r="B2829" s="27">
        <v>2</v>
      </c>
      <c r="C2829" s="2" t="s">
        <v>299</v>
      </c>
      <c r="D2829" s="11" t="s">
        <v>336</v>
      </c>
      <c r="E2829" s="11"/>
      <c r="F2829" s="11" t="s">
        <v>102</v>
      </c>
      <c r="G2829" s="11" t="s">
        <v>99</v>
      </c>
      <c r="H2829" s="11" t="s">
        <v>7269</v>
      </c>
      <c r="I2829" s="68"/>
      <c r="J2829" s="68"/>
      <c r="K2829" s="68"/>
      <c r="L2829" s="68"/>
      <c r="M2829" s="68"/>
      <c r="N2829" s="68"/>
      <c r="O2829" s="31" t="s">
        <v>1455</v>
      </c>
      <c r="P2829" s="31">
        <v>2.5489999999999999</v>
      </c>
    </row>
    <row r="2830" spans="1:16" x14ac:dyDescent="0.35">
      <c r="A2830" s="2" t="s">
        <v>15</v>
      </c>
      <c r="B2830" s="27">
        <v>2</v>
      </c>
      <c r="C2830" s="2" t="s">
        <v>299</v>
      </c>
      <c r="D2830" s="11" t="s">
        <v>336</v>
      </c>
      <c r="E2830" s="11"/>
      <c r="F2830" s="11" t="s">
        <v>102</v>
      </c>
      <c r="G2830" s="11" t="s">
        <v>99</v>
      </c>
      <c r="H2830" s="11" t="s">
        <v>7279</v>
      </c>
      <c r="I2830" s="68"/>
      <c r="J2830" s="68"/>
      <c r="K2830" s="68"/>
      <c r="L2830" s="68"/>
      <c r="M2830" s="68" t="s">
        <v>2040</v>
      </c>
      <c r="N2830" s="68"/>
      <c r="O2830" s="31" t="s">
        <v>4205</v>
      </c>
      <c r="P2830" s="31">
        <v>2.0390000000000001</v>
      </c>
    </row>
    <row r="2831" spans="1:16" x14ac:dyDescent="0.35">
      <c r="A2831" s="2" t="s">
        <v>15</v>
      </c>
      <c r="B2831" s="27">
        <v>2</v>
      </c>
      <c r="C2831" s="2" t="s">
        <v>299</v>
      </c>
      <c r="D2831" s="11" t="s">
        <v>336</v>
      </c>
      <c r="E2831" s="11"/>
      <c r="F2831" s="11" t="s">
        <v>102</v>
      </c>
      <c r="G2831" s="11" t="s">
        <v>99</v>
      </c>
      <c r="H2831" s="11" t="s">
        <v>7288</v>
      </c>
      <c r="I2831" s="68"/>
      <c r="J2831" s="68"/>
      <c r="K2831" s="68"/>
      <c r="L2831" s="68"/>
      <c r="M2831" s="68"/>
      <c r="N2831" s="68" t="s">
        <v>2040</v>
      </c>
      <c r="O2831" s="31" t="s">
        <v>4206</v>
      </c>
      <c r="P2831" s="31">
        <v>2.0390000000000001</v>
      </c>
    </row>
    <row r="2832" spans="1:16" x14ac:dyDescent="0.35">
      <c r="A2832" s="2" t="s">
        <v>15</v>
      </c>
      <c r="B2832" s="27">
        <v>2</v>
      </c>
      <c r="C2832" s="2" t="s">
        <v>299</v>
      </c>
      <c r="D2832" s="11" t="s">
        <v>336</v>
      </c>
      <c r="E2832" s="11"/>
      <c r="F2832" s="11" t="s">
        <v>102</v>
      </c>
      <c r="G2832" s="11" t="s">
        <v>99</v>
      </c>
      <c r="H2832" s="11" t="s">
        <v>7276</v>
      </c>
      <c r="I2832" s="68"/>
      <c r="J2832" s="68"/>
      <c r="K2832" s="68"/>
      <c r="L2832" s="68"/>
      <c r="M2832" s="68" t="s">
        <v>2040</v>
      </c>
      <c r="N2832" s="68" t="s">
        <v>2040</v>
      </c>
      <c r="O2832" s="31" t="s">
        <v>4207</v>
      </c>
      <c r="P2832" s="31">
        <v>1.5289999999999999</v>
      </c>
    </row>
    <row r="2833" spans="1:16" x14ac:dyDescent="0.35">
      <c r="A2833" s="2" t="s">
        <v>15</v>
      </c>
      <c r="B2833" s="27">
        <v>2</v>
      </c>
      <c r="C2833" s="2" t="s">
        <v>299</v>
      </c>
      <c r="D2833" s="11" t="s">
        <v>336</v>
      </c>
      <c r="E2833" s="11"/>
      <c r="F2833" s="11" t="s">
        <v>102</v>
      </c>
      <c r="G2833" s="11" t="s">
        <v>659</v>
      </c>
      <c r="H2833" s="11" t="s">
        <v>7269</v>
      </c>
      <c r="I2833" s="68"/>
      <c r="J2833" s="68"/>
      <c r="K2833" s="68"/>
      <c r="L2833" s="68"/>
      <c r="M2833" s="68"/>
      <c r="N2833" s="68"/>
      <c r="O2833" s="31" t="s">
        <v>1456</v>
      </c>
      <c r="P2833" s="31">
        <v>4.234</v>
      </c>
    </row>
    <row r="2834" spans="1:16" x14ac:dyDescent="0.35">
      <c r="A2834" s="2" t="s">
        <v>15</v>
      </c>
      <c r="B2834" s="27">
        <v>2</v>
      </c>
      <c r="C2834" s="2" t="s">
        <v>299</v>
      </c>
      <c r="D2834" s="11" t="s">
        <v>336</v>
      </c>
      <c r="E2834" s="11"/>
      <c r="F2834" s="11" t="s">
        <v>102</v>
      </c>
      <c r="G2834" s="11" t="s">
        <v>659</v>
      </c>
      <c r="H2834" s="11" t="s">
        <v>7279</v>
      </c>
      <c r="I2834" s="68"/>
      <c r="J2834" s="68"/>
      <c r="K2834" s="68"/>
      <c r="L2834" s="68"/>
      <c r="M2834" s="68" t="s">
        <v>2040</v>
      </c>
      <c r="N2834" s="68"/>
      <c r="O2834" s="31" t="s">
        <v>4208</v>
      </c>
      <c r="P2834" s="31">
        <v>3.387</v>
      </c>
    </row>
    <row r="2835" spans="1:16" x14ac:dyDescent="0.35">
      <c r="A2835" s="2" t="s">
        <v>15</v>
      </c>
      <c r="B2835" s="27">
        <v>2</v>
      </c>
      <c r="C2835" s="2" t="s">
        <v>299</v>
      </c>
      <c r="D2835" s="11" t="s">
        <v>336</v>
      </c>
      <c r="E2835" s="11"/>
      <c r="F2835" s="11" t="s">
        <v>102</v>
      </c>
      <c r="G2835" s="11" t="s">
        <v>659</v>
      </c>
      <c r="H2835" s="11" t="s">
        <v>7288</v>
      </c>
      <c r="I2835" s="68"/>
      <c r="J2835" s="68"/>
      <c r="K2835" s="68"/>
      <c r="L2835" s="68"/>
      <c r="M2835" s="68"/>
      <c r="N2835" s="68" t="s">
        <v>2040</v>
      </c>
      <c r="O2835" s="31" t="s">
        <v>4209</v>
      </c>
      <c r="P2835" s="31">
        <v>3.387</v>
      </c>
    </row>
    <row r="2836" spans="1:16" x14ac:dyDescent="0.35">
      <c r="A2836" s="2" t="s">
        <v>15</v>
      </c>
      <c r="B2836" s="27">
        <v>2</v>
      </c>
      <c r="C2836" s="2" t="s">
        <v>299</v>
      </c>
      <c r="D2836" s="11" t="s">
        <v>336</v>
      </c>
      <c r="E2836" s="11"/>
      <c r="F2836" s="11" t="s">
        <v>102</v>
      </c>
      <c r="G2836" s="11" t="s">
        <v>659</v>
      </c>
      <c r="H2836" s="11" t="s">
        <v>7276</v>
      </c>
      <c r="I2836" s="68"/>
      <c r="J2836" s="68"/>
      <c r="K2836" s="68"/>
      <c r="L2836" s="68"/>
      <c r="M2836" s="68" t="s">
        <v>2040</v>
      </c>
      <c r="N2836" s="68" t="s">
        <v>2040</v>
      </c>
      <c r="O2836" s="31" t="s">
        <v>4210</v>
      </c>
      <c r="P2836" s="31">
        <v>2.54</v>
      </c>
    </row>
    <row r="2837" spans="1:16" x14ac:dyDescent="0.35">
      <c r="A2837" s="2" t="s">
        <v>13</v>
      </c>
      <c r="B2837" s="27">
        <v>2</v>
      </c>
      <c r="C2837" s="2" t="s">
        <v>274</v>
      </c>
      <c r="D2837" s="11" t="s">
        <v>493</v>
      </c>
      <c r="E2837" s="11"/>
      <c r="F2837" s="30" t="s">
        <v>608</v>
      </c>
      <c r="G2837" s="30" t="s">
        <v>608</v>
      </c>
      <c r="H2837" s="11" t="s">
        <v>7269</v>
      </c>
      <c r="I2837" s="67"/>
      <c r="J2837" s="67"/>
      <c r="K2837" s="67"/>
      <c r="L2837" s="67"/>
      <c r="M2837" s="67"/>
      <c r="N2837" s="67"/>
      <c r="O2837" s="31" t="s">
        <v>1457</v>
      </c>
      <c r="P2837" s="31">
        <v>0.189</v>
      </c>
    </row>
    <row r="2838" spans="1:16" x14ac:dyDescent="0.35">
      <c r="A2838" s="2" t="s">
        <v>13</v>
      </c>
      <c r="B2838" s="27">
        <v>2</v>
      </c>
      <c r="C2838" s="2" t="s">
        <v>274</v>
      </c>
      <c r="D2838" s="11" t="s">
        <v>493</v>
      </c>
      <c r="E2838" s="11"/>
      <c r="F2838" s="30" t="s">
        <v>608</v>
      </c>
      <c r="G2838" s="30" t="s">
        <v>608</v>
      </c>
      <c r="H2838" s="11" t="s">
        <v>7279</v>
      </c>
      <c r="I2838" s="68"/>
      <c r="J2838" s="68"/>
      <c r="K2838" s="68"/>
      <c r="L2838" s="68"/>
      <c r="M2838" s="68" t="s">
        <v>2040</v>
      </c>
      <c r="N2838" s="68"/>
      <c r="O2838" s="31" t="s">
        <v>4211</v>
      </c>
      <c r="P2838" s="31">
        <v>0.151</v>
      </c>
    </row>
    <row r="2839" spans="1:16" x14ac:dyDescent="0.35">
      <c r="A2839" s="2" t="s">
        <v>13</v>
      </c>
      <c r="B2839" s="27">
        <v>2</v>
      </c>
      <c r="C2839" s="2" t="s">
        <v>301</v>
      </c>
      <c r="D2839" s="11" t="s">
        <v>281</v>
      </c>
      <c r="E2839" s="11"/>
      <c r="F2839" s="11" t="s">
        <v>252</v>
      </c>
      <c r="G2839" s="11" t="s">
        <v>608</v>
      </c>
      <c r="H2839" s="11" t="s">
        <v>7269</v>
      </c>
      <c r="I2839" s="68"/>
      <c r="J2839" s="68"/>
      <c r="K2839" s="68"/>
      <c r="L2839" s="68"/>
      <c r="M2839" s="68"/>
      <c r="N2839" s="68"/>
      <c r="O2839" s="31" t="s">
        <v>1458</v>
      </c>
      <c r="P2839" s="31">
        <v>1E-3</v>
      </c>
    </row>
    <row r="2840" spans="1:16" x14ac:dyDescent="0.35">
      <c r="A2840" s="2" t="s">
        <v>13</v>
      </c>
      <c r="B2840" s="27">
        <v>2</v>
      </c>
      <c r="C2840" s="2" t="s">
        <v>301</v>
      </c>
      <c r="D2840" s="11" t="s">
        <v>281</v>
      </c>
      <c r="E2840" s="11"/>
      <c r="F2840" s="11" t="s">
        <v>252</v>
      </c>
      <c r="G2840" s="11" t="s">
        <v>608</v>
      </c>
      <c r="H2840" s="11" t="s">
        <v>7279</v>
      </c>
      <c r="I2840" s="68"/>
      <c r="J2840" s="68"/>
      <c r="K2840" s="68"/>
      <c r="L2840" s="68"/>
      <c r="M2840" s="68" t="s">
        <v>2040</v>
      </c>
      <c r="N2840" s="68"/>
      <c r="O2840" s="31" t="s">
        <v>4212</v>
      </c>
      <c r="P2840" s="31">
        <v>1E-3</v>
      </c>
    </row>
    <row r="2841" spans="1:16" x14ac:dyDescent="0.35">
      <c r="A2841" s="2" t="s">
        <v>13</v>
      </c>
      <c r="B2841" s="27">
        <v>2</v>
      </c>
      <c r="C2841" s="2" t="s">
        <v>301</v>
      </c>
      <c r="D2841" s="11" t="s">
        <v>281</v>
      </c>
      <c r="E2841" s="11"/>
      <c r="F2841" s="11" t="s">
        <v>252</v>
      </c>
      <c r="G2841" s="11" t="s">
        <v>608</v>
      </c>
      <c r="H2841" s="11" t="s">
        <v>7285</v>
      </c>
      <c r="I2841" s="68" t="s">
        <v>2040</v>
      </c>
      <c r="J2841" s="68"/>
      <c r="K2841" s="68"/>
      <c r="L2841" s="68"/>
      <c r="M2841" s="68"/>
      <c r="N2841" s="68"/>
      <c r="O2841" s="31" t="s">
        <v>4213</v>
      </c>
      <c r="P2841" s="31">
        <v>1E-3</v>
      </c>
    </row>
    <row r="2842" spans="1:16" x14ac:dyDescent="0.35">
      <c r="A2842" s="2" t="s">
        <v>13</v>
      </c>
      <c r="B2842" s="27">
        <v>2</v>
      </c>
      <c r="C2842" s="2" t="s">
        <v>301</v>
      </c>
      <c r="D2842" s="11" t="s">
        <v>281</v>
      </c>
      <c r="E2842" s="11"/>
      <c r="F2842" s="11" t="s">
        <v>252</v>
      </c>
      <c r="G2842" s="11" t="s">
        <v>608</v>
      </c>
      <c r="H2842" s="11" t="s">
        <v>7273</v>
      </c>
      <c r="I2842" s="68" t="s">
        <v>2040</v>
      </c>
      <c r="J2842" s="68"/>
      <c r="K2842" s="68"/>
      <c r="L2842" s="68"/>
      <c r="M2842" s="68" t="s">
        <v>2040</v>
      </c>
      <c r="N2842" s="68"/>
      <c r="O2842" s="31" t="s">
        <v>4214</v>
      </c>
      <c r="P2842" s="31">
        <v>1E-3</v>
      </c>
    </row>
    <row r="2843" spans="1:16" x14ac:dyDescent="0.35">
      <c r="A2843" s="2" t="s">
        <v>13</v>
      </c>
      <c r="B2843" s="27">
        <v>2</v>
      </c>
      <c r="C2843" s="2" t="s">
        <v>301</v>
      </c>
      <c r="D2843" s="11" t="s">
        <v>281</v>
      </c>
      <c r="E2843" s="11"/>
      <c r="F2843" s="11" t="s">
        <v>253</v>
      </c>
      <c r="G2843" s="11" t="s">
        <v>608</v>
      </c>
      <c r="H2843" s="11" t="s">
        <v>7269</v>
      </c>
      <c r="I2843" s="68"/>
      <c r="J2843" s="68"/>
      <c r="K2843" s="68"/>
      <c r="L2843" s="68"/>
      <c r="M2843" s="68"/>
      <c r="N2843" s="68"/>
      <c r="O2843" s="31" t="s">
        <v>1459</v>
      </c>
      <c r="P2843" s="31">
        <v>3.0000000000000001E-3</v>
      </c>
    </row>
    <row r="2844" spans="1:16" x14ac:dyDescent="0.35">
      <c r="A2844" s="2" t="s">
        <v>13</v>
      </c>
      <c r="B2844" s="27">
        <v>2</v>
      </c>
      <c r="C2844" s="2" t="s">
        <v>301</v>
      </c>
      <c r="D2844" s="11" t="s">
        <v>281</v>
      </c>
      <c r="E2844" s="11"/>
      <c r="F2844" s="11" t="s">
        <v>253</v>
      </c>
      <c r="G2844" s="11" t="s">
        <v>608</v>
      </c>
      <c r="H2844" s="11" t="s">
        <v>7279</v>
      </c>
      <c r="I2844" s="68"/>
      <c r="J2844" s="68"/>
      <c r="K2844" s="68"/>
      <c r="L2844" s="68"/>
      <c r="M2844" s="68" t="s">
        <v>2040</v>
      </c>
      <c r="N2844" s="68"/>
      <c r="O2844" s="31" t="s">
        <v>4215</v>
      </c>
      <c r="P2844" s="31">
        <v>2E-3</v>
      </c>
    </row>
    <row r="2845" spans="1:16" x14ac:dyDescent="0.35">
      <c r="A2845" s="2" t="s">
        <v>13</v>
      </c>
      <c r="B2845" s="27">
        <v>2</v>
      </c>
      <c r="C2845" s="2" t="s">
        <v>301</v>
      </c>
      <c r="D2845" s="11" t="s">
        <v>281</v>
      </c>
      <c r="E2845" s="11"/>
      <c r="F2845" s="11" t="s">
        <v>253</v>
      </c>
      <c r="G2845" s="11" t="s">
        <v>608</v>
      </c>
      <c r="H2845" s="11" t="s">
        <v>7285</v>
      </c>
      <c r="I2845" s="68" t="s">
        <v>2040</v>
      </c>
      <c r="J2845" s="68"/>
      <c r="K2845" s="68"/>
      <c r="L2845" s="68"/>
      <c r="M2845" s="68"/>
      <c r="N2845" s="68"/>
      <c r="O2845" s="31" t="s">
        <v>4216</v>
      </c>
      <c r="P2845" s="31">
        <v>3.0000000000000001E-3</v>
      </c>
    </row>
    <row r="2846" spans="1:16" x14ac:dyDescent="0.35">
      <c r="A2846" s="2" t="s">
        <v>13</v>
      </c>
      <c r="B2846" s="27">
        <v>2</v>
      </c>
      <c r="C2846" s="2" t="s">
        <v>301</v>
      </c>
      <c r="D2846" s="11" t="s">
        <v>281</v>
      </c>
      <c r="E2846" s="11"/>
      <c r="F2846" s="11" t="s">
        <v>253</v>
      </c>
      <c r="G2846" s="11" t="s">
        <v>608</v>
      </c>
      <c r="H2846" s="11" t="s">
        <v>7273</v>
      </c>
      <c r="I2846" s="68" t="s">
        <v>2040</v>
      </c>
      <c r="J2846" s="68"/>
      <c r="K2846" s="68"/>
      <c r="L2846" s="68"/>
      <c r="M2846" s="68" t="s">
        <v>2040</v>
      </c>
      <c r="N2846" s="68"/>
      <c r="O2846" s="31" t="s">
        <v>4217</v>
      </c>
      <c r="P2846" s="31">
        <v>3.0000000000000001E-3</v>
      </c>
    </row>
    <row r="2847" spans="1:16" x14ac:dyDescent="0.35">
      <c r="A2847" s="2" t="s">
        <v>13</v>
      </c>
      <c r="B2847" s="27">
        <v>2</v>
      </c>
      <c r="C2847" s="2" t="s">
        <v>301</v>
      </c>
      <c r="D2847" s="11" t="s">
        <v>281</v>
      </c>
      <c r="E2847" s="11"/>
      <c r="F2847" s="11" t="s">
        <v>254</v>
      </c>
      <c r="G2847" s="11" t="s">
        <v>608</v>
      </c>
      <c r="H2847" s="11" t="s">
        <v>7269</v>
      </c>
      <c r="I2847" s="68"/>
      <c r="J2847" s="68"/>
      <c r="K2847" s="68"/>
      <c r="L2847" s="68"/>
      <c r="M2847" s="68"/>
      <c r="N2847" s="68"/>
      <c r="O2847" s="31" t="s">
        <v>1460</v>
      </c>
      <c r="P2847" s="31">
        <v>4.0000000000000001E-3</v>
      </c>
    </row>
    <row r="2848" spans="1:16" x14ac:dyDescent="0.35">
      <c r="A2848" s="2" t="s">
        <v>13</v>
      </c>
      <c r="B2848" s="27">
        <v>2</v>
      </c>
      <c r="C2848" s="2" t="s">
        <v>301</v>
      </c>
      <c r="D2848" s="11" t="s">
        <v>281</v>
      </c>
      <c r="E2848" s="11"/>
      <c r="F2848" s="11" t="s">
        <v>254</v>
      </c>
      <c r="G2848" s="11" t="s">
        <v>608</v>
      </c>
      <c r="H2848" s="11" t="s">
        <v>7279</v>
      </c>
      <c r="I2848" s="68"/>
      <c r="J2848" s="68"/>
      <c r="K2848" s="68"/>
      <c r="L2848" s="68"/>
      <c r="M2848" s="68" t="s">
        <v>2040</v>
      </c>
      <c r="N2848" s="68"/>
      <c r="O2848" s="31" t="s">
        <v>4218</v>
      </c>
      <c r="P2848" s="31">
        <v>3.0000000000000001E-3</v>
      </c>
    </row>
    <row r="2849" spans="1:16" x14ac:dyDescent="0.35">
      <c r="A2849" s="2" t="s">
        <v>13</v>
      </c>
      <c r="B2849" s="27">
        <v>2</v>
      </c>
      <c r="C2849" s="2" t="s">
        <v>301</v>
      </c>
      <c r="D2849" s="11" t="s">
        <v>281</v>
      </c>
      <c r="E2849" s="11"/>
      <c r="F2849" s="11" t="s">
        <v>254</v>
      </c>
      <c r="G2849" s="11" t="s">
        <v>608</v>
      </c>
      <c r="H2849" s="11" t="s">
        <v>7285</v>
      </c>
      <c r="I2849" s="68" t="s">
        <v>2040</v>
      </c>
      <c r="J2849" s="68"/>
      <c r="K2849" s="68"/>
      <c r="L2849" s="68"/>
      <c r="M2849" s="68"/>
      <c r="N2849" s="68"/>
      <c r="O2849" s="31" t="s">
        <v>4219</v>
      </c>
      <c r="P2849" s="31">
        <v>5.0000000000000001E-3</v>
      </c>
    </row>
    <row r="2850" spans="1:16" x14ac:dyDescent="0.35">
      <c r="A2850" s="2" t="s">
        <v>13</v>
      </c>
      <c r="B2850" s="27">
        <v>2</v>
      </c>
      <c r="C2850" s="2" t="s">
        <v>301</v>
      </c>
      <c r="D2850" s="11" t="s">
        <v>281</v>
      </c>
      <c r="E2850" s="11"/>
      <c r="F2850" s="11" t="s">
        <v>254</v>
      </c>
      <c r="G2850" s="11" t="s">
        <v>608</v>
      </c>
      <c r="H2850" s="11" t="s">
        <v>7273</v>
      </c>
      <c r="I2850" s="68" t="s">
        <v>2040</v>
      </c>
      <c r="J2850" s="68"/>
      <c r="K2850" s="68"/>
      <c r="L2850" s="68"/>
      <c r="M2850" s="68" t="s">
        <v>2040</v>
      </c>
      <c r="N2850" s="68"/>
      <c r="O2850" s="31" t="s">
        <v>4220</v>
      </c>
      <c r="P2850" s="31">
        <v>5.0000000000000001E-3</v>
      </c>
    </row>
    <row r="2851" spans="1:16" x14ac:dyDescent="0.35">
      <c r="A2851" s="2" t="s">
        <v>13</v>
      </c>
      <c r="B2851" s="27">
        <v>2</v>
      </c>
      <c r="C2851" s="2" t="s">
        <v>301</v>
      </c>
      <c r="D2851" s="11" t="s">
        <v>281</v>
      </c>
      <c r="E2851" s="11"/>
      <c r="F2851" s="11" t="s">
        <v>255</v>
      </c>
      <c r="G2851" s="11" t="s">
        <v>608</v>
      </c>
      <c r="H2851" s="11" t="s">
        <v>7269</v>
      </c>
      <c r="I2851" s="68"/>
      <c r="J2851" s="68"/>
      <c r="K2851" s="68"/>
      <c r="L2851" s="68"/>
      <c r="M2851" s="68"/>
      <c r="N2851" s="68"/>
      <c r="O2851" s="31" t="s">
        <v>1461</v>
      </c>
      <c r="P2851" s="31">
        <v>1.4999999999999999E-2</v>
      </c>
    </row>
    <row r="2852" spans="1:16" x14ac:dyDescent="0.35">
      <c r="A2852" s="2" t="s">
        <v>13</v>
      </c>
      <c r="B2852" s="27">
        <v>2</v>
      </c>
      <c r="C2852" s="2" t="s">
        <v>301</v>
      </c>
      <c r="D2852" s="11" t="s">
        <v>281</v>
      </c>
      <c r="E2852" s="11"/>
      <c r="F2852" s="11" t="s">
        <v>255</v>
      </c>
      <c r="G2852" s="11" t="s">
        <v>608</v>
      </c>
      <c r="H2852" s="11" t="s">
        <v>7279</v>
      </c>
      <c r="I2852" s="68"/>
      <c r="J2852" s="68"/>
      <c r="K2852" s="68"/>
      <c r="L2852" s="68"/>
      <c r="M2852" s="68" t="s">
        <v>2040</v>
      </c>
      <c r="N2852" s="68"/>
      <c r="O2852" s="31" t="s">
        <v>4221</v>
      </c>
      <c r="P2852" s="31">
        <v>1.2E-2</v>
      </c>
    </row>
    <row r="2853" spans="1:16" x14ac:dyDescent="0.35">
      <c r="A2853" s="2" t="s">
        <v>13</v>
      </c>
      <c r="B2853" s="27">
        <v>2</v>
      </c>
      <c r="C2853" s="2" t="s">
        <v>301</v>
      </c>
      <c r="D2853" s="11" t="s">
        <v>281</v>
      </c>
      <c r="E2853" s="11"/>
      <c r="F2853" s="11" t="s">
        <v>255</v>
      </c>
      <c r="G2853" s="11" t="s">
        <v>608</v>
      </c>
      <c r="H2853" s="11" t="s">
        <v>7285</v>
      </c>
      <c r="I2853" s="68" t="s">
        <v>2040</v>
      </c>
      <c r="J2853" s="68"/>
      <c r="K2853" s="68"/>
      <c r="L2853" s="68"/>
      <c r="M2853" s="68"/>
      <c r="N2853" s="68"/>
      <c r="O2853" s="31" t="s">
        <v>4222</v>
      </c>
      <c r="P2853" s="31">
        <v>1.7000000000000001E-2</v>
      </c>
    </row>
    <row r="2854" spans="1:16" x14ac:dyDescent="0.35">
      <c r="A2854" s="2" t="s">
        <v>13</v>
      </c>
      <c r="B2854" s="27">
        <v>2</v>
      </c>
      <c r="C2854" s="2" t="s">
        <v>301</v>
      </c>
      <c r="D2854" s="11" t="s">
        <v>281</v>
      </c>
      <c r="E2854" s="11"/>
      <c r="F2854" s="11" t="s">
        <v>255</v>
      </c>
      <c r="G2854" s="11" t="s">
        <v>608</v>
      </c>
      <c r="H2854" s="11" t="s">
        <v>7273</v>
      </c>
      <c r="I2854" s="68" t="s">
        <v>2040</v>
      </c>
      <c r="J2854" s="68"/>
      <c r="K2854" s="68"/>
      <c r="L2854" s="68"/>
      <c r="M2854" s="68" t="s">
        <v>2040</v>
      </c>
      <c r="N2854" s="68"/>
      <c r="O2854" s="31" t="s">
        <v>4223</v>
      </c>
      <c r="P2854" s="31">
        <v>1.7000000000000001E-2</v>
      </c>
    </row>
    <row r="2855" spans="1:16" x14ac:dyDescent="0.35">
      <c r="A2855" s="2" t="s">
        <v>13</v>
      </c>
      <c r="B2855" s="27">
        <v>2</v>
      </c>
      <c r="C2855" s="2" t="s">
        <v>301</v>
      </c>
      <c r="D2855" s="11" t="s">
        <v>281</v>
      </c>
      <c r="E2855" s="11"/>
      <c r="F2855" s="11" t="s">
        <v>241</v>
      </c>
      <c r="G2855" s="11" t="s">
        <v>608</v>
      </c>
      <c r="H2855" s="11" t="s">
        <v>7269</v>
      </c>
      <c r="I2855" s="68"/>
      <c r="J2855" s="68"/>
      <c r="K2855" s="68"/>
      <c r="L2855" s="68"/>
      <c r="M2855" s="68"/>
      <c r="N2855" s="68"/>
      <c r="O2855" s="31" t="s">
        <v>1462</v>
      </c>
      <c r="P2855" s="31">
        <v>2.9000000000000001E-2</v>
      </c>
    </row>
    <row r="2856" spans="1:16" x14ac:dyDescent="0.35">
      <c r="A2856" s="2" t="s">
        <v>13</v>
      </c>
      <c r="B2856" s="27">
        <v>2</v>
      </c>
      <c r="C2856" s="2" t="s">
        <v>301</v>
      </c>
      <c r="D2856" s="11" t="s">
        <v>281</v>
      </c>
      <c r="E2856" s="11"/>
      <c r="F2856" s="11" t="s">
        <v>241</v>
      </c>
      <c r="G2856" s="11" t="s">
        <v>608</v>
      </c>
      <c r="H2856" s="11" t="s">
        <v>7279</v>
      </c>
      <c r="I2856" s="68"/>
      <c r="J2856" s="68"/>
      <c r="K2856" s="68"/>
      <c r="L2856" s="68"/>
      <c r="M2856" s="68" t="s">
        <v>2040</v>
      </c>
      <c r="N2856" s="68"/>
      <c r="O2856" s="31" t="s">
        <v>4224</v>
      </c>
      <c r="P2856" s="31">
        <v>2.3E-2</v>
      </c>
    </row>
    <row r="2857" spans="1:16" x14ac:dyDescent="0.35">
      <c r="A2857" s="2" t="s">
        <v>13</v>
      </c>
      <c r="B2857" s="27">
        <v>2</v>
      </c>
      <c r="C2857" s="2" t="s">
        <v>301</v>
      </c>
      <c r="D2857" s="11" t="s">
        <v>281</v>
      </c>
      <c r="E2857" s="11"/>
      <c r="F2857" s="11" t="s">
        <v>241</v>
      </c>
      <c r="G2857" s="11" t="s">
        <v>608</v>
      </c>
      <c r="H2857" s="11" t="s">
        <v>7285</v>
      </c>
      <c r="I2857" s="68" t="s">
        <v>2040</v>
      </c>
      <c r="J2857" s="68"/>
      <c r="K2857" s="68"/>
      <c r="L2857" s="68"/>
      <c r="M2857" s="68"/>
      <c r="N2857" s="68"/>
      <c r="O2857" s="31" t="s">
        <v>4225</v>
      </c>
      <c r="P2857" s="31">
        <v>3.3000000000000002E-2</v>
      </c>
    </row>
    <row r="2858" spans="1:16" x14ac:dyDescent="0.35">
      <c r="A2858" s="2" t="s">
        <v>13</v>
      </c>
      <c r="B2858" s="27">
        <v>2</v>
      </c>
      <c r="C2858" s="2" t="s">
        <v>301</v>
      </c>
      <c r="D2858" s="11" t="s">
        <v>281</v>
      </c>
      <c r="E2858" s="11"/>
      <c r="F2858" s="11" t="s">
        <v>241</v>
      </c>
      <c r="G2858" s="11" t="s">
        <v>608</v>
      </c>
      <c r="H2858" s="11" t="s">
        <v>7273</v>
      </c>
      <c r="I2858" s="68" t="s">
        <v>2040</v>
      </c>
      <c r="J2858" s="68"/>
      <c r="K2858" s="68"/>
      <c r="L2858" s="68"/>
      <c r="M2858" s="68" t="s">
        <v>2040</v>
      </c>
      <c r="N2858" s="68"/>
      <c r="O2858" s="31" t="s">
        <v>4226</v>
      </c>
      <c r="P2858" s="31">
        <v>3.3000000000000002E-2</v>
      </c>
    </row>
    <row r="2859" spans="1:16" x14ac:dyDescent="0.35">
      <c r="A2859" s="2" t="s">
        <v>13</v>
      </c>
      <c r="B2859" s="27">
        <v>2</v>
      </c>
      <c r="C2859" s="2" t="s">
        <v>301</v>
      </c>
      <c r="D2859" s="11" t="s">
        <v>281</v>
      </c>
      <c r="E2859" s="11"/>
      <c r="F2859" s="11" t="s">
        <v>103</v>
      </c>
      <c r="G2859" s="11" t="s">
        <v>608</v>
      </c>
      <c r="H2859" s="11" t="s">
        <v>7269</v>
      </c>
      <c r="I2859" s="68"/>
      <c r="J2859" s="68"/>
      <c r="K2859" s="68"/>
      <c r="L2859" s="68"/>
      <c r="M2859" s="68"/>
      <c r="N2859" s="68"/>
      <c r="O2859" s="31" t="s">
        <v>1463</v>
      </c>
      <c r="P2859" s="31">
        <v>4.3999999999999997E-2</v>
      </c>
    </row>
    <row r="2860" spans="1:16" x14ac:dyDescent="0.35">
      <c r="A2860" s="2" t="s">
        <v>13</v>
      </c>
      <c r="B2860" s="27">
        <v>2</v>
      </c>
      <c r="C2860" s="2" t="s">
        <v>301</v>
      </c>
      <c r="D2860" s="11" t="s">
        <v>281</v>
      </c>
      <c r="E2860" s="11"/>
      <c r="F2860" s="11" t="s">
        <v>103</v>
      </c>
      <c r="G2860" s="11" t="s">
        <v>608</v>
      </c>
      <c r="H2860" s="11" t="s">
        <v>7279</v>
      </c>
      <c r="I2860" s="68"/>
      <c r="J2860" s="68"/>
      <c r="K2860" s="68"/>
      <c r="L2860" s="68"/>
      <c r="M2860" s="68" t="s">
        <v>2040</v>
      </c>
      <c r="N2860" s="68"/>
      <c r="O2860" s="31" t="s">
        <v>4227</v>
      </c>
      <c r="P2860" s="31">
        <v>3.5000000000000003E-2</v>
      </c>
    </row>
    <row r="2861" spans="1:16" x14ac:dyDescent="0.35">
      <c r="A2861" s="2" t="s">
        <v>13</v>
      </c>
      <c r="B2861" s="27">
        <v>2</v>
      </c>
      <c r="C2861" s="2" t="s">
        <v>301</v>
      </c>
      <c r="D2861" s="11" t="s">
        <v>281</v>
      </c>
      <c r="E2861" s="11"/>
      <c r="F2861" s="11" t="s">
        <v>103</v>
      </c>
      <c r="G2861" s="11" t="s">
        <v>608</v>
      </c>
      <c r="H2861" s="11" t="s">
        <v>7285</v>
      </c>
      <c r="I2861" s="68" t="s">
        <v>2040</v>
      </c>
      <c r="J2861" s="68"/>
      <c r="K2861" s="68"/>
      <c r="L2861" s="68"/>
      <c r="M2861" s="68"/>
      <c r="N2861" s="68"/>
      <c r="O2861" s="31" t="s">
        <v>4228</v>
      </c>
      <c r="P2861" s="31">
        <v>5.0999999999999997E-2</v>
      </c>
    </row>
    <row r="2862" spans="1:16" x14ac:dyDescent="0.35">
      <c r="A2862" s="2" t="s">
        <v>13</v>
      </c>
      <c r="B2862" s="27">
        <v>2</v>
      </c>
      <c r="C2862" s="2" t="s">
        <v>301</v>
      </c>
      <c r="D2862" s="11" t="s">
        <v>281</v>
      </c>
      <c r="E2862" s="11"/>
      <c r="F2862" s="11" t="s">
        <v>103</v>
      </c>
      <c r="G2862" s="11" t="s">
        <v>608</v>
      </c>
      <c r="H2862" s="11" t="s">
        <v>7273</v>
      </c>
      <c r="I2862" s="68" t="s">
        <v>2040</v>
      </c>
      <c r="J2862" s="68"/>
      <c r="K2862" s="68"/>
      <c r="L2862" s="68"/>
      <c r="M2862" s="68" t="s">
        <v>2040</v>
      </c>
      <c r="N2862" s="68"/>
      <c r="O2862" s="31" t="s">
        <v>4229</v>
      </c>
      <c r="P2862" s="31">
        <v>5.0999999999999997E-2</v>
      </c>
    </row>
    <row r="2863" spans="1:16" x14ac:dyDescent="0.35">
      <c r="A2863" s="2" t="s">
        <v>13</v>
      </c>
      <c r="B2863" s="27">
        <v>2</v>
      </c>
      <c r="C2863" s="2" t="s">
        <v>301</v>
      </c>
      <c r="D2863" s="11" t="s">
        <v>281</v>
      </c>
      <c r="E2863" s="11"/>
      <c r="F2863" s="11" t="s">
        <v>98</v>
      </c>
      <c r="G2863" s="11" t="s">
        <v>608</v>
      </c>
      <c r="H2863" s="11" t="s">
        <v>7269</v>
      </c>
      <c r="I2863" s="68"/>
      <c r="J2863" s="68"/>
      <c r="K2863" s="68"/>
      <c r="L2863" s="68"/>
      <c r="M2863" s="68"/>
      <c r="N2863" s="68"/>
      <c r="O2863" s="31" t="s">
        <v>1464</v>
      </c>
      <c r="P2863" s="31">
        <v>0.10199999999999999</v>
      </c>
    </row>
    <row r="2864" spans="1:16" x14ac:dyDescent="0.35">
      <c r="A2864" s="2" t="s">
        <v>13</v>
      </c>
      <c r="B2864" s="27">
        <v>2</v>
      </c>
      <c r="C2864" s="2" t="s">
        <v>301</v>
      </c>
      <c r="D2864" s="11" t="s">
        <v>281</v>
      </c>
      <c r="E2864" s="11"/>
      <c r="F2864" s="11" t="s">
        <v>98</v>
      </c>
      <c r="G2864" s="11" t="s">
        <v>608</v>
      </c>
      <c r="H2864" s="11" t="s">
        <v>7279</v>
      </c>
      <c r="I2864" s="68"/>
      <c r="J2864" s="68"/>
      <c r="K2864" s="68"/>
      <c r="L2864" s="68"/>
      <c r="M2864" s="68" t="s">
        <v>2040</v>
      </c>
      <c r="N2864" s="68"/>
      <c r="O2864" s="31" t="s">
        <v>4230</v>
      </c>
      <c r="P2864" s="31">
        <v>8.2000000000000003E-2</v>
      </c>
    </row>
    <row r="2865" spans="1:16" x14ac:dyDescent="0.35">
      <c r="A2865" s="2" t="s">
        <v>13</v>
      </c>
      <c r="B2865" s="27">
        <v>2</v>
      </c>
      <c r="C2865" s="2" t="s">
        <v>301</v>
      </c>
      <c r="D2865" s="11" t="s">
        <v>281</v>
      </c>
      <c r="E2865" s="11"/>
      <c r="F2865" s="11" t="s">
        <v>98</v>
      </c>
      <c r="G2865" s="11" t="s">
        <v>608</v>
      </c>
      <c r="H2865" s="11" t="s">
        <v>7285</v>
      </c>
      <c r="I2865" s="68" t="s">
        <v>2040</v>
      </c>
      <c r="J2865" s="68"/>
      <c r="K2865" s="68"/>
      <c r="L2865" s="68"/>
      <c r="M2865" s="68"/>
      <c r="N2865" s="68"/>
      <c r="O2865" s="31" t="s">
        <v>4231</v>
      </c>
      <c r="P2865" s="31">
        <v>0.11700000000000001</v>
      </c>
    </row>
    <row r="2866" spans="1:16" x14ac:dyDescent="0.35">
      <c r="A2866" s="2" t="s">
        <v>13</v>
      </c>
      <c r="B2866" s="27">
        <v>2</v>
      </c>
      <c r="C2866" s="2" t="s">
        <v>301</v>
      </c>
      <c r="D2866" s="11" t="s">
        <v>281</v>
      </c>
      <c r="E2866" s="11"/>
      <c r="F2866" s="11" t="s">
        <v>98</v>
      </c>
      <c r="G2866" s="11" t="s">
        <v>608</v>
      </c>
      <c r="H2866" s="11" t="s">
        <v>7273</v>
      </c>
      <c r="I2866" s="68" t="s">
        <v>2040</v>
      </c>
      <c r="J2866" s="68"/>
      <c r="K2866" s="68"/>
      <c r="L2866" s="68"/>
      <c r="M2866" s="68" t="s">
        <v>2040</v>
      </c>
      <c r="N2866" s="68"/>
      <c r="O2866" s="31" t="s">
        <v>4232</v>
      </c>
      <c r="P2866" s="31">
        <v>0.11700000000000001</v>
      </c>
    </row>
    <row r="2867" spans="1:16" x14ac:dyDescent="0.35">
      <c r="A2867" s="2" t="s">
        <v>13</v>
      </c>
      <c r="B2867" s="27">
        <v>2</v>
      </c>
      <c r="C2867" s="2" t="s">
        <v>301</v>
      </c>
      <c r="D2867" s="11" t="s">
        <v>281</v>
      </c>
      <c r="E2867" s="11"/>
      <c r="F2867" s="11" t="s">
        <v>104</v>
      </c>
      <c r="G2867" s="11" t="s">
        <v>608</v>
      </c>
      <c r="H2867" s="11" t="s">
        <v>7269</v>
      </c>
      <c r="I2867" s="68"/>
      <c r="J2867" s="68"/>
      <c r="K2867" s="68"/>
      <c r="L2867" s="68"/>
      <c r="M2867" s="68"/>
      <c r="N2867" s="68"/>
      <c r="O2867" s="31" t="s">
        <v>1465</v>
      </c>
      <c r="P2867" s="31">
        <v>0.218</v>
      </c>
    </row>
    <row r="2868" spans="1:16" x14ac:dyDescent="0.35">
      <c r="A2868" s="2" t="s">
        <v>13</v>
      </c>
      <c r="B2868" s="27">
        <v>2</v>
      </c>
      <c r="C2868" s="2" t="s">
        <v>301</v>
      </c>
      <c r="D2868" s="11" t="s">
        <v>281</v>
      </c>
      <c r="E2868" s="11"/>
      <c r="F2868" s="11" t="s">
        <v>104</v>
      </c>
      <c r="G2868" s="11" t="s">
        <v>608</v>
      </c>
      <c r="H2868" s="11" t="s">
        <v>7279</v>
      </c>
      <c r="I2868" s="68"/>
      <c r="J2868" s="68"/>
      <c r="K2868" s="68"/>
      <c r="L2868" s="68"/>
      <c r="M2868" s="68" t="s">
        <v>2040</v>
      </c>
      <c r="N2868" s="68"/>
      <c r="O2868" s="31" t="s">
        <v>4233</v>
      </c>
      <c r="P2868" s="31">
        <v>0.17399999999999999</v>
      </c>
    </row>
    <row r="2869" spans="1:16" x14ac:dyDescent="0.35">
      <c r="A2869" s="2" t="s">
        <v>13</v>
      </c>
      <c r="B2869" s="27">
        <v>2</v>
      </c>
      <c r="C2869" s="2" t="s">
        <v>301</v>
      </c>
      <c r="D2869" s="11" t="s">
        <v>281</v>
      </c>
      <c r="E2869" s="11"/>
      <c r="F2869" s="11" t="s">
        <v>104</v>
      </c>
      <c r="G2869" s="11" t="s">
        <v>608</v>
      </c>
      <c r="H2869" s="11" t="s">
        <v>7285</v>
      </c>
      <c r="I2869" s="68" t="s">
        <v>2040</v>
      </c>
      <c r="J2869" s="68"/>
      <c r="K2869" s="68"/>
      <c r="L2869" s="68"/>
      <c r="M2869" s="68"/>
      <c r="N2869" s="68"/>
      <c r="O2869" s="31" t="s">
        <v>4234</v>
      </c>
      <c r="P2869" s="31">
        <v>0.251</v>
      </c>
    </row>
    <row r="2870" spans="1:16" x14ac:dyDescent="0.35">
      <c r="A2870" s="2" t="s">
        <v>13</v>
      </c>
      <c r="B2870" s="27">
        <v>2</v>
      </c>
      <c r="C2870" s="2" t="s">
        <v>301</v>
      </c>
      <c r="D2870" s="11" t="s">
        <v>281</v>
      </c>
      <c r="E2870" s="11"/>
      <c r="F2870" s="11" t="s">
        <v>104</v>
      </c>
      <c r="G2870" s="11" t="s">
        <v>608</v>
      </c>
      <c r="H2870" s="11" t="s">
        <v>7273</v>
      </c>
      <c r="I2870" s="68" t="s">
        <v>2040</v>
      </c>
      <c r="J2870" s="68"/>
      <c r="K2870" s="68"/>
      <c r="L2870" s="68"/>
      <c r="M2870" s="68" t="s">
        <v>2040</v>
      </c>
      <c r="N2870" s="68"/>
      <c r="O2870" s="31" t="s">
        <v>4235</v>
      </c>
      <c r="P2870" s="31">
        <v>0.251</v>
      </c>
    </row>
    <row r="2871" spans="1:16" x14ac:dyDescent="0.35">
      <c r="A2871" s="2" t="s">
        <v>13</v>
      </c>
      <c r="B2871" s="27">
        <v>2</v>
      </c>
      <c r="C2871" s="2" t="s">
        <v>301</v>
      </c>
      <c r="D2871" s="11" t="s">
        <v>281</v>
      </c>
      <c r="E2871" s="11"/>
      <c r="F2871" s="11" t="s">
        <v>105</v>
      </c>
      <c r="G2871" s="11" t="s">
        <v>608</v>
      </c>
      <c r="H2871" s="11" t="s">
        <v>7269</v>
      </c>
      <c r="I2871" s="68"/>
      <c r="J2871" s="68"/>
      <c r="K2871" s="68"/>
      <c r="L2871" s="68"/>
      <c r="M2871" s="68"/>
      <c r="N2871" s="68"/>
      <c r="O2871" s="31" t="s">
        <v>1466</v>
      </c>
      <c r="P2871" s="31">
        <v>0.36299999999999999</v>
      </c>
    </row>
    <row r="2872" spans="1:16" x14ac:dyDescent="0.35">
      <c r="A2872" s="2" t="s">
        <v>13</v>
      </c>
      <c r="B2872" s="27">
        <v>2</v>
      </c>
      <c r="C2872" s="2" t="s">
        <v>301</v>
      </c>
      <c r="D2872" s="11" t="s">
        <v>281</v>
      </c>
      <c r="E2872" s="11"/>
      <c r="F2872" s="11" t="s">
        <v>105</v>
      </c>
      <c r="G2872" s="11" t="s">
        <v>608</v>
      </c>
      <c r="H2872" s="11" t="s">
        <v>7279</v>
      </c>
      <c r="I2872" s="68"/>
      <c r="J2872" s="68"/>
      <c r="K2872" s="68"/>
      <c r="L2872" s="68"/>
      <c r="M2872" s="68" t="s">
        <v>2040</v>
      </c>
      <c r="N2872" s="68"/>
      <c r="O2872" s="31" t="s">
        <v>4236</v>
      </c>
      <c r="P2872" s="31">
        <v>0.28999999999999998</v>
      </c>
    </row>
    <row r="2873" spans="1:16" x14ac:dyDescent="0.35">
      <c r="A2873" s="2" t="s">
        <v>13</v>
      </c>
      <c r="B2873" s="27">
        <v>2</v>
      </c>
      <c r="C2873" s="2" t="s">
        <v>301</v>
      </c>
      <c r="D2873" s="11" t="s">
        <v>281</v>
      </c>
      <c r="E2873" s="11"/>
      <c r="F2873" s="11" t="s">
        <v>105</v>
      </c>
      <c r="G2873" s="11" t="s">
        <v>608</v>
      </c>
      <c r="H2873" s="11" t="s">
        <v>7285</v>
      </c>
      <c r="I2873" s="68" t="s">
        <v>2040</v>
      </c>
      <c r="J2873" s="68"/>
      <c r="K2873" s="68"/>
      <c r="L2873" s="68"/>
      <c r="M2873" s="68"/>
      <c r="N2873" s="68"/>
      <c r="O2873" s="31" t="s">
        <v>4237</v>
      </c>
      <c r="P2873" s="31">
        <v>0.41699999999999998</v>
      </c>
    </row>
    <row r="2874" spans="1:16" x14ac:dyDescent="0.35">
      <c r="A2874" s="2" t="s">
        <v>13</v>
      </c>
      <c r="B2874" s="27">
        <v>2</v>
      </c>
      <c r="C2874" s="2" t="s">
        <v>301</v>
      </c>
      <c r="D2874" s="11" t="s">
        <v>281</v>
      </c>
      <c r="E2874" s="11"/>
      <c r="F2874" s="11" t="s">
        <v>105</v>
      </c>
      <c r="G2874" s="11" t="s">
        <v>608</v>
      </c>
      <c r="H2874" s="11" t="s">
        <v>7273</v>
      </c>
      <c r="I2874" s="68" t="s">
        <v>2040</v>
      </c>
      <c r="J2874" s="68"/>
      <c r="K2874" s="68"/>
      <c r="L2874" s="68"/>
      <c r="M2874" s="68" t="s">
        <v>2040</v>
      </c>
      <c r="N2874" s="68"/>
      <c r="O2874" s="31" t="s">
        <v>4238</v>
      </c>
      <c r="P2874" s="31">
        <v>0.41699999999999998</v>
      </c>
    </row>
    <row r="2875" spans="1:16" x14ac:dyDescent="0.35">
      <c r="A2875" s="2" t="s">
        <v>13</v>
      </c>
      <c r="B2875" s="27">
        <v>2</v>
      </c>
      <c r="C2875" s="2" t="s">
        <v>301</v>
      </c>
      <c r="D2875" s="11" t="s">
        <v>281</v>
      </c>
      <c r="E2875" s="11"/>
      <c r="F2875" s="11" t="s">
        <v>107</v>
      </c>
      <c r="G2875" s="11" t="s">
        <v>608</v>
      </c>
      <c r="H2875" s="11" t="s">
        <v>7269</v>
      </c>
      <c r="I2875" s="68"/>
      <c r="J2875" s="68"/>
      <c r="K2875" s="68"/>
      <c r="L2875" s="68"/>
      <c r="M2875" s="68"/>
      <c r="N2875" s="68"/>
      <c r="O2875" s="31" t="s">
        <v>1467</v>
      </c>
      <c r="P2875" s="31">
        <v>0.63800000000000001</v>
      </c>
    </row>
    <row r="2876" spans="1:16" x14ac:dyDescent="0.35">
      <c r="A2876" s="2" t="s">
        <v>13</v>
      </c>
      <c r="B2876" s="27">
        <v>2</v>
      </c>
      <c r="C2876" s="2" t="s">
        <v>301</v>
      </c>
      <c r="D2876" s="11" t="s">
        <v>281</v>
      </c>
      <c r="E2876" s="11"/>
      <c r="F2876" s="11" t="s">
        <v>107</v>
      </c>
      <c r="G2876" s="11" t="s">
        <v>608</v>
      </c>
      <c r="H2876" s="11" t="s">
        <v>7279</v>
      </c>
      <c r="I2876" s="68"/>
      <c r="J2876" s="68"/>
      <c r="K2876" s="68"/>
      <c r="L2876" s="68"/>
      <c r="M2876" s="68" t="s">
        <v>2040</v>
      </c>
      <c r="N2876" s="68"/>
      <c r="O2876" s="31" t="s">
        <v>4239</v>
      </c>
      <c r="P2876" s="31">
        <v>0.51</v>
      </c>
    </row>
    <row r="2877" spans="1:16" x14ac:dyDescent="0.35">
      <c r="A2877" s="2" t="s">
        <v>13</v>
      </c>
      <c r="B2877" s="27">
        <v>2</v>
      </c>
      <c r="C2877" s="2" t="s">
        <v>301</v>
      </c>
      <c r="D2877" s="11" t="s">
        <v>281</v>
      </c>
      <c r="E2877" s="11"/>
      <c r="F2877" s="11" t="s">
        <v>107</v>
      </c>
      <c r="G2877" s="11" t="s">
        <v>608</v>
      </c>
      <c r="H2877" s="11" t="s">
        <v>7285</v>
      </c>
      <c r="I2877" s="68" t="s">
        <v>2040</v>
      </c>
      <c r="J2877" s="68"/>
      <c r="K2877" s="68"/>
      <c r="L2877" s="68"/>
      <c r="M2877" s="68"/>
      <c r="N2877" s="68"/>
      <c r="O2877" s="31" t="s">
        <v>4240</v>
      </c>
      <c r="P2877" s="31">
        <v>0.73399999999999999</v>
      </c>
    </row>
    <row r="2878" spans="1:16" x14ac:dyDescent="0.35">
      <c r="A2878" s="2" t="s">
        <v>13</v>
      </c>
      <c r="B2878" s="27">
        <v>2</v>
      </c>
      <c r="C2878" s="2" t="s">
        <v>301</v>
      </c>
      <c r="D2878" s="11" t="s">
        <v>281</v>
      </c>
      <c r="E2878" s="11"/>
      <c r="F2878" s="11" t="s">
        <v>107</v>
      </c>
      <c r="G2878" s="11" t="s">
        <v>608</v>
      </c>
      <c r="H2878" s="11" t="s">
        <v>7273</v>
      </c>
      <c r="I2878" s="68" t="s">
        <v>2040</v>
      </c>
      <c r="J2878" s="68"/>
      <c r="K2878" s="68"/>
      <c r="L2878" s="68"/>
      <c r="M2878" s="68" t="s">
        <v>2040</v>
      </c>
      <c r="N2878" s="68"/>
      <c r="O2878" s="31" t="s">
        <v>4241</v>
      </c>
      <c r="P2878" s="31">
        <v>0.73399999999999999</v>
      </c>
    </row>
    <row r="2879" spans="1:16" x14ac:dyDescent="0.35">
      <c r="A2879" s="2" t="s">
        <v>13</v>
      </c>
      <c r="B2879" s="27">
        <v>2</v>
      </c>
      <c r="C2879" s="2" t="s">
        <v>301</v>
      </c>
      <c r="D2879" s="11" t="s">
        <v>281</v>
      </c>
      <c r="E2879" s="11"/>
      <c r="F2879" s="11" t="s">
        <v>109</v>
      </c>
      <c r="G2879" s="11" t="s">
        <v>608</v>
      </c>
      <c r="H2879" s="11" t="s">
        <v>7269</v>
      </c>
      <c r="I2879" s="68"/>
      <c r="J2879" s="68"/>
      <c r="K2879" s="68"/>
      <c r="L2879" s="68"/>
      <c r="M2879" s="68"/>
      <c r="N2879" s="68"/>
      <c r="O2879" s="31" t="s">
        <v>1468</v>
      </c>
      <c r="P2879" s="31">
        <v>1.0589999999999999</v>
      </c>
    </row>
    <row r="2880" spans="1:16" x14ac:dyDescent="0.35">
      <c r="A2880" s="2" t="s">
        <v>13</v>
      </c>
      <c r="B2880" s="27">
        <v>2</v>
      </c>
      <c r="C2880" s="2" t="s">
        <v>301</v>
      </c>
      <c r="D2880" s="11" t="s">
        <v>281</v>
      </c>
      <c r="E2880" s="11"/>
      <c r="F2880" s="11" t="s">
        <v>109</v>
      </c>
      <c r="G2880" s="11" t="s">
        <v>608</v>
      </c>
      <c r="H2880" s="11" t="s">
        <v>7279</v>
      </c>
      <c r="I2880" s="68"/>
      <c r="J2880" s="68"/>
      <c r="K2880" s="68"/>
      <c r="L2880" s="68"/>
      <c r="M2880" s="68" t="s">
        <v>2040</v>
      </c>
      <c r="N2880" s="68"/>
      <c r="O2880" s="31" t="s">
        <v>4242</v>
      </c>
      <c r="P2880" s="31">
        <v>0.84699999999999998</v>
      </c>
    </row>
    <row r="2881" spans="1:16" x14ac:dyDescent="0.35">
      <c r="A2881" s="2" t="s">
        <v>13</v>
      </c>
      <c r="B2881" s="27">
        <v>2</v>
      </c>
      <c r="C2881" s="2" t="s">
        <v>301</v>
      </c>
      <c r="D2881" s="11" t="s">
        <v>281</v>
      </c>
      <c r="E2881" s="11"/>
      <c r="F2881" s="11" t="s">
        <v>109</v>
      </c>
      <c r="G2881" s="11" t="s">
        <v>608</v>
      </c>
      <c r="H2881" s="11" t="s">
        <v>7285</v>
      </c>
      <c r="I2881" s="68" t="s">
        <v>2040</v>
      </c>
      <c r="J2881" s="68"/>
      <c r="K2881" s="68"/>
      <c r="L2881" s="68"/>
      <c r="M2881" s="68"/>
      <c r="N2881" s="68"/>
      <c r="O2881" s="31" t="s">
        <v>4243</v>
      </c>
      <c r="P2881" s="31">
        <v>1.218</v>
      </c>
    </row>
    <row r="2882" spans="1:16" x14ac:dyDescent="0.35">
      <c r="A2882" s="2" t="s">
        <v>13</v>
      </c>
      <c r="B2882" s="27">
        <v>2</v>
      </c>
      <c r="C2882" s="2" t="s">
        <v>301</v>
      </c>
      <c r="D2882" s="11" t="s">
        <v>281</v>
      </c>
      <c r="E2882" s="11"/>
      <c r="F2882" s="11" t="s">
        <v>109</v>
      </c>
      <c r="G2882" s="11" t="s">
        <v>608</v>
      </c>
      <c r="H2882" s="11" t="s">
        <v>7273</v>
      </c>
      <c r="I2882" s="68" t="s">
        <v>2040</v>
      </c>
      <c r="J2882" s="68"/>
      <c r="K2882" s="68"/>
      <c r="L2882" s="68"/>
      <c r="M2882" s="68" t="s">
        <v>2040</v>
      </c>
      <c r="N2882" s="68"/>
      <c r="O2882" s="31" t="s">
        <v>4244</v>
      </c>
      <c r="P2882" s="31">
        <v>1.218</v>
      </c>
    </row>
    <row r="2883" spans="1:16" x14ac:dyDescent="0.35">
      <c r="A2883" s="2" t="s">
        <v>13</v>
      </c>
      <c r="B2883" s="27">
        <v>2</v>
      </c>
      <c r="C2883" s="2" t="s">
        <v>301</v>
      </c>
      <c r="D2883" s="11" t="s">
        <v>281</v>
      </c>
      <c r="E2883" s="11"/>
      <c r="F2883" s="11" t="s">
        <v>110</v>
      </c>
      <c r="G2883" s="11" t="s">
        <v>608</v>
      </c>
      <c r="H2883" s="11" t="s">
        <v>7269</v>
      </c>
      <c r="I2883" s="68"/>
      <c r="J2883" s="68"/>
      <c r="K2883" s="68"/>
      <c r="L2883" s="68"/>
      <c r="M2883" s="68"/>
      <c r="N2883" s="68"/>
      <c r="O2883" s="31" t="s">
        <v>1469</v>
      </c>
      <c r="P2883" s="31">
        <v>1.4790000000000001</v>
      </c>
    </row>
    <row r="2884" spans="1:16" x14ac:dyDescent="0.35">
      <c r="A2884" s="2" t="s">
        <v>13</v>
      </c>
      <c r="B2884" s="27">
        <v>2</v>
      </c>
      <c r="C2884" s="2" t="s">
        <v>301</v>
      </c>
      <c r="D2884" s="11" t="s">
        <v>281</v>
      </c>
      <c r="E2884" s="11"/>
      <c r="F2884" s="11" t="s">
        <v>110</v>
      </c>
      <c r="G2884" s="11" t="s">
        <v>608</v>
      </c>
      <c r="H2884" s="11" t="s">
        <v>7279</v>
      </c>
      <c r="I2884" s="68"/>
      <c r="J2884" s="68"/>
      <c r="K2884" s="68"/>
      <c r="L2884" s="68"/>
      <c r="M2884" s="68" t="s">
        <v>2040</v>
      </c>
      <c r="N2884" s="68"/>
      <c r="O2884" s="31" t="s">
        <v>4245</v>
      </c>
      <c r="P2884" s="31">
        <v>1.1830000000000001</v>
      </c>
    </row>
    <row r="2885" spans="1:16" x14ac:dyDescent="0.35">
      <c r="A2885" s="2" t="s">
        <v>13</v>
      </c>
      <c r="B2885" s="27">
        <v>2</v>
      </c>
      <c r="C2885" s="2" t="s">
        <v>301</v>
      </c>
      <c r="D2885" s="11" t="s">
        <v>281</v>
      </c>
      <c r="E2885" s="11"/>
      <c r="F2885" s="11" t="s">
        <v>110</v>
      </c>
      <c r="G2885" s="11" t="s">
        <v>608</v>
      </c>
      <c r="H2885" s="11" t="s">
        <v>7285</v>
      </c>
      <c r="I2885" s="68" t="s">
        <v>2040</v>
      </c>
      <c r="J2885" s="68"/>
      <c r="K2885" s="68"/>
      <c r="L2885" s="68"/>
      <c r="M2885" s="68"/>
      <c r="N2885" s="68"/>
      <c r="O2885" s="31" t="s">
        <v>4246</v>
      </c>
      <c r="P2885" s="31">
        <v>1.7010000000000001</v>
      </c>
    </row>
    <row r="2886" spans="1:16" x14ac:dyDescent="0.35">
      <c r="A2886" s="2" t="s">
        <v>13</v>
      </c>
      <c r="B2886" s="27">
        <v>2</v>
      </c>
      <c r="C2886" s="2" t="s">
        <v>301</v>
      </c>
      <c r="D2886" s="11" t="s">
        <v>281</v>
      </c>
      <c r="E2886" s="11"/>
      <c r="F2886" s="11" t="s">
        <v>110</v>
      </c>
      <c r="G2886" s="11" t="s">
        <v>608</v>
      </c>
      <c r="H2886" s="11" t="s">
        <v>7273</v>
      </c>
      <c r="I2886" s="68" t="s">
        <v>2040</v>
      </c>
      <c r="J2886" s="68"/>
      <c r="K2886" s="68"/>
      <c r="L2886" s="68"/>
      <c r="M2886" s="68" t="s">
        <v>2040</v>
      </c>
      <c r="N2886" s="68"/>
      <c r="O2886" s="31" t="s">
        <v>4247</v>
      </c>
      <c r="P2886" s="31">
        <v>1.7010000000000001</v>
      </c>
    </row>
    <row r="2887" spans="1:16" x14ac:dyDescent="0.35">
      <c r="A2887" s="2" t="s">
        <v>13</v>
      </c>
      <c r="B2887" s="27">
        <v>2</v>
      </c>
      <c r="C2887" s="2" t="s">
        <v>301</v>
      </c>
      <c r="D2887" s="11" t="s">
        <v>281</v>
      </c>
      <c r="E2887" s="11"/>
      <c r="F2887" s="11" t="s">
        <v>111</v>
      </c>
      <c r="G2887" s="11" t="s">
        <v>608</v>
      </c>
      <c r="H2887" s="11" t="s">
        <v>7269</v>
      </c>
      <c r="I2887" s="68"/>
      <c r="J2887" s="68"/>
      <c r="K2887" s="68"/>
      <c r="L2887" s="68"/>
      <c r="M2887" s="68"/>
      <c r="N2887" s="68"/>
      <c r="O2887" s="31" t="s">
        <v>1470</v>
      </c>
      <c r="P2887" s="31">
        <v>1.9139999999999999</v>
      </c>
    </row>
    <row r="2888" spans="1:16" x14ac:dyDescent="0.35">
      <c r="A2888" s="2" t="s">
        <v>13</v>
      </c>
      <c r="B2888" s="27">
        <v>2</v>
      </c>
      <c r="C2888" s="2" t="s">
        <v>301</v>
      </c>
      <c r="D2888" s="11" t="s">
        <v>281</v>
      </c>
      <c r="E2888" s="11"/>
      <c r="F2888" s="11" t="s">
        <v>111</v>
      </c>
      <c r="G2888" s="11" t="s">
        <v>608</v>
      </c>
      <c r="H2888" s="11" t="s">
        <v>7279</v>
      </c>
      <c r="I2888" s="68"/>
      <c r="J2888" s="68"/>
      <c r="K2888" s="68"/>
      <c r="L2888" s="68"/>
      <c r="M2888" s="68" t="s">
        <v>2040</v>
      </c>
      <c r="N2888" s="68"/>
      <c r="O2888" s="31" t="s">
        <v>4248</v>
      </c>
      <c r="P2888" s="31">
        <v>1.5309999999999999</v>
      </c>
    </row>
    <row r="2889" spans="1:16" x14ac:dyDescent="0.35">
      <c r="A2889" s="2" t="s">
        <v>13</v>
      </c>
      <c r="B2889" s="27">
        <v>2</v>
      </c>
      <c r="C2889" s="2" t="s">
        <v>301</v>
      </c>
      <c r="D2889" s="11" t="s">
        <v>281</v>
      </c>
      <c r="E2889" s="11"/>
      <c r="F2889" s="11" t="s">
        <v>111</v>
      </c>
      <c r="G2889" s="11" t="s">
        <v>608</v>
      </c>
      <c r="H2889" s="11" t="s">
        <v>7285</v>
      </c>
      <c r="I2889" s="68" t="s">
        <v>2040</v>
      </c>
      <c r="J2889" s="68"/>
      <c r="K2889" s="68"/>
      <c r="L2889" s="68"/>
      <c r="M2889" s="68"/>
      <c r="N2889" s="68"/>
      <c r="O2889" s="31" t="s">
        <v>4249</v>
      </c>
      <c r="P2889" s="31">
        <v>2.2010000000000001</v>
      </c>
    </row>
    <row r="2890" spans="1:16" x14ac:dyDescent="0.35">
      <c r="A2890" s="2" t="s">
        <v>13</v>
      </c>
      <c r="B2890" s="27">
        <v>2</v>
      </c>
      <c r="C2890" s="2" t="s">
        <v>301</v>
      </c>
      <c r="D2890" s="11" t="s">
        <v>281</v>
      </c>
      <c r="E2890" s="11"/>
      <c r="F2890" s="11" t="s">
        <v>111</v>
      </c>
      <c r="G2890" s="11" t="s">
        <v>608</v>
      </c>
      <c r="H2890" s="11" t="s">
        <v>7273</v>
      </c>
      <c r="I2890" s="68" t="s">
        <v>2040</v>
      </c>
      <c r="J2890" s="68"/>
      <c r="K2890" s="68"/>
      <c r="L2890" s="68"/>
      <c r="M2890" s="68" t="s">
        <v>2040</v>
      </c>
      <c r="N2890" s="68"/>
      <c r="O2890" s="31" t="s">
        <v>4250</v>
      </c>
      <c r="P2890" s="31">
        <v>2.2010000000000001</v>
      </c>
    </row>
    <row r="2891" spans="1:16" x14ac:dyDescent="0.35">
      <c r="A2891" s="2" t="s">
        <v>13</v>
      </c>
      <c r="B2891" s="27">
        <v>2</v>
      </c>
      <c r="C2891" s="2" t="s">
        <v>301</v>
      </c>
      <c r="D2891" s="11" t="s">
        <v>281</v>
      </c>
      <c r="E2891" s="11"/>
      <c r="F2891" s="11" t="s">
        <v>112</v>
      </c>
      <c r="G2891" s="11" t="s">
        <v>608</v>
      </c>
      <c r="H2891" s="11" t="s">
        <v>7269</v>
      </c>
      <c r="I2891" s="68"/>
      <c r="J2891" s="68"/>
      <c r="K2891" s="68"/>
      <c r="L2891" s="68"/>
      <c r="M2891" s="68"/>
      <c r="N2891" s="68"/>
      <c r="O2891" s="31" t="s">
        <v>1471</v>
      </c>
      <c r="P2891" s="31">
        <v>2.117</v>
      </c>
    </row>
    <row r="2892" spans="1:16" x14ac:dyDescent="0.35">
      <c r="A2892" s="2" t="s">
        <v>13</v>
      </c>
      <c r="B2892" s="27">
        <v>2</v>
      </c>
      <c r="C2892" s="2" t="s">
        <v>301</v>
      </c>
      <c r="D2892" s="11" t="s">
        <v>281</v>
      </c>
      <c r="E2892" s="11"/>
      <c r="F2892" s="11" t="s">
        <v>112</v>
      </c>
      <c r="G2892" s="11" t="s">
        <v>608</v>
      </c>
      <c r="H2892" s="11" t="s">
        <v>7279</v>
      </c>
      <c r="I2892" s="68"/>
      <c r="J2892" s="68"/>
      <c r="K2892" s="68"/>
      <c r="L2892" s="68"/>
      <c r="M2892" s="68" t="s">
        <v>2040</v>
      </c>
      <c r="N2892" s="68"/>
      <c r="O2892" s="31" t="s">
        <v>4251</v>
      </c>
      <c r="P2892" s="31">
        <v>1.694</v>
      </c>
    </row>
    <row r="2893" spans="1:16" x14ac:dyDescent="0.35">
      <c r="A2893" s="2" t="s">
        <v>13</v>
      </c>
      <c r="B2893" s="27">
        <v>2</v>
      </c>
      <c r="C2893" s="2" t="s">
        <v>301</v>
      </c>
      <c r="D2893" s="11" t="s">
        <v>281</v>
      </c>
      <c r="E2893" s="11"/>
      <c r="F2893" s="11" t="s">
        <v>112</v>
      </c>
      <c r="G2893" s="11" t="s">
        <v>608</v>
      </c>
      <c r="H2893" s="11" t="s">
        <v>7285</v>
      </c>
      <c r="I2893" s="68" t="s">
        <v>2040</v>
      </c>
      <c r="J2893" s="68"/>
      <c r="K2893" s="68"/>
      <c r="L2893" s="68"/>
      <c r="M2893" s="68"/>
      <c r="N2893" s="68"/>
      <c r="O2893" s="31" t="s">
        <v>4252</v>
      </c>
      <c r="P2893" s="31">
        <v>2.4350000000000001</v>
      </c>
    </row>
    <row r="2894" spans="1:16" x14ac:dyDescent="0.35">
      <c r="A2894" s="2" t="s">
        <v>13</v>
      </c>
      <c r="B2894" s="27">
        <v>2</v>
      </c>
      <c r="C2894" s="2" t="s">
        <v>301</v>
      </c>
      <c r="D2894" s="11" t="s">
        <v>281</v>
      </c>
      <c r="E2894" s="11"/>
      <c r="F2894" s="11" t="s">
        <v>112</v>
      </c>
      <c r="G2894" s="11" t="s">
        <v>608</v>
      </c>
      <c r="H2894" s="11" t="s">
        <v>7273</v>
      </c>
      <c r="I2894" s="68" t="s">
        <v>2040</v>
      </c>
      <c r="J2894" s="68"/>
      <c r="K2894" s="68"/>
      <c r="L2894" s="68"/>
      <c r="M2894" s="68" t="s">
        <v>2040</v>
      </c>
      <c r="N2894" s="68"/>
      <c r="O2894" s="31" t="s">
        <v>4253</v>
      </c>
      <c r="P2894" s="31">
        <v>2.4350000000000001</v>
      </c>
    </row>
    <row r="2895" spans="1:16" x14ac:dyDescent="0.35">
      <c r="A2895" s="2" t="s">
        <v>13</v>
      </c>
      <c r="B2895" s="27">
        <v>2</v>
      </c>
      <c r="C2895" s="2" t="s">
        <v>301</v>
      </c>
      <c r="D2895" s="11" t="s">
        <v>281</v>
      </c>
      <c r="E2895" s="11"/>
      <c r="F2895" s="11" t="s">
        <v>113</v>
      </c>
      <c r="G2895" s="11" t="s">
        <v>608</v>
      </c>
      <c r="H2895" s="11" t="s">
        <v>7269</v>
      </c>
      <c r="I2895" s="68"/>
      <c r="J2895" s="68"/>
      <c r="K2895" s="68"/>
      <c r="L2895" s="68"/>
      <c r="M2895" s="68"/>
      <c r="N2895" s="68"/>
      <c r="O2895" s="31" t="s">
        <v>1472</v>
      </c>
      <c r="P2895" s="31">
        <v>2.5379999999999998</v>
      </c>
    </row>
    <row r="2896" spans="1:16" x14ac:dyDescent="0.35">
      <c r="A2896" s="2" t="s">
        <v>13</v>
      </c>
      <c r="B2896" s="27">
        <v>2</v>
      </c>
      <c r="C2896" s="2" t="s">
        <v>301</v>
      </c>
      <c r="D2896" s="11" t="s">
        <v>281</v>
      </c>
      <c r="E2896" s="11"/>
      <c r="F2896" s="11" t="s">
        <v>113</v>
      </c>
      <c r="G2896" s="11" t="s">
        <v>608</v>
      </c>
      <c r="H2896" s="11" t="s">
        <v>7279</v>
      </c>
      <c r="I2896" s="68"/>
      <c r="J2896" s="68"/>
      <c r="K2896" s="68"/>
      <c r="L2896" s="68"/>
      <c r="M2896" s="68" t="s">
        <v>2040</v>
      </c>
      <c r="N2896" s="68"/>
      <c r="O2896" s="31" t="s">
        <v>4254</v>
      </c>
      <c r="P2896" s="31">
        <v>2.0299999999999998</v>
      </c>
    </row>
    <row r="2897" spans="1:16" x14ac:dyDescent="0.35">
      <c r="A2897" s="2" t="s">
        <v>13</v>
      </c>
      <c r="B2897" s="27">
        <v>2</v>
      </c>
      <c r="C2897" s="2" t="s">
        <v>301</v>
      </c>
      <c r="D2897" s="11" t="s">
        <v>281</v>
      </c>
      <c r="E2897" s="11"/>
      <c r="F2897" s="11" t="s">
        <v>113</v>
      </c>
      <c r="G2897" s="11" t="s">
        <v>608</v>
      </c>
      <c r="H2897" s="11" t="s">
        <v>7285</v>
      </c>
      <c r="I2897" s="68" t="s">
        <v>2040</v>
      </c>
      <c r="J2897" s="68"/>
      <c r="K2897" s="68"/>
      <c r="L2897" s="68"/>
      <c r="M2897" s="68"/>
      <c r="N2897" s="68"/>
      <c r="O2897" s="31" t="s">
        <v>4255</v>
      </c>
      <c r="P2897" s="31">
        <v>2.919</v>
      </c>
    </row>
    <row r="2898" spans="1:16" x14ac:dyDescent="0.35">
      <c r="A2898" s="2" t="s">
        <v>13</v>
      </c>
      <c r="B2898" s="27">
        <v>2</v>
      </c>
      <c r="C2898" s="2" t="s">
        <v>301</v>
      </c>
      <c r="D2898" s="11" t="s">
        <v>281</v>
      </c>
      <c r="E2898" s="11"/>
      <c r="F2898" s="11" t="s">
        <v>113</v>
      </c>
      <c r="G2898" s="11" t="s">
        <v>608</v>
      </c>
      <c r="H2898" s="11" t="s">
        <v>7273</v>
      </c>
      <c r="I2898" s="68" t="s">
        <v>2040</v>
      </c>
      <c r="J2898" s="68"/>
      <c r="K2898" s="68"/>
      <c r="L2898" s="68"/>
      <c r="M2898" s="68" t="s">
        <v>2040</v>
      </c>
      <c r="N2898" s="68"/>
      <c r="O2898" s="31" t="s">
        <v>4256</v>
      </c>
      <c r="P2898" s="31">
        <v>2.919</v>
      </c>
    </row>
    <row r="2899" spans="1:16" x14ac:dyDescent="0.35">
      <c r="A2899" s="2" t="s">
        <v>13</v>
      </c>
      <c r="B2899" s="27">
        <v>2</v>
      </c>
      <c r="C2899" s="2" t="s">
        <v>301</v>
      </c>
      <c r="D2899" s="11" t="s">
        <v>281</v>
      </c>
      <c r="E2899" s="11"/>
      <c r="F2899" s="11" t="s">
        <v>114</v>
      </c>
      <c r="G2899" s="11" t="s">
        <v>608</v>
      </c>
      <c r="H2899" s="11" t="s">
        <v>7269</v>
      </c>
      <c r="I2899" s="68"/>
      <c r="J2899" s="68"/>
      <c r="K2899" s="68"/>
      <c r="L2899" s="68"/>
      <c r="M2899" s="68"/>
      <c r="N2899" s="68"/>
      <c r="O2899" s="31" t="s">
        <v>1473</v>
      </c>
      <c r="P2899" s="31">
        <v>2.9729999999999999</v>
      </c>
    </row>
    <row r="2900" spans="1:16" x14ac:dyDescent="0.35">
      <c r="A2900" s="2" t="s">
        <v>13</v>
      </c>
      <c r="B2900" s="27">
        <v>2</v>
      </c>
      <c r="C2900" s="2" t="s">
        <v>301</v>
      </c>
      <c r="D2900" s="11" t="s">
        <v>281</v>
      </c>
      <c r="E2900" s="11"/>
      <c r="F2900" s="11" t="s">
        <v>114</v>
      </c>
      <c r="G2900" s="11" t="s">
        <v>608</v>
      </c>
      <c r="H2900" s="11" t="s">
        <v>7279</v>
      </c>
      <c r="I2900" s="68"/>
      <c r="J2900" s="68"/>
      <c r="K2900" s="68"/>
      <c r="L2900" s="68"/>
      <c r="M2900" s="68" t="s">
        <v>2040</v>
      </c>
      <c r="N2900" s="68"/>
      <c r="O2900" s="31" t="s">
        <v>4257</v>
      </c>
      <c r="P2900" s="31">
        <v>2.3780000000000001</v>
      </c>
    </row>
    <row r="2901" spans="1:16" x14ac:dyDescent="0.35">
      <c r="A2901" s="2" t="s">
        <v>13</v>
      </c>
      <c r="B2901" s="27">
        <v>2</v>
      </c>
      <c r="C2901" s="2" t="s">
        <v>301</v>
      </c>
      <c r="D2901" s="11" t="s">
        <v>281</v>
      </c>
      <c r="E2901" s="11"/>
      <c r="F2901" s="11" t="s">
        <v>114</v>
      </c>
      <c r="G2901" s="11" t="s">
        <v>608</v>
      </c>
      <c r="H2901" s="11" t="s">
        <v>7285</v>
      </c>
      <c r="I2901" s="68" t="s">
        <v>2040</v>
      </c>
      <c r="J2901" s="68"/>
      <c r="K2901" s="68"/>
      <c r="L2901" s="68"/>
      <c r="M2901" s="68"/>
      <c r="N2901" s="68"/>
      <c r="O2901" s="31" t="s">
        <v>4258</v>
      </c>
      <c r="P2901" s="31">
        <v>3.419</v>
      </c>
    </row>
    <row r="2902" spans="1:16" x14ac:dyDescent="0.35">
      <c r="A2902" s="2" t="s">
        <v>13</v>
      </c>
      <c r="B2902" s="27">
        <v>2</v>
      </c>
      <c r="C2902" s="2" t="s">
        <v>301</v>
      </c>
      <c r="D2902" s="11" t="s">
        <v>281</v>
      </c>
      <c r="E2902" s="11"/>
      <c r="F2902" s="11" t="s">
        <v>114</v>
      </c>
      <c r="G2902" s="11" t="s">
        <v>608</v>
      </c>
      <c r="H2902" s="11" t="s">
        <v>7273</v>
      </c>
      <c r="I2902" s="68" t="s">
        <v>2040</v>
      </c>
      <c r="J2902" s="68"/>
      <c r="K2902" s="68"/>
      <c r="L2902" s="68"/>
      <c r="M2902" s="68" t="s">
        <v>2040</v>
      </c>
      <c r="N2902" s="68"/>
      <c r="O2902" s="31" t="s">
        <v>4259</v>
      </c>
      <c r="P2902" s="31">
        <v>3.419</v>
      </c>
    </row>
    <row r="2903" spans="1:16" x14ac:dyDescent="0.35">
      <c r="A2903" s="2" t="s">
        <v>13</v>
      </c>
      <c r="B2903" s="27">
        <v>2</v>
      </c>
      <c r="C2903" s="2" t="s">
        <v>301</v>
      </c>
      <c r="D2903" s="11" t="s">
        <v>281</v>
      </c>
      <c r="E2903" s="11"/>
      <c r="F2903" s="11" t="s">
        <v>102</v>
      </c>
      <c r="G2903" s="11" t="s">
        <v>608</v>
      </c>
      <c r="H2903" s="11" t="s">
        <v>7269</v>
      </c>
      <c r="I2903" s="68"/>
      <c r="J2903" s="68"/>
      <c r="K2903" s="68"/>
      <c r="L2903" s="68"/>
      <c r="M2903" s="68"/>
      <c r="N2903" s="68"/>
      <c r="O2903" s="31" t="s">
        <v>1474</v>
      </c>
      <c r="P2903" s="31">
        <v>4.234</v>
      </c>
    </row>
    <row r="2904" spans="1:16" x14ac:dyDescent="0.35">
      <c r="A2904" s="2" t="s">
        <v>13</v>
      </c>
      <c r="B2904" s="27">
        <v>2</v>
      </c>
      <c r="C2904" s="2" t="s">
        <v>301</v>
      </c>
      <c r="D2904" s="11" t="s">
        <v>281</v>
      </c>
      <c r="E2904" s="11"/>
      <c r="F2904" s="11" t="s">
        <v>102</v>
      </c>
      <c r="G2904" s="11" t="s">
        <v>608</v>
      </c>
      <c r="H2904" s="11" t="s">
        <v>7279</v>
      </c>
      <c r="I2904" s="68"/>
      <c r="J2904" s="68"/>
      <c r="K2904" s="68"/>
      <c r="L2904" s="68"/>
      <c r="M2904" s="68" t="s">
        <v>2040</v>
      </c>
      <c r="N2904" s="68"/>
      <c r="O2904" s="31" t="s">
        <v>4260</v>
      </c>
      <c r="P2904" s="31">
        <v>3.387</v>
      </c>
    </row>
    <row r="2905" spans="1:16" x14ac:dyDescent="0.35">
      <c r="A2905" s="2" t="s">
        <v>13</v>
      </c>
      <c r="B2905" s="27">
        <v>2</v>
      </c>
      <c r="C2905" s="2" t="s">
        <v>301</v>
      </c>
      <c r="D2905" s="11" t="s">
        <v>281</v>
      </c>
      <c r="E2905" s="11"/>
      <c r="F2905" s="11" t="s">
        <v>102</v>
      </c>
      <c r="G2905" s="11" t="s">
        <v>608</v>
      </c>
      <c r="H2905" s="11" t="s">
        <v>7285</v>
      </c>
      <c r="I2905" s="68" t="s">
        <v>2040</v>
      </c>
      <c r="J2905" s="68"/>
      <c r="K2905" s="68"/>
      <c r="L2905" s="68"/>
      <c r="M2905" s="68"/>
      <c r="N2905" s="68"/>
      <c r="O2905" s="31" t="s">
        <v>4261</v>
      </c>
      <c r="P2905" s="31">
        <v>4.8689999999999998</v>
      </c>
    </row>
    <row r="2906" spans="1:16" x14ac:dyDescent="0.35">
      <c r="A2906" s="2" t="s">
        <v>13</v>
      </c>
      <c r="B2906" s="27">
        <v>2</v>
      </c>
      <c r="C2906" s="2" t="s">
        <v>301</v>
      </c>
      <c r="D2906" s="11" t="s">
        <v>281</v>
      </c>
      <c r="E2906" s="11"/>
      <c r="F2906" s="11" t="s">
        <v>102</v>
      </c>
      <c r="G2906" s="11" t="s">
        <v>608</v>
      </c>
      <c r="H2906" s="11" t="s">
        <v>7273</v>
      </c>
      <c r="I2906" s="68" t="s">
        <v>2040</v>
      </c>
      <c r="J2906" s="68"/>
      <c r="K2906" s="68"/>
      <c r="L2906" s="68"/>
      <c r="M2906" s="68" t="s">
        <v>2040</v>
      </c>
      <c r="N2906" s="68"/>
      <c r="O2906" s="31" t="s">
        <v>4262</v>
      </c>
      <c r="P2906" s="31">
        <v>4.8689999999999998</v>
      </c>
    </row>
    <row r="2907" spans="1:16" ht="29" x14ac:dyDescent="0.35">
      <c r="A2907" s="2" t="s">
        <v>13</v>
      </c>
      <c r="B2907" s="27">
        <v>2</v>
      </c>
      <c r="C2907" s="2" t="s">
        <v>312</v>
      </c>
      <c r="D2907" s="11" t="s">
        <v>320</v>
      </c>
      <c r="E2907" s="11"/>
      <c r="F2907" s="11" t="s">
        <v>252</v>
      </c>
      <c r="G2907" s="11" t="s">
        <v>608</v>
      </c>
      <c r="H2907" s="11" t="s">
        <v>7269</v>
      </c>
      <c r="I2907" s="68"/>
      <c r="J2907" s="68"/>
      <c r="K2907" s="68"/>
      <c r="L2907" s="68"/>
      <c r="M2907" s="68"/>
      <c r="N2907" s="68"/>
      <c r="O2907" s="31" t="s">
        <v>1475</v>
      </c>
      <c r="P2907" s="31">
        <v>1E-3</v>
      </c>
    </row>
    <row r="2908" spans="1:16" ht="29" x14ac:dyDescent="0.35">
      <c r="A2908" s="2" t="s">
        <v>13</v>
      </c>
      <c r="B2908" s="27">
        <v>2</v>
      </c>
      <c r="C2908" s="2" t="s">
        <v>312</v>
      </c>
      <c r="D2908" s="11" t="s">
        <v>320</v>
      </c>
      <c r="E2908" s="11"/>
      <c r="F2908" s="11" t="s">
        <v>252</v>
      </c>
      <c r="G2908" s="11" t="s">
        <v>608</v>
      </c>
      <c r="H2908" s="11" t="s">
        <v>7279</v>
      </c>
      <c r="I2908" s="68"/>
      <c r="J2908" s="68"/>
      <c r="K2908" s="68"/>
      <c r="L2908" s="68"/>
      <c r="M2908" s="68" t="s">
        <v>2040</v>
      </c>
      <c r="N2908" s="68"/>
      <c r="O2908" s="31" t="s">
        <v>4263</v>
      </c>
      <c r="P2908" s="31">
        <v>1E-3</v>
      </c>
    </row>
    <row r="2909" spans="1:16" ht="29" x14ac:dyDescent="0.35">
      <c r="A2909" s="2" t="s">
        <v>13</v>
      </c>
      <c r="B2909" s="27">
        <v>2</v>
      </c>
      <c r="C2909" s="2" t="s">
        <v>312</v>
      </c>
      <c r="D2909" s="11" t="s">
        <v>320</v>
      </c>
      <c r="E2909" s="11"/>
      <c r="F2909" s="11" t="s">
        <v>252</v>
      </c>
      <c r="G2909" s="11" t="s">
        <v>608</v>
      </c>
      <c r="H2909" s="11" t="s">
        <v>7288</v>
      </c>
      <c r="I2909" s="68"/>
      <c r="J2909" s="68"/>
      <c r="K2909" s="68"/>
      <c r="L2909" s="68"/>
      <c r="M2909" s="68"/>
      <c r="N2909" s="68" t="s">
        <v>2040</v>
      </c>
      <c r="O2909" s="31" t="s">
        <v>4264</v>
      </c>
      <c r="P2909" s="31">
        <v>1E-3</v>
      </c>
    </row>
    <row r="2910" spans="1:16" ht="29" x14ac:dyDescent="0.35">
      <c r="A2910" s="2" t="s">
        <v>13</v>
      </c>
      <c r="B2910" s="27">
        <v>2</v>
      </c>
      <c r="C2910" s="2" t="s">
        <v>312</v>
      </c>
      <c r="D2910" s="11" t="s">
        <v>320</v>
      </c>
      <c r="E2910" s="11"/>
      <c r="F2910" s="11" t="s">
        <v>252</v>
      </c>
      <c r="G2910" s="11" t="s">
        <v>608</v>
      </c>
      <c r="H2910" s="11" t="s">
        <v>7276</v>
      </c>
      <c r="I2910" s="68"/>
      <c r="J2910" s="68"/>
      <c r="K2910" s="68"/>
      <c r="L2910" s="68"/>
      <c r="M2910" s="68" t="s">
        <v>2040</v>
      </c>
      <c r="N2910" s="68" t="s">
        <v>2040</v>
      </c>
      <c r="O2910" s="31" t="s">
        <v>4265</v>
      </c>
      <c r="P2910" s="31">
        <v>1E-3</v>
      </c>
    </row>
    <row r="2911" spans="1:16" ht="29" x14ac:dyDescent="0.35">
      <c r="A2911" s="2" t="s">
        <v>13</v>
      </c>
      <c r="B2911" s="27">
        <v>2</v>
      </c>
      <c r="C2911" s="2" t="s">
        <v>312</v>
      </c>
      <c r="D2911" s="11" t="s">
        <v>320</v>
      </c>
      <c r="E2911" s="11"/>
      <c r="F2911" s="11" t="s">
        <v>253</v>
      </c>
      <c r="G2911" s="11" t="s">
        <v>608</v>
      </c>
      <c r="H2911" s="11" t="s">
        <v>7269</v>
      </c>
      <c r="I2911" s="68"/>
      <c r="J2911" s="68"/>
      <c r="K2911" s="68"/>
      <c r="L2911" s="68"/>
      <c r="M2911" s="68"/>
      <c r="N2911" s="68"/>
      <c r="O2911" s="31" t="s">
        <v>1476</v>
      </c>
      <c r="P2911" s="31">
        <v>3.0000000000000001E-3</v>
      </c>
    </row>
    <row r="2912" spans="1:16" ht="29" x14ac:dyDescent="0.35">
      <c r="A2912" s="2" t="s">
        <v>13</v>
      </c>
      <c r="B2912" s="27">
        <v>2</v>
      </c>
      <c r="C2912" s="2" t="s">
        <v>312</v>
      </c>
      <c r="D2912" s="11" t="s">
        <v>320</v>
      </c>
      <c r="E2912" s="11"/>
      <c r="F2912" s="11" t="s">
        <v>253</v>
      </c>
      <c r="G2912" s="11" t="s">
        <v>608</v>
      </c>
      <c r="H2912" s="11" t="s">
        <v>7279</v>
      </c>
      <c r="I2912" s="68"/>
      <c r="J2912" s="68"/>
      <c r="K2912" s="68"/>
      <c r="L2912" s="68"/>
      <c r="M2912" s="68" t="s">
        <v>2040</v>
      </c>
      <c r="N2912" s="68"/>
      <c r="O2912" s="31" t="s">
        <v>4266</v>
      </c>
      <c r="P2912" s="31">
        <v>2E-3</v>
      </c>
    </row>
    <row r="2913" spans="1:16" ht="29" x14ac:dyDescent="0.35">
      <c r="A2913" s="2" t="s">
        <v>13</v>
      </c>
      <c r="B2913" s="27">
        <v>2</v>
      </c>
      <c r="C2913" s="2" t="s">
        <v>312</v>
      </c>
      <c r="D2913" s="11" t="s">
        <v>320</v>
      </c>
      <c r="E2913" s="11"/>
      <c r="F2913" s="11" t="s">
        <v>253</v>
      </c>
      <c r="G2913" s="11" t="s">
        <v>608</v>
      </c>
      <c r="H2913" s="11" t="s">
        <v>7288</v>
      </c>
      <c r="I2913" s="68"/>
      <c r="J2913" s="68"/>
      <c r="K2913" s="68"/>
      <c r="L2913" s="68"/>
      <c r="M2913" s="68"/>
      <c r="N2913" s="68" t="s">
        <v>2040</v>
      </c>
      <c r="O2913" s="31" t="s">
        <v>4267</v>
      </c>
      <c r="P2913" s="31">
        <v>2E-3</v>
      </c>
    </row>
    <row r="2914" spans="1:16" ht="29" x14ac:dyDescent="0.35">
      <c r="A2914" s="2" t="s">
        <v>13</v>
      </c>
      <c r="B2914" s="27">
        <v>2</v>
      </c>
      <c r="C2914" s="2" t="s">
        <v>312</v>
      </c>
      <c r="D2914" s="11" t="s">
        <v>320</v>
      </c>
      <c r="E2914" s="11"/>
      <c r="F2914" s="11" t="s">
        <v>253</v>
      </c>
      <c r="G2914" s="11" t="s">
        <v>608</v>
      </c>
      <c r="H2914" s="11" t="s">
        <v>7276</v>
      </c>
      <c r="I2914" s="68"/>
      <c r="J2914" s="68"/>
      <c r="K2914" s="68"/>
      <c r="L2914" s="68"/>
      <c r="M2914" s="68" t="s">
        <v>2040</v>
      </c>
      <c r="N2914" s="68" t="s">
        <v>2040</v>
      </c>
      <c r="O2914" s="31" t="s">
        <v>4268</v>
      </c>
      <c r="P2914" s="31">
        <v>2E-3</v>
      </c>
    </row>
    <row r="2915" spans="1:16" ht="29" x14ac:dyDescent="0.35">
      <c r="A2915" s="2" t="s">
        <v>13</v>
      </c>
      <c r="B2915" s="27">
        <v>2</v>
      </c>
      <c r="C2915" s="2" t="s">
        <v>312</v>
      </c>
      <c r="D2915" s="11" t="s">
        <v>320</v>
      </c>
      <c r="E2915" s="11"/>
      <c r="F2915" s="11" t="s">
        <v>254</v>
      </c>
      <c r="G2915" s="11" t="s">
        <v>608</v>
      </c>
      <c r="H2915" s="11" t="s">
        <v>7269</v>
      </c>
      <c r="I2915" s="68"/>
      <c r="J2915" s="68"/>
      <c r="K2915" s="68"/>
      <c r="L2915" s="68"/>
      <c r="M2915" s="68"/>
      <c r="N2915" s="68"/>
      <c r="O2915" s="31" t="s">
        <v>1477</v>
      </c>
      <c r="P2915" s="31">
        <v>4.0000000000000001E-3</v>
      </c>
    </row>
    <row r="2916" spans="1:16" ht="29" x14ac:dyDescent="0.35">
      <c r="A2916" s="2" t="s">
        <v>13</v>
      </c>
      <c r="B2916" s="27">
        <v>2</v>
      </c>
      <c r="C2916" s="2" t="s">
        <v>312</v>
      </c>
      <c r="D2916" s="11" t="s">
        <v>320</v>
      </c>
      <c r="E2916" s="11"/>
      <c r="F2916" s="11" t="s">
        <v>254</v>
      </c>
      <c r="G2916" s="11" t="s">
        <v>608</v>
      </c>
      <c r="H2916" s="11" t="s">
        <v>7279</v>
      </c>
      <c r="I2916" s="68"/>
      <c r="J2916" s="68"/>
      <c r="K2916" s="68"/>
      <c r="L2916" s="68"/>
      <c r="M2916" s="68" t="s">
        <v>2040</v>
      </c>
      <c r="N2916" s="68"/>
      <c r="O2916" s="31" t="s">
        <v>4269</v>
      </c>
      <c r="P2916" s="31">
        <v>3.0000000000000001E-3</v>
      </c>
    </row>
    <row r="2917" spans="1:16" ht="29" x14ac:dyDescent="0.35">
      <c r="A2917" s="2" t="s">
        <v>13</v>
      </c>
      <c r="B2917" s="27">
        <v>2</v>
      </c>
      <c r="C2917" s="2" t="s">
        <v>312</v>
      </c>
      <c r="D2917" s="11" t="s">
        <v>320</v>
      </c>
      <c r="E2917" s="11"/>
      <c r="F2917" s="11" t="s">
        <v>254</v>
      </c>
      <c r="G2917" s="11" t="s">
        <v>608</v>
      </c>
      <c r="H2917" s="11" t="s">
        <v>7288</v>
      </c>
      <c r="I2917" s="68"/>
      <c r="J2917" s="68"/>
      <c r="K2917" s="68"/>
      <c r="L2917" s="68"/>
      <c r="M2917" s="68"/>
      <c r="N2917" s="68" t="s">
        <v>2040</v>
      </c>
      <c r="O2917" s="31" t="s">
        <v>4270</v>
      </c>
      <c r="P2917" s="31">
        <v>3.0000000000000001E-3</v>
      </c>
    </row>
    <row r="2918" spans="1:16" ht="29" x14ac:dyDescent="0.35">
      <c r="A2918" s="2" t="s">
        <v>13</v>
      </c>
      <c r="B2918" s="27">
        <v>2</v>
      </c>
      <c r="C2918" s="2" t="s">
        <v>312</v>
      </c>
      <c r="D2918" s="11" t="s">
        <v>320</v>
      </c>
      <c r="E2918" s="11"/>
      <c r="F2918" s="11" t="s">
        <v>254</v>
      </c>
      <c r="G2918" s="11" t="s">
        <v>608</v>
      </c>
      <c r="H2918" s="11" t="s">
        <v>7276</v>
      </c>
      <c r="I2918" s="68"/>
      <c r="J2918" s="68"/>
      <c r="K2918" s="68"/>
      <c r="L2918" s="68"/>
      <c r="M2918" s="68" t="s">
        <v>2040</v>
      </c>
      <c r="N2918" s="68" t="s">
        <v>2040</v>
      </c>
      <c r="O2918" s="31" t="s">
        <v>4271</v>
      </c>
      <c r="P2918" s="31">
        <v>2E-3</v>
      </c>
    </row>
    <row r="2919" spans="1:16" ht="29" x14ac:dyDescent="0.35">
      <c r="A2919" s="2" t="s">
        <v>13</v>
      </c>
      <c r="B2919" s="27">
        <v>2</v>
      </c>
      <c r="C2919" s="2" t="s">
        <v>312</v>
      </c>
      <c r="D2919" s="11" t="s">
        <v>320</v>
      </c>
      <c r="E2919" s="11"/>
      <c r="F2919" s="11" t="s">
        <v>255</v>
      </c>
      <c r="G2919" s="11" t="s">
        <v>608</v>
      </c>
      <c r="H2919" s="11" t="s">
        <v>7269</v>
      </c>
      <c r="I2919" s="68"/>
      <c r="J2919" s="68"/>
      <c r="K2919" s="68"/>
      <c r="L2919" s="68"/>
      <c r="M2919" s="68"/>
      <c r="N2919" s="68"/>
      <c r="O2919" s="31" t="s">
        <v>1478</v>
      </c>
      <c r="P2919" s="31">
        <v>1.4999999999999999E-2</v>
      </c>
    </row>
    <row r="2920" spans="1:16" ht="29" x14ac:dyDescent="0.35">
      <c r="A2920" s="2" t="s">
        <v>13</v>
      </c>
      <c r="B2920" s="27">
        <v>2</v>
      </c>
      <c r="C2920" s="2" t="s">
        <v>312</v>
      </c>
      <c r="D2920" s="11" t="s">
        <v>320</v>
      </c>
      <c r="E2920" s="11"/>
      <c r="F2920" s="11" t="s">
        <v>255</v>
      </c>
      <c r="G2920" s="11" t="s">
        <v>608</v>
      </c>
      <c r="H2920" s="11" t="s">
        <v>7279</v>
      </c>
      <c r="I2920" s="68"/>
      <c r="J2920" s="68"/>
      <c r="K2920" s="68"/>
      <c r="L2920" s="68"/>
      <c r="M2920" s="68" t="s">
        <v>2040</v>
      </c>
      <c r="N2920" s="68"/>
      <c r="O2920" s="31" t="s">
        <v>4272</v>
      </c>
      <c r="P2920" s="31">
        <v>1.2E-2</v>
      </c>
    </row>
    <row r="2921" spans="1:16" ht="29" x14ac:dyDescent="0.35">
      <c r="A2921" s="2" t="s">
        <v>13</v>
      </c>
      <c r="B2921" s="27">
        <v>2</v>
      </c>
      <c r="C2921" s="2" t="s">
        <v>312</v>
      </c>
      <c r="D2921" s="11" t="s">
        <v>320</v>
      </c>
      <c r="E2921" s="11"/>
      <c r="F2921" s="11" t="s">
        <v>255</v>
      </c>
      <c r="G2921" s="11" t="s">
        <v>608</v>
      </c>
      <c r="H2921" s="11" t="s">
        <v>7288</v>
      </c>
      <c r="I2921" s="68"/>
      <c r="J2921" s="68"/>
      <c r="K2921" s="68"/>
      <c r="L2921" s="68"/>
      <c r="M2921" s="68"/>
      <c r="N2921" s="68" t="s">
        <v>2040</v>
      </c>
      <c r="O2921" s="31" t="s">
        <v>4273</v>
      </c>
      <c r="P2921" s="31">
        <v>1.2E-2</v>
      </c>
    </row>
    <row r="2922" spans="1:16" ht="29" x14ac:dyDescent="0.35">
      <c r="A2922" s="2" t="s">
        <v>13</v>
      </c>
      <c r="B2922" s="27">
        <v>2</v>
      </c>
      <c r="C2922" s="2" t="s">
        <v>312</v>
      </c>
      <c r="D2922" s="11" t="s">
        <v>320</v>
      </c>
      <c r="E2922" s="11"/>
      <c r="F2922" s="11" t="s">
        <v>255</v>
      </c>
      <c r="G2922" s="11" t="s">
        <v>608</v>
      </c>
      <c r="H2922" s="11" t="s">
        <v>7276</v>
      </c>
      <c r="I2922" s="68"/>
      <c r="J2922" s="68"/>
      <c r="K2922" s="68"/>
      <c r="L2922" s="68"/>
      <c r="M2922" s="68" t="s">
        <v>2040</v>
      </c>
      <c r="N2922" s="68" t="s">
        <v>2040</v>
      </c>
      <c r="O2922" s="31" t="s">
        <v>4274</v>
      </c>
      <c r="P2922" s="31">
        <v>8.9999999999999993E-3</v>
      </c>
    </row>
    <row r="2923" spans="1:16" ht="29" x14ac:dyDescent="0.35">
      <c r="A2923" s="2" t="s">
        <v>13</v>
      </c>
      <c r="B2923" s="27">
        <v>2</v>
      </c>
      <c r="C2923" s="2" t="s">
        <v>312</v>
      </c>
      <c r="D2923" s="11" t="s">
        <v>320</v>
      </c>
      <c r="E2923" s="11"/>
      <c r="F2923" s="11" t="s">
        <v>241</v>
      </c>
      <c r="G2923" s="11" t="s">
        <v>608</v>
      </c>
      <c r="H2923" s="11" t="s">
        <v>7269</v>
      </c>
      <c r="I2923" s="68"/>
      <c r="J2923" s="68"/>
      <c r="K2923" s="68"/>
      <c r="L2923" s="68"/>
      <c r="M2923" s="68"/>
      <c r="N2923" s="68"/>
      <c r="O2923" s="31" t="s">
        <v>1479</v>
      </c>
      <c r="P2923" s="31">
        <v>2.9000000000000001E-2</v>
      </c>
    </row>
    <row r="2924" spans="1:16" ht="29" x14ac:dyDescent="0.35">
      <c r="A2924" s="2" t="s">
        <v>13</v>
      </c>
      <c r="B2924" s="27">
        <v>2</v>
      </c>
      <c r="C2924" s="2" t="s">
        <v>312</v>
      </c>
      <c r="D2924" s="11" t="s">
        <v>320</v>
      </c>
      <c r="E2924" s="11"/>
      <c r="F2924" s="11" t="s">
        <v>241</v>
      </c>
      <c r="G2924" s="11" t="s">
        <v>608</v>
      </c>
      <c r="H2924" s="11" t="s">
        <v>7279</v>
      </c>
      <c r="I2924" s="68"/>
      <c r="J2924" s="68"/>
      <c r="K2924" s="68"/>
      <c r="L2924" s="68"/>
      <c r="M2924" s="68" t="s">
        <v>2040</v>
      </c>
      <c r="N2924" s="68"/>
      <c r="O2924" s="31" t="s">
        <v>4275</v>
      </c>
      <c r="P2924" s="31">
        <v>2.3E-2</v>
      </c>
    </row>
    <row r="2925" spans="1:16" ht="29" x14ac:dyDescent="0.35">
      <c r="A2925" s="2" t="s">
        <v>13</v>
      </c>
      <c r="B2925" s="27">
        <v>2</v>
      </c>
      <c r="C2925" s="2" t="s">
        <v>312</v>
      </c>
      <c r="D2925" s="11" t="s">
        <v>320</v>
      </c>
      <c r="E2925" s="11"/>
      <c r="F2925" s="11" t="s">
        <v>241</v>
      </c>
      <c r="G2925" s="11" t="s">
        <v>608</v>
      </c>
      <c r="H2925" s="11" t="s">
        <v>7288</v>
      </c>
      <c r="I2925" s="68"/>
      <c r="J2925" s="68"/>
      <c r="K2925" s="68"/>
      <c r="L2925" s="68"/>
      <c r="M2925" s="68"/>
      <c r="N2925" s="68" t="s">
        <v>2040</v>
      </c>
      <c r="O2925" s="31" t="s">
        <v>4276</v>
      </c>
      <c r="P2925" s="31">
        <v>2.3E-2</v>
      </c>
    </row>
    <row r="2926" spans="1:16" ht="29" x14ac:dyDescent="0.35">
      <c r="A2926" s="2" t="s">
        <v>13</v>
      </c>
      <c r="B2926" s="27">
        <v>2</v>
      </c>
      <c r="C2926" s="2" t="s">
        <v>312</v>
      </c>
      <c r="D2926" s="11" t="s">
        <v>320</v>
      </c>
      <c r="E2926" s="11"/>
      <c r="F2926" s="11" t="s">
        <v>241</v>
      </c>
      <c r="G2926" s="11" t="s">
        <v>608</v>
      </c>
      <c r="H2926" s="11" t="s">
        <v>7276</v>
      </c>
      <c r="I2926" s="68"/>
      <c r="J2926" s="68"/>
      <c r="K2926" s="68"/>
      <c r="L2926" s="68"/>
      <c r="M2926" s="68" t="s">
        <v>2040</v>
      </c>
      <c r="N2926" s="68" t="s">
        <v>2040</v>
      </c>
      <c r="O2926" s="31" t="s">
        <v>4277</v>
      </c>
      <c r="P2926" s="31">
        <v>1.7000000000000001E-2</v>
      </c>
    </row>
    <row r="2927" spans="1:16" ht="29" x14ac:dyDescent="0.35">
      <c r="A2927" s="2" t="s">
        <v>13</v>
      </c>
      <c r="B2927" s="27">
        <v>2</v>
      </c>
      <c r="C2927" s="2" t="s">
        <v>312</v>
      </c>
      <c r="D2927" s="11" t="s">
        <v>320</v>
      </c>
      <c r="E2927" s="11"/>
      <c r="F2927" s="11" t="s">
        <v>103</v>
      </c>
      <c r="G2927" s="11" t="s">
        <v>608</v>
      </c>
      <c r="H2927" s="11" t="s">
        <v>7269</v>
      </c>
      <c r="I2927" s="68"/>
      <c r="J2927" s="68"/>
      <c r="K2927" s="68"/>
      <c r="L2927" s="68"/>
      <c r="M2927" s="68"/>
      <c r="N2927" s="68"/>
      <c r="O2927" s="31" t="s">
        <v>1480</v>
      </c>
      <c r="P2927" s="31">
        <v>4.3999999999999997E-2</v>
      </c>
    </row>
    <row r="2928" spans="1:16" ht="29" x14ac:dyDescent="0.35">
      <c r="A2928" s="2" t="s">
        <v>13</v>
      </c>
      <c r="B2928" s="27">
        <v>2</v>
      </c>
      <c r="C2928" s="2" t="s">
        <v>312</v>
      </c>
      <c r="D2928" s="11" t="s">
        <v>320</v>
      </c>
      <c r="E2928" s="11"/>
      <c r="F2928" s="11" t="s">
        <v>103</v>
      </c>
      <c r="G2928" s="11" t="s">
        <v>608</v>
      </c>
      <c r="H2928" s="11" t="s">
        <v>7279</v>
      </c>
      <c r="I2928" s="68"/>
      <c r="J2928" s="68"/>
      <c r="K2928" s="68"/>
      <c r="L2928" s="68"/>
      <c r="M2928" s="68" t="s">
        <v>2040</v>
      </c>
      <c r="N2928" s="68"/>
      <c r="O2928" s="31" t="s">
        <v>4278</v>
      </c>
      <c r="P2928" s="31">
        <v>3.5000000000000003E-2</v>
      </c>
    </row>
    <row r="2929" spans="1:16" ht="29" x14ac:dyDescent="0.35">
      <c r="A2929" s="2" t="s">
        <v>13</v>
      </c>
      <c r="B2929" s="27">
        <v>2</v>
      </c>
      <c r="C2929" s="2" t="s">
        <v>312</v>
      </c>
      <c r="D2929" s="11" t="s">
        <v>320</v>
      </c>
      <c r="E2929" s="11"/>
      <c r="F2929" s="11" t="s">
        <v>103</v>
      </c>
      <c r="G2929" s="11" t="s">
        <v>608</v>
      </c>
      <c r="H2929" s="11" t="s">
        <v>7288</v>
      </c>
      <c r="I2929" s="68"/>
      <c r="J2929" s="68"/>
      <c r="K2929" s="68"/>
      <c r="L2929" s="68"/>
      <c r="M2929" s="68"/>
      <c r="N2929" s="68" t="s">
        <v>2040</v>
      </c>
      <c r="O2929" s="31" t="s">
        <v>4279</v>
      </c>
      <c r="P2929" s="31">
        <v>3.5000000000000003E-2</v>
      </c>
    </row>
    <row r="2930" spans="1:16" ht="29" x14ac:dyDescent="0.35">
      <c r="A2930" s="2" t="s">
        <v>13</v>
      </c>
      <c r="B2930" s="27">
        <v>2</v>
      </c>
      <c r="C2930" s="2" t="s">
        <v>312</v>
      </c>
      <c r="D2930" s="11" t="s">
        <v>320</v>
      </c>
      <c r="E2930" s="11"/>
      <c r="F2930" s="11" t="s">
        <v>103</v>
      </c>
      <c r="G2930" s="11" t="s">
        <v>608</v>
      </c>
      <c r="H2930" s="11" t="s">
        <v>7276</v>
      </c>
      <c r="I2930" s="68"/>
      <c r="J2930" s="68"/>
      <c r="K2930" s="68"/>
      <c r="L2930" s="68"/>
      <c r="M2930" s="68" t="s">
        <v>2040</v>
      </c>
      <c r="N2930" s="68" t="s">
        <v>2040</v>
      </c>
      <c r="O2930" s="31" t="s">
        <v>4280</v>
      </c>
      <c r="P2930" s="31">
        <v>2.5999999999999999E-2</v>
      </c>
    </row>
    <row r="2931" spans="1:16" ht="29" x14ac:dyDescent="0.35">
      <c r="A2931" s="2" t="s">
        <v>13</v>
      </c>
      <c r="B2931" s="27">
        <v>2</v>
      </c>
      <c r="C2931" s="2" t="s">
        <v>312</v>
      </c>
      <c r="D2931" s="11" t="s">
        <v>320</v>
      </c>
      <c r="E2931" s="11"/>
      <c r="F2931" s="11" t="s">
        <v>98</v>
      </c>
      <c r="G2931" s="11" t="s">
        <v>608</v>
      </c>
      <c r="H2931" s="11" t="s">
        <v>7269</v>
      </c>
      <c r="I2931" s="68"/>
      <c r="J2931" s="68"/>
      <c r="K2931" s="68"/>
      <c r="L2931" s="68"/>
      <c r="M2931" s="68"/>
      <c r="N2931" s="68"/>
      <c r="O2931" s="31" t="s">
        <v>1481</v>
      </c>
      <c r="P2931" s="31">
        <v>8.6999999999999994E-2</v>
      </c>
    </row>
    <row r="2932" spans="1:16" ht="29" x14ac:dyDescent="0.35">
      <c r="A2932" s="2" t="s">
        <v>13</v>
      </c>
      <c r="B2932" s="27">
        <v>2</v>
      </c>
      <c r="C2932" s="2" t="s">
        <v>312</v>
      </c>
      <c r="D2932" s="11" t="s">
        <v>320</v>
      </c>
      <c r="E2932" s="11"/>
      <c r="F2932" s="11" t="s">
        <v>98</v>
      </c>
      <c r="G2932" s="11" t="s">
        <v>608</v>
      </c>
      <c r="H2932" s="11" t="s">
        <v>7279</v>
      </c>
      <c r="I2932" s="68"/>
      <c r="J2932" s="68"/>
      <c r="K2932" s="68"/>
      <c r="L2932" s="68"/>
      <c r="M2932" s="68" t="s">
        <v>2040</v>
      </c>
      <c r="N2932" s="68"/>
      <c r="O2932" s="31" t="s">
        <v>4281</v>
      </c>
      <c r="P2932" s="31">
        <v>7.0000000000000007E-2</v>
      </c>
    </row>
    <row r="2933" spans="1:16" ht="29" x14ac:dyDescent="0.35">
      <c r="A2933" s="2" t="s">
        <v>13</v>
      </c>
      <c r="B2933" s="27">
        <v>2</v>
      </c>
      <c r="C2933" s="2" t="s">
        <v>312</v>
      </c>
      <c r="D2933" s="11" t="s">
        <v>320</v>
      </c>
      <c r="E2933" s="11"/>
      <c r="F2933" s="11" t="s">
        <v>98</v>
      </c>
      <c r="G2933" s="11" t="s">
        <v>608</v>
      </c>
      <c r="H2933" s="11" t="s">
        <v>7288</v>
      </c>
      <c r="I2933" s="68"/>
      <c r="J2933" s="68"/>
      <c r="K2933" s="68"/>
      <c r="L2933" s="68"/>
      <c r="M2933" s="68"/>
      <c r="N2933" s="68" t="s">
        <v>2040</v>
      </c>
      <c r="O2933" s="31" t="s">
        <v>4282</v>
      </c>
      <c r="P2933" s="31">
        <v>7.0000000000000007E-2</v>
      </c>
    </row>
    <row r="2934" spans="1:16" ht="29" x14ac:dyDescent="0.35">
      <c r="A2934" s="2" t="s">
        <v>13</v>
      </c>
      <c r="B2934" s="27">
        <v>2</v>
      </c>
      <c r="C2934" s="2" t="s">
        <v>312</v>
      </c>
      <c r="D2934" s="11" t="s">
        <v>320</v>
      </c>
      <c r="E2934" s="11"/>
      <c r="F2934" s="11" t="s">
        <v>98</v>
      </c>
      <c r="G2934" s="11" t="s">
        <v>608</v>
      </c>
      <c r="H2934" s="11" t="s">
        <v>7276</v>
      </c>
      <c r="I2934" s="68"/>
      <c r="J2934" s="68"/>
      <c r="K2934" s="68"/>
      <c r="L2934" s="68"/>
      <c r="M2934" s="68" t="s">
        <v>2040</v>
      </c>
      <c r="N2934" s="68" t="s">
        <v>2040</v>
      </c>
      <c r="O2934" s="31" t="s">
        <v>4283</v>
      </c>
      <c r="P2934" s="31">
        <v>5.1999999999999998E-2</v>
      </c>
    </row>
    <row r="2935" spans="1:16" ht="29" x14ac:dyDescent="0.35">
      <c r="A2935" s="2" t="s">
        <v>13</v>
      </c>
      <c r="B2935" s="27">
        <v>2</v>
      </c>
      <c r="C2935" s="2" t="s">
        <v>312</v>
      </c>
      <c r="D2935" s="11" t="s">
        <v>320</v>
      </c>
      <c r="E2935" s="11"/>
      <c r="F2935" s="11" t="s">
        <v>104</v>
      </c>
      <c r="G2935" s="11" t="s">
        <v>608</v>
      </c>
      <c r="H2935" s="11" t="s">
        <v>7269</v>
      </c>
      <c r="I2935" s="68"/>
      <c r="J2935" s="68"/>
      <c r="K2935" s="68"/>
      <c r="L2935" s="68"/>
      <c r="M2935" s="68"/>
      <c r="N2935" s="68"/>
      <c r="O2935" s="31" t="s">
        <v>1482</v>
      </c>
      <c r="P2935" s="31">
        <v>0.189</v>
      </c>
    </row>
    <row r="2936" spans="1:16" ht="29" x14ac:dyDescent="0.35">
      <c r="A2936" s="2" t="s">
        <v>13</v>
      </c>
      <c r="B2936" s="27">
        <v>2</v>
      </c>
      <c r="C2936" s="2" t="s">
        <v>312</v>
      </c>
      <c r="D2936" s="11" t="s">
        <v>320</v>
      </c>
      <c r="E2936" s="11"/>
      <c r="F2936" s="11" t="s">
        <v>104</v>
      </c>
      <c r="G2936" s="11" t="s">
        <v>608</v>
      </c>
      <c r="H2936" s="11" t="s">
        <v>7279</v>
      </c>
      <c r="I2936" s="68"/>
      <c r="J2936" s="68"/>
      <c r="K2936" s="68"/>
      <c r="L2936" s="68"/>
      <c r="M2936" s="68" t="s">
        <v>2040</v>
      </c>
      <c r="N2936" s="68"/>
      <c r="O2936" s="31" t="s">
        <v>4284</v>
      </c>
      <c r="P2936" s="31">
        <v>0.151</v>
      </c>
    </row>
    <row r="2937" spans="1:16" ht="29" x14ac:dyDescent="0.35">
      <c r="A2937" s="2" t="s">
        <v>13</v>
      </c>
      <c r="B2937" s="27">
        <v>2</v>
      </c>
      <c r="C2937" s="2" t="s">
        <v>312</v>
      </c>
      <c r="D2937" s="11" t="s">
        <v>320</v>
      </c>
      <c r="E2937" s="11"/>
      <c r="F2937" s="11" t="s">
        <v>104</v>
      </c>
      <c r="G2937" s="11" t="s">
        <v>608</v>
      </c>
      <c r="H2937" s="11" t="s">
        <v>7288</v>
      </c>
      <c r="I2937" s="68"/>
      <c r="J2937" s="68"/>
      <c r="K2937" s="68"/>
      <c r="L2937" s="68"/>
      <c r="M2937" s="68"/>
      <c r="N2937" s="68" t="s">
        <v>2040</v>
      </c>
      <c r="O2937" s="31" t="s">
        <v>4285</v>
      </c>
      <c r="P2937" s="31">
        <v>0.151</v>
      </c>
    </row>
    <row r="2938" spans="1:16" ht="29" x14ac:dyDescent="0.35">
      <c r="A2938" s="2" t="s">
        <v>13</v>
      </c>
      <c r="B2938" s="27">
        <v>2</v>
      </c>
      <c r="C2938" s="2" t="s">
        <v>312</v>
      </c>
      <c r="D2938" s="11" t="s">
        <v>320</v>
      </c>
      <c r="E2938" s="11"/>
      <c r="F2938" s="11" t="s">
        <v>104</v>
      </c>
      <c r="G2938" s="11" t="s">
        <v>608</v>
      </c>
      <c r="H2938" s="11" t="s">
        <v>7276</v>
      </c>
      <c r="I2938" s="68"/>
      <c r="J2938" s="68"/>
      <c r="K2938" s="68"/>
      <c r="L2938" s="68"/>
      <c r="M2938" s="68" t="s">
        <v>2040</v>
      </c>
      <c r="N2938" s="68" t="s">
        <v>2040</v>
      </c>
      <c r="O2938" s="31" t="s">
        <v>4286</v>
      </c>
      <c r="P2938" s="31">
        <v>0.113</v>
      </c>
    </row>
    <row r="2939" spans="1:16" ht="29" x14ac:dyDescent="0.35">
      <c r="A2939" s="2" t="s">
        <v>13</v>
      </c>
      <c r="B2939" s="27">
        <v>2</v>
      </c>
      <c r="C2939" s="2" t="s">
        <v>312</v>
      </c>
      <c r="D2939" s="11" t="s">
        <v>320</v>
      </c>
      <c r="E2939" s="11"/>
      <c r="F2939" s="11" t="s">
        <v>105</v>
      </c>
      <c r="G2939" s="11" t="s">
        <v>608</v>
      </c>
      <c r="H2939" s="11" t="s">
        <v>7269</v>
      </c>
      <c r="I2939" s="68"/>
      <c r="J2939" s="68"/>
      <c r="K2939" s="68"/>
      <c r="L2939" s="68"/>
      <c r="M2939" s="68"/>
      <c r="N2939" s="68"/>
      <c r="O2939" s="31" t="s">
        <v>1483</v>
      </c>
      <c r="P2939" s="31">
        <v>0.34799999999999998</v>
      </c>
    </row>
    <row r="2940" spans="1:16" ht="29" x14ac:dyDescent="0.35">
      <c r="A2940" s="2" t="s">
        <v>13</v>
      </c>
      <c r="B2940" s="27">
        <v>2</v>
      </c>
      <c r="C2940" s="2" t="s">
        <v>312</v>
      </c>
      <c r="D2940" s="11" t="s">
        <v>320</v>
      </c>
      <c r="E2940" s="11"/>
      <c r="F2940" s="11" t="s">
        <v>105</v>
      </c>
      <c r="G2940" s="11" t="s">
        <v>608</v>
      </c>
      <c r="H2940" s="11" t="s">
        <v>7279</v>
      </c>
      <c r="I2940" s="68"/>
      <c r="J2940" s="68"/>
      <c r="K2940" s="68"/>
      <c r="L2940" s="68"/>
      <c r="M2940" s="68" t="s">
        <v>2040</v>
      </c>
      <c r="N2940" s="68"/>
      <c r="O2940" s="31" t="s">
        <v>4287</v>
      </c>
      <c r="P2940" s="31">
        <v>0.27800000000000002</v>
      </c>
    </row>
    <row r="2941" spans="1:16" ht="29" x14ac:dyDescent="0.35">
      <c r="A2941" s="2" t="s">
        <v>13</v>
      </c>
      <c r="B2941" s="27">
        <v>2</v>
      </c>
      <c r="C2941" s="2" t="s">
        <v>312</v>
      </c>
      <c r="D2941" s="11" t="s">
        <v>320</v>
      </c>
      <c r="E2941" s="11"/>
      <c r="F2941" s="11" t="s">
        <v>105</v>
      </c>
      <c r="G2941" s="11" t="s">
        <v>608</v>
      </c>
      <c r="H2941" s="11" t="s">
        <v>7288</v>
      </c>
      <c r="I2941" s="68"/>
      <c r="J2941" s="68"/>
      <c r="K2941" s="68"/>
      <c r="L2941" s="68"/>
      <c r="M2941" s="68"/>
      <c r="N2941" s="68" t="s">
        <v>2040</v>
      </c>
      <c r="O2941" s="31" t="s">
        <v>4288</v>
      </c>
      <c r="P2941" s="31">
        <v>0.27800000000000002</v>
      </c>
    </row>
    <row r="2942" spans="1:16" ht="29" x14ac:dyDescent="0.35">
      <c r="A2942" s="2" t="s">
        <v>13</v>
      </c>
      <c r="B2942" s="27">
        <v>2</v>
      </c>
      <c r="C2942" s="2" t="s">
        <v>312</v>
      </c>
      <c r="D2942" s="11" t="s">
        <v>320</v>
      </c>
      <c r="E2942" s="11"/>
      <c r="F2942" s="11" t="s">
        <v>105</v>
      </c>
      <c r="G2942" s="11" t="s">
        <v>608</v>
      </c>
      <c r="H2942" s="11" t="s">
        <v>7276</v>
      </c>
      <c r="I2942" s="68"/>
      <c r="J2942" s="68"/>
      <c r="K2942" s="68"/>
      <c r="L2942" s="68"/>
      <c r="M2942" s="68" t="s">
        <v>2040</v>
      </c>
      <c r="N2942" s="68" t="s">
        <v>2040</v>
      </c>
      <c r="O2942" s="31" t="s">
        <v>4289</v>
      </c>
      <c r="P2942" s="31">
        <v>0.20899999999999999</v>
      </c>
    </row>
    <row r="2943" spans="1:16" ht="29" x14ac:dyDescent="0.35">
      <c r="A2943" s="2" t="s">
        <v>13</v>
      </c>
      <c r="B2943" s="27">
        <v>2</v>
      </c>
      <c r="C2943" s="2" t="s">
        <v>312</v>
      </c>
      <c r="D2943" s="11" t="s">
        <v>320</v>
      </c>
      <c r="E2943" s="11"/>
      <c r="F2943" s="11" t="s">
        <v>107</v>
      </c>
      <c r="G2943" s="11" t="s">
        <v>608</v>
      </c>
      <c r="H2943" s="11" t="s">
        <v>7269</v>
      </c>
      <c r="I2943" s="68"/>
      <c r="J2943" s="68"/>
      <c r="K2943" s="68"/>
      <c r="L2943" s="68"/>
      <c r="M2943" s="68"/>
      <c r="N2943" s="68"/>
      <c r="O2943" s="31" t="s">
        <v>1484</v>
      </c>
      <c r="P2943" s="31">
        <v>0.92800000000000005</v>
      </c>
    </row>
    <row r="2944" spans="1:16" ht="29" x14ac:dyDescent="0.35">
      <c r="A2944" s="2" t="s">
        <v>13</v>
      </c>
      <c r="B2944" s="27">
        <v>2</v>
      </c>
      <c r="C2944" s="2" t="s">
        <v>312</v>
      </c>
      <c r="D2944" s="11" t="s">
        <v>320</v>
      </c>
      <c r="E2944" s="11"/>
      <c r="F2944" s="11" t="s">
        <v>107</v>
      </c>
      <c r="G2944" s="11" t="s">
        <v>608</v>
      </c>
      <c r="H2944" s="11" t="s">
        <v>7279</v>
      </c>
      <c r="I2944" s="68"/>
      <c r="J2944" s="68"/>
      <c r="K2944" s="68"/>
      <c r="L2944" s="68"/>
      <c r="M2944" s="68" t="s">
        <v>2040</v>
      </c>
      <c r="N2944" s="68"/>
      <c r="O2944" s="31" t="s">
        <v>4290</v>
      </c>
      <c r="P2944" s="31">
        <v>0.74199999999999999</v>
      </c>
    </row>
    <row r="2945" spans="1:16" ht="29" x14ac:dyDescent="0.35">
      <c r="A2945" s="2" t="s">
        <v>13</v>
      </c>
      <c r="B2945" s="27">
        <v>2</v>
      </c>
      <c r="C2945" s="2" t="s">
        <v>312</v>
      </c>
      <c r="D2945" s="11" t="s">
        <v>320</v>
      </c>
      <c r="E2945" s="11"/>
      <c r="F2945" s="11" t="s">
        <v>107</v>
      </c>
      <c r="G2945" s="11" t="s">
        <v>608</v>
      </c>
      <c r="H2945" s="11" t="s">
        <v>7288</v>
      </c>
      <c r="I2945" s="68"/>
      <c r="J2945" s="68"/>
      <c r="K2945" s="68"/>
      <c r="L2945" s="68"/>
      <c r="M2945" s="68"/>
      <c r="N2945" s="68" t="s">
        <v>2040</v>
      </c>
      <c r="O2945" s="31" t="s">
        <v>4291</v>
      </c>
      <c r="P2945" s="31">
        <v>0.74199999999999999</v>
      </c>
    </row>
    <row r="2946" spans="1:16" ht="29" x14ac:dyDescent="0.35">
      <c r="A2946" s="2" t="s">
        <v>13</v>
      </c>
      <c r="B2946" s="27">
        <v>2</v>
      </c>
      <c r="C2946" s="2" t="s">
        <v>312</v>
      </c>
      <c r="D2946" s="11" t="s">
        <v>320</v>
      </c>
      <c r="E2946" s="11"/>
      <c r="F2946" s="11" t="s">
        <v>107</v>
      </c>
      <c r="G2946" s="11" t="s">
        <v>608</v>
      </c>
      <c r="H2946" s="11" t="s">
        <v>7276</v>
      </c>
      <c r="I2946" s="68"/>
      <c r="J2946" s="68"/>
      <c r="K2946" s="68"/>
      <c r="L2946" s="68"/>
      <c r="M2946" s="68" t="s">
        <v>2040</v>
      </c>
      <c r="N2946" s="68" t="s">
        <v>2040</v>
      </c>
      <c r="O2946" s="31" t="s">
        <v>4292</v>
      </c>
      <c r="P2946" s="31">
        <v>0.55700000000000005</v>
      </c>
    </row>
    <row r="2947" spans="1:16" ht="29" x14ac:dyDescent="0.35">
      <c r="A2947" s="2" t="s">
        <v>13</v>
      </c>
      <c r="B2947" s="27">
        <v>2</v>
      </c>
      <c r="C2947" s="2" t="s">
        <v>312</v>
      </c>
      <c r="D2947" s="11" t="s">
        <v>320</v>
      </c>
      <c r="E2947" s="11"/>
      <c r="F2947" s="11" t="s">
        <v>109</v>
      </c>
      <c r="G2947" s="11" t="s">
        <v>608</v>
      </c>
      <c r="H2947" s="11" t="s">
        <v>7269</v>
      </c>
      <c r="I2947" s="68"/>
      <c r="J2947" s="68"/>
      <c r="K2947" s="68"/>
      <c r="L2947" s="68"/>
      <c r="M2947" s="68"/>
      <c r="N2947" s="68"/>
      <c r="O2947" s="31" t="s">
        <v>1485</v>
      </c>
      <c r="P2947" s="31">
        <v>0.92800000000000005</v>
      </c>
    </row>
    <row r="2948" spans="1:16" ht="29" x14ac:dyDescent="0.35">
      <c r="A2948" s="2" t="s">
        <v>13</v>
      </c>
      <c r="B2948" s="27">
        <v>2</v>
      </c>
      <c r="C2948" s="2" t="s">
        <v>312</v>
      </c>
      <c r="D2948" s="11" t="s">
        <v>320</v>
      </c>
      <c r="E2948" s="11"/>
      <c r="F2948" s="11" t="s">
        <v>109</v>
      </c>
      <c r="G2948" s="11" t="s">
        <v>608</v>
      </c>
      <c r="H2948" s="11" t="s">
        <v>7279</v>
      </c>
      <c r="I2948" s="68"/>
      <c r="J2948" s="68"/>
      <c r="K2948" s="68"/>
      <c r="L2948" s="68"/>
      <c r="M2948" s="68" t="s">
        <v>2040</v>
      </c>
      <c r="N2948" s="68"/>
      <c r="O2948" s="31" t="s">
        <v>4293</v>
      </c>
      <c r="P2948" s="31">
        <v>0.74199999999999999</v>
      </c>
    </row>
    <row r="2949" spans="1:16" ht="29" x14ac:dyDescent="0.35">
      <c r="A2949" s="2" t="s">
        <v>13</v>
      </c>
      <c r="B2949" s="27">
        <v>2</v>
      </c>
      <c r="C2949" s="2" t="s">
        <v>312</v>
      </c>
      <c r="D2949" s="11" t="s">
        <v>320</v>
      </c>
      <c r="E2949" s="11"/>
      <c r="F2949" s="11" t="s">
        <v>109</v>
      </c>
      <c r="G2949" s="11" t="s">
        <v>608</v>
      </c>
      <c r="H2949" s="11" t="s">
        <v>7288</v>
      </c>
      <c r="I2949" s="68"/>
      <c r="J2949" s="68"/>
      <c r="K2949" s="68"/>
      <c r="L2949" s="68"/>
      <c r="M2949" s="68"/>
      <c r="N2949" s="68" t="s">
        <v>2040</v>
      </c>
      <c r="O2949" s="31" t="s">
        <v>4294</v>
      </c>
      <c r="P2949" s="31">
        <v>0.74199999999999999</v>
      </c>
    </row>
    <row r="2950" spans="1:16" ht="29" x14ac:dyDescent="0.35">
      <c r="A2950" s="2" t="s">
        <v>13</v>
      </c>
      <c r="B2950" s="27">
        <v>2</v>
      </c>
      <c r="C2950" s="2" t="s">
        <v>312</v>
      </c>
      <c r="D2950" s="11" t="s">
        <v>320</v>
      </c>
      <c r="E2950" s="11"/>
      <c r="F2950" s="11" t="s">
        <v>109</v>
      </c>
      <c r="G2950" s="11" t="s">
        <v>608</v>
      </c>
      <c r="H2950" s="11" t="s">
        <v>7276</v>
      </c>
      <c r="I2950" s="68"/>
      <c r="J2950" s="68"/>
      <c r="K2950" s="68"/>
      <c r="L2950" s="68"/>
      <c r="M2950" s="68" t="s">
        <v>2040</v>
      </c>
      <c r="N2950" s="68" t="s">
        <v>2040</v>
      </c>
      <c r="O2950" s="31" t="s">
        <v>4295</v>
      </c>
      <c r="P2950" s="31">
        <v>0.55700000000000005</v>
      </c>
    </row>
    <row r="2951" spans="1:16" ht="29" x14ac:dyDescent="0.35">
      <c r="A2951" s="2" t="s">
        <v>13</v>
      </c>
      <c r="B2951" s="27">
        <v>2</v>
      </c>
      <c r="C2951" s="2" t="s">
        <v>312</v>
      </c>
      <c r="D2951" s="11" t="s">
        <v>320</v>
      </c>
      <c r="E2951" s="11"/>
      <c r="F2951" s="11" t="s">
        <v>110</v>
      </c>
      <c r="G2951" s="11" t="s">
        <v>608</v>
      </c>
      <c r="H2951" s="11" t="s">
        <v>7269</v>
      </c>
      <c r="I2951" s="68"/>
      <c r="J2951" s="68"/>
      <c r="K2951" s="68"/>
      <c r="L2951" s="68"/>
      <c r="M2951" s="68"/>
      <c r="N2951" s="68"/>
      <c r="O2951" s="31" t="s">
        <v>1486</v>
      </c>
      <c r="P2951" s="31">
        <v>1.61</v>
      </c>
    </row>
    <row r="2952" spans="1:16" ht="29" x14ac:dyDescent="0.35">
      <c r="A2952" s="2" t="s">
        <v>13</v>
      </c>
      <c r="B2952" s="27">
        <v>2</v>
      </c>
      <c r="C2952" s="2" t="s">
        <v>312</v>
      </c>
      <c r="D2952" s="11" t="s">
        <v>320</v>
      </c>
      <c r="E2952" s="11"/>
      <c r="F2952" s="11" t="s">
        <v>110</v>
      </c>
      <c r="G2952" s="11" t="s">
        <v>608</v>
      </c>
      <c r="H2952" s="11" t="s">
        <v>7279</v>
      </c>
      <c r="I2952" s="68"/>
      <c r="J2952" s="68"/>
      <c r="K2952" s="68"/>
      <c r="L2952" s="68"/>
      <c r="M2952" s="68" t="s">
        <v>2040</v>
      </c>
      <c r="N2952" s="68"/>
      <c r="O2952" s="31" t="s">
        <v>4296</v>
      </c>
      <c r="P2952" s="31">
        <v>1.288</v>
      </c>
    </row>
    <row r="2953" spans="1:16" ht="29" x14ac:dyDescent="0.35">
      <c r="A2953" s="2" t="s">
        <v>13</v>
      </c>
      <c r="B2953" s="27">
        <v>2</v>
      </c>
      <c r="C2953" s="2" t="s">
        <v>312</v>
      </c>
      <c r="D2953" s="11" t="s">
        <v>320</v>
      </c>
      <c r="E2953" s="11"/>
      <c r="F2953" s="11" t="s">
        <v>110</v>
      </c>
      <c r="G2953" s="11" t="s">
        <v>608</v>
      </c>
      <c r="H2953" s="11" t="s">
        <v>7288</v>
      </c>
      <c r="I2953" s="68"/>
      <c r="J2953" s="68"/>
      <c r="K2953" s="68"/>
      <c r="L2953" s="68"/>
      <c r="M2953" s="68"/>
      <c r="N2953" s="68" t="s">
        <v>2040</v>
      </c>
      <c r="O2953" s="31" t="s">
        <v>4297</v>
      </c>
      <c r="P2953" s="31">
        <v>1.288</v>
      </c>
    </row>
    <row r="2954" spans="1:16" ht="29" x14ac:dyDescent="0.35">
      <c r="A2954" s="2" t="s">
        <v>13</v>
      </c>
      <c r="B2954" s="27">
        <v>2</v>
      </c>
      <c r="C2954" s="2" t="s">
        <v>312</v>
      </c>
      <c r="D2954" s="11" t="s">
        <v>320</v>
      </c>
      <c r="E2954" s="11"/>
      <c r="F2954" s="11" t="s">
        <v>110</v>
      </c>
      <c r="G2954" s="11" t="s">
        <v>608</v>
      </c>
      <c r="H2954" s="11" t="s">
        <v>7276</v>
      </c>
      <c r="I2954" s="68"/>
      <c r="J2954" s="68"/>
      <c r="K2954" s="68"/>
      <c r="L2954" s="68"/>
      <c r="M2954" s="68" t="s">
        <v>2040</v>
      </c>
      <c r="N2954" s="68" t="s">
        <v>2040</v>
      </c>
      <c r="O2954" s="31" t="s">
        <v>4298</v>
      </c>
      <c r="P2954" s="31">
        <v>0.96599999999999997</v>
      </c>
    </row>
    <row r="2955" spans="1:16" ht="29" x14ac:dyDescent="0.35">
      <c r="A2955" s="2" t="s">
        <v>13</v>
      </c>
      <c r="B2955" s="27">
        <v>2</v>
      </c>
      <c r="C2955" s="2" t="s">
        <v>312</v>
      </c>
      <c r="D2955" s="11" t="s">
        <v>320</v>
      </c>
      <c r="E2955" s="11"/>
      <c r="F2955" s="11" t="s">
        <v>111</v>
      </c>
      <c r="G2955" s="11" t="s">
        <v>608</v>
      </c>
      <c r="H2955" s="11" t="s">
        <v>7269</v>
      </c>
      <c r="I2955" s="68"/>
      <c r="J2955" s="68"/>
      <c r="K2955" s="68"/>
      <c r="L2955" s="68"/>
      <c r="M2955" s="68"/>
      <c r="N2955" s="68"/>
      <c r="O2955" s="31" t="s">
        <v>1487</v>
      </c>
      <c r="P2955" s="31">
        <v>1.61</v>
      </c>
    </row>
    <row r="2956" spans="1:16" ht="29" x14ac:dyDescent="0.35">
      <c r="A2956" s="2" t="s">
        <v>13</v>
      </c>
      <c r="B2956" s="27">
        <v>2</v>
      </c>
      <c r="C2956" s="2" t="s">
        <v>312</v>
      </c>
      <c r="D2956" s="11" t="s">
        <v>320</v>
      </c>
      <c r="E2956" s="11"/>
      <c r="F2956" s="11" t="s">
        <v>111</v>
      </c>
      <c r="G2956" s="11" t="s">
        <v>608</v>
      </c>
      <c r="H2956" s="11" t="s">
        <v>7279</v>
      </c>
      <c r="I2956" s="68"/>
      <c r="J2956" s="68"/>
      <c r="K2956" s="68"/>
      <c r="L2956" s="68"/>
      <c r="M2956" s="68" t="s">
        <v>2040</v>
      </c>
      <c r="N2956" s="68"/>
      <c r="O2956" s="31" t="s">
        <v>4299</v>
      </c>
      <c r="P2956" s="31">
        <v>1.288</v>
      </c>
    </row>
    <row r="2957" spans="1:16" ht="29" x14ac:dyDescent="0.35">
      <c r="A2957" s="2" t="s">
        <v>13</v>
      </c>
      <c r="B2957" s="27">
        <v>2</v>
      </c>
      <c r="C2957" s="2" t="s">
        <v>312</v>
      </c>
      <c r="D2957" s="11" t="s">
        <v>320</v>
      </c>
      <c r="E2957" s="11"/>
      <c r="F2957" s="11" t="s">
        <v>111</v>
      </c>
      <c r="G2957" s="11" t="s">
        <v>608</v>
      </c>
      <c r="H2957" s="11" t="s">
        <v>7288</v>
      </c>
      <c r="I2957" s="68"/>
      <c r="J2957" s="68"/>
      <c r="K2957" s="68"/>
      <c r="L2957" s="68"/>
      <c r="M2957" s="68"/>
      <c r="N2957" s="68" t="s">
        <v>2040</v>
      </c>
      <c r="O2957" s="31" t="s">
        <v>4300</v>
      </c>
      <c r="P2957" s="31">
        <v>1.288</v>
      </c>
    </row>
    <row r="2958" spans="1:16" ht="29" x14ac:dyDescent="0.35">
      <c r="A2958" s="2" t="s">
        <v>13</v>
      </c>
      <c r="B2958" s="27">
        <v>2</v>
      </c>
      <c r="C2958" s="2" t="s">
        <v>312</v>
      </c>
      <c r="D2958" s="11" t="s">
        <v>320</v>
      </c>
      <c r="E2958" s="11"/>
      <c r="F2958" s="11" t="s">
        <v>111</v>
      </c>
      <c r="G2958" s="11" t="s">
        <v>608</v>
      </c>
      <c r="H2958" s="11" t="s">
        <v>7276</v>
      </c>
      <c r="I2958" s="68"/>
      <c r="J2958" s="68"/>
      <c r="K2958" s="68"/>
      <c r="L2958" s="68"/>
      <c r="M2958" s="68" t="s">
        <v>2040</v>
      </c>
      <c r="N2958" s="68" t="s">
        <v>2040</v>
      </c>
      <c r="O2958" s="31" t="s">
        <v>4301</v>
      </c>
      <c r="P2958" s="31">
        <v>0.96599999999999997</v>
      </c>
    </row>
    <row r="2959" spans="1:16" ht="29" x14ac:dyDescent="0.35">
      <c r="A2959" s="2" t="s">
        <v>13</v>
      </c>
      <c r="B2959" s="27">
        <v>2</v>
      </c>
      <c r="C2959" s="2" t="s">
        <v>312</v>
      </c>
      <c r="D2959" s="11" t="s">
        <v>320</v>
      </c>
      <c r="E2959" s="11"/>
      <c r="F2959" s="11" t="s">
        <v>112</v>
      </c>
      <c r="G2959" s="11" t="s">
        <v>608</v>
      </c>
      <c r="H2959" s="11" t="s">
        <v>7269</v>
      </c>
      <c r="I2959" s="68"/>
      <c r="J2959" s="68"/>
      <c r="K2959" s="68"/>
      <c r="L2959" s="68"/>
      <c r="M2959" s="68"/>
      <c r="N2959" s="68"/>
      <c r="O2959" s="31" t="s">
        <v>1488</v>
      </c>
      <c r="P2959" s="31">
        <v>1.61</v>
      </c>
    </row>
    <row r="2960" spans="1:16" ht="29" x14ac:dyDescent="0.35">
      <c r="A2960" s="2" t="s">
        <v>13</v>
      </c>
      <c r="B2960" s="27">
        <v>2</v>
      </c>
      <c r="C2960" s="2" t="s">
        <v>312</v>
      </c>
      <c r="D2960" s="11" t="s">
        <v>320</v>
      </c>
      <c r="E2960" s="11"/>
      <c r="F2960" s="11" t="s">
        <v>112</v>
      </c>
      <c r="G2960" s="11" t="s">
        <v>608</v>
      </c>
      <c r="H2960" s="11" t="s">
        <v>7279</v>
      </c>
      <c r="I2960" s="68"/>
      <c r="J2960" s="68"/>
      <c r="K2960" s="68"/>
      <c r="L2960" s="68"/>
      <c r="M2960" s="68" t="s">
        <v>2040</v>
      </c>
      <c r="N2960" s="68"/>
      <c r="O2960" s="31" t="s">
        <v>4302</v>
      </c>
      <c r="P2960" s="31">
        <v>1.288</v>
      </c>
    </row>
    <row r="2961" spans="1:16" ht="29" x14ac:dyDescent="0.35">
      <c r="A2961" s="2" t="s">
        <v>13</v>
      </c>
      <c r="B2961" s="27">
        <v>2</v>
      </c>
      <c r="C2961" s="2" t="s">
        <v>312</v>
      </c>
      <c r="D2961" s="11" t="s">
        <v>320</v>
      </c>
      <c r="E2961" s="11"/>
      <c r="F2961" s="11" t="s">
        <v>112</v>
      </c>
      <c r="G2961" s="11" t="s">
        <v>608</v>
      </c>
      <c r="H2961" s="11" t="s">
        <v>7288</v>
      </c>
      <c r="I2961" s="68"/>
      <c r="J2961" s="68"/>
      <c r="K2961" s="68"/>
      <c r="L2961" s="68"/>
      <c r="M2961" s="68"/>
      <c r="N2961" s="68" t="s">
        <v>2040</v>
      </c>
      <c r="O2961" s="31" t="s">
        <v>4303</v>
      </c>
      <c r="P2961" s="31">
        <v>1.288</v>
      </c>
    </row>
    <row r="2962" spans="1:16" ht="29" x14ac:dyDescent="0.35">
      <c r="A2962" s="2" t="s">
        <v>13</v>
      </c>
      <c r="B2962" s="27">
        <v>2</v>
      </c>
      <c r="C2962" s="2" t="s">
        <v>312</v>
      </c>
      <c r="D2962" s="11" t="s">
        <v>320</v>
      </c>
      <c r="E2962" s="11"/>
      <c r="F2962" s="11" t="s">
        <v>112</v>
      </c>
      <c r="G2962" s="11" t="s">
        <v>608</v>
      </c>
      <c r="H2962" s="11" t="s">
        <v>7276</v>
      </c>
      <c r="I2962" s="68"/>
      <c r="J2962" s="68"/>
      <c r="K2962" s="68"/>
      <c r="L2962" s="68"/>
      <c r="M2962" s="68" t="s">
        <v>2040</v>
      </c>
      <c r="N2962" s="68" t="s">
        <v>2040</v>
      </c>
      <c r="O2962" s="31" t="s">
        <v>4304</v>
      </c>
      <c r="P2962" s="31">
        <v>0.96599999999999997</v>
      </c>
    </row>
    <row r="2963" spans="1:16" ht="29" x14ac:dyDescent="0.35">
      <c r="A2963" s="2" t="s">
        <v>13</v>
      </c>
      <c r="B2963" s="27">
        <v>2</v>
      </c>
      <c r="C2963" s="2" t="s">
        <v>312</v>
      </c>
      <c r="D2963" s="11" t="s">
        <v>320</v>
      </c>
      <c r="E2963" s="11"/>
      <c r="F2963" s="11" t="s">
        <v>113</v>
      </c>
      <c r="G2963" s="11" t="s">
        <v>608</v>
      </c>
      <c r="H2963" s="11" t="s">
        <v>7269</v>
      </c>
      <c r="I2963" s="68"/>
      <c r="J2963" s="68"/>
      <c r="K2963" s="68"/>
      <c r="L2963" s="68"/>
      <c r="M2963" s="68"/>
      <c r="N2963" s="68"/>
      <c r="O2963" s="31" t="s">
        <v>1489</v>
      </c>
      <c r="P2963" s="31">
        <v>3.6829999999999998</v>
      </c>
    </row>
    <row r="2964" spans="1:16" ht="29" x14ac:dyDescent="0.35">
      <c r="A2964" s="2" t="s">
        <v>13</v>
      </c>
      <c r="B2964" s="27">
        <v>2</v>
      </c>
      <c r="C2964" s="2" t="s">
        <v>312</v>
      </c>
      <c r="D2964" s="11" t="s">
        <v>320</v>
      </c>
      <c r="E2964" s="11"/>
      <c r="F2964" s="11" t="s">
        <v>113</v>
      </c>
      <c r="G2964" s="11" t="s">
        <v>608</v>
      </c>
      <c r="H2964" s="11" t="s">
        <v>7279</v>
      </c>
      <c r="I2964" s="68"/>
      <c r="J2964" s="68"/>
      <c r="K2964" s="68"/>
      <c r="L2964" s="68"/>
      <c r="M2964" s="68" t="s">
        <v>2040</v>
      </c>
      <c r="N2964" s="68"/>
      <c r="O2964" s="31" t="s">
        <v>4305</v>
      </c>
      <c r="P2964" s="31">
        <v>2.9460000000000002</v>
      </c>
    </row>
    <row r="2965" spans="1:16" ht="29" x14ac:dyDescent="0.35">
      <c r="A2965" s="2" t="s">
        <v>13</v>
      </c>
      <c r="B2965" s="27">
        <v>2</v>
      </c>
      <c r="C2965" s="2" t="s">
        <v>312</v>
      </c>
      <c r="D2965" s="11" t="s">
        <v>320</v>
      </c>
      <c r="E2965" s="11"/>
      <c r="F2965" s="11" t="s">
        <v>113</v>
      </c>
      <c r="G2965" s="11" t="s">
        <v>608</v>
      </c>
      <c r="H2965" s="11" t="s">
        <v>7288</v>
      </c>
      <c r="I2965" s="68"/>
      <c r="J2965" s="68"/>
      <c r="K2965" s="68"/>
      <c r="L2965" s="68"/>
      <c r="M2965" s="68"/>
      <c r="N2965" s="68" t="s">
        <v>2040</v>
      </c>
      <c r="O2965" s="31" t="s">
        <v>4306</v>
      </c>
      <c r="P2965" s="31">
        <v>2.9460000000000002</v>
      </c>
    </row>
    <row r="2966" spans="1:16" ht="29" x14ac:dyDescent="0.35">
      <c r="A2966" s="2" t="s">
        <v>13</v>
      </c>
      <c r="B2966" s="27">
        <v>2</v>
      </c>
      <c r="C2966" s="2" t="s">
        <v>312</v>
      </c>
      <c r="D2966" s="11" t="s">
        <v>320</v>
      </c>
      <c r="E2966" s="11"/>
      <c r="F2966" s="11" t="s">
        <v>113</v>
      </c>
      <c r="G2966" s="11" t="s">
        <v>608</v>
      </c>
      <c r="H2966" s="11" t="s">
        <v>7276</v>
      </c>
      <c r="I2966" s="68"/>
      <c r="J2966" s="68"/>
      <c r="K2966" s="68"/>
      <c r="L2966" s="68"/>
      <c r="M2966" s="68" t="s">
        <v>2040</v>
      </c>
      <c r="N2966" s="68" t="s">
        <v>2040</v>
      </c>
      <c r="O2966" s="31" t="s">
        <v>4307</v>
      </c>
      <c r="P2966" s="31">
        <v>2.21</v>
      </c>
    </row>
    <row r="2967" spans="1:16" ht="29" x14ac:dyDescent="0.35">
      <c r="A2967" s="2" t="s">
        <v>13</v>
      </c>
      <c r="B2967" s="27">
        <v>2</v>
      </c>
      <c r="C2967" s="2" t="s">
        <v>312</v>
      </c>
      <c r="D2967" s="11" t="s">
        <v>320</v>
      </c>
      <c r="E2967" s="11"/>
      <c r="F2967" s="11" t="s">
        <v>114</v>
      </c>
      <c r="G2967" s="11" t="s">
        <v>608</v>
      </c>
      <c r="H2967" s="11" t="s">
        <v>7269</v>
      </c>
      <c r="I2967" s="68"/>
      <c r="J2967" s="68"/>
      <c r="K2967" s="68"/>
      <c r="L2967" s="68"/>
      <c r="M2967" s="68"/>
      <c r="N2967" s="68"/>
      <c r="O2967" s="31" t="s">
        <v>1490</v>
      </c>
      <c r="P2967" s="31">
        <v>3.6829999999999998</v>
      </c>
    </row>
    <row r="2968" spans="1:16" ht="29" x14ac:dyDescent="0.35">
      <c r="A2968" s="2" t="s">
        <v>13</v>
      </c>
      <c r="B2968" s="27">
        <v>2</v>
      </c>
      <c r="C2968" s="2" t="s">
        <v>312</v>
      </c>
      <c r="D2968" s="11" t="s">
        <v>320</v>
      </c>
      <c r="E2968" s="11"/>
      <c r="F2968" s="11" t="s">
        <v>114</v>
      </c>
      <c r="G2968" s="11" t="s">
        <v>608</v>
      </c>
      <c r="H2968" s="11" t="s">
        <v>7279</v>
      </c>
      <c r="I2968" s="68"/>
      <c r="J2968" s="68"/>
      <c r="K2968" s="68"/>
      <c r="L2968" s="68"/>
      <c r="M2968" s="68" t="s">
        <v>2040</v>
      </c>
      <c r="N2968" s="68"/>
      <c r="O2968" s="31" t="s">
        <v>4308</v>
      </c>
      <c r="P2968" s="31">
        <v>2.9460000000000002</v>
      </c>
    </row>
    <row r="2969" spans="1:16" ht="29" x14ac:dyDescent="0.35">
      <c r="A2969" s="2" t="s">
        <v>13</v>
      </c>
      <c r="B2969" s="27">
        <v>2</v>
      </c>
      <c r="C2969" s="2" t="s">
        <v>312</v>
      </c>
      <c r="D2969" s="11" t="s">
        <v>320</v>
      </c>
      <c r="E2969" s="11"/>
      <c r="F2969" s="11" t="s">
        <v>114</v>
      </c>
      <c r="G2969" s="11" t="s">
        <v>608</v>
      </c>
      <c r="H2969" s="11" t="s">
        <v>7288</v>
      </c>
      <c r="I2969" s="68"/>
      <c r="J2969" s="68"/>
      <c r="K2969" s="68"/>
      <c r="L2969" s="68"/>
      <c r="M2969" s="68"/>
      <c r="N2969" s="68" t="s">
        <v>2040</v>
      </c>
      <c r="O2969" s="31" t="s">
        <v>4309</v>
      </c>
      <c r="P2969" s="31">
        <v>2.9460000000000002</v>
      </c>
    </row>
    <row r="2970" spans="1:16" ht="29" x14ac:dyDescent="0.35">
      <c r="A2970" s="2" t="s">
        <v>13</v>
      </c>
      <c r="B2970" s="27">
        <v>2</v>
      </c>
      <c r="C2970" s="2" t="s">
        <v>312</v>
      </c>
      <c r="D2970" s="11" t="s">
        <v>320</v>
      </c>
      <c r="E2970" s="11"/>
      <c r="F2970" s="11" t="s">
        <v>114</v>
      </c>
      <c r="G2970" s="11" t="s">
        <v>608</v>
      </c>
      <c r="H2970" s="11" t="s">
        <v>7276</v>
      </c>
      <c r="I2970" s="68"/>
      <c r="J2970" s="68"/>
      <c r="K2970" s="68"/>
      <c r="L2970" s="68"/>
      <c r="M2970" s="68" t="s">
        <v>2040</v>
      </c>
      <c r="N2970" s="68" t="s">
        <v>2040</v>
      </c>
      <c r="O2970" s="31" t="s">
        <v>4310</v>
      </c>
      <c r="P2970" s="31">
        <v>2.21</v>
      </c>
    </row>
    <row r="2971" spans="1:16" ht="29" x14ac:dyDescent="0.35">
      <c r="A2971" s="2" t="s">
        <v>13</v>
      </c>
      <c r="B2971" s="27">
        <v>2</v>
      </c>
      <c r="C2971" s="2" t="s">
        <v>312</v>
      </c>
      <c r="D2971" s="11" t="s">
        <v>320</v>
      </c>
      <c r="E2971" s="11"/>
      <c r="F2971" s="11" t="s">
        <v>102</v>
      </c>
      <c r="G2971" s="11" t="s">
        <v>608</v>
      </c>
      <c r="H2971" s="11" t="s">
        <v>7269</v>
      </c>
      <c r="I2971" s="68"/>
      <c r="J2971" s="68"/>
      <c r="K2971" s="68"/>
      <c r="L2971" s="68"/>
      <c r="M2971" s="68"/>
      <c r="N2971" s="68"/>
      <c r="O2971" s="31" t="s">
        <v>1491</v>
      </c>
      <c r="P2971" s="31">
        <v>3.6829999999999998</v>
      </c>
    </row>
    <row r="2972" spans="1:16" ht="29" x14ac:dyDescent="0.35">
      <c r="A2972" s="2" t="s">
        <v>13</v>
      </c>
      <c r="B2972" s="27">
        <v>2</v>
      </c>
      <c r="C2972" s="2" t="s">
        <v>312</v>
      </c>
      <c r="D2972" s="11" t="s">
        <v>320</v>
      </c>
      <c r="E2972" s="11"/>
      <c r="F2972" s="11" t="s">
        <v>102</v>
      </c>
      <c r="G2972" s="11" t="s">
        <v>608</v>
      </c>
      <c r="H2972" s="11" t="s">
        <v>7279</v>
      </c>
      <c r="I2972" s="68"/>
      <c r="J2972" s="68"/>
      <c r="K2972" s="68"/>
      <c r="L2972" s="68"/>
      <c r="M2972" s="68" t="s">
        <v>2040</v>
      </c>
      <c r="N2972" s="68"/>
      <c r="O2972" s="31" t="s">
        <v>4311</v>
      </c>
      <c r="P2972" s="31">
        <v>2.9460000000000002</v>
      </c>
    </row>
    <row r="2973" spans="1:16" ht="29" x14ac:dyDescent="0.35">
      <c r="A2973" s="2" t="s">
        <v>13</v>
      </c>
      <c r="B2973" s="27">
        <v>2</v>
      </c>
      <c r="C2973" s="2" t="s">
        <v>312</v>
      </c>
      <c r="D2973" s="11" t="s">
        <v>320</v>
      </c>
      <c r="E2973" s="11"/>
      <c r="F2973" s="11" t="s">
        <v>102</v>
      </c>
      <c r="G2973" s="11" t="s">
        <v>608</v>
      </c>
      <c r="H2973" s="11" t="s">
        <v>7288</v>
      </c>
      <c r="I2973" s="68"/>
      <c r="J2973" s="68"/>
      <c r="K2973" s="68"/>
      <c r="L2973" s="68"/>
      <c r="M2973" s="68"/>
      <c r="N2973" s="68" t="s">
        <v>2040</v>
      </c>
      <c r="O2973" s="31" t="s">
        <v>4312</v>
      </c>
      <c r="P2973" s="31">
        <v>2.9460000000000002</v>
      </c>
    </row>
    <row r="2974" spans="1:16" ht="29" x14ac:dyDescent="0.35">
      <c r="A2974" s="2" t="s">
        <v>13</v>
      </c>
      <c r="B2974" s="27">
        <v>2</v>
      </c>
      <c r="C2974" s="2" t="s">
        <v>312</v>
      </c>
      <c r="D2974" s="11" t="s">
        <v>320</v>
      </c>
      <c r="E2974" s="11"/>
      <c r="F2974" s="11" t="s">
        <v>102</v>
      </c>
      <c r="G2974" s="11" t="s">
        <v>608</v>
      </c>
      <c r="H2974" s="11" t="s">
        <v>7276</v>
      </c>
      <c r="I2974" s="68"/>
      <c r="J2974" s="68"/>
      <c r="K2974" s="68"/>
      <c r="L2974" s="68"/>
      <c r="M2974" s="68" t="s">
        <v>2040</v>
      </c>
      <c r="N2974" s="68" t="s">
        <v>2040</v>
      </c>
      <c r="O2974" s="31" t="s">
        <v>4313</v>
      </c>
      <c r="P2974" s="31">
        <v>2.21</v>
      </c>
    </row>
    <row r="2975" spans="1:16" x14ac:dyDescent="0.35">
      <c r="A2975" s="2" t="s">
        <v>13</v>
      </c>
      <c r="B2975" s="27">
        <v>2</v>
      </c>
      <c r="C2975" s="2" t="s">
        <v>300</v>
      </c>
      <c r="D2975" s="11" t="s">
        <v>203</v>
      </c>
      <c r="E2975" s="11"/>
      <c r="F2975" s="11" t="s">
        <v>233</v>
      </c>
      <c r="G2975" s="11" t="s">
        <v>608</v>
      </c>
      <c r="H2975" s="11" t="s">
        <v>7269</v>
      </c>
      <c r="I2975" s="68"/>
      <c r="J2975" s="68"/>
      <c r="K2975" s="68"/>
      <c r="L2975" s="68"/>
      <c r="M2975" s="68"/>
      <c r="N2975" s="68"/>
      <c r="O2975" s="31" t="s">
        <v>1492</v>
      </c>
      <c r="P2975" s="31">
        <v>4.6109999999999998</v>
      </c>
    </row>
    <row r="2976" spans="1:16" x14ac:dyDescent="0.35">
      <c r="A2976" s="2" t="s">
        <v>13</v>
      </c>
      <c r="B2976" s="27">
        <v>2</v>
      </c>
      <c r="C2976" s="2" t="s">
        <v>300</v>
      </c>
      <c r="D2976" s="11" t="s">
        <v>203</v>
      </c>
      <c r="E2976" s="11"/>
      <c r="F2976" s="11" t="s">
        <v>233</v>
      </c>
      <c r="G2976" s="11" t="s">
        <v>608</v>
      </c>
      <c r="H2976" s="11" t="s">
        <v>7279</v>
      </c>
      <c r="I2976" s="68"/>
      <c r="J2976" s="68"/>
      <c r="K2976" s="68"/>
      <c r="L2976" s="68"/>
      <c r="M2976" s="68" t="s">
        <v>2040</v>
      </c>
      <c r="N2976" s="68"/>
      <c r="O2976" s="31" t="s">
        <v>4314</v>
      </c>
      <c r="P2976" s="31">
        <v>3.6890000000000001</v>
      </c>
    </row>
    <row r="2977" spans="1:16" x14ac:dyDescent="0.35">
      <c r="A2977" s="2" t="s">
        <v>13</v>
      </c>
      <c r="B2977" s="27">
        <v>2</v>
      </c>
      <c r="C2977" s="2" t="s">
        <v>300</v>
      </c>
      <c r="D2977" s="11" t="s">
        <v>203</v>
      </c>
      <c r="E2977" s="11"/>
      <c r="F2977" s="11" t="s">
        <v>233</v>
      </c>
      <c r="G2977" s="11" t="s">
        <v>608</v>
      </c>
      <c r="H2977" s="11" t="s">
        <v>7285</v>
      </c>
      <c r="I2977" s="68" t="s">
        <v>2040</v>
      </c>
      <c r="J2977" s="68"/>
      <c r="K2977" s="68"/>
      <c r="L2977" s="68"/>
      <c r="M2977" s="68"/>
      <c r="N2977" s="68"/>
      <c r="O2977" s="31" t="s">
        <v>4315</v>
      </c>
      <c r="P2977" s="31">
        <v>5.3029999999999999</v>
      </c>
    </row>
    <row r="2978" spans="1:16" x14ac:dyDescent="0.35">
      <c r="A2978" s="2" t="s">
        <v>13</v>
      </c>
      <c r="B2978" s="27">
        <v>2</v>
      </c>
      <c r="C2978" s="2" t="s">
        <v>300</v>
      </c>
      <c r="D2978" s="11" t="s">
        <v>203</v>
      </c>
      <c r="E2978" s="11"/>
      <c r="F2978" s="11" t="s">
        <v>233</v>
      </c>
      <c r="G2978" s="11" t="s">
        <v>608</v>
      </c>
      <c r="H2978" s="11" t="s">
        <v>7273</v>
      </c>
      <c r="I2978" s="68" t="s">
        <v>2040</v>
      </c>
      <c r="J2978" s="68"/>
      <c r="K2978" s="68"/>
      <c r="L2978" s="68"/>
      <c r="M2978" s="68" t="s">
        <v>2040</v>
      </c>
      <c r="N2978" s="68"/>
      <c r="O2978" s="31" t="s">
        <v>4316</v>
      </c>
      <c r="P2978" s="31">
        <v>5.3029999999999999</v>
      </c>
    </row>
    <row r="2979" spans="1:16" x14ac:dyDescent="0.35">
      <c r="A2979" s="2" t="s">
        <v>13</v>
      </c>
      <c r="B2979" s="27">
        <v>2</v>
      </c>
      <c r="C2979" s="2" t="s">
        <v>300</v>
      </c>
      <c r="D2979" s="11" t="s">
        <v>203</v>
      </c>
      <c r="E2979" s="11"/>
      <c r="F2979" s="11" t="s">
        <v>233</v>
      </c>
      <c r="G2979" s="11" t="s">
        <v>608</v>
      </c>
      <c r="H2979" s="11" t="s">
        <v>7288</v>
      </c>
      <c r="I2979" s="68"/>
      <c r="J2979" s="68"/>
      <c r="K2979" s="68"/>
      <c r="L2979" s="68"/>
      <c r="M2979" s="68"/>
      <c r="N2979" s="68" t="s">
        <v>2040</v>
      </c>
      <c r="O2979" s="31" t="s">
        <v>4317</v>
      </c>
      <c r="P2979" s="31">
        <v>3.6890000000000001</v>
      </c>
    </row>
    <row r="2980" spans="1:16" x14ac:dyDescent="0.35">
      <c r="A2980" s="2" t="s">
        <v>13</v>
      </c>
      <c r="B2980" s="27">
        <v>2</v>
      </c>
      <c r="C2980" s="2" t="s">
        <v>300</v>
      </c>
      <c r="D2980" s="11" t="s">
        <v>203</v>
      </c>
      <c r="E2980" s="11"/>
      <c r="F2980" s="11" t="s">
        <v>233</v>
      </c>
      <c r="G2980" s="11" t="s">
        <v>608</v>
      </c>
      <c r="H2980" s="11" t="s">
        <v>7276</v>
      </c>
      <c r="I2980" s="68"/>
      <c r="J2980" s="68"/>
      <c r="K2980" s="68"/>
      <c r="L2980" s="68"/>
      <c r="M2980" s="68" t="s">
        <v>2040</v>
      </c>
      <c r="N2980" s="68" t="s">
        <v>2040</v>
      </c>
      <c r="O2980" s="31" t="s">
        <v>4318</v>
      </c>
      <c r="P2980" s="31">
        <v>2.7669999999999999</v>
      </c>
    </row>
    <row r="2981" spans="1:16" x14ac:dyDescent="0.35">
      <c r="A2981" s="2" t="s">
        <v>13</v>
      </c>
      <c r="B2981" s="27">
        <v>2</v>
      </c>
      <c r="C2981" s="2" t="s">
        <v>300</v>
      </c>
      <c r="D2981" s="11" t="s">
        <v>203</v>
      </c>
      <c r="E2981" s="11"/>
      <c r="F2981" s="11" t="s">
        <v>233</v>
      </c>
      <c r="G2981" s="11" t="s">
        <v>608</v>
      </c>
      <c r="H2981" s="11" t="s">
        <v>7282</v>
      </c>
      <c r="I2981" s="68" t="s">
        <v>2040</v>
      </c>
      <c r="J2981" s="68"/>
      <c r="K2981" s="68"/>
      <c r="L2981" s="68"/>
      <c r="M2981" s="68"/>
      <c r="N2981" s="68" t="s">
        <v>2040</v>
      </c>
      <c r="O2981" s="31" t="s">
        <v>4319</v>
      </c>
      <c r="P2981" s="31">
        <v>4.38</v>
      </c>
    </row>
    <row r="2982" spans="1:16" x14ac:dyDescent="0.35">
      <c r="A2982" s="2" t="s">
        <v>13</v>
      </c>
      <c r="B2982" s="27">
        <v>2</v>
      </c>
      <c r="C2982" s="2" t="s">
        <v>300</v>
      </c>
      <c r="D2982" s="11" t="s">
        <v>203</v>
      </c>
      <c r="E2982" s="11"/>
      <c r="F2982" s="11" t="s">
        <v>233</v>
      </c>
      <c r="G2982" s="11" t="s">
        <v>608</v>
      </c>
      <c r="H2982" s="11" t="s">
        <v>7272</v>
      </c>
      <c r="I2982" s="68" t="s">
        <v>2040</v>
      </c>
      <c r="J2982" s="68"/>
      <c r="K2982" s="68"/>
      <c r="L2982" s="68"/>
      <c r="M2982" s="68" t="s">
        <v>2040</v>
      </c>
      <c r="N2982" s="68" t="s">
        <v>2040</v>
      </c>
      <c r="O2982" s="31" t="s">
        <v>4320</v>
      </c>
      <c r="P2982" s="31">
        <v>4.38</v>
      </c>
    </row>
    <row r="2983" spans="1:16" x14ac:dyDescent="0.35">
      <c r="A2983" s="2" t="s">
        <v>13</v>
      </c>
      <c r="B2983" s="27">
        <v>2</v>
      </c>
      <c r="C2983" s="2" t="s">
        <v>300</v>
      </c>
      <c r="D2983" s="11" t="s">
        <v>203</v>
      </c>
      <c r="E2983" s="11"/>
      <c r="F2983" s="11" t="s">
        <v>233</v>
      </c>
      <c r="G2983" s="11" t="s">
        <v>608</v>
      </c>
      <c r="H2983" s="11" t="s">
        <v>5867</v>
      </c>
      <c r="I2983" s="68"/>
      <c r="J2983" s="68" t="s">
        <v>2040</v>
      </c>
      <c r="K2983" s="68"/>
      <c r="L2983" s="68"/>
      <c r="M2983" s="68"/>
      <c r="N2983" s="68"/>
      <c r="O2983" s="31" t="s">
        <v>4321</v>
      </c>
      <c r="P2983" s="31">
        <v>5.0720000000000001</v>
      </c>
    </row>
    <row r="2984" spans="1:16" x14ac:dyDescent="0.35">
      <c r="A2984" s="2" t="s">
        <v>13</v>
      </c>
      <c r="B2984" s="27">
        <v>2</v>
      </c>
      <c r="C2984" s="2" t="s">
        <v>300</v>
      </c>
      <c r="D2984" s="11" t="s">
        <v>203</v>
      </c>
      <c r="E2984" s="11"/>
      <c r="F2984" s="11" t="s">
        <v>233</v>
      </c>
      <c r="G2984" s="11" t="s">
        <v>608</v>
      </c>
      <c r="H2984" s="11" t="s">
        <v>7296</v>
      </c>
      <c r="I2984" s="68"/>
      <c r="J2984" s="68" t="s">
        <v>2040</v>
      </c>
      <c r="K2984" s="68"/>
      <c r="L2984" s="68"/>
      <c r="M2984" s="68" t="s">
        <v>2040</v>
      </c>
      <c r="N2984" s="68"/>
      <c r="O2984" s="31" t="s">
        <v>4322</v>
      </c>
      <c r="P2984" s="31">
        <v>5.0720000000000001</v>
      </c>
    </row>
    <row r="2985" spans="1:16" x14ac:dyDescent="0.35">
      <c r="A2985" s="2" t="s">
        <v>13</v>
      </c>
      <c r="B2985" s="27">
        <v>2</v>
      </c>
      <c r="C2985" s="2" t="s">
        <v>300</v>
      </c>
      <c r="D2985" s="11" t="s">
        <v>203</v>
      </c>
      <c r="E2985" s="11"/>
      <c r="F2985" s="11" t="s">
        <v>233</v>
      </c>
      <c r="G2985" s="11" t="s">
        <v>608</v>
      </c>
      <c r="H2985" s="11" t="s">
        <v>7298</v>
      </c>
      <c r="I2985" s="68" t="s">
        <v>2040</v>
      </c>
      <c r="J2985" s="68" t="s">
        <v>2040</v>
      </c>
      <c r="K2985" s="68"/>
      <c r="L2985" s="68"/>
      <c r="M2985" s="68"/>
      <c r="N2985" s="68"/>
      <c r="O2985" s="31" t="s">
        <v>4323</v>
      </c>
      <c r="P2985" s="31">
        <v>5.7640000000000002</v>
      </c>
    </row>
    <row r="2986" spans="1:16" x14ac:dyDescent="0.35">
      <c r="A2986" s="2" t="s">
        <v>13</v>
      </c>
      <c r="B2986" s="27">
        <v>2</v>
      </c>
      <c r="C2986" s="2" t="s">
        <v>300</v>
      </c>
      <c r="D2986" s="11" t="s">
        <v>203</v>
      </c>
      <c r="E2986" s="11"/>
      <c r="F2986" s="11" t="s">
        <v>233</v>
      </c>
      <c r="G2986" s="11" t="s">
        <v>608</v>
      </c>
      <c r="H2986" s="11" t="s">
        <v>7294</v>
      </c>
      <c r="I2986" s="68" t="s">
        <v>2040</v>
      </c>
      <c r="J2986" s="68" t="s">
        <v>2040</v>
      </c>
      <c r="K2986" s="68"/>
      <c r="L2986" s="68"/>
      <c r="M2986" s="68" t="s">
        <v>2040</v>
      </c>
      <c r="N2986" s="68"/>
      <c r="O2986" s="31" t="s">
        <v>4324</v>
      </c>
      <c r="P2986" s="31">
        <v>5.7640000000000002</v>
      </c>
    </row>
    <row r="2987" spans="1:16" x14ac:dyDescent="0.35">
      <c r="A2987" s="2" t="s">
        <v>13</v>
      </c>
      <c r="B2987" s="27">
        <v>2</v>
      </c>
      <c r="C2987" s="2" t="s">
        <v>300</v>
      </c>
      <c r="D2987" s="11" t="s">
        <v>203</v>
      </c>
      <c r="E2987" s="11"/>
      <c r="F2987" s="11" t="s">
        <v>233</v>
      </c>
      <c r="G2987" s="11" t="s">
        <v>608</v>
      </c>
      <c r="H2987" s="11" t="s">
        <v>7299</v>
      </c>
      <c r="I2987" s="68"/>
      <c r="J2987" s="68" t="s">
        <v>2040</v>
      </c>
      <c r="K2987" s="68"/>
      <c r="L2987" s="68"/>
      <c r="M2987" s="68"/>
      <c r="N2987" s="68" t="s">
        <v>2040</v>
      </c>
      <c r="O2987" s="31" t="s">
        <v>4325</v>
      </c>
      <c r="P2987" s="31">
        <v>4.1500000000000004</v>
      </c>
    </row>
    <row r="2988" spans="1:16" x14ac:dyDescent="0.35">
      <c r="A2988" s="2" t="s">
        <v>13</v>
      </c>
      <c r="B2988" s="27">
        <v>2</v>
      </c>
      <c r="C2988" s="2" t="s">
        <v>300</v>
      </c>
      <c r="D2988" s="11" t="s">
        <v>203</v>
      </c>
      <c r="E2988" s="11"/>
      <c r="F2988" s="11" t="s">
        <v>233</v>
      </c>
      <c r="G2988" s="11" t="s">
        <v>608</v>
      </c>
      <c r="H2988" s="11" t="s">
        <v>7295</v>
      </c>
      <c r="I2988" s="68"/>
      <c r="J2988" s="68" t="s">
        <v>2040</v>
      </c>
      <c r="K2988" s="68"/>
      <c r="L2988" s="68"/>
      <c r="M2988" s="68" t="s">
        <v>2040</v>
      </c>
      <c r="N2988" s="68" t="s">
        <v>2040</v>
      </c>
      <c r="O2988" s="31" t="s">
        <v>4326</v>
      </c>
      <c r="P2988" s="31">
        <v>4.1500000000000004</v>
      </c>
    </row>
    <row r="2989" spans="1:16" x14ac:dyDescent="0.35">
      <c r="A2989" s="2" t="s">
        <v>13</v>
      </c>
      <c r="B2989" s="27">
        <v>2</v>
      </c>
      <c r="C2989" s="2" t="s">
        <v>300</v>
      </c>
      <c r="D2989" s="11" t="s">
        <v>203</v>
      </c>
      <c r="E2989" s="11"/>
      <c r="F2989" s="11" t="s">
        <v>233</v>
      </c>
      <c r="G2989" s="11" t="s">
        <v>608</v>
      </c>
      <c r="H2989" s="11" t="s">
        <v>7297</v>
      </c>
      <c r="I2989" s="68" t="s">
        <v>2040</v>
      </c>
      <c r="J2989" s="68" t="s">
        <v>2040</v>
      </c>
      <c r="K2989" s="68"/>
      <c r="L2989" s="68"/>
      <c r="M2989" s="68"/>
      <c r="N2989" s="68" t="s">
        <v>2040</v>
      </c>
      <c r="O2989" s="31" t="s">
        <v>4327</v>
      </c>
      <c r="P2989" s="31">
        <v>4.8419999999999996</v>
      </c>
    </row>
    <row r="2990" spans="1:16" x14ac:dyDescent="0.35">
      <c r="A2990" s="2" t="s">
        <v>13</v>
      </c>
      <c r="B2990" s="27">
        <v>2</v>
      </c>
      <c r="C2990" s="2" t="s">
        <v>300</v>
      </c>
      <c r="D2990" s="11" t="s">
        <v>203</v>
      </c>
      <c r="E2990" s="11"/>
      <c r="F2990" s="11" t="s">
        <v>233</v>
      </c>
      <c r="G2990" s="11" t="s">
        <v>608</v>
      </c>
      <c r="H2990" s="11" t="s">
        <v>7291</v>
      </c>
      <c r="I2990" s="68" t="s">
        <v>2040</v>
      </c>
      <c r="J2990" s="68" t="s">
        <v>2040</v>
      </c>
      <c r="K2990" s="68"/>
      <c r="L2990" s="68"/>
      <c r="M2990" s="68" t="s">
        <v>2040</v>
      </c>
      <c r="N2990" s="68" t="s">
        <v>2040</v>
      </c>
      <c r="O2990" s="31" t="s">
        <v>4328</v>
      </c>
      <c r="P2990" s="31">
        <v>4.8419999999999996</v>
      </c>
    </row>
    <row r="2991" spans="1:16" x14ac:dyDescent="0.35">
      <c r="A2991" s="2" t="s">
        <v>13</v>
      </c>
      <c r="B2991" s="27">
        <v>2</v>
      </c>
      <c r="C2991" s="2" t="s">
        <v>300</v>
      </c>
      <c r="D2991" s="11" t="s">
        <v>204</v>
      </c>
      <c r="E2991" s="11"/>
      <c r="F2991" s="33" t="s">
        <v>608</v>
      </c>
      <c r="G2991" s="33" t="s">
        <v>608</v>
      </c>
      <c r="H2991" s="11" t="s">
        <v>7269</v>
      </c>
      <c r="I2991" s="67"/>
      <c r="J2991" s="67"/>
      <c r="K2991" s="67"/>
      <c r="L2991" s="67"/>
      <c r="M2991" s="67"/>
      <c r="N2991" s="67"/>
      <c r="O2991" s="31" t="s">
        <v>1493</v>
      </c>
      <c r="P2991" s="31">
        <v>0.10199999999999999</v>
      </c>
    </row>
    <row r="2992" spans="1:16" x14ac:dyDescent="0.35">
      <c r="A2992" s="2" t="s">
        <v>13</v>
      </c>
      <c r="B2992" s="27">
        <v>2</v>
      </c>
      <c r="C2992" s="2" t="s">
        <v>300</v>
      </c>
      <c r="D2992" s="11" t="s">
        <v>204</v>
      </c>
      <c r="E2992" s="11"/>
      <c r="F2992" s="33" t="s">
        <v>608</v>
      </c>
      <c r="G2992" s="33" t="s">
        <v>608</v>
      </c>
      <c r="H2992" s="11" t="s">
        <v>7279</v>
      </c>
      <c r="I2992" s="68"/>
      <c r="J2992" s="68"/>
      <c r="K2992" s="68"/>
      <c r="L2992" s="68"/>
      <c r="M2992" s="68" t="s">
        <v>2040</v>
      </c>
      <c r="N2992" s="68"/>
      <c r="O2992" s="31" t="s">
        <v>4329</v>
      </c>
      <c r="P2992" s="31">
        <v>8.2000000000000003E-2</v>
      </c>
    </row>
    <row r="2993" spans="1:16" x14ac:dyDescent="0.35">
      <c r="A2993" s="2" t="s">
        <v>13</v>
      </c>
      <c r="B2993" s="27">
        <v>2</v>
      </c>
      <c r="C2993" s="2" t="s">
        <v>300</v>
      </c>
      <c r="D2993" s="11" t="s">
        <v>207</v>
      </c>
      <c r="E2993" s="11" t="s">
        <v>97</v>
      </c>
      <c r="F2993" s="33" t="s">
        <v>608</v>
      </c>
      <c r="G2993" s="33" t="s">
        <v>608</v>
      </c>
      <c r="H2993" s="11" t="s">
        <v>7269</v>
      </c>
      <c r="I2993" s="67"/>
      <c r="J2993" s="67"/>
      <c r="K2993" s="67"/>
      <c r="L2993" s="67"/>
      <c r="M2993" s="67"/>
      <c r="N2993" s="67"/>
      <c r="O2993" s="31" t="s">
        <v>1494</v>
      </c>
      <c r="P2993" s="31">
        <v>1.4999999999999999E-2</v>
      </c>
    </row>
    <row r="2994" spans="1:16" x14ac:dyDescent="0.35">
      <c r="A2994" s="2" t="s">
        <v>13</v>
      </c>
      <c r="B2994" s="27">
        <v>2</v>
      </c>
      <c r="C2994" s="2" t="s">
        <v>300</v>
      </c>
      <c r="D2994" s="11" t="s">
        <v>207</v>
      </c>
      <c r="E2994" s="11" t="s">
        <v>97</v>
      </c>
      <c r="F2994" s="33" t="s">
        <v>608</v>
      </c>
      <c r="G2994" s="33" t="s">
        <v>608</v>
      </c>
      <c r="H2994" s="11" t="s">
        <v>7288</v>
      </c>
      <c r="I2994" s="68"/>
      <c r="J2994" s="68"/>
      <c r="K2994" s="68"/>
      <c r="L2994" s="68"/>
      <c r="M2994" s="68"/>
      <c r="N2994" s="68" t="s">
        <v>2040</v>
      </c>
      <c r="O2994" s="31" t="s">
        <v>4330</v>
      </c>
      <c r="P2994" s="31">
        <v>1.2E-2</v>
      </c>
    </row>
    <row r="2995" spans="1:16" x14ac:dyDescent="0.35">
      <c r="A2995" s="2" t="s">
        <v>13</v>
      </c>
      <c r="B2995" s="27">
        <v>2</v>
      </c>
      <c r="C2995" s="2" t="s">
        <v>300</v>
      </c>
      <c r="D2995" s="11" t="s">
        <v>213</v>
      </c>
      <c r="E2995" s="11" t="s">
        <v>97</v>
      </c>
      <c r="F2995" s="30" t="s">
        <v>608</v>
      </c>
      <c r="G2995" s="30" t="s">
        <v>608</v>
      </c>
      <c r="H2995" s="11" t="s">
        <v>7269</v>
      </c>
      <c r="I2995" s="67"/>
      <c r="J2995" s="67"/>
      <c r="K2995" s="67"/>
      <c r="L2995" s="67"/>
      <c r="M2995" s="67"/>
      <c r="N2995" s="67"/>
      <c r="O2995" s="31" t="s">
        <v>1495</v>
      </c>
      <c r="P2995" s="31">
        <v>1E-3</v>
      </c>
    </row>
    <row r="2996" spans="1:16" x14ac:dyDescent="0.35">
      <c r="A2996" s="2" t="s">
        <v>13</v>
      </c>
      <c r="B2996" s="27">
        <v>2</v>
      </c>
      <c r="C2996" s="2" t="s">
        <v>300</v>
      </c>
      <c r="D2996" s="11" t="s">
        <v>205</v>
      </c>
      <c r="E2996" s="11"/>
      <c r="F2996" s="33" t="s">
        <v>608</v>
      </c>
      <c r="G2996" s="33" t="s">
        <v>99</v>
      </c>
      <c r="H2996" s="11" t="s">
        <v>7269</v>
      </c>
      <c r="I2996" s="67"/>
      <c r="J2996" s="67"/>
      <c r="K2996" s="67"/>
      <c r="L2996" s="67"/>
      <c r="M2996" s="67"/>
      <c r="N2996" s="67"/>
      <c r="O2996" s="31" t="s">
        <v>1496</v>
      </c>
      <c r="P2996" s="31">
        <v>8.6999999999999994E-2</v>
      </c>
    </row>
    <row r="2997" spans="1:16" x14ac:dyDescent="0.35">
      <c r="A2997" s="2" t="s">
        <v>13</v>
      </c>
      <c r="B2997" s="27">
        <v>2</v>
      </c>
      <c r="C2997" s="2" t="s">
        <v>300</v>
      </c>
      <c r="D2997" s="11" t="s">
        <v>205</v>
      </c>
      <c r="E2997" s="11"/>
      <c r="F2997" s="33" t="s">
        <v>608</v>
      </c>
      <c r="G2997" s="33" t="s">
        <v>99</v>
      </c>
      <c r="H2997" s="11" t="s">
        <v>7279</v>
      </c>
      <c r="I2997" s="68"/>
      <c r="J2997" s="68"/>
      <c r="K2997" s="68"/>
      <c r="L2997" s="68"/>
      <c r="M2997" s="68" t="s">
        <v>2040</v>
      </c>
      <c r="N2997" s="68"/>
      <c r="O2997" s="31" t="s">
        <v>4331</v>
      </c>
      <c r="P2997" s="31">
        <v>7.0000000000000007E-2</v>
      </c>
    </row>
    <row r="2998" spans="1:16" x14ac:dyDescent="0.35">
      <c r="A2998" s="2" t="s">
        <v>13</v>
      </c>
      <c r="B2998" s="27">
        <v>2</v>
      </c>
      <c r="C2998" s="2" t="s">
        <v>300</v>
      </c>
      <c r="D2998" s="11" t="s">
        <v>205</v>
      </c>
      <c r="E2998" s="11"/>
      <c r="F2998" s="33" t="s">
        <v>608</v>
      </c>
      <c r="G2998" s="33" t="s">
        <v>99</v>
      </c>
      <c r="H2998" s="11" t="s">
        <v>7285</v>
      </c>
      <c r="I2998" s="68" t="s">
        <v>2040</v>
      </c>
      <c r="J2998" s="68"/>
      <c r="K2998" s="68"/>
      <c r="L2998" s="68"/>
      <c r="M2998" s="68"/>
      <c r="N2998" s="68"/>
      <c r="O2998" s="31" t="s">
        <v>4332</v>
      </c>
      <c r="P2998" s="31">
        <v>0.1</v>
      </c>
    </row>
    <row r="2999" spans="1:16" x14ac:dyDescent="0.35">
      <c r="A2999" s="2" t="s">
        <v>13</v>
      </c>
      <c r="B2999" s="27">
        <v>2</v>
      </c>
      <c r="C2999" s="2" t="s">
        <v>300</v>
      </c>
      <c r="D2999" s="11" t="s">
        <v>205</v>
      </c>
      <c r="E2999" s="11"/>
      <c r="F2999" s="33" t="s">
        <v>608</v>
      </c>
      <c r="G2999" s="33" t="s">
        <v>99</v>
      </c>
      <c r="H2999" s="11" t="s">
        <v>7273</v>
      </c>
      <c r="I2999" s="68" t="s">
        <v>2040</v>
      </c>
      <c r="J2999" s="68"/>
      <c r="K2999" s="68"/>
      <c r="L2999" s="68"/>
      <c r="M2999" s="68" t="s">
        <v>2040</v>
      </c>
      <c r="N2999" s="68"/>
      <c r="O2999" s="31" t="s">
        <v>4333</v>
      </c>
      <c r="P2999" s="31">
        <v>0.1</v>
      </c>
    </row>
    <row r="3000" spans="1:16" x14ac:dyDescent="0.35">
      <c r="A3000" s="2" t="s">
        <v>13</v>
      </c>
      <c r="B3000" s="27">
        <v>2</v>
      </c>
      <c r="C3000" s="2" t="s">
        <v>300</v>
      </c>
      <c r="D3000" s="11" t="s">
        <v>205</v>
      </c>
      <c r="E3000" s="11"/>
      <c r="F3000" s="33" t="s">
        <v>608</v>
      </c>
      <c r="G3000" s="33" t="s">
        <v>99</v>
      </c>
      <c r="H3000" s="11" t="s">
        <v>7288</v>
      </c>
      <c r="I3000" s="68"/>
      <c r="J3000" s="68"/>
      <c r="K3000" s="68"/>
      <c r="L3000" s="68"/>
      <c r="M3000" s="68"/>
      <c r="N3000" s="68" t="s">
        <v>2040</v>
      </c>
      <c r="O3000" s="31" t="s">
        <v>4334</v>
      </c>
      <c r="P3000" s="31">
        <v>7.0000000000000007E-2</v>
      </c>
    </row>
    <row r="3001" spans="1:16" x14ac:dyDescent="0.35">
      <c r="A3001" s="2" t="s">
        <v>13</v>
      </c>
      <c r="B3001" s="27">
        <v>2</v>
      </c>
      <c r="C3001" s="2" t="s">
        <v>300</v>
      </c>
      <c r="D3001" s="11" t="s">
        <v>205</v>
      </c>
      <c r="E3001" s="11"/>
      <c r="F3001" s="33" t="s">
        <v>608</v>
      </c>
      <c r="G3001" s="33" t="s">
        <v>99</v>
      </c>
      <c r="H3001" s="11" t="s">
        <v>7276</v>
      </c>
      <c r="I3001" s="68"/>
      <c r="J3001" s="68"/>
      <c r="K3001" s="68"/>
      <c r="L3001" s="68"/>
      <c r="M3001" s="68" t="s">
        <v>2040</v>
      </c>
      <c r="N3001" s="68" t="s">
        <v>2040</v>
      </c>
      <c r="O3001" s="31" t="s">
        <v>4335</v>
      </c>
      <c r="P3001" s="31">
        <v>5.1999999999999998E-2</v>
      </c>
    </row>
    <row r="3002" spans="1:16" x14ac:dyDescent="0.35">
      <c r="A3002" s="2" t="s">
        <v>13</v>
      </c>
      <c r="B3002" s="27">
        <v>2</v>
      </c>
      <c r="C3002" s="2" t="s">
        <v>300</v>
      </c>
      <c r="D3002" s="11" t="s">
        <v>205</v>
      </c>
      <c r="E3002" s="11"/>
      <c r="F3002" s="33" t="s">
        <v>608</v>
      </c>
      <c r="G3002" s="33" t="s">
        <v>99</v>
      </c>
      <c r="H3002" s="11" t="s">
        <v>7282</v>
      </c>
      <c r="I3002" s="68" t="s">
        <v>2040</v>
      </c>
      <c r="J3002" s="68"/>
      <c r="K3002" s="68"/>
      <c r="L3002" s="68"/>
      <c r="M3002" s="68"/>
      <c r="N3002" s="68" t="s">
        <v>2040</v>
      </c>
      <c r="O3002" s="31" t="s">
        <v>4336</v>
      </c>
      <c r="P3002" s="31">
        <v>8.3000000000000004E-2</v>
      </c>
    </row>
    <row r="3003" spans="1:16" x14ac:dyDescent="0.35">
      <c r="A3003" s="2" t="s">
        <v>13</v>
      </c>
      <c r="B3003" s="27">
        <v>2</v>
      </c>
      <c r="C3003" s="2" t="s">
        <v>300</v>
      </c>
      <c r="D3003" s="11" t="s">
        <v>205</v>
      </c>
      <c r="E3003" s="11"/>
      <c r="F3003" s="33" t="s">
        <v>608</v>
      </c>
      <c r="G3003" s="33" t="s">
        <v>99</v>
      </c>
      <c r="H3003" s="11" t="s">
        <v>7272</v>
      </c>
      <c r="I3003" s="68" t="s">
        <v>2040</v>
      </c>
      <c r="J3003" s="68"/>
      <c r="K3003" s="68"/>
      <c r="L3003" s="68"/>
      <c r="M3003" s="68" t="s">
        <v>2040</v>
      </c>
      <c r="N3003" s="68" t="s">
        <v>2040</v>
      </c>
      <c r="O3003" s="31" t="s">
        <v>4337</v>
      </c>
      <c r="P3003" s="31">
        <v>8.3000000000000004E-2</v>
      </c>
    </row>
    <row r="3004" spans="1:16" x14ac:dyDescent="0.35">
      <c r="A3004" s="2" t="s">
        <v>13</v>
      </c>
      <c r="B3004" s="27">
        <v>2</v>
      </c>
      <c r="C3004" s="2" t="s">
        <v>300</v>
      </c>
      <c r="D3004" s="11" t="s">
        <v>205</v>
      </c>
      <c r="E3004" s="11"/>
      <c r="F3004" s="33" t="s">
        <v>608</v>
      </c>
      <c r="G3004" s="11" t="s">
        <v>659</v>
      </c>
      <c r="H3004" s="11" t="s">
        <v>7269</v>
      </c>
      <c r="I3004" s="68"/>
      <c r="J3004" s="68"/>
      <c r="K3004" s="68"/>
      <c r="L3004" s="68"/>
      <c r="M3004" s="68"/>
      <c r="N3004" s="68"/>
      <c r="O3004" s="31" t="s">
        <v>1497</v>
      </c>
      <c r="P3004" s="31">
        <v>0.10199999999999999</v>
      </c>
    </row>
    <row r="3005" spans="1:16" x14ac:dyDescent="0.35">
      <c r="A3005" s="2" t="s">
        <v>13</v>
      </c>
      <c r="B3005" s="27">
        <v>2</v>
      </c>
      <c r="C3005" s="2" t="s">
        <v>300</v>
      </c>
      <c r="D3005" s="11" t="s">
        <v>205</v>
      </c>
      <c r="E3005" s="11"/>
      <c r="F3005" s="33" t="s">
        <v>608</v>
      </c>
      <c r="G3005" s="11" t="s">
        <v>659</v>
      </c>
      <c r="H3005" s="11" t="s">
        <v>7279</v>
      </c>
      <c r="I3005" s="68"/>
      <c r="J3005" s="68"/>
      <c r="K3005" s="68"/>
      <c r="L3005" s="68"/>
      <c r="M3005" s="68" t="s">
        <v>2040</v>
      </c>
      <c r="N3005" s="68"/>
      <c r="O3005" s="31" t="s">
        <v>4338</v>
      </c>
      <c r="P3005" s="31">
        <v>8.2000000000000003E-2</v>
      </c>
    </row>
    <row r="3006" spans="1:16" x14ac:dyDescent="0.35">
      <c r="A3006" s="2" t="s">
        <v>13</v>
      </c>
      <c r="B3006" s="27">
        <v>2</v>
      </c>
      <c r="C3006" s="2" t="s">
        <v>300</v>
      </c>
      <c r="D3006" s="11" t="s">
        <v>205</v>
      </c>
      <c r="E3006" s="11"/>
      <c r="F3006" s="33" t="s">
        <v>608</v>
      </c>
      <c r="G3006" s="11" t="s">
        <v>659</v>
      </c>
      <c r="H3006" s="11" t="s">
        <v>7285</v>
      </c>
      <c r="I3006" s="68" t="s">
        <v>2040</v>
      </c>
      <c r="J3006" s="68"/>
      <c r="K3006" s="68"/>
      <c r="L3006" s="68"/>
      <c r="M3006" s="68"/>
      <c r="N3006" s="68"/>
      <c r="O3006" s="31" t="s">
        <v>4339</v>
      </c>
      <c r="P3006" s="31">
        <v>0.11700000000000001</v>
      </c>
    </row>
    <row r="3007" spans="1:16" x14ac:dyDescent="0.35">
      <c r="A3007" s="2" t="s">
        <v>13</v>
      </c>
      <c r="B3007" s="27">
        <v>2</v>
      </c>
      <c r="C3007" s="2" t="s">
        <v>300</v>
      </c>
      <c r="D3007" s="11" t="s">
        <v>205</v>
      </c>
      <c r="E3007" s="11"/>
      <c r="F3007" s="33" t="s">
        <v>608</v>
      </c>
      <c r="G3007" s="11" t="s">
        <v>659</v>
      </c>
      <c r="H3007" s="11" t="s">
        <v>7273</v>
      </c>
      <c r="I3007" s="68" t="s">
        <v>2040</v>
      </c>
      <c r="J3007" s="68"/>
      <c r="K3007" s="68"/>
      <c r="L3007" s="68"/>
      <c r="M3007" s="68" t="s">
        <v>2040</v>
      </c>
      <c r="N3007" s="68"/>
      <c r="O3007" s="31" t="s">
        <v>4340</v>
      </c>
      <c r="P3007" s="31">
        <v>0.11700000000000001</v>
      </c>
    </row>
    <row r="3008" spans="1:16" x14ac:dyDescent="0.35">
      <c r="A3008" s="2" t="s">
        <v>13</v>
      </c>
      <c r="B3008" s="27">
        <v>2</v>
      </c>
      <c r="C3008" s="2" t="s">
        <v>300</v>
      </c>
      <c r="D3008" s="11" t="s">
        <v>205</v>
      </c>
      <c r="E3008" s="11"/>
      <c r="F3008" s="33" t="s">
        <v>608</v>
      </c>
      <c r="G3008" s="11" t="s">
        <v>659</v>
      </c>
      <c r="H3008" s="11" t="s">
        <v>7288</v>
      </c>
      <c r="I3008" s="68"/>
      <c r="J3008" s="68"/>
      <c r="K3008" s="68"/>
      <c r="L3008" s="68"/>
      <c r="M3008" s="68"/>
      <c r="N3008" s="68" t="s">
        <v>2040</v>
      </c>
      <c r="O3008" s="31" t="s">
        <v>4341</v>
      </c>
      <c r="P3008" s="31">
        <v>8.2000000000000003E-2</v>
      </c>
    </row>
    <row r="3009" spans="1:16" x14ac:dyDescent="0.35">
      <c r="A3009" s="2" t="s">
        <v>13</v>
      </c>
      <c r="B3009" s="27">
        <v>2</v>
      </c>
      <c r="C3009" s="2" t="s">
        <v>300</v>
      </c>
      <c r="D3009" s="11" t="s">
        <v>205</v>
      </c>
      <c r="E3009" s="11"/>
      <c r="F3009" s="33" t="s">
        <v>608</v>
      </c>
      <c r="G3009" s="11" t="s">
        <v>659</v>
      </c>
      <c r="H3009" s="11" t="s">
        <v>7276</v>
      </c>
      <c r="I3009" s="68"/>
      <c r="J3009" s="68"/>
      <c r="K3009" s="68"/>
      <c r="L3009" s="68"/>
      <c r="M3009" s="68" t="s">
        <v>2040</v>
      </c>
      <c r="N3009" s="68" t="s">
        <v>2040</v>
      </c>
      <c r="O3009" s="31" t="s">
        <v>4342</v>
      </c>
      <c r="P3009" s="31">
        <v>6.0999999999999999E-2</v>
      </c>
    </row>
    <row r="3010" spans="1:16" x14ac:dyDescent="0.35">
      <c r="A3010" s="2" t="s">
        <v>13</v>
      </c>
      <c r="B3010" s="27">
        <v>2</v>
      </c>
      <c r="C3010" s="2" t="s">
        <v>300</v>
      </c>
      <c r="D3010" s="11" t="s">
        <v>205</v>
      </c>
      <c r="E3010" s="11"/>
      <c r="F3010" s="33" t="s">
        <v>608</v>
      </c>
      <c r="G3010" s="11" t="s">
        <v>659</v>
      </c>
      <c r="H3010" s="11" t="s">
        <v>7282</v>
      </c>
      <c r="I3010" s="68" t="s">
        <v>2040</v>
      </c>
      <c r="J3010" s="68"/>
      <c r="K3010" s="68"/>
      <c r="L3010" s="68"/>
      <c r="M3010" s="68"/>
      <c r="N3010" s="68" t="s">
        <v>2040</v>
      </c>
      <c r="O3010" s="31" t="s">
        <v>4343</v>
      </c>
      <c r="P3010" s="31">
        <v>9.7000000000000003E-2</v>
      </c>
    </row>
    <row r="3011" spans="1:16" x14ac:dyDescent="0.35">
      <c r="A3011" s="2" t="s">
        <v>13</v>
      </c>
      <c r="B3011" s="27">
        <v>2</v>
      </c>
      <c r="C3011" s="2" t="s">
        <v>300</v>
      </c>
      <c r="D3011" s="11" t="s">
        <v>205</v>
      </c>
      <c r="E3011" s="11"/>
      <c r="F3011" s="33" t="s">
        <v>608</v>
      </c>
      <c r="G3011" s="11" t="s">
        <v>659</v>
      </c>
      <c r="H3011" s="11" t="s">
        <v>7272</v>
      </c>
      <c r="I3011" s="68" t="s">
        <v>2040</v>
      </c>
      <c r="J3011" s="68"/>
      <c r="K3011" s="68"/>
      <c r="L3011" s="68"/>
      <c r="M3011" s="68" t="s">
        <v>2040</v>
      </c>
      <c r="N3011" s="68" t="s">
        <v>2040</v>
      </c>
      <c r="O3011" s="31" t="s">
        <v>4344</v>
      </c>
      <c r="P3011" s="31">
        <v>9.7000000000000003E-2</v>
      </c>
    </row>
    <row r="3012" spans="1:16" x14ac:dyDescent="0.35">
      <c r="A3012" s="2" t="s">
        <v>13</v>
      </c>
      <c r="B3012" s="27">
        <v>2</v>
      </c>
      <c r="C3012" s="2" t="s">
        <v>300</v>
      </c>
      <c r="D3012" s="11" t="s">
        <v>206</v>
      </c>
      <c r="E3012" s="11"/>
      <c r="F3012" s="11" t="s">
        <v>144</v>
      </c>
      <c r="G3012" s="11" t="s">
        <v>608</v>
      </c>
      <c r="H3012" s="11" t="s">
        <v>7269</v>
      </c>
      <c r="I3012" s="68"/>
      <c r="J3012" s="68"/>
      <c r="K3012" s="68"/>
      <c r="L3012" s="68"/>
      <c r="M3012" s="68"/>
      <c r="N3012" s="68"/>
      <c r="O3012" s="31" t="s">
        <v>1498</v>
      </c>
      <c r="P3012" s="31">
        <v>0.63800000000000001</v>
      </c>
    </row>
    <row r="3013" spans="1:16" x14ac:dyDescent="0.35">
      <c r="A3013" s="2" t="s">
        <v>13</v>
      </c>
      <c r="B3013" s="27">
        <v>2</v>
      </c>
      <c r="C3013" s="2" t="s">
        <v>300</v>
      </c>
      <c r="D3013" s="11" t="s">
        <v>206</v>
      </c>
      <c r="E3013" s="11"/>
      <c r="F3013" s="11" t="s">
        <v>144</v>
      </c>
      <c r="G3013" s="11" t="s">
        <v>608</v>
      </c>
      <c r="H3013" s="11" t="s">
        <v>7279</v>
      </c>
      <c r="I3013" s="68"/>
      <c r="J3013" s="68"/>
      <c r="K3013" s="68"/>
      <c r="L3013" s="68"/>
      <c r="M3013" s="68" t="s">
        <v>2040</v>
      </c>
      <c r="N3013" s="68"/>
      <c r="O3013" s="31" t="s">
        <v>4345</v>
      </c>
      <c r="P3013" s="31">
        <v>0.51</v>
      </c>
    </row>
    <row r="3014" spans="1:16" x14ac:dyDescent="0.35">
      <c r="A3014" s="2" t="s">
        <v>13</v>
      </c>
      <c r="B3014" s="27">
        <v>2</v>
      </c>
      <c r="C3014" s="2" t="s">
        <v>300</v>
      </c>
      <c r="D3014" s="11" t="s">
        <v>206</v>
      </c>
      <c r="E3014" s="11"/>
      <c r="F3014" s="11" t="s">
        <v>144</v>
      </c>
      <c r="G3014" s="11" t="s">
        <v>608</v>
      </c>
      <c r="H3014" s="11" t="s">
        <v>7285</v>
      </c>
      <c r="I3014" s="68" t="s">
        <v>2040</v>
      </c>
      <c r="J3014" s="68"/>
      <c r="K3014" s="68"/>
      <c r="L3014" s="68"/>
      <c r="M3014" s="68"/>
      <c r="N3014" s="68"/>
      <c r="O3014" s="31" t="s">
        <v>4346</v>
      </c>
      <c r="P3014" s="31">
        <v>0.73399999999999999</v>
      </c>
    </row>
    <row r="3015" spans="1:16" x14ac:dyDescent="0.35">
      <c r="A3015" s="2" t="s">
        <v>13</v>
      </c>
      <c r="B3015" s="27">
        <v>2</v>
      </c>
      <c r="C3015" s="2" t="s">
        <v>300</v>
      </c>
      <c r="D3015" s="11" t="s">
        <v>206</v>
      </c>
      <c r="E3015" s="11"/>
      <c r="F3015" s="11" t="s">
        <v>144</v>
      </c>
      <c r="G3015" s="11" t="s">
        <v>608</v>
      </c>
      <c r="H3015" s="11" t="s">
        <v>7273</v>
      </c>
      <c r="I3015" s="68" t="s">
        <v>2040</v>
      </c>
      <c r="J3015" s="68"/>
      <c r="K3015" s="68"/>
      <c r="L3015" s="68"/>
      <c r="M3015" s="68" t="s">
        <v>2040</v>
      </c>
      <c r="N3015" s="68"/>
      <c r="O3015" s="31" t="s">
        <v>4347</v>
      </c>
      <c r="P3015" s="31">
        <v>0.73399999999999999</v>
      </c>
    </row>
    <row r="3016" spans="1:16" x14ac:dyDescent="0.35">
      <c r="A3016" s="2" t="s">
        <v>13</v>
      </c>
      <c r="B3016" s="27">
        <v>2</v>
      </c>
      <c r="C3016" s="2" t="s">
        <v>300</v>
      </c>
      <c r="D3016" s="11" t="s">
        <v>206</v>
      </c>
      <c r="E3016" s="11"/>
      <c r="F3016" s="11" t="s">
        <v>144</v>
      </c>
      <c r="G3016" s="11" t="s">
        <v>608</v>
      </c>
      <c r="H3016" s="11" t="s">
        <v>7288</v>
      </c>
      <c r="I3016" s="68"/>
      <c r="J3016" s="68"/>
      <c r="K3016" s="68"/>
      <c r="L3016" s="68"/>
      <c r="M3016" s="68"/>
      <c r="N3016" s="68" t="s">
        <v>2040</v>
      </c>
      <c r="O3016" s="31" t="s">
        <v>4348</v>
      </c>
      <c r="P3016" s="31">
        <v>0.51</v>
      </c>
    </row>
    <row r="3017" spans="1:16" x14ac:dyDescent="0.35">
      <c r="A3017" s="2" t="s">
        <v>13</v>
      </c>
      <c r="B3017" s="27">
        <v>2</v>
      </c>
      <c r="C3017" s="2" t="s">
        <v>300</v>
      </c>
      <c r="D3017" s="11" t="s">
        <v>206</v>
      </c>
      <c r="E3017" s="11"/>
      <c r="F3017" s="11" t="s">
        <v>144</v>
      </c>
      <c r="G3017" s="11" t="s">
        <v>608</v>
      </c>
      <c r="H3017" s="11" t="s">
        <v>7276</v>
      </c>
      <c r="I3017" s="68"/>
      <c r="J3017" s="68"/>
      <c r="K3017" s="68"/>
      <c r="L3017" s="68"/>
      <c r="M3017" s="68" t="s">
        <v>2040</v>
      </c>
      <c r="N3017" s="68" t="s">
        <v>2040</v>
      </c>
      <c r="O3017" s="31" t="s">
        <v>4349</v>
      </c>
      <c r="P3017" s="31">
        <v>0.38300000000000001</v>
      </c>
    </row>
    <row r="3018" spans="1:16" x14ac:dyDescent="0.35">
      <c r="A3018" s="2" t="s">
        <v>13</v>
      </c>
      <c r="B3018" s="27">
        <v>2</v>
      </c>
      <c r="C3018" s="2" t="s">
        <v>300</v>
      </c>
      <c r="D3018" s="11" t="s">
        <v>206</v>
      </c>
      <c r="E3018" s="11"/>
      <c r="F3018" s="11" t="s">
        <v>144</v>
      </c>
      <c r="G3018" s="11" t="s">
        <v>608</v>
      </c>
      <c r="H3018" s="11" t="s">
        <v>7282</v>
      </c>
      <c r="I3018" s="68" t="s">
        <v>2040</v>
      </c>
      <c r="J3018" s="68"/>
      <c r="K3018" s="68"/>
      <c r="L3018" s="68"/>
      <c r="M3018" s="68"/>
      <c r="N3018" s="68" t="s">
        <v>2040</v>
      </c>
      <c r="O3018" s="31" t="s">
        <v>4350</v>
      </c>
      <c r="P3018" s="31">
        <v>0.60599999999999998</v>
      </c>
    </row>
    <row r="3019" spans="1:16" x14ac:dyDescent="0.35">
      <c r="A3019" s="2" t="s">
        <v>13</v>
      </c>
      <c r="B3019" s="27">
        <v>2</v>
      </c>
      <c r="C3019" s="2" t="s">
        <v>300</v>
      </c>
      <c r="D3019" s="11" t="s">
        <v>206</v>
      </c>
      <c r="E3019" s="11"/>
      <c r="F3019" s="11" t="s">
        <v>144</v>
      </c>
      <c r="G3019" s="11" t="s">
        <v>608</v>
      </c>
      <c r="H3019" s="11" t="s">
        <v>7272</v>
      </c>
      <c r="I3019" s="68" t="s">
        <v>2040</v>
      </c>
      <c r="J3019" s="68"/>
      <c r="K3019" s="68"/>
      <c r="L3019" s="68"/>
      <c r="M3019" s="68" t="s">
        <v>2040</v>
      </c>
      <c r="N3019" s="68" t="s">
        <v>2040</v>
      </c>
      <c r="O3019" s="31" t="s">
        <v>4351</v>
      </c>
      <c r="P3019" s="31">
        <v>0.60599999999999998</v>
      </c>
    </row>
    <row r="3020" spans="1:16" x14ac:dyDescent="0.35">
      <c r="A3020" s="2" t="s">
        <v>13</v>
      </c>
      <c r="B3020" s="27">
        <v>2</v>
      </c>
      <c r="C3020" s="2" t="s">
        <v>300</v>
      </c>
      <c r="D3020" s="11" t="s">
        <v>206</v>
      </c>
      <c r="E3020" s="11"/>
      <c r="F3020" s="11" t="s">
        <v>109</v>
      </c>
      <c r="G3020" s="11" t="s">
        <v>608</v>
      </c>
      <c r="H3020" s="11" t="s">
        <v>7269</v>
      </c>
      <c r="I3020" s="68"/>
      <c r="J3020" s="68"/>
      <c r="K3020" s="68"/>
      <c r="L3020" s="68"/>
      <c r="M3020" s="68"/>
      <c r="N3020" s="68"/>
      <c r="O3020" s="31" t="s">
        <v>1499</v>
      </c>
      <c r="P3020" s="31">
        <v>1.0589999999999999</v>
      </c>
    </row>
    <row r="3021" spans="1:16" x14ac:dyDescent="0.35">
      <c r="A3021" s="2" t="s">
        <v>13</v>
      </c>
      <c r="B3021" s="27">
        <v>2</v>
      </c>
      <c r="C3021" s="2" t="s">
        <v>300</v>
      </c>
      <c r="D3021" s="11" t="s">
        <v>206</v>
      </c>
      <c r="E3021" s="11"/>
      <c r="F3021" s="11" t="s">
        <v>109</v>
      </c>
      <c r="G3021" s="11" t="s">
        <v>608</v>
      </c>
      <c r="H3021" s="11" t="s">
        <v>7279</v>
      </c>
      <c r="I3021" s="68"/>
      <c r="J3021" s="68"/>
      <c r="K3021" s="68"/>
      <c r="L3021" s="68"/>
      <c r="M3021" s="68" t="s">
        <v>2040</v>
      </c>
      <c r="N3021" s="68"/>
      <c r="O3021" s="31" t="s">
        <v>4352</v>
      </c>
      <c r="P3021" s="31">
        <v>0.84699999999999998</v>
      </c>
    </row>
    <row r="3022" spans="1:16" x14ac:dyDescent="0.35">
      <c r="A3022" s="2" t="s">
        <v>13</v>
      </c>
      <c r="B3022" s="27">
        <v>2</v>
      </c>
      <c r="C3022" s="2" t="s">
        <v>300</v>
      </c>
      <c r="D3022" s="11" t="s">
        <v>206</v>
      </c>
      <c r="E3022" s="11"/>
      <c r="F3022" s="11" t="s">
        <v>109</v>
      </c>
      <c r="G3022" s="11" t="s">
        <v>608</v>
      </c>
      <c r="H3022" s="11" t="s">
        <v>7285</v>
      </c>
      <c r="I3022" s="68" t="s">
        <v>2040</v>
      </c>
      <c r="J3022" s="68"/>
      <c r="K3022" s="68"/>
      <c r="L3022" s="68"/>
      <c r="M3022" s="68"/>
      <c r="N3022" s="68"/>
      <c r="O3022" s="31" t="s">
        <v>4353</v>
      </c>
      <c r="P3022" s="31">
        <v>1.218</v>
      </c>
    </row>
    <row r="3023" spans="1:16" x14ac:dyDescent="0.35">
      <c r="A3023" s="2" t="s">
        <v>13</v>
      </c>
      <c r="B3023" s="27">
        <v>2</v>
      </c>
      <c r="C3023" s="2" t="s">
        <v>300</v>
      </c>
      <c r="D3023" s="11" t="s">
        <v>206</v>
      </c>
      <c r="E3023" s="11"/>
      <c r="F3023" s="11" t="s">
        <v>109</v>
      </c>
      <c r="G3023" s="11" t="s">
        <v>608</v>
      </c>
      <c r="H3023" s="11" t="s">
        <v>7273</v>
      </c>
      <c r="I3023" s="68" t="s">
        <v>2040</v>
      </c>
      <c r="J3023" s="68"/>
      <c r="K3023" s="68"/>
      <c r="L3023" s="68"/>
      <c r="M3023" s="68" t="s">
        <v>2040</v>
      </c>
      <c r="N3023" s="68"/>
      <c r="O3023" s="31" t="s">
        <v>4354</v>
      </c>
      <c r="P3023" s="31">
        <v>1.218</v>
      </c>
    </row>
    <row r="3024" spans="1:16" x14ac:dyDescent="0.35">
      <c r="A3024" s="2" t="s">
        <v>13</v>
      </c>
      <c r="B3024" s="27">
        <v>2</v>
      </c>
      <c r="C3024" s="2" t="s">
        <v>300</v>
      </c>
      <c r="D3024" s="11" t="s">
        <v>206</v>
      </c>
      <c r="E3024" s="11"/>
      <c r="F3024" s="11" t="s">
        <v>109</v>
      </c>
      <c r="G3024" s="11" t="s">
        <v>608</v>
      </c>
      <c r="H3024" s="11" t="s">
        <v>7288</v>
      </c>
      <c r="I3024" s="68"/>
      <c r="J3024" s="68"/>
      <c r="K3024" s="68"/>
      <c r="L3024" s="68"/>
      <c r="M3024" s="68"/>
      <c r="N3024" s="68" t="s">
        <v>2040</v>
      </c>
      <c r="O3024" s="31" t="s">
        <v>4355</v>
      </c>
      <c r="P3024" s="31">
        <v>0.84699999999999998</v>
      </c>
    </row>
    <row r="3025" spans="1:16" x14ac:dyDescent="0.35">
      <c r="A3025" s="2" t="s">
        <v>13</v>
      </c>
      <c r="B3025" s="27">
        <v>2</v>
      </c>
      <c r="C3025" s="2" t="s">
        <v>300</v>
      </c>
      <c r="D3025" s="11" t="s">
        <v>206</v>
      </c>
      <c r="E3025" s="11"/>
      <c r="F3025" s="11" t="s">
        <v>109</v>
      </c>
      <c r="G3025" s="11" t="s">
        <v>608</v>
      </c>
      <c r="H3025" s="11" t="s">
        <v>7276</v>
      </c>
      <c r="I3025" s="68"/>
      <c r="J3025" s="68"/>
      <c r="K3025" s="68"/>
      <c r="L3025" s="68"/>
      <c r="M3025" s="68" t="s">
        <v>2040</v>
      </c>
      <c r="N3025" s="68" t="s">
        <v>2040</v>
      </c>
      <c r="O3025" s="31" t="s">
        <v>4356</v>
      </c>
      <c r="P3025" s="31">
        <v>0.63500000000000001</v>
      </c>
    </row>
    <row r="3026" spans="1:16" x14ac:dyDescent="0.35">
      <c r="A3026" s="2" t="s">
        <v>13</v>
      </c>
      <c r="B3026" s="27">
        <v>2</v>
      </c>
      <c r="C3026" s="2" t="s">
        <v>300</v>
      </c>
      <c r="D3026" s="11" t="s">
        <v>206</v>
      </c>
      <c r="E3026" s="11"/>
      <c r="F3026" s="11" t="s">
        <v>109</v>
      </c>
      <c r="G3026" s="11" t="s">
        <v>608</v>
      </c>
      <c r="H3026" s="11" t="s">
        <v>7282</v>
      </c>
      <c r="I3026" s="68" t="s">
        <v>2040</v>
      </c>
      <c r="J3026" s="68"/>
      <c r="K3026" s="68"/>
      <c r="L3026" s="68"/>
      <c r="M3026" s="68"/>
      <c r="N3026" s="68" t="s">
        <v>2040</v>
      </c>
      <c r="O3026" s="31" t="s">
        <v>4357</v>
      </c>
      <c r="P3026" s="31">
        <v>1.006</v>
      </c>
    </row>
    <row r="3027" spans="1:16" x14ac:dyDescent="0.35">
      <c r="A3027" s="2" t="s">
        <v>13</v>
      </c>
      <c r="B3027" s="27">
        <v>2</v>
      </c>
      <c r="C3027" s="2" t="s">
        <v>300</v>
      </c>
      <c r="D3027" s="11" t="s">
        <v>206</v>
      </c>
      <c r="E3027" s="11"/>
      <c r="F3027" s="11" t="s">
        <v>109</v>
      </c>
      <c r="G3027" s="11" t="s">
        <v>608</v>
      </c>
      <c r="H3027" s="11" t="s">
        <v>7272</v>
      </c>
      <c r="I3027" s="68" t="s">
        <v>2040</v>
      </c>
      <c r="J3027" s="68"/>
      <c r="K3027" s="68"/>
      <c r="L3027" s="68"/>
      <c r="M3027" s="68" t="s">
        <v>2040</v>
      </c>
      <c r="N3027" s="68" t="s">
        <v>2040</v>
      </c>
      <c r="O3027" s="31" t="s">
        <v>4358</v>
      </c>
      <c r="P3027" s="31">
        <v>1.006</v>
      </c>
    </row>
    <row r="3028" spans="1:16" x14ac:dyDescent="0.35">
      <c r="A3028" s="2" t="s">
        <v>13</v>
      </c>
      <c r="B3028" s="27">
        <v>2</v>
      </c>
      <c r="C3028" s="2" t="s">
        <v>300</v>
      </c>
      <c r="D3028" s="11" t="s">
        <v>206</v>
      </c>
      <c r="E3028" s="11"/>
      <c r="F3028" s="13" t="s">
        <v>100</v>
      </c>
      <c r="G3028" s="13" t="s">
        <v>608</v>
      </c>
      <c r="H3028" s="11" t="s">
        <v>7269</v>
      </c>
      <c r="I3028" s="68"/>
      <c r="J3028" s="68"/>
      <c r="K3028" s="68"/>
      <c r="L3028" s="68"/>
      <c r="M3028" s="68"/>
      <c r="N3028" s="68"/>
      <c r="O3028" s="31" t="s">
        <v>1500</v>
      </c>
      <c r="P3028" s="31">
        <v>1.4790000000000001</v>
      </c>
    </row>
    <row r="3029" spans="1:16" x14ac:dyDescent="0.35">
      <c r="A3029" s="2" t="s">
        <v>13</v>
      </c>
      <c r="B3029" s="27">
        <v>2</v>
      </c>
      <c r="C3029" s="2" t="s">
        <v>300</v>
      </c>
      <c r="D3029" s="11" t="s">
        <v>206</v>
      </c>
      <c r="E3029" s="11"/>
      <c r="F3029" s="13" t="s">
        <v>100</v>
      </c>
      <c r="G3029" s="13" t="s">
        <v>608</v>
      </c>
      <c r="H3029" s="11" t="s">
        <v>7279</v>
      </c>
      <c r="I3029" s="68"/>
      <c r="J3029" s="68"/>
      <c r="K3029" s="68"/>
      <c r="L3029" s="68"/>
      <c r="M3029" s="68" t="s">
        <v>2040</v>
      </c>
      <c r="N3029" s="68"/>
      <c r="O3029" s="31" t="s">
        <v>4359</v>
      </c>
      <c r="P3029" s="31">
        <v>1.1830000000000001</v>
      </c>
    </row>
    <row r="3030" spans="1:16" x14ac:dyDescent="0.35">
      <c r="A3030" s="2" t="s">
        <v>13</v>
      </c>
      <c r="B3030" s="27">
        <v>2</v>
      </c>
      <c r="C3030" s="2" t="s">
        <v>300</v>
      </c>
      <c r="D3030" s="11" t="s">
        <v>206</v>
      </c>
      <c r="E3030" s="11"/>
      <c r="F3030" s="13" t="s">
        <v>100</v>
      </c>
      <c r="G3030" s="13" t="s">
        <v>608</v>
      </c>
      <c r="H3030" s="11" t="s">
        <v>7285</v>
      </c>
      <c r="I3030" s="68" t="s">
        <v>2040</v>
      </c>
      <c r="J3030" s="68"/>
      <c r="K3030" s="68"/>
      <c r="L3030" s="68"/>
      <c r="M3030" s="68"/>
      <c r="N3030" s="68"/>
      <c r="O3030" s="31" t="s">
        <v>4360</v>
      </c>
      <c r="P3030" s="31">
        <v>1.7010000000000001</v>
      </c>
    </row>
    <row r="3031" spans="1:16" x14ac:dyDescent="0.35">
      <c r="A3031" s="2" t="s">
        <v>13</v>
      </c>
      <c r="B3031" s="27">
        <v>2</v>
      </c>
      <c r="C3031" s="2" t="s">
        <v>300</v>
      </c>
      <c r="D3031" s="11" t="s">
        <v>206</v>
      </c>
      <c r="E3031" s="11"/>
      <c r="F3031" s="13" t="s">
        <v>100</v>
      </c>
      <c r="G3031" s="13" t="s">
        <v>608</v>
      </c>
      <c r="H3031" s="11" t="s">
        <v>7273</v>
      </c>
      <c r="I3031" s="68" t="s">
        <v>2040</v>
      </c>
      <c r="J3031" s="68"/>
      <c r="K3031" s="68"/>
      <c r="L3031" s="68"/>
      <c r="M3031" s="68" t="s">
        <v>2040</v>
      </c>
      <c r="N3031" s="68"/>
      <c r="O3031" s="31" t="s">
        <v>4361</v>
      </c>
      <c r="P3031" s="31">
        <v>1.7010000000000001</v>
      </c>
    </row>
    <row r="3032" spans="1:16" x14ac:dyDescent="0.35">
      <c r="A3032" s="2" t="s">
        <v>13</v>
      </c>
      <c r="B3032" s="27">
        <v>2</v>
      </c>
      <c r="C3032" s="2" t="s">
        <v>300</v>
      </c>
      <c r="D3032" s="11" t="s">
        <v>206</v>
      </c>
      <c r="E3032" s="11"/>
      <c r="F3032" s="13" t="s">
        <v>100</v>
      </c>
      <c r="G3032" s="13" t="s">
        <v>608</v>
      </c>
      <c r="H3032" s="11" t="s">
        <v>7288</v>
      </c>
      <c r="I3032" s="68"/>
      <c r="J3032" s="68"/>
      <c r="K3032" s="68"/>
      <c r="L3032" s="68"/>
      <c r="M3032" s="68"/>
      <c r="N3032" s="68" t="s">
        <v>2040</v>
      </c>
      <c r="O3032" s="31" t="s">
        <v>4362</v>
      </c>
      <c r="P3032" s="31">
        <v>1.1830000000000001</v>
      </c>
    </row>
    <row r="3033" spans="1:16" x14ac:dyDescent="0.35">
      <c r="A3033" s="2" t="s">
        <v>13</v>
      </c>
      <c r="B3033" s="27">
        <v>2</v>
      </c>
      <c r="C3033" s="2" t="s">
        <v>300</v>
      </c>
      <c r="D3033" s="11" t="s">
        <v>206</v>
      </c>
      <c r="E3033" s="11"/>
      <c r="F3033" s="13" t="s">
        <v>100</v>
      </c>
      <c r="G3033" s="13" t="s">
        <v>608</v>
      </c>
      <c r="H3033" s="11" t="s">
        <v>7276</v>
      </c>
      <c r="I3033" s="68"/>
      <c r="J3033" s="68"/>
      <c r="K3033" s="68"/>
      <c r="L3033" s="68"/>
      <c r="M3033" s="68" t="s">
        <v>2040</v>
      </c>
      <c r="N3033" s="68" t="s">
        <v>2040</v>
      </c>
      <c r="O3033" s="31" t="s">
        <v>4363</v>
      </c>
      <c r="P3033" s="31">
        <v>0.88700000000000001</v>
      </c>
    </row>
    <row r="3034" spans="1:16" x14ac:dyDescent="0.35">
      <c r="A3034" s="2" t="s">
        <v>13</v>
      </c>
      <c r="B3034" s="27">
        <v>2</v>
      </c>
      <c r="C3034" s="2" t="s">
        <v>300</v>
      </c>
      <c r="D3034" s="11" t="s">
        <v>206</v>
      </c>
      <c r="E3034" s="11"/>
      <c r="F3034" s="13" t="s">
        <v>100</v>
      </c>
      <c r="G3034" s="13" t="s">
        <v>608</v>
      </c>
      <c r="H3034" s="11" t="s">
        <v>7282</v>
      </c>
      <c r="I3034" s="68" t="s">
        <v>2040</v>
      </c>
      <c r="J3034" s="68"/>
      <c r="K3034" s="68"/>
      <c r="L3034" s="68"/>
      <c r="M3034" s="68"/>
      <c r="N3034" s="68" t="s">
        <v>2040</v>
      </c>
      <c r="O3034" s="31" t="s">
        <v>4364</v>
      </c>
      <c r="P3034" s="31">
        <v>1.405</v>
      </c>
    </row>
    <row r="3035" spans="1:16" x14ac:dyDescent="0.35">
      <c r="A3035" s="2" t="s">
        <v>13</v>
      </c>
      <c r="B3035" s="27">
        <v>2</v>
      </c>
      <c r="C3035" s="2" t="s">
        <v>300</v>
      </c>
      <c r="D3035" s="11" t="s">
        <v>206</v>
      </c>
      <c r="E3035" s="11"/>
      <c r="F3035" s="13" t="s">
        <v>100</v>
      </c>
      <c r="G3035" s="13" t="s">
        <v>608</v>
      </c>
      <c r="H3035" s="11" t="s">
        <v>7272</v>
      </c>
      <c r="I3035" s="68" t="s">
        <v>2040</v>
      </c>
      <c r="J3035" s="68"/>
      <c r="K3035" s="68"/>
      <c r="L3035" s="68"/>
      <c r="M3035" s="68" t="s">
        <v>2040</v>
      </c>
      <c r="N3035" s="68" t="s">
        <v>2040</v>
      </c>
      <c r="O3035" s="31" t="s">
        <v>4365</v>
      </c>
      <c r="P3035" s="31">
        <v>1.405</v>
      </c>
    </row>
    <row r="3036" spans="1:16" x14ac:dyDescent="0.35">
      <c r="A3036" s="2" t="s">
        <v>13</v>
      </c>
      <c r="B3036" s="27">
        <v>2</v>
      </c>
      <c r="C3036" s="2" t="s">
        <v>300</v>
      </c>
      <c r="D3036" s="11" t="s">
        <v>214</v>
      </c>
      <c r="E3036" s="11"/>
      <c r="F3036" s="11" t="s">
        <v>144</v>
      </c>
      <c r="G3036" s="11" t="s">
        <v>99</v>
      </c>
      <c r="H3036" s="11" t="s">
        <v>7269</v>
      </c>
      <c r="I3036" s="68"/>
      <c r="J3036" s="68"/>
      <c r="K3036" s="68"/>
      <c r="L3036" s="68"/>
      <c r="M3036" s="68"/>
      <c r="N3036" s="68"/>
      <c r="O3036" s="31" t="s">
        <v>1501</v>
      </c>
      <c r="P3036" s="31">
        <v>0.47899999999999998</v>
      </c>
    </row>
    <row r="3037" spans="1:16" x14ac:dyDescent="0.35">
      <c r="A3037" s="2" t="s">
        <v>13</v>
      </c>
      <c r="B3037" s="27">
        <v>2</v>
      </c>
      <c r="C3037" s="2" t="s">
        <v>300</v>
      </c>
      <c r="D3037" s="11" t="s">
        <v>214</v>
      </c>
      <c r="E3037" s="11"/>
      <c r="F3037" s="11" t="s">
        <v>144</v>
      </c>
      <c r="G3037" s="11" t="s">
        <v>99</v>
      </c>
      <c r="H3037" s="11" t="s">
        <v>7279</v>
      </c>
      <c r="I3037" s="68"/>
      <c r="J3037" s="68"/>
      <c r="K3037" s="68"/>
      <c r="L3037" s="68"/>
      <c r="M3037" s="68" t="s">
        <v>2040</v>
      </c>
      <c r="N3037" s="68"/>
      <c r="O3037" s="31" t="s">
        <v>4366</v>
      </c>
      <c r="P3037" s="31">
        <v>0.38300000000000001</v>
      </c>
    </row>
    <row r="3038" spans="1:16" x14ac:dyDescent="0.35">
      <c r="A3038" s="2" t="s">
        <v>13</v>
      </c>
      <c r="B3038" s="27">
        <v>2</v>
      </c>
      <c r="C3038" s="2" t="s">
        <v>300</v>
      </c>
      <c r="D3038" s="11" t="s">
        <v>214</v>
      </c>
      <c r="E3038" s="11"/>
      <c r="F3038" s="11" t="s">
        <v>144</v>
      </c>
      <c r="G3038" s="11" t="s">
        <v>99</v>
      </c>
      <c r="H3038" s="11" t="s">
        <v>7285</v>
      </c>
      <c r="I3038" s="68" t="s">
        <v>2040</v>
      </c>
      <c r="J3038" s="68"/>
      <c r="K3038" s="68"/>
      <c r="L3038" s="68"/>
      <c r="M3038" s="68"/>
      <c r="N3038" s="68"/>
      <c r="O3038" s="31" t="s">
        <v>4367</v>
      </c>
      <c r="P3038" s="31">
        <v>0.55100000000000005</v>
      </c>
    </row>
    <row r="3039" spans="1:16" x14ac:dyDescent="0.35">
      <c r="A3039" s="2" t="s">
        <v>13</v>
      </c>
      <c r="B3039" s="27">
        <v>2</v>
      </c>
      <c r="C3039" s="2" t="s">
        <v>300</v>
      </c>
      <c r="D3039" s="11" t="s">
        <v>214</v>
      </c>
      <c r="E3039" s="11"/>
      <c r="F3039" s="11" t="s">
        <v>144</v>
      </c>
      <c r="G3039" s="11" t="s">
        <v>99</v>
      </c>
      <c r="H3039" s="11" t="s">
        <v>7273</v>
      </c>
      <c r="I3039" s="68" t="s">
        <v>2040</v>
      </c>
      <c r="J3039" s="68"/>
      <c r="K3039" s="68"/>
      <c r="L3039" s="68"/>
      <c r="M3039" s="68" t="s">
        <v>2040</v>
      </c>
      <c r="N3039" s="68"/>
      <c r="O3039" s="31" t="s">
        <v>4368</v>
      </c>
      <c r="P3039" s="31">
        <v>0.55100000000000005</v>
      </c>
    </row>
    <row r="3040" spans="1:16" x14ac:dyDescent="0.35">
      <c r="A3040" s="2" t="s">
        <v>13</v>
      </c>
      <c r="B3040" s="27">
        <v>2</v>
      </c>
      <c r="C3040" s="2" t="s">
        <v>300</v>
      </c>
      <c r="D3040" s="11" t="s">
        <v>214</v>
      </c>
      <c r="E3040" s="11"/>
      <c r="F3040" s="11" t="s">
        <v>144</v>
      </c>
      <c r="G3040" s="11" t="s">
        <v>99</v>
      </c>
      <c r="H3040" s="11" t="s">
        <v>7288</v>
      </c>
      <c r="I3040" s="68"/>
      <c r="J3040" s="68"/>
      <c r="K3040" s="68"/>
      <c r="L3040" s="68"/>
      <c r="M3040" s="68"/>
      <c r="N3040" s="68" t="s">
        <v>2040</v>
      </c>
      <c r="O3040" s="31" t="s">
        <v>4369</v>
      </c>
      <c r="P3040" s="31">
        <v>0.38300000000000001</v>
      </c>
    </row>
    <row r="3041" spans="1:16" x14ac:dyDescent="0.35">
      <c r="A3041" s="2" t="s">
        <v>13</v>
      </c>
      <c r="B3041" s="27">
        <v>2</v>
      </c>
      <c r="C3041" s="2" t="s">
        <v>300</v>
      </c>
      <c r="D3041" s="11" t="s">
        <v>214</v>
      </c>
      <c r="E3041" s="11"/>
      <c r="F3041" s="11" t="s">
        <v>144</v>
      </c>
      <c r="G3041" s="11" t="s">
        <v>99</v>
      </c>
      <c r="H3041" s="11" t="s">
        <v>7276</v>
      </c>
      <c r="I3041" s="68"/>
      <c r="J3041" s="68"/>
      <c r="K3041" s="68"/>
      <c r="L3041" s="68"/>
      <c r="M3041" s="68" t="s">
        <v>2040</v>
      </c>
      <c r="N3041" s="68" t="s">
        <v>2040</v>
      </c>
      <c r="O3041" s="31" t="s">
        <v>4370</v>
      </c>
      <c r="P3041" s="31">
        <v>0.28699999999999998</v>
      </c>
    </row>
    <row r="3042" spans="1:16" x14ac:dyDescent="0.35">
      <c r="A3042" s="2" t="s">
        <v>13</v>
      </c>
      <c r="B3042" s="27">
        <v>2</v>
      </c>
      <c r="C3042" s="2" t="s">
        <v>300</v>
      </c>
      <c r="D3042" s="11" t="s">
        <v>214</v>
      </c>
      <c r="E3042" s="11"/>
      <c r="F3042" s="11" t="s">
        <v>144</v>
      </c>
      <c r="G3042" s="11" t="s">
        <v>99</v>
      </c>
      <c r="H3042" s="11" t="s">
        <v>7282</v>
      </c>
      <c r="I3042" s="68" t="s">
        <v>2040</v>
      </c>
      <c r="J3042" s="68"/>
      <c r="K3042" s="68"/>
      <c r="L3042" s="68"/>
      <c r="M3042" s="68"/>
      <c r="N3042" s="68" t="s">
        <v>2040</v>
      </c>
      <c r="O3042" s="31" t="s">
        <v>4371</v>
      </c>
      <c r="P3042" s="31">
        <v>0.45500000000000002</v>
      </c>
    </row>
    <row r="3043" spans="1:16" x14ac:dyDescent="0.35">
      <c r="A3043" s="2" t="s">
        <v>13</v>
      </c>
      <c r="B3043" s="27">
        <v>2</v>
      </c>
      <c r="C3043" s="2" t="s">
        <v>300</v>
      </c>
      <c r="D3043" s="11" t="s">
        <v>214</v>
      </c>
      <c r="E3043" s="11"/>
      <c r="F3043" s="11" t="s">
        <v>144</v>
      </c>
      <c r="G3043" s="11" t="s">
        <v>99</v>
      </c>
      <c r="H3043" s="11" t="s">
        <v>7272</v>
      </c>
      <c r="I3043" s="68" t="s">
        <v>2040</v>
      </c>
      <c r="J3043" s="68"/>
      <c r="K3043" s="68"/>
      <c r="L3043" s="68"/>
      <c r="M3043" s="68" t="s">
        <v>2040</v>
      </c>
      <c r="N3043" s="68" t="s">
        <v>2040</v>
      </c>
      <c r="O3043" s="31" t="s">
        <v>4372</v>
      </c>
      <c r="P3043" s="31">
        <v>0.45500000000000002</v>
      </c>
    </row>
    <row r="3044" spans="1:16" x14ac:dyDescent="0.35">
      <c r="A3044" s="2" t="s">
        <v>13</v>
      </c>
      <c r="B3044" s="27">
        <v>2</v>
      </c>
      <c r="C3044" s="2" t="s">
        <v>300</v>
      </c>
      <c r="D3044" s="11" t="s">
        <v>214</v>
      </c>
      <c r="E3044" s="11"/>
      <c r="F3044" s="11" t="s">
        <v>109</v>
      </c>
      <c r="G3044" s="11" t="s">
        <v>99</v>
      </c>
      <c r="H3044" s="11" t="s">
        <v>7269</v>
      </c>
      <c r="I3044" s="68"/>
      <c r="J3044" s="68"/>
      <c r="K3044" s="68"/>
      <c r="L3044" s="68"/>
      <c r="M3044" s="68"/>
      <c r="N3044" s="68"/>
      <c r="O3044" s="31" t="s">
        <v>1502</v>
      </c>
      <c r="P3044" s="31">
        <v>0.63800000000000001</v>
      </c>
    </row>
    <row r="3045" spans="1:16" x14ac:dyDescent="0.35">
      <c r="A3045" s="2" t="s">
        <v>13</v>
      </c>
      <c r="B3045" s="27">
        <v>2</v>
      </c>
      <c r="C3045" s="2" t="s">
        <v>300</v>
      </c>
      <c r="D3045" s="11" t="s">
        <v>214</v>
      </c>
      <c r="E3045" s="11"/>
      <c r="F3045" s="11" t="s">
        <v>109</v>
      </c>
      <c r="G3045" s="11" t="s">
        <v>99</v>
      </c>
      <c r="H3045" s="11" t="s">
        <v>7279</v>
      </c>
      <c r="I3045" s="68"/>
      <c r="J3045" s="68"/>
      <c r="K3045" s="68"/>
      <c r="L3045" s="68"/>
      <c r="M3045" s="68" t="s">
        <v>2040</v>
      </c>
      <c r="N3045" s="68"/>
      <c r="O3045" s="31" t="s">
        <v>4373</v>
      </c>
      <c r="P3045" s="31">
        <v>0.51</v>
      </c>
    </row>
    <row r="3046" spans="1:16" x14ac:dyDescent="0.35">
      <c r="A3046" s="2" t="s">
        <v>13</v>
      </c>
      <c r="B3046" s="27">
        <v>2</v>
      </c>
      <c r="C3046" s="2" t="s">
        <v>300</v>
      </c>
      <c r="D3046" s="11" t="s">
        <v>214</v>
      </c>
      <c r="E3046" s="11"/>
      <c r="F3046" s="11" t="s">
        <v>109</v>
      </c>
      <c r="G3046" s="11" t="s">
        <v>99</v>
      </c>
      <c r="H3046" s="11" t="s">
        <v>7285</v>
      </c>
      <c r="I3046" s="68" t="s">
        <v>2040</v>
      </c>
      <c r="J3046" s="68"/>
      <c r="K3046" s="68"/>
      <c r="L3046" s="68"/>
      <c r="M3046" s="68"/>
      <c r="N3046" s="68"/>
      <c r="O3046" s="31" t="s">
        <v>4374</v>
      </c>
      <c r="P3046" s="31">
        <v>0.73399999999999999</v>
      </c>
    </row>
    <row r="3047" spans="1:16" x14ac:dyDescent="0.35">
      <c r="A3047" s="2" t="s">
        <v>13</v>
      </c>
      <c r="B3047" s="27">
        <v>2</v>
      </c>
      <c r="C3047" s="2" t="s">
        <v>300</v>
      </c>
      <c r="D3047" s="11" t="s">
        <v>214</v>
      </c>
      <c r="E3047" s="11"/>
      <c r="F3047" s="11" t="s">
        <v>109</v>
      </c>
      <c r="G3047" s="11" t="s">
        <v>99</v>
      </c>
      <c r="H3047" s="11" t="s">
        <v>7273</v>
      </c>
      <c r="I3047" s="68" t="s">
        <v>2040</v>
      </c>
      <c r="J3047" s="68"/>
      <c r="K3047" s="68"/>
      <c r="L3047" s="68"/>
      <c r="M3047" s="68" t="s">
        <v>2040</v>
      </c>
      <c r="N3047" s="68"/>
      <c r="O3047" s="31" t="s">
        <v>4375</v>
      </c>
      <c r="P3047" s="31">
        <v>0.73399999999999999</v>
      </c>
    </row>
    <row r="3048" spans="1:16" x14ac:dyDescent="0.35">
      <c r="A3048" s="2" t="s">
        <v>13</v>
      </c>
      <c r="B3048" s="27">
        <v>2</v>
      </c>
      <c r="C3048" s="2" t="s">
        <v>300</v>
      </c>
      <c r="D3048" s="11" t="s">
        <v>214</v>
      </c>
      <c r="E3048" s="11"/>
      <c r="F3048" s="11" t="s">
        <v>109</v>
      </c>
      <c r="G3048" s="11" t="s">
        <v>99</v>
      </c>
      <c r="H3048" s="11" t="s">
        <v>7288</v>
      </c>
      <c r="I3048" s="68"/>
      <c r="J3048" s="68"/>
      <c r="K3048" s="68"/>
      <c r="L3048" s="68"/>
      <c r="M3048" s="68"/>
      <c r="N3048" s="68" t="s">
        <v>2040</v>
      </c>
      <c r="O3048" s="31" t="s">
        <v>4376</v>
      </c>
      <c r="P3048" s="31">
        <v>0.51</v>
      </c>
    </row>
    <row r="3049" spans="1:16" x14ac:dyDescent="0.35">
      <c r="A3049" s="2" t="s">
        <v>13</v>
      </c>
      <c r="B3049" s="27">
        <v>2</v>
      </c>
      <c r="C3049" s="2" t="s">
        <v>300</v>
      </c>
      <c r="D3049" s="11" t="s">
        <v>214</v>
      </c>
      <c r="E3049" s="11"/>
      <c r="F3049" s="11" t="s">
        <v>109</v>
      </c>
      <c r="G3049" s="11" t="s">
        <v>99</v>
      </c>
      <c r="H3049" s="11" t="s">
        <v>7276</v>
      </c>
      <c r="I3049" s="68"/>
      <c r="J3049" s="68"/>
      <c r="K3049" s="68"/>
      <c r="L3049" s="68"/>
      <c r="M3049" s="68" t="s">
        <v>2040</v>
      </c>
      <c r="N3049" s="68" t="s">
        <v>2040</v>
      </c>
      <c r="O3049" s="31" t="s">
        <v>4377</v>
      </c>
      <c r="P3049" s="31">
        <v>0.38300000000000001</v>
      </c>
    </row>
    <row r="3050" spans="1:16" x14ac:dyDescent="0.35">
      <c r="A3050" s="2" t="s">
        <v>13</v>
      </c>
      <c r="B3050" s="27">
        <v>2</v>
      </c>
      <c r="C3050" s="2" t="s">
        <v>300</v>
      </c>
      <c r="D3050" s="11" t="s">
        <v>214</v>
      </c>
      <c r="E3050" s="11"/>
      <c r="F3050" s="11" t="s">
        <v>109</v>
      </c>
      <c r="G3050" s="11" t="s">
        <v>99</v>
      </c>
      <c r="H3050" s="11" t="s">
        <v>7282</v>
      </c>
      <c r="I3050" s="68" t="s">
        <v>2040</v>
      </c>
      <c r="J3050" s="68"/>
      <c r="K3050" s="68"/>
      <c r="L3050" s="68"/>
      <c r="M3050" s="68"/>
      <c r="N3050" s="68" t="s">
        <v>2040</v>
      </c>
      <c r="O3050" s="31" t="s">
        <v>4378</v>
      </c>
      <c r="P3050" s="31">
        <v>0.60599999999999998</v>
      </c>
    </row>
    <row r="3051" spans="1:16" x14ac:dyDescent="0.35">
      <c r="A3051" s="2" t="s">
        <v>13</v>
      </c>
      <c r="B3051" s="27">
        <v>2</v>
      </c>
      <c r="C3051" s="2" t="s">
        <v>300</v>
      </c>
      <c r="D3051" s="11" t="s">
        <v>214</v>
      </c>
      <c r="E3051" s="11"/>
      <c r="F3051" s="11" t="s">
        <v>109</v>
      </c>
      <c r="G3051" s="11" t="s">
        <v>99</v>
      </c>
      <c r="H3051" s="11" t="s">
        <v>7272</v>
      </c>
      <c r="I3051" s="68" t="s">
        <v>2040</v>
      </c>
      <c r="J3051" s="68"/>
      <c r="K3051" s="68"/>
      <c r="L3051" s="68"/>
      <c r="M3051" s="68" t="s">
        <v>2040</v>
      </c>
      <c r="N3051" s="68" t="s">
        <v>2040</v>
      </c>
      <c r="O3051" s="31" t="s">
        <v>4379</v>
      </c>
      <c r="P3051" s="31">
        <v>0.60599999999999998</v>
      </c>
    </row>
    <row r="3052" spans="1:16" x14ac:dyDescent="0.35">
      <c r="A3052" s="2" t="s">
        <v>13</v>
      </c>
      <c r="B3052" s="27">
        <v>2</v>
      </c>
      <c r="C3052" s="2" t="s">
        <v>300</v>
      </c>
      <c r="D3052" s="11" t="s">
        <v>214</v>
      </c>
      <c r="E3052" s="11"/>
      <c r="F3052" s="11" t="s">
        <v>110</v>
      </c>
      <c r="G3052" s="11" t="s">
        <v>99</v>
      </c>
      <c r="H3052" s="11" t="s">
        <v>7269</v>
      </c>
      <c r="I3052" s="68"/>
      <c r="J3052" s="68"/>
      <c r="K3052" s="68"/>
      <c r="L3052" s="68"/>
      <c r="M3052" s="68"/>
      <c r="N3052" s="68"/>
      <c r="O3052" s="31" t="s">
        <v>1503</v>
      </c>
      <c r="P3052" s="31">
        <v>0.95699999999999996</v>
      </c>
    </row>
    <row r="3053" spans="1:16" x14ac:dyDescent="0.35">
      <c r="A3053" s="2" t="s">
        <v>13</v>
      </c>
      <c r="B3053" s="27">
        <v>2</v>
      </c>
      <c r="C3053" s="2" t="s">
        <v>300</v>
      </c>
      <c r="D3053" s="11" t="s">
        <v>214</v>
      </c>
      <c r="E3053" s="11"/>
      <c r="F3053" s="11" t="s">
        <v>110</v>
      </c>
      <c r="G3053" s="11" t="s">
        <v>99</v>
      </c>
      <c r="H3053" s="11" t="s">
        <v>7279</v>
      </c>
      <c r="I3053" s="68"/>
      <c r="J3053" s="68"/>
      <c r="K3053" s="68"/>
      <c r="L3053" s="68"/>
      <c r="M3053" s="68" t="s">
        <v>2040</v>
      </c>
      <c r="N3053" s="68"/>
      <c r="O3053" s="31" t="s">
        <v>4380</v>
      </c>
      <c r="P3053" s="31">
        <v>0.76600000000000001</v>
      </c>
    </row>
    <row r="3054" spans="1:16" x14ac:dyDescent="0.35">
      <c r="A3054" s="2" t="s">
        <v>13</v>
      </c>
      <c r="B3054" s="27">
        <v>2</v>
      </c>
      <c r="C3054" s="2" t="s">
        <v>300</v>
      </c>
      <c r="D3054" s="11" t="s">
        <v>214</v>
      </c>
      <c r="E3054" s="11"/>
      <c r="F3054" s="11" t="s">
        <v>110</v>
      </c>
      <c r="G3054" s="11" t="s">
        <v>99</v>
      </c>
      <c r="H3054" s="11" t="s">
        <v>7285</v>
      </c>
      <c r="I3054" s="68" t="s">
        <v>2040</v>
      </c>
      <c r="J3054" s="68"/>
      <c r="K3054" s="68"/>
      <c r="L3054" s="68"/>
      <c r="M3054" s="68"/>
      <c r="N3054" s="68"/>
      <c r="O3054" s="31" t="s">
        <v>4381</v>
      </c>
      <c r="P3054" s="31">
        <v>1.101</v>
      </c>
    </row>
    <row r="3055" spans="1:16" x14ac:dyDescent="0.35">
      <c r="A3055" s="2" t="s">
        <v>13</v>
      </c>
      <c r="B3055" s="27">
        <v>2</v>
      </c>
      <c r="C3055" s="2" t="s">
        <v>300</v>
      </c>
      <c r="D3055" s="11" t="s">
        <v>214</v>
      </c>
      <c r="E3055" s="11"/>
      <c r="F3055" s="11" t="s">
        <v>110</v>
      </c>
      <c r="G3055" s="11" t="s">
        <v>99</v>
      </c>
      <c r="H3055" s="11" t="s">
        <v>7273</v>
      </c>
      <c r="I3055" s="68" t="s">
        <v>2040</v>
      </c>
      <c r="J3055" s="68"/>
      <c r="K3055" s="68"/>
      <c r="L3055" s="68"/>
      <c r="M3055" s="68" t="s">
        <v>2040</v>
      </c>
      <c r="N3055" s="68"/>
      <c r="O3055" s="31" t="s">
        <v>4382</v>
      </c>
      <c r="P3055" s="31">
        <v>1.101</v>
      </c>
    </row>
    <row r="3056" spans="1:16" x14ac:dyDescent="0.35">
      <c r="A3056" s="2" t="s">
        <v>13</v>
      </c>
      <c r="B3056" s="27">
        <v>2</v>
      </c>
      <c r="C3056" s="2" t="s">
        <v>300</v>
      </c>
      <c r="D3056" s="11" t="s">
        <v>214</v>
      </c>
      <c r="E3056" s="11"/>
      <c r="F3056" s="11" t="s">
        <v>110</v>
      </c>
      <c r="G3056" s="11" t="s">
        <v>99</v>
      </c>
      <c r="H3056" s="11" t="s">
        <v>7288</v>
      </c>
      <c r="I3056" s="68"/>
      <c r="J3056" s="68"/>
      <c r="K3056" s="68"/>
      <c r="L3056" s="68"/>
      <c r="M3056" s="68"/>
      <c r="N3056" s="68" t="s">
        <v>2040</v>
      </c>
      <c r="O3056" s="31" t="s">
        <v>4383</v>
      </c>
      <c r="P3056" s="31">
        <v>0.76600000000000001</v>
      </c>
    </row>
    <row r="3057" spans="1:16" x14ac:dyDescent="0.35">
      <c r="A3057" s="2" t="s">
        <v>13</v>
      </c>
      <c r="B3057" s="27">
        <v>2</v>
      </c>
      <c r="C3057" s="2" t="s">
        <v>300</v>
      </c>
      <c r="D3057" s="11" t="s">
        <v>214</v>
      </c>
      <c r="E3057" s="11"/>
      <c r="F3057" s="11" t="s">
        <v>110</v>
      </c>
      <c r="G3057" s="11" t="s">
        <v>99</v>
      </c>
      <c r="H3057" s="11" t="s">
        <v>7276</v>
      </c>
      <c r="I3057" s="68"/>
      <c r="J3057" s="68"/>
      <c r="K3057" s="68"/>
      <c r="L3057" s="68"/>
      <c r="M3057" s="68" t="s">
        <v>2040</v>
      </c>
      <c r="N3057" s="68" t="s">
        <v>2040</v>
      </c>
      <c r="O3057" s="31" t="s">
        <v>4384</v>
      </c>
      <c r="P3057" s="31">
        <v>0.57399999999999995</v>
      </c>
    </row>
    <row r="3058" spans="1:16" x14ac:dyDescent="0.35">
      <c r="A3058" s="2" t="s">
        <v>13</v>
      </c>
      <c r="B3058" s="27">
        <v>2</v>
      </c>
      <c r="C3058" s="2" t="s">
        <v>300</v>
      </c>
      <c r="D3058" s="11" t="s">
        <v>214</v>
      </c>
      <c r="E3058" s="11"/>
      <c r="F3058" s="11" t="s">
        <v>110</v>
      </c>
      <c r="G3058" s="11" t="s">
        <v>99</v>
      </c>
      <c r="H3058" s="11" t="s">
        <v>7282</v>
      </c>
      <c r="I3058" s="68" t="s">
        <v>2040</v>
      </c>
      <c r="J3058" s="68"/>
      <c r="K3058" s="68"/>
      <c r="L3058" s="68"/>
      <c r="M3058" s="68"/>
      <c r="N3058" s="68" t="s">
        <v>2040</v>
      </c>
      <c r="O3058" s="31" t="s">
        <v>4385</v>
      </c>
      <c r="P3058" s="31">
        <v>0.90900000000000003</v>
      </c>
    </row>
    <row r="3059" spans="1:16" x14ac:dyDescent="0.35">
      <c r="A3059" s="2" t="s">
        <v>13</v>
      </c>
      <c r="B3059" s="27">
        <v>2</v>
      </c>
      <c r="C3059" s="2" t="s">
        <v>300</v>
      </c>
      <c r="D3059" s="11" t="s">
        <v>214</v>
      </c>
      <c r="E3059" s="11"/>
      <c r="F3059" s="11" t="s">
        <v>110</v>
      </c>
      <c r="G3059" s="11" t="s">
        <v>99</v>
      </c>
      <c r="H3059" s="11" t="s">
        <v>7272</v>
      </c>
      <c r="I3059" s="68" t="s">
        <v>2040</v>
      </c>
      <c r="J3059" s="68"/>
      <c r="K3059" s="68"/>
      <c r="L3059" s="68"/>
      <c r="M3059" s="68" t="s">
        <v>2040</v>
      </c>
      <c r="N3059" s="68" t="s">
        <v>2040</v>
      </c>
      <c r="O3059" s="31" t="s">
        <v>4386</v>
      </c>
      <c r="P3059" s="31">
        <v>0.90900000000000003</v>
      </c>
    </row>
    <row r="3060" spans="1:16" x14ac:dyDescent="0.35">
      <c r="A3060" s="2" t="s">
        <v>13</v>
      </c>
      <c r="B3060" s="27">
        <v>2</v>
      </c>
      <c r="C3060" s="2" t="s">
        <v>300</v>
      </c>
      <c r="D3060" s="11" t="s">
        <v>214</v>
      </c>
      <c r="E3060" s="11"/>
      <c r="F3060" s="11" t="s">
        <v>215</v>
      </c>
      <c r="G3060" s="11" t="s">
        <v>99</v>
      </c>
      <c r="H3060" s="11" t="s">
        <v>7269</v>
      </c>
      <c r="I3060" s="68"/>
      <c r="J3060" s="68"/>
      <c r="K3060" s="68"/>
      <c r="L3060" s="68"/>
      <c r="M3060" s="68"/>
      <c r="N3060" s="68"/>
      <c r="O3060" s="31" t="s">
        <v>1504</v>
      </c>
      <c r="P3060" s="31">
        <v>1.117</v>
      </c>
    </row>
    <row r="3061" spans="1:16" x14ac:dyDescent="0.35">
      <c r="A3061" s="2" t="s">
        <v>13</v>
      </c>
      <c r="B3061" s="27">
        <v>2</v>
      </c>
      <c r="C3061" s="2" t="s">
        <v>300</v>
      </c>
      <c r="D3061" s="11" t="s">
        <v>214</v>
      </c>
      <c r="E3061" s="11"/>
      <c r="F3061" s="11" t="s">
        <v>215</v>
      </c>
      <c r="G3061" s="11" t="s">
        <v>99</v>
      </c>
      <c r="H3061" s="11" t="s">
        <v>7279</v>
      </c>
      <c r="I3061" s="68"/>
      <c r="J3061" s="68"/>
      <c r="K3061" s="68"/>
      <c r="L3061" s="68"/>
      <c r="M3061" s="68" t="s">
        <v>2040</v>
      </c>
      <c r="N3061" s="68"/>
      <c r="O3061" s="31" t="s">
        <v>4387</v>
      </c>
      <c r="P3061" s="31">
        <v>0.89400000000000002</v>
      </c>
    </row>
    <row r="3062" spans="1:16" x14ac:dyDescent="0.35">
      <c r="A3062" s="2" t="s">
        <v>13</v>
      </c>
      <c r="B3062" s="27">
        <v>2</v>
      </c>
      <c r="C3062" s="2" t="s">
        <v>300</v>
      </c>
      <c r="D3062" s="11" t="s">
        <v>214</v>
      </c>
      <c r="E3062" s="11"/>
      <c r="F3062" s="11" t="s">
        <v>215</v>
      </c>
      <c r="G3062" s="11" t="s">
        <v>99</v>
      </c>
      <c r="H3062" s="11" t="s">
        <v>7285</v>
      </c>
      <c r="I3062" s="68" t="s">
        <v>2040</v>
      </c>
      <c r="J3062" s="68"/>
      <c r="K3062" s="68"/>
      <c r="L3062" s="68"/>
      <c r="M3062" s="68"/>
      <c r="N3062" s="68"/>
      <c r="O3062" s="31" t="s">
        <v>4388</v>
      </c>
      <c r="P3062" s="31">
        <v>1.2849999999999999</v>
      </c>
    </row>
    <row r="3063" spans="1:16" x14ac:dyDescent="0.35">
      <c r="A3063" s="2" t="s">
        <v>13</v>
      </c>
      <c r="B3063" s="27">
        <v>2</v>
      </c>
      <c r="C3063" s="2" t="s">
        <v>300</v>
      </c>
      <c r="D3063" s="11" t="s">
        <v>214</v>
      </c>
      <c r="E3063" s="11"/>
      <c r="F3063" s="11" t="s">
        <v>215</v>
      </c>
      <c r="G3063" s="11" t="s">
        <v>99</v>
      </c>
      <c r="H3063" s="11" t="s">
        <v>7273</v>
      </c>
      <c r="I3063" s="68" t="s">
        <v>2040</v>
      </c>
      <c r="J3063" s="68"/>
      <c r="K3063" s="68"/>
      <c r="L3063" s="68"/>
      <c r="M3063" s="68" t="s">
        <v>2040</v>
      </c>
      <c r="N3063" s="68"/>
      <c r="O3063" s="31" t="s">
        <v>4389</v>
      </c>
      <c r="P3063" s="31">
        <v>1.2849999999999999</v>
      </c>
    </row>
    <row r="3064" spans="1:16" x14ac:dyDescent="0.35">
      <c r="A3064" s="2" t="s">
        <v>13</v>
      </c>
      <c r="B3064" s="27">
        <v>2</v>
      </c>
      <c r="C3064" s="2" t="s">
        <v>300</v>
      </c>
      <c r="D3064" s="11" t="s">
        <v>214</v>
      </c>
      <c r="E3064" s="11"/>
      <c r="F3064" s="11" t="s">
        <v>215</v>
      </c>
      <c r="G3064" s="11" t="s">
        <v>99</v>
      </c>
      <c r="H3064" s="11" t="s">
        <v>7288</v>
      </c>
      <c r="I3064" s="68"/>
      <c r="J3064" s="68"/>
      <c r="K3064" s="68"/>
      <c r="L3064" s="68"/>
      <c r="M3064" s="68"/>
      <c r="N3064" s="68" t="s">
        <v>2040</v>
      </c>
      <c r="O3064" s="31" t="s">
        <v>4390</v>
      </c>
      <c r="P3064" s="31">
        <v>0.89400000000000002</v>
      </c>
    </row>
    <row r="3065" spans="1:16" x14ac:dyDescent="0.35">
      <c r="A3065" s="2" t="s">
        <v>13</v>
      </c>
      <c r="B3065" s="27">
        <v>2</v>
      </c>
      <c r="C3065" s="2" t="s">
        <v>300</v>
      </c>
      <c r="D3065" s="11" t="s">
        <v>214</v>
      </c>
      <c r="E3065" s="11"/>
      <c r="F3065" s="11" t="s">
        <v>215</v>
      </c>
      <c r="G3065" s="11" t="s">
        <v>99</v>
      </c>
      <c r="H3065" s="11" t="s">
        <v>7276</v>
      </c>
      <c r="I3065" s="68"/>
      <c r="J3065" s="68"/>
      <c r="K3065" s="68"/>
      <c r="L3065" s="68"/>
      <c r="M3065" s="68" t="s">
        <v>2040</v>
      </c>
      <c r="N3065" s="68" t="s">
        <v>2040</v>
      </c>
      <c r="O3065" s="31" t="s">
        <v>4391</v>
      </c>
      <c r="P3065" s="31">
        <v>0.67</v>
      </c>
    </row>
    <row r="3066" spans="1:16" x14ac:dyDescent="0.35">
      <c r="A3066" s="2" t="s">
        <v>13</v>
      </c>
      <c r="B3066" s="27">
        <v>2</v>
      </c>
      <c r="C3066" s="2" t="s">
        <v>300</v>
      </c>
      <c r="D3066" s="11" t="s">
        <v>214</v>
      </c>
      <c r="E3066" s="11"/>
      <c r="F3066" s="11" t="s">
        <v>215</v>
      </c>
      <c r="G3066" s="11" t="s">
        <v>99</v>
      </c>
      <c r="H3066" s="11" t="s">
        <v>7282</v>
      </c>
      <c r="I3066" s="68" t="s">
        <v>2040</v>
      </c>
      <c r="J3066" s="68"/>
      <c r="K3066" s="68"/>
      <c r="L3066" s="68"/>
      <c r="M3066" s="68"/>
      <c r="N3066" s="68" t="s">
        <v>2040</v>
      </c>
      <c r="O3066" s="31" t="s">
        <v>4392</v>
      </c>
      <c r="P3066" s="31">
        <v>1.0609999999999999</v>
      </c>
    </row>
    <row r="3067" spans="1:16" x14ac:dyDescent="0.35">
      <c r="A3067" s="2" t="s">
        <v>13</v>
      </c>
      <c r="B3067" s="27">
        <v>2</v>
      </c>
      <c r="C3067" s="2" t="s">
        <v>300</v>
      </c>
      <c r="D3067" s="11" t="s">
        <v>214</v>
      </c>
      <c r="E3067" s="11"/>
      <c r="F3067" s="11" t="s">
        <v>215</v>
      </c>
      <c r="G3067" s="11" t="s">
        <v>99</v>
      </c>
      <c r="H3067" s="11" t="s">
        <v>7272</v>
      </c>
      <c r="I3067" s="68" t="s">
        <v>2040</v>
      </c>
      <c r="J3067" s="68"/>
      <c r="K3067" s="68"/>
      <c r="L3067" s="68"/>
      <c r="M3067" s="68" t="s">
        <v>2040</v>
      </c>
      <c r="N3067" s="68" t="s">
        <v>2040</v>
      </c>
      <c r="O3067" s="31" t="s">
        <v>4393</v>
      </c>
      <c r="P3067" s="31">
        <v>1.0609999999999999</v>
      </c>
    </row>
    <row r="3068" spans="1:16" x14ac:dyDescent="0.35">
      <c r="A3068" s="2" t="s">
        <v>13</v>
      </c>
      <c r="B3068" s="27">
        <v>2</v>
      </c>
      <c r="C3068" s="2" t="s">
        <v>300</v>
      </c>
      <c r="D3068" s="11" t="s">
        <v>208</v>
      </c>
      <c r="E3068" s="11"/>
      <c r="F3068" s="33" t="s">
        <v>608</v>
      </c>
      <c r="G3068" s="33" t="s">
        <v>99</v>
      </c>
      <c r="H3068" s="11" t="s">
        <v>7269</v>
      </c>
      <c r="I3068" s="67"/>
      <c r="J3068" s="67"/>
      <c r="K3068" s="67"/>
      <c r="L3068" s="67"/>
      <c r="M3068" s="67"/>
      <c r="N3068" s="67"/>
      <c r="O3068" s="31" t="s">
        <v>1505</v>
      </c>
      <c r="P3068" s="31">
        <v>2.9000000000000001E-2</v>
      </c>
    </row>
    <row r="3069" spans="1:16" x14ac:dyDescent="0.35">
      <c r="A3069" s="2" t="s">
        <v>13</v>
      </c>
      <c r="B3069" s="27">
        <v>2</v>
      </c>
      <c r="C3069" s="2" t="s">
        <v>300</v>
      </c>
      <c r="D3069" s="11" t="s">
        <v>208</v>
      </c>
      <c r="E3069" s="11"/>
      <c r="F3069" s="33" t="s">
        <v>608</v>
      </c>
      <c r="G3069" s="33" t="s">
        <v>99</v>
      </c>
      <c r="H3069" s="11" t="s">
        <v>7279</v>
      </c>
      <c r="I3069" s="68"/>
      <c r="J3069" s="68"/>
      <c r="K3069" s="68"/>
      <c r="L3069" s="68"/>
      <c r="M3069" s="68" t="s">
        <v>2040</v>
      </c>
      <c r="N3069" s="68"/>
      <c r="O3069" s="31" t="s">
        <v>4394</v>
      </c>
      <c r="P3069" s="31">
        <v>2.3E-2</v>
      </c>
    </row>
    <row r="3070" spans="1:16" x14ac:dyDescent="0.35">
      <c r="A3070" s="2" t="s">
        <v>13</v>
      </c>
      <c r="B3070" s="27">
        <v>2</v>
      </c>
      <c r="C3070" s="2" t="s">
        <v>300</v>
      </c>
      <c r="D3070" s="11" t="s">
        <v>208</v>
      </c>
      <c r="E3070" s="11"/>
      <c r="F3070" s="33" t="s">
        <v>608</v>
      </c>
      <c r="G3070" s="33" t="s">
        <v>99</v>
      </c>
      <c r="H3070" s="11" t="s">
        <v>7288</v>
      </c>
      <c r="I3070" s="68"/>
      <c r="J3070" s="68"/>
      <c r="K3070" s="68"/>
      <c r="L3070" s="68"/>
      <c r="M3070" s="68"/>
      <c r="N3070" s="68" t="s">
        <v>2040</v>
      </c>
      <c r="O3070" s="31" t="s">
        <v>4395</v>
      </c>
      <c r="P3070" s="31">
        <v>2.3E-2</v>
      </c>
    </row>
    <row r="3071" spans="1:16" x14ac:dyDescent="0.35">
      <c r="A3071" s="2" t="s">
        <v>13</v>
      </c>
      <c r="B3071" s="27">
        <v>2</v>
      </c>
      <c r="C3071" s="2" t="s">
        <v>300</v>
      </c>
      <c r="D3071" s="11" t="s">
        <v>208</v>
      </c>
      <c r="E3071" s="11"/>
      <c r="F3071" s="33" t="s">
        <v>608</v>
      </c>
      <c r="G3071" s="33" t="s">
        <v>99</v>
      </c>
      <c r="H3071" s="11" t="s">
        <v>7276</v>
      </c>
      <c r="I3071" s="68"/>
      <c r="J3071" s="68"/>
      <c r="K3071" s="68"/>
      <c r="L3071" s="68"/>
      <c r="M3071" s="68" t="s">
        <v>2040</v>
      </c>
      <c r="N3071" s="68" t="s">
        <v>2040</v>
      </c>
      <c r="O3071" s="31" t="s">
        <v>4396</v>
      </c>
      <c r="P3071" s="31">
        <v>1.7000000000000001E-2</v>
      </c>
    </row>
    <row r="3072" spans="1:16" x14ac:dyDescent="0.35">
      <c r="A3072" s="2" t="s">
        <v>13</v>
      </c>
      <c r="B3072" s="27">
        <v>2</v>
      </c>
      <c r="C3072" s="2" t="s">
        <v>300</v>
      </c>
      <c r="D3072" s="11" t="s">
        <v>209</v>
      </c>
      <c r="E3072" s="11"/>
      <c r="F3072" s="33" t="s">
        <v>608</v>
      </c>
      <c r="G3072" s="33" t="s">
        <v>608</v>
      </c>
      <c r="H3072" s="11" t="s">
        <v>7269</v>
      </c>
      <c r="I3072" s="67"/>
      <c r="J3072" s="67"/>
      <c r="K3072" s="67"/>
      <c r="L3072" s="67"/>
      <c r="M3072" s="67"/>
      <c r="N3072" s="67"/>
      <c r="O3072" s="31" t="s">
        <v>1506</v>
      </c>
      <c r="P3072" s="31">
        <v>1.0589999999999999</v>
      </c>
    </row>
    <row r="3073" spans="1:16" x14ac:dyDescent="0.35">
      <c r="A3073" s="2" t="s">
        <v>13</v>
      </c>
      <c r="B3073" s="27">
        <v>2</v>
      </c>
      <c r="C3073" s="2" t="s">
        <v>300</v>
      </c>
      <c r="D3073" s="11" t="s">
        <v>209</v>
      </c>
      <c r="E3073" s="11"/>
      <c r="F3073" s="33" t="s">
        <v>608</v>
      </c>
      <c r="G3073" s="33" t="s">
        <v>608</v>
      </c>
      <c r="H3073" s="11" t="s">
        <v>7279</v>
      </c>
      <c r="I3073" s="68"/>
      <c r="J3073" s="68"/>
      <c r="K3073" s="68"/>
      <c r="L3073" s="68"/>
      <c r="M3073" s="68" t="s">
        <v>2040</v>
      </c>
      <c r="N3073" s="68"/>
      <c r="O3073" s="31" t="s">
        <v>4397</v>
      </c>
      <c r="P3073" s="31">
        <v>0.84699999999999998</v>
      </c>
    </row>
    <row r="3074" spans="1:16" x14ac:dyDescent="0.35">
      <c r="A3074" s="2" t="s">
        <v>13</v>
      </c>
      <c r="B3074" s="27">
        <v>2</v>
      </c>
      <c r="C3074" s="2" t="s">
        <v>300</v>
      </c>
      <c r="D3074" s="11" t="s">
        <v>209</v>
      </c>
      <c r="E3074" s="11"/>
      <c r="F3074" s="33" t="s">
        <v>608</v>
      </c>
      <c r="G3074" s="33" t="s">
        <v>608</v>
      </c>
      <c r="H3074" s="11" t="s">
        <v>7288</v>
      </c>
      <c r="I3074" s="68"/>
      <c r="J3074" s="68"/>
      <c r="K3074" s="68"/>
      <c r="L3074" s="68"/>
      <c r="M3074" s="68"/>
      <c r="N3074" s="68" t="s">
        <v>2040</v>
      </c>
      <c r="O3074" s="31" t="s">
        <v>4398</v>
      </c>
      <c r="P3074" s="31">
        <v>0.84699999999999998</v>
      </c>
    </row>
    <row r="3075" spans="1:16" x14ac:dyDescent="0.35">
      <c r="A3075" s="2" t="s">
        <v>13</v>
      </c>
      <c r="B3075" s="27">
        <v>2</v>
      </c>
      <c r="C3075" s="2" t="s">
        <v>300</v>
      </c>
      <c r="D3075" s="11" t="s">
        <v>209</v>
      </c>
      <c r="E3075" s="11"/>
      <c r="F3075" s="33" t="s">
        <v>608</v>
      </c>
      <c r="G3075" s="33" t="s">
        <v>608</v>
      </c>
      <c r="H3075" s="11" t="s">
        <v>7276</v>
      </c>
      <c r="I3075" s="68"/>
      <c r="J3075" s="68"/>
      <c r="K3075" s="68"/>
      <c r="L3075" s="68"/>
      <c r="M3075" s="68" t="s">
        <v>2040</v>
      </c>
      <c r="N3075" s="68" t="s">
        <v>2040</v>
      </c>
      <c r="O3075" s="31" t="s">
        <v>4399</v>
      </c>
      <c r="P3075" s="31">
        <v>0.63500000000000001</v>
      </c>
    </row>
    <row r="3076" spans="1:16" x14ac:dyDescent="0.35">
      <c r="A3076" s="2" t="s">
        <v>13</v>
      </c>
      <c r="B3076" s="27">
        <v>2</v>
      </c>
      <c r="C3076" s="2" t="s">
        <v>300</v>
      </c>
      <c r="D3076" s="11" t="s">
        <v>734</v>
      </c>
      <c r="E3076" s="11"/>
      <c r="F3076" s="11" t="s">
        <v>142</v>
      </c>
      <c r="G3076" s="11" t="s">
        <v>608</v>
      </c>
      <c r="H3076" s="11" t="s">
        <v>7269</v>
      </c>
      <c r="I3076" s="68"/>
      <c r="J3076" s="68"/>
      <c r="K3076" s="68"/>
      <c r="L3076" s="68"/>
      <c r="M3076" s="68"/>
      <c r="N3076" s="68"/>
      <c r="O3076" s="31" t="s">
        <v>1507</v>
      </c>
      <c r="P3076" s="31">
        <v>0.55000000000000004</v>
      </c>
    </row>
    <row r="3077" spans="1:16" x14ac:dyDescent="0.35">
      <c r="A3077" s="2" t="s">
        <v>13</v>
      </c>
      <c r="B3077" s="27">
        <v>2</v>
      </c>
      <c r="C3077" s="2" t="s">
        <v>300</v>
      </c>
      <c r="D3077" s="11" t="s">
        <v>734</v>
      </c>
      <c r="E3077" s="11"/>
      <c r="F3077" s="11" t="s">
        <v>142</v>
      </c>
      <c r="G3077" s="11" t="s">
        <v>608</v>
      </c>
      <c r="H3077" s="11" t="s">
        <v>7279</v>
      </c>
      <c r="I3077" s="68"/>
      <c r="J3077" s="68"/>
      <c r="K3077" s="68"/>
      <c r="L3077" s="68"/>
      <c r="M3077" s="68" t="s">
        <v>2040</v>
      </c>
      <c r="N3077" s="68"/>
      <c r="O3077" s="31" t="s">
        <v>4400</v>
      </c>
      <c r="P3077" s="31">
        <v>0.44</v>
      </c>
    </row>
    <row r="3078" spans="1:16" x14ac:dyDescent="0.35">
      <c r="A3078" s="2" t="s">
        <v>13</v>
      </c>
      <c r="B3078" s="27">
        <v>2</v>
      </c>
      <c r="C3078" s="2" t="s">
        <v>300</v>
      </c>
      <c r="D3078" s="11" t="s">
        <v>734</v>
      </c>
      <c r="E3078" s="11"/>
      <c r="F3078" s="11" t="s">
        <v>110</v>
      </c>
      <c r="G3078" s="11" t="s">
        <v>608</v>
      </c>
      <c r="H3078" s="11" t="s">
        <v>7269</v>
      </c>
      <c r="I3078" s="68"/>
      <c r="J3078" s="68"/>
      <c r="K3078" s="68"/>
      <c r="L3078" s="68"/>
      <c r="M3078" s="68"/>
      <c r="N3078" s="68"/>
      <c r="O3078" s="31" t="s">
        <v>1508</v>
      </c>
      <c r="P3078" s="31">
        <v>1.45</v>
      </c>
    </row>
    <row r="3079" spans="1:16" x14ac:dyDescent="0.35">
      <c r="A3079" s="2" t="s">
        <v>13</v>
      </c>
      <c r="B3079" s="27">
        <v>2</v>
      </c>
      <c r="C3079" s="2" t="s">
        <v>300</v>
      </c>
      <c r="D3079" s="11" t="s">
        <v>734</v>
      </c>
      <c r="E3079" s="11"/>
      <c r="F3079" s="11" t="s">
        <v>110</v>
      </c>
      <c r="G3079" s="11" t="s">
        <v>608</v>
      </c>
      <c r="H3079" s="11" t="s">
        <v>7279</v>
      </c>
      <c r="I3079" s="68"/>
      <c r="J3079" s="68"/>
      <c r="K3079" s="68"/>
      <c r="L3079" s="68"/>
      <c r="M3079" s="68" t="s">
        <v>2040</v>
      </c>
      <c r="N3079" s="68"/>
      <c r="O3079" s="31" t="s">
        <v>4401</v>
      </c>
      <c r="P3079" s="31">
        <v>1.1599999999999999</v>
      </c>
    </row>
    <row r="3080" spans="1:16" x14ac:dyDescent="0.35">
      <c r="A3080" s="2" t="s">
        <v>13</v>
      </c>
      <c r="B3080" s="27">
        <v>2</v>
      </c>
      <c r="C3080" s="2" t="s">
        <v>300</v>
      </c>
      <c r="D3080" s="11" t="s">
        <v>734</v>
      </c>
      <c r="E3080" s="11"/>
      <c r="F3080" s="11" t="s">
        <v>111</v>
      </c>
      <c r="G3080" s="11" t="s">
        <v>608</v>
      </c>
      <c r="H3080" s="11" t="s">
        <v>7269</v>
      </c>
      <c r="I3080" s="68"/>
      <c r="J3080" s="68"/>
      <c r="K3080" s="68"/>
      <c r="L3080" s="68"/>
      <c r="M3080" s="68"/>
      <c r="N3080" s="68"/>
      <c r="O3080" s="31" t="s">
        <v>1509</v>
      </c>
      <c r="P3080" s="31">
        <v>1.67</v>
      </c>
    </row>
    <row r="3081" spans="1:16" x14ac:dyDescent="0.35">
      <c r="A3081" s="2" t="s">
        <v>13</v>
      </c>
      <c r="B3081" s="27">
        <v>2</v>
      </c>
      <c r="C3081" s="2" t="s">
        <v>300</v>
      </c>
      <c r="D3081" s="11" t="s">
        <v>734</v>
      </c>
      <c r="E3081" s="11"/>
      <c r="F3081" s="11" t="s">
        <v>111</v>
      </c>
      <c r="G3081" s="11" t="s">
        <v>608</v>
      </c>
      <c r="H3081" s="11" t="s">
        <v>7279</v>
      </c>
      <c r="I3081" s="68"/>
      <c r="J3081" s="68"/>
      <c r="K3081" s="68"/>
      <c r="L3081" s="68"/>
      <c r="M3081" s="68" t="s">
        <v>2040</v>
      </c>
      <c r="N3081" s="68"/>
      <c r="O3081" s="31" t="s">
        <v>4402</v>
      </c>
      <c r="P3081" s="31">
        <v>1.3360000000000001</v>
      </c>
    </row>
    <row r="3082" spans="1:16" x14ac:dyDescent="0.35">
      <c r="A3082" s="2" t="s">
        <v>13</v>
      </c>
      <c r="B3082" s="27">
        <v>2</v>
      </c>
      <c r="C3082" s="2" t="s">
        <v>300</v>
      </c>
      <c r="D3082" s="11" t="s">
        <v>734</v>
      </c>
      <c r="E3082" s="11"/>
      <c r="F3082" s="11" t="s">
        <v>112</v>
      </c>
      <c r="G3082" s="11" t="s">
        <v>608</v>
      </c>
      <c r="H3082" s="11" t="s">
        <v>7269</v>
      </c>
      <c r="I3082" s="68"/>
      <c r="J3082" s="68"/>
      <c r="K3082" s="68"/>
      <c r="L3082" s="68"/>
      <c r="M3082" s="68"/>
      <c r="N3082" s="68"/>
      <c r="O3082" s="31" t="s">
        <v>1510</v>
      </c>
      <c r="P3082" s="31">
        <v>1.67</v>
      </c>
    </row>
    <row r="3083" spans="1:16" x14ac:dyDescent="0.35">
      <c r="A3083" s="2" t="s">
        <v>13</v>
      </c>
      <c r="B3083" s="27">
        <v>2</v>
      </c>
      <c r="C3083" s="2" t="s">
        <v>300</v>
      </c>
      <c r="D3083" s="11" t="s">
        <v>734</v>
      </c>
      <c r="E3083" s="11"/>
      <c r="F3083" s="11" t="s">
        <v>112</v>
      </c>
      <c r="G3083" s="11" t="s">
        <v>608</v>
      </c>
      <c r="H3083" s="11" t="s">
        <v>7279</v>
      </c>
      <c r="I3083" s="68"/>
      <c r="J3083" s="68"/>
      <c r="K3083" s="68"/>
      <c r="L3083" s="68"/>
      <c r="M3083" s="68" t="s">
        <v>2040</v>
      </c>
      <c r="N3083" s="68"/>
      <c r="O3083" s="31" t="s">
        <v>4403</v>
      </c>
      <c r="P3083" s="31">
        <v>1.3360000000000001</v>
      </c>
    </row>
    <row r="3084" spans="1:16" x14ac:dyDescent="0.35">
      <c r="A3084" s="2" t="s">
        <v>13</v>
      </c>
      <c r="B3084" s="27">
        <v>2</v>
      </c>
      <c r="C3084" s="2" t="s">
        <v>300</v>
      </c>
      <c r="D3084" s="11" t="s">
        <v>734</v>
      </c>
      <c r="E3084" s="11"/>
      <c r="F3084" s="11" t="s">
        <v>174</v>
      </c>
      <c r="G3084" s="11" t="s">
        <v>608</v>
      </c>
      <c r="H3084" s="11" t="s">
        <v>7269</v>
      </c>
      <c r="I3084" s="68"/>
      <c r="J3084" s="68"/>
      <c r="K3084" s="68"/>
      <c r="L3084" s="68"/>
      <c r="M3084" s="68"/>
      <c r="N3084" s="68"/>
      <c r="O3084" s="31" t="s">
        <v>1511</v>
      </c>
      <c r="P3084" s="31">
        <v>2.2000000000000002</v>
      </c>
    </row>
    <row r="3085" spans="1:16" x14ac:dyDescent="0.35">
      <c r="A3085" s="2" t="s">
        <v>13</v>
      </c>
      <c r="B3085" s="27">
        <v>2</v>
      </c>
      <c r="C3085" s="2" t="s">
        <v>300</v>
      </c>
      <c r="D3085" s="11" t="s">
        <v>734</v>
      </c>
      <c r="E3085" s="11"/>
      <c r="F3085" s="11" t="s">
        <v>174</v>
      </c>
      <c r="G3085" s="11" t="s">
        <v>608</v>
      </c>
      <c r="H3085" s="11" t="s">
        <v>7279</v>
      </c>
      <c r="I3085" s="68"/>
      <c r="J3085" s="68"/>
      <c r="K3085" s="68"/>
      <c r="L3085" s="68"/>
      <c r="M3085" s="68" t="s">
        <v>2040</v>
      </c>
      <c r="N3085" s="68"/>
      <c r="O3085" s="31" t="s">
        <v>4404</v>
      </c>
      <c r="P3085" s="31">
        <v>1.76</v>
      </c>
    </row>
    <row r="3086" spans="1:16" x14ac:dyDescent="0.35">
      <c r="A3086" s="2" t="s">
        <v>13</v>
      </c>
      <c r="B3086" s="27">
        <v>2</v>
      </c>
      <c r="C3086" s="2" t="s">
        <v>300</v>
      </c>
      <c r="D3086" s="11" t="s">
        <v>732</v>
      </c>
      <c r="E3086" s="11"/>
      <c r="F3086" s="11" t="s">
        <v>142</v>
      </c>
      <c r="G3086" s="11" t="s">
        <v>99</v>
      </c>
      <c r="H3086" s="11" t="s">
        <v>7269</v>
      </c>
      <c r="I3086" s="68"/>
      <c r="J3086" s="68"/>
      <c r="K3086" s="68"/>
      <c r="L3086" s="68"/>
      <c r="M3086" s="68"/>
      <c r="N3086" s="68"/>
      <c r="O3086" s="31" t="s">
        <v>1512</v>
      </c>
      <c r="P3086" s="31">
        <v>0.31900000000000001</v>
      </c>
    </row>
    <row r="3087" spans="1:16" x14ac:dyDescent="0.35">
      <c r="A3087" s="2" t="s">
        <v>13</v>
      </c>
      <c r="B3087" s="27">
        <v>2</v>
      </c>
      <c r="C3087" s="2" t="s">
        <v>300</v>
      </c>
      <c r="D3087" s="11" t="s">
        <v>732</v>
      </c>
      <c r="E3087" s="11"/>
      <c r="F3087" s="11" t="s">
        <v>142</v>
      </c>
      <c r="G3087" s="11" t="s">
        <v>99</v>
      </c>
      <c r="H3087" s="11" t="s">
        <v>7279</v>
      </c>
      <c r="I3087" s="68"/>
      <c r="J3087" s="68"/>
      <c r="K3087" s="68"/>
      <c r="L3087" s="68"/>
      <c r="M3087" s="68" t="s">
        <v>2040</v>
      </c>
      <c r="N3087" s="68"/>
      <c r="O3087" s="31" t="s">
        <v>4405</v>
      </c>
      <c r="P3087" s="31">
        <v>0.255</v>
      </c>
    </row>
    <row r="3088" spans="1:16" x14ac:dyDescent="0.35">
      <c r="A3088" s="2" t="s">
        <v>13</v>
      </c>
      <c r="B3088" s="27">
        <v>2</v>
      </c>
      <c r="C3088" s="2" t="s">
        <v>300</v>
      </c>
      <c r="D3088" s="11" t="s">
        <v>732</v>
      </c>
      <c r="E3088" s="11"/>
      <c r="F3088" s="11" t="s">
        <v>142</v>
      </c>
      <c r="G3088" s="11" t="s">
        <v>99</v>
      </c>
      <c r="H3088" s="11" t="s">
        <v>7288</v>
      </c>
      <c r="I3088" s="68"/>
      <c r="J3088" s="68"/>
      <c r="K3088" s="68"/>
      <c r="L3088" s="68"/>
      <c r="M3088" s="68"/>
      <c r="N3088" s="68" t="s">
        <v>2040</v>
      </c>
      <c r="O3088" s="31" t="s">
        <v>4406</v>
      </c>
      <c r="P3088" s="31">
        <v>0.255</v>
      </c>
    </row>
    <row r="3089" spans="1:16" x14ac:dyDescent="0.35">
      <c r="A3089" s="2" t="s">
        <v>13</v>
      </c>
      <c r="B3089" s="27">
        <v>2</v>
      </c>
      <c r="C3089" s="2" t="s">
        <v>300</v>
      </c>
      <c r="D3089" s="11" t="s">
        <v>732</v>
      </c>
      <c r="E3089" s="11"/>
      <c r="F3089" s="11" t="s">
        <v>142</v>
      </c>
      <c r="G3089" s="11" t="s">
        <v>99</v>
      </c>
      <c r="H3089" s="11" t="s">
        <v>7276</v>
      </c>
      <c r="I3089" s="68"/>
      <c r="J3089" s="68"/>
      <c r="K3089" s="68"/>
      <c r="L3089" s="68"/>
      <c r="M3089" s="68" t="s">
        <v>2040</v>
      </c>
      <c r="N3089" s="68" t="s">
        <v>2040</v>
      </c>
      <c r="O3089" s="31" t="s">
        <v>4407</v>
      </c>
      <c r="P3089" s="31">
        <v>0.191</v>
      </c>
    </row>
    <row r="3090" spans="1:16" x14ac:dyDescent="0.35">
      <c r="A3090" s="2" t="s">
        <v>13</v>
      </c>
      <c r="B3090" s="27">
        <v>2</v>
      </c>
      <c r="C3090" s="2" t="s">
        <v>300</v>
      </c>
      <c r="D3090" s="11" t="s">
        <v>732</v>
      </c>
      <c r="E3090" s="11"/>
      <c r="F3090" s="11" t="s">
        <v>142</v>
      </c>
      <c r="G3090" s="11" t="s">
        <v>659</v>
      </c>
      <c r="H3090" s="11" t="s">
        <v>7269</v>
      </c>
      <c r="I3090" s="68"/>
      <c r="J3090" s="68"/>
      <c r="K3090" s="68"/>
      <c r="L3090" s="68"/>
      <c r="M3090" s="68"/>
      <c r="N3090" s="68"/>
      <c r="O3090" s="31" t="s">
        <v>1513</v>
      </c>
      <c r="P3090" s="31">
        <v>1.0589999999999999</v>
      </c>
    </row>
    <row r="3091" spans="1:16" x14ac:dyDescent="0.35">
      <c r="A3091" s="2" t="s">
        <v>13</v>
      </c>
      <c r="B3091" s="27">
        <v>2</v>
      </c>
      <c r="C3091" s="2" t="s">
        <v>300</v>
      </c>
      <c r="D3091" s="11" t="s">
        <v>732</v>
      </c>
      <c r="E3091" s="11"/>
      <c r="F3091" s="11" t="s">
        <v>142</v>
      </c>
      <c r="G3091" s="11" t="s">
        <v>659</v>
      </c>
      <c r="H3091" s="11" t="s">
        <v>7279</v>
      </c>
      <c r="I3091" s="68"/>
      <c r="J3091" s="68"/>
      <c r="K3091" s="68"/>
      <c r="L3091" s="68"/>
      <c r="M3091" s="68" t="s">
        <v>2040</v>
      </c>
      <c r="N3091" s="68"/>
      <c r="O3091" s="31" t="s">
        <v>4408</v>
      </c>
      <c r="P3091" s="31">
        <v>0.84699999999999998</v>
      </c>
    </row>
    <row r="3092" spans="1:16" x14ac:dyDescent="0.35">
      <c r="A3092" s="2" t="s">
        <v>13</v>
      </c>
      <c r="B3092" s="27">
        <v>2</v>
      </c>
      <c r="C3092" s="2" t="s">
        <v>300</v>
      </c>
      <c r="D3092" s="11" t="s">
        <v>732</v>
      </c>
      <c r="E3092" s="11"/>
      <c r="F3092" s="11" t="s">
        <v>142</v>
      </c>
      <c r="G3092" s="11" t="s">
        <v>659</v>
      </c>
      <c r="H3092" s="11" t="s">
        <v>7288</v>
      </c>
      <c r="I3092" s="68"/>
      <c r="J3092" s="68"/>
      <c r="K3092" s="68"/>
      <c r="L3092" s="68"/>
      <c r="M3092" s="68"/>
      <c r="N3092" s="68" t="s">
        <v>2040</v>
      </c>
      <c r="O3092" s="31" t="s">
        <v>4409</v>
      </c>
      <c r="P3092" s="31">
        <v>0.84699999999999998</v>
      </c>
    </row>
    <row r="3093" spans="1:16" x14ac:dyDescent="0.35">
      <c r="A3093" s="2" t="s">
        <v>13</v>
      </c>
      <c r="B3093" s="27">
        <v>2</v>
      </c>
      <c r="C3093" s="2" t="s">
        <v>300</v>
      </c>
      <c r="D3093" s="11" t="s">
        <v>732</v>
      </c>
      <c r="E3093" s="11"/>
      <c r="F3093" s="11" t="s">
        <v>142</v>
      </c>
      <c r="G3093" s="11" t="s">
        <v>659</v>
      </c>
      <c r="H3093" s="11" t="s">
        <v>7276</v>
      </c>
      <c r="I3093" s="68"/>
      <c r="J3093" s="68"/>
      <c r="K3093" s="68"/>
      <c r="L3093" s="68"/>
      <c r="M3093" s="68" t="s">
        <v>2040</v>
      </c>
      <c r="N3093" s="68" t="s">
        <v>2040</v>
      </c>
      <c r="O3093" s="31" t="s">
        <v>4410</v>
      </c>
      <c r="P3093" s="31">
        <v>0.63500000000000001</v>
      </c>
    </row>
    <row r="3094" spans="1:16" x14ac:dyDescent="0.35">
      <c r="A3094" s="2" t="s">
        <v>13</v>
      </c>
      <c r="B3094" s="27">
        <v>2</v>
      </c>
      <c r="C3094" s="2" t="s">
        <v>300</v>
      </c>
      <c r="D3094" s="11" t="s">
        <v>732</v>
      </c>
      <c r="E3094" s="11"/>
      <c r="F3094" s="11" t="s">
        <v>110</v>
      </c>
      <c r="G3094" s="11" t="s">
        <v>99</v>
      </c>
      <c r="H3094" s="11" t="s">
        <v>7269</v>
      </c>
      <c r="I3094" s="68"/>
      <c r="J3094" s="68"/>
      <c r="K3094" s="68"/>
      <c r="L3094" s="68"/>
      <c r="M3094" s="68"/>
      <c r="N3094" s="68"/>
      <c r="O3094" s="31" t="s">
        <v>1514</v>
      </c>
      <c r="P3094" s="31">
        <v>0.95699999999999996</v>
      </c>
    </row>
    <row r="3095" spans="1:16" x14ac:dyDescent="0.35">
      <c r="A3095" s="2" t="s">
        <v>13</v>
      </c>
      <c r="B3095" s="27">
        <v>2</v>
      </c>
      <c r="C3095" s="2" t="s">
        <v>300</v>
      </c>
      <c r="D3095" s="11" t="s">
        <v>732</v>
      </c>
      <c r="E3095" s="11"/>
      <c r="F3095" s="11" t="s">
        <v>110</v>
      </c>
      <c r="G3095" s="11" t="s">
        <v>99</v>
      </c>
      <c r="H3095" s="11" t="s">
        <v>7279</v>
      </c>
      <c r="I3095" s="68"/>
      <c r="J3095" s="68"/>
      <c r="K3095" s="68"/>
      <c r="L3095" s="68"/>
      <c r="M3095" s="68" t="s">
        <v>2040</v>
      </c>
      <c r="N3095" s="68"/>
      <c r="O3095" s="31" t="s">
        <v>4411</v>
      </c>
      <c r="P3095" s="31">
        <v>0.76600000000000001</v>
      </c>
    </row>
    <row r="3096" spans="1:16" x14ac:dyDescent="0.35">
      <c r="A3096" s="2" t="s">
        <v>13</v>
      </c>
      <c r="B3096" s="27">
        <v>2</v>
      </c>
      <c r="C3096" s="2" t="s">
        <v>300</v>
      </c>
      <c r="D3096" s="11" t="s">
        <v>732</v>
      </c>
      <c r="E3096" s="11"/>
      <c r="F3096" s="11" t="s">
        <v>110</v>
      </c>
      <c r="G3096" s="11" t="s">
        <v>99</v>
      </c>
      <c r="H3096" s="11" t="s">
        <v>7288</v>
      </c>
      <c r="I3096" s="68"/>
      <c r="J3096" s="68"/>
      <c r="K3096" s="68"/>
      <c r="L3096" s="68"/>
      <c r="M3096" s="68"/>
      <c r="N3096" s="68" t="s">
        <v>2040</v>
      </c>
      <c r="O3096" s="31" t="s">
        <v>4412</v>
      </c>
      <c r="P3096" s="31">
        <v>0.76600000000000001</v>
      </c>
    </row>
    <row r="3097" spans="1:16" x14ac:dyDescent="0.35">
      <c r="A3097" s="2" t="s">
        <v>13</v>
      </c>
      <c r="B3097" s="27">
        <v>2</v>
      </c>
      <c r="C3097" s="2" t="s">
        <v>300</v>
      </c>
      <c r="D3097" s="11" t="s">
        <v>732</v>
      </c>
      <c r="E3097" s="11"/>
      <c r="F3097" s="11" t="s">
        <v>110</v>
      </c>
      <c r="G3097" s="11" t="s">
        <v>99</v>
      </c>
      <c r="H3097" s="11" t="s">
        <v>7276</v>
      </c>
      <c r="I3097" s="68"/>
      <c r="J3097" s="68"/>
      <c r="K3097" s="68"/>
      <c r="L3097" s="68"/>
      <c r="M3097" s="68" t="s">
        <v>2040</v>
      </c>
      <c r="N3097" s="68" t="s">
        <v>2040</v>
      </c>
      <c r="O3097" s="31" t="s">
        <v>4413</v>
      </c>
      <c r="P3097" s="31">
        <v>0.57399999999999995</v>
      </c>
    </row>
    <row r="3098" spans="1:16" x14ac:dyDescent="0.35">
      <c r="A3098" s="2" t="s">
        <v>13</v>
      </c>
      <c r="B3098" s="27">
        <v>2</v>
      </c>
      <c r="C3098" s="2" t="s">
        <v>300</v>
      </c>
      <c r="D3098" s="11" t="s">
        <v>732</v>
      </c>
      <c r="E3098" s="11"/>
      <c r="F3098" s="11" t="s">
        <v>110</v>
      </c>
      <c r="G3098" s="11" t="s">
        <v>659</v>
      </c>
      <c r="H3098" s="11" t="s">
        <v>7269</v>
      </c>
      <c r="I3098" s="68"/>
      <c r="J3098" s="68"/>
      <c r="K3098" s="68"/>
      <c r="L3098" s="68"/>
      <c r="M3098" s="68"/>
      <c r="N3098" s="68"/>
      <c r="O3098" s="31" t="s">
        <v>1515</v>
      </c>
      <c r="P3098" s="31">
        <v>1.4790000000000001</v>
      </c>
    </row>
    <row r="3099" spans="1:16" x14ac:dyDescent="0.35">
      <c r="A3099" s="2" t="s">
        <v>13</v>
      </c>
      <c r="B3099" s="27">
        <v>2</v>
      </c>
      <c r="C3099" s="2" t="s">
        <v>300</v>
      </c>
      <c r="D3099" s="11" t="s">
        <v>732</v>
      </c>
      <c r="E3099" s="11"/>
      <c r="F3099" s="11" t="s">
        <v>110</v>
      </c>
      <c r="G3099" s="11" t="s">
        <v>659</v>
      </c>
      <c r="H3099" s="11" t="s">
        <v>7279</v>
      </c>
      <c r="I3099" s="68"/>
      <c r="J3099" s="68"/>
      <c r="K3099" s="68"/>
      <c r="L3099" s="68"/>
      <c r="M3099" s="68" t="s">
        <v>2040</v>
      </c>
      <c r="N3099" s="68"/>
      <c r="O3099" s="31" t="s">
        <v>4414</v>
      </c>
      <c r="P3099" s="31">
        <v>1.1830000000000001</v>
      </c>
    </row>
    <row r="3100" spans="1:16" x14ac:dyDescent="0.35">
      <c r="A3100" s="2" t="s">
        <v>13</v>
      </c>
      <c r="B3100" s="27">
        <v>2</v>
      </c>
      <c r="C3100" s="2" t="s">
        <v>300</v>
      </c>
      <c r="D3100" s="11" t="s">
        <v>732</v>
      </c>
      <c r="E3100" s="11"/>
      <c r="F3100" s="11" t="s">
        <v>110</v>
      </c>
      <c r="G3100" s="11" t="s">
        <v>659</v>
      </c>
      <c r="H3100" s="11" t="s">
        <v>7288</v>
      </c>
      <c r="I3100" s="68"/>
      <c r="J3100" s="68"/>
      <c r="K3100" s="68"/>
      <c r="L3100" s="68"/>
      <c r="M3100" s="68"/>
      <c r="N3100" s="68" t="s">
        <v>2040</v>
      </c>
      <c r="O3100" s="31" t="s">
        <v>4415</v>
      </c>
      <c r="P3100" s="31">
        <v>1.1830000000000001</v>
      </c>
    </row>
    <row r="3101" spans="1:16" x14ac:dyDescent="0.35">
      <c r="A3101" s="2" t="s">
        <v>13</v>
      </c>
      <c r="B3101" s="27">
        <v>2</v>
      </c>
      <c r="C3101" s="2" t="s">
        <v>300</v>
      </c>
      <c r="D3101" s="11" t="s">
        <v>732</v>
      </c>
      <c r="E3101" s="11"/>
      <c r="F3101" s="11" t="s">
        <v>110</v>
      </c>
      <c r="G3101" s="11" t="s">
        <v>659</v>
      </c>
      <c r="H3101" s="11" t="s">
        <v>7276</v>
      </c>
      <c r="I3101" s="68"/>
      <c r="J3101" s="68"/>
      <c r="K3101" s="68"/>
      <c r="L3101" s="68"/>
      <c r="M3101" s="68" t="s">
        <v>2040</v>
      </c>
      <c r="N3101" s="68" t="s">
        <v>2040</v>
      </c>
      <c r="O3101" s="31" t="s">
        <v>4416</v>
      </c>
      <c r="P3101" s="31">
        <v>0.88700000000000001</v>
      </c>
    </row>
    <row r="3102" spans="1:16" x14ac:dyDescent="0.35">
      <c r="A3102" s="2" t="s">
        <v>13</v>
      </c>
      <c r="B3102" s="27">
        <v>2</v>
      </c>
      <c r="C3102" s="2" t="s">
        <v>300</v>
      </c>
      <c r="D3102" s="11" t="s">
        <v>732</v>
      </c>
      <c r="E3102" s="11"/>
      <c r="F3102" s="11" t="s">
        <v>111</v>
      </c>
      <c r="G3102" s="11" t="s">
        <v>99</v>
      </c>
      <c r="H3102" s="11" t="s">
        <v>7269</v>
      </c>
      <c r="I3102" s="68"/>
      <c r="J3102" s="68"/>
      <c r="K3102" s="68"/>
      <c r="L3102" s="68"/>
      <c r="M3102" s="68"/>
      <c r="N3102" s="68"/>
      <c r="O3102" s="31" t="s">
        <v>1516</v>
      </c>
      <c r="P3102" s="31">
        <v>0.95699999999999996</v>
      </c>
    </row>
    <row r="3103" spans="1:16" x14ac:dyDescent="0.35">
      <c r="A3103" s="2" t="s">
        <v>13</v>
      </c>
      <c r="B3103" s="27">
        <v>2</v>
      </c>
      <c r="C3103" s="2" t="s">
        <v>300</v>
      </c>
      <c r="D3103" s="11" t="s">
        <v>732</v>
      </c>
      <c r="E3103" s="11"/>
      <c r="F3103" s="11" t="s">
        <v>111</v>
      </c>
      <c r="G3103" s="11" t="s">
        <v>99</v>
      </c>
      <c r="H3103" s="11" t="s">
        <v>7279</v>
      </c>
      <c r="I3103" s="68"/>
      <c r="J3103" s="68"/>
      <c r="K3103" s="68"/>
      <c r="L3103" s="68"/>
      <c r="M3103" s="68" t="s">
        <v>2040</v>
      </c>
      <c r="N3103" s="68"/>
      <c r="O3103" s="31" t="s">
        <v>4417</v>
      </c>
      <c r="P3103" s="31">
        <v>0.76600000000000001</v>
      </c>
    </row>
    <row r="3104" spans="1:16" x14ac:dyDescent="0.35">
      <c r="A3104" s="2" t="s">
        <v>13</v>
      </c>
      <c r="B3104" s="27">
        <v>2</v>
      </c>
      <c r="C3104" s="2" t="s">
        <v>300</v>
      </c>
      <c r="D3104" s="11" t="s">
        <v>732</v>
      </c>
      <c r="E3104" s="11"/>
      <c r="F3104" s="11" t="s">
        <v>111</v>
      </c>
      <c r="G3104" s="11" t="s">
        <v>99</v>
      </c>
      <c r="H3104" s="11" t="s">
        <v>7288</v>
      </c>
      <c r="I3104" s="68"/>
      <c r="J3104" s="68"/>
      <c r="K3104" s="68"/>
      <c r="L3104" s="68"/>
      <c r="M3104" s="68"/>
      <c r="N3104" s="68" t="s">
        <v>2040</v>
      </c>
      <c r="O3104" s="31" t="s">
        <v>4418</v>
      </c>
      <c r="P3104" s="31">
        <v>0.76600000000000001</v>
      </c>
    </row>
    <row r="3105" spans="1:16" x14ac:dyDescent="0.35">
      <c r="A3105" s="2" t="s">
        <v>13</v>
      </c>
      <c r="B3105" s="27">
        <v>2</v>
      </c>
      <c r="C3105" s="2" t="s">
        <v>300</v>
      </c>
      <c r="D3105" s="11" t="s">
        <v>732</v>
      </c>
      <c r="E3105" s="11"/>
      <c r="F3105" s="11" t="s">
        <v>111</v>
      </c>
      <c r="G3105" s="11" t="s">
        <v>99</v>
      </c>
      <c r="H3105" s="11" t="s">
        <v>7276</v>
      </c>
      <c r="I3105" s="68"/>
      <c r="J3105" s="68"/>
      <c r="K3105" s="68"/>
      <c r="L3105" s="68"/>
      <c r="M3105" s="68" t="s">
        <v>2040</v>
      </c>
      <c r="N3105" s="68" t="s">
        <v>2040</v>
      </c>
      <c r="O3105" s="31" t="s">
        <v>4419</v>
      </c>
      <c r="P3105" s="31">
        <v>0.57399999999999995</v>
      </c>
    </row>
    <row r="3106" spans="1:16" x14ac:dyDescent="0.35">
      <c r="A3106" s="2" t="s">
        <v>13</v>
      </c>
      <c r="B3106" s="27">
        <v>2</v>
      </c>
      <c r="C3106" s="2" t="s">
        <v>300</v>
      </c>
      <c r="D3106" s="11" t="s">
        <v>732</v>
      </c>
      <c r="E3106" s="11"/>
      <c r="F3106" s="11" t="s">
        <v>111</v>
      </c>
      <c r="G3106" s="11" t="s">
        <v>659</v>
      </c>
      <c r="H3106" s="11" t="s">
        <v>7269</v>
      </c>
      <c r="I3106" s="68"/>
      <c r="J3106" s="68"/>
      <c r="K3106" s="68"/>
      <c r="L3106" s="68"/>
      <c r="M3106" s="68"/>
      <c r="N3106" s="68"/>
      <c r="O3106" s="31" t="s">
        <v>1517</v>
      </c>
      <c r="P3106" s="31">
        <v>1.9139999999999999</v>
      </c>
    </row>
    <row r="3107" spans="1:16" x14ac:dyDescent="0.35">
      <c r="A3107" s="2" t="s">
        <v>13</v>
      </c>
      <c r="B3107" s="27">
        <v>2</v>
      </c>
      <c r="C3107" s="2" t="s">
        <v>300</v>
      </c>
      <c r="D3107" s="11" t="s">
        <v>732</v>
      </c>
      <c r="E3107" s="11"/>
      <c r="F3107" s="11" t="s">
        <v>111</v>
      </c>
      <c r="G3107" s="11" t="s">
        <v>659</v>
      </c>
      <c r="H3107" s="11" t="s">
        <v>7279</v>
      </c>
      <c r="I3107" s="68"/>
      <c r="J3107" s="68"/>
      <c r="K3107" s="68"/>
      <c r="L3107" s="68"/>
      <c r="M3107" s="68" t="s">
        <v>2040</v>
      </c>
      <c r="N3107" s="68"/>
      <c r="O3107" s="31" t="s">
        <v>4420</v>
      </c>
      <c r="P3107" s="31">
        <v>1.5309999999999999</v>
      </c>
    </row>
    <row r="3108" spans="1:16" x14ac:dyDescent="0.35">
      <c r="A3108" s="2" t="s">
        <v>13</v>
      </c>
      <c r="B3108" s="27">
        <v>2</v>
      </c>
      <c r="C3108" s="2" t="s">
        <v>300</v>
      </c>
      <c r="D3108" s="11" t="s">
        <v>732</v>
      </c>
      <c r="E3108" s="11"/>
      <c r="F3108" s="11" t="s">
        <v>111</v>
      </c>
      <c r="G3108" s="11" t="s">
        <v>659</v>
      </c>
      <c r="H3108" s="11" t="s">
        <v>7288</v>
      </c>
      <c r="I3108" s="68"/>
      <c r="J3108" s="68"/>
      <c r="K3108" s="68"/>
      <c r="L3108" s="68"/>
      <c r="M3108" s="68"/>
      <c r="N3108" s="68" t="s">
        <v>2040</v>
      </c>
      <c r="O3108" s="31" t="s">
        <v>4421</v>
      </c>
      <c r="P3108" s="31">
        <v>1.5309999999999999</v>
      </c>
    </row>
    <row r="3109" spans="1:16" x14ac:dyDescent="0.35">
      <c r="A3109" s="2" t="s">
        <v>13</v>
      </c>
      <c r="B3109" s="27">
        <v>2</v>
      </c>
      <c r="C3109" s="2" t="s">
        <v>300</v>
      </c>
      <c r="D3109" s="11" t="s">
        <v>732</v>
      </c>
      <c r="E3109" s="11"/>
      <c r="F3109" s="11" t="s">
        <v>111</v>
      </c>
      <c r="G3109" s="11" t="s">
        <v>659</v>
      </c>
      <c r="H3109" s="11" t="s">
        <v>7276</v>
      </c>
      <c r="I3109" s="68"/>
      <c r="J3109" s="68"/>
      <c r="K3109" s="68"/>
      <c r="L3109" s="68"/>
      <c r="M3109" s="68" t="s">
        <v>2040</v>
      </c>
      <c r="N3109" s="68" t="s">
        <v>2040</v>
      </c>
      <c r="O3109" s="31" t="s">
        <v>4422</v>
      </c>
      <c r="P3109" s="31">
        <v>1.1479999999999999</v>
      </c>
    </row>
    <row r="3110" spans="1:16" x14ac:dyDescent="0.35">
      <c r="A3110" s="2" t="s">
        <v>13</v>
      </c>
      <c r="B3110" s="27">
        <v>2</v>
      </c>
      <c r="C3110" s="2" t="s">
        <v>300</v>
      </c>
      <c r="D3110" s="11" t="s">
        <v>732</v>
      </c>
      <c r="E3110" s="11"/>
      <c r="F3110" s="11" t="s">
        <v>112</v>
      </c>
      <c r="G3110" s="11" t="s">
        <v>99</v>
      </c>
      <c r="H3110" s="11" t="s">
        <v>7269</v>
      </c>
      <c r="I3110" s="68"/>
      <c r="J3110" s="68"/>
      <c r="K3110" s="68"/>
      <c r="L3110" s="68"/>
      <c r="M3110" s="68"/>
      <c r="N3110" s="68"/>
      <c r="O3110" s="31" t="s">
        <v>1518</v>
      </c>
      <c r="P3110" s="31">
        <v>0.95699999999999996</v>
      </c>
    </row>
    <row r="3111" spans="1:16" x14ac:dyDescent="0.35">
      <c r="A3111" s="2" t="s">
        <v>13</v>
      </c>
      <c r="B3111" s="27">
        <v>2</v>
      </c>
      <c r="C3111" s="2" t="s">
        <v>300</v>
      </c>
      <c r="D3111" s="11" t="s">
        <v>732</v>
      </c>
      <c r="E3111" s="11"/>
      <c r="F3111" s="11" t="s">
        <v>112</v>
      </c>
      <c r="G3111" s="11" t="s">
        <v>99</v>
      </c>
      <c r="H3111" s="11" t="s">
        <v>7279</v>
      </c>
      <c r="I3111" s="68"/>
      <c r="J3111" s="68"/>
      <c r="K3111" s="68"/>
      <c r="L3111" s="68"/>
      <c r="M3111" s="68" t="s">
        <v>2040</v>
      </c>
      <c r="N3111" s="68"/>
      <c r="O3111" s="31" t="s">
        <v>4423</v>
      </c>
      <c r="P3111" s="31">
        <v>0.76600000000000001</v>
      </c>
    </row>
    <row r="3112" spans="1:16" x14ac:dyDescent="0.35">
      <c r="A3112" s="2" t="s">
        <v>13</v>
      </c>
      <c r="B3112" s="27">
        <v>2</v>
      </c>
      <c r="C3112" s="2" t="s">
        <v>300</v>
      </c>
      <c r="D3112" s="11" t="s">
        <v>732</v>
      </c>
      <c r="E3112" s="11"/>
      <c r="F3112" s="11" t="s">
        <v>112</v>
      </c>
      <c r="G3112" s="11" t="s">
        <v>99</v>
      </c>
      <c r="H3112" s="11" t="s">
        <v>7288</v>
      </c>
      <c r="I3112" s="68"/>
      <c r="J3112" s="68"/>
      <c r="K3112" s="68"/>
      <c r="L3112" s="68"/>
      <c r="M3112" s="68"/>
      <c r="N3112" s="68" t="s">
        <v>2040</v>
      </c>
      <c r="O3112" s="31" t="s">
        <v>4424</v>
      </c>
      <c r="P3112" s="31">
        <v>0.76600000000000001</v>
      </c>
    </row>
    <row r="3113" spans="1:16" x14ac:dyDescent="0.35">
      <c r="A3113" s="2" t="s">
        <v>13</v>
      </c>
      <c r="B3113" s="27">
        <v>2</v>
      </c>
      <c r="C3113" s="2" t="s">
        <v>300</v>
      </c>
      <c r="D3113" s="11" t="s">
        <v>732</v>
      </c>
      <c r="E3113" s="11"/>
      <c r="F3113" s="11" t="s">
        <v>112</v>
      </c>
      <c r="G3113" s="11" t="s">
        <v>99</v>
      </c>
      <c r="H3113" s="11" t="s">
        <v>7276</v>
      </c>
      <c r="I3113" s="68"/>
      <c r="J3113" s="68"/>
      <c r="K3113" s="68"/>
      <c r="L3113" s="68"/>
      <c r="M3113" s="68" t="s">
        <v>2040</v>
      </c>
      <c r="N3113" s="68" t="s">
        <v>2040</v>
      </c>
      <c r="O3113" s="31" t="s">
        <v>4425</v>
      </c>
      <c r="P3113" s="31">
        <v>0.57399999999999995</v>
      </c>
    </row>
    <row r="3114" spans="1:16" x14ac:dyDescent="0.35">
      <c r="A3114" s="2" t="s">
        <v>13</v>
      </c>
      <c r="B3114" s="27">
        <v>2</v>
      </c>
      <c r="C3114" s="2" t="s">
        <v>300</v>
      </c>
      <c r="D3114" s="11" t="s">
        <v>732</v>
      </c>
      <c r="E3114" s="11"/>
      <c r="F3114" s="11" t="s">
        <v>112</v>
      </c>
      <c r="G3114" s="11" t="s">
        <v>659</v>
      </c>
      <c r="H3114" s="11" t="s">
        <v>7269</v>
      </c>
      <c r="I3114" s="68"/>
      <c r="J3114" s="68"/>
      <c r="K3114" s="68"/>
      <c r="L3114" s="68"/>
      <c r="M3114" s="68"/>
      <c r="N3114" s="68"/>
      <c r="O3114" s="31" t="s">
        <v>1519</v>
      </c>
      <c r="P3114" s="31">
        <v>2.117</v>
      </c>
    </row>
    <row r="3115" spans="1:16" x14ac:dyDescent="0.35">
      <c r="A3115" s="2" t="s">
        <v>13</v>
      </c>
      <c r="B3115" s="27">
        <v>2</v>
      </c>
      <c r="C3115" s="2" t="s">
        <v>300</v>
      </c>
      <c r="D3115" s="11" t="s">
        <v>732</v>
      </c>
      <c r="E3115" s="11"/>
      <c r="F3115" s="11" t="s">
        <v>112</v>
      </c>
      <c r="G3115" s="11" t="s">
        <v>659</v>
      </c>
      <c r="H3115" s="11" t="s">
        <v>7279</v>
      </c>
      <c r="I3115" s="68"/>
      <c r="J3115" s="68"/>
      <c r="K3115" s="68"/>
      <c r="L3115" s="68"/>
      <c r="M3115" s="68" t="s">
        <v>2040</v>
      </c>
      <c r="N3115" s="68"/>
      <c r="O3115" s="31" t="s">
        <v>4426</v>
      </c>
      <c r="P3115" s="31">
        <v>1.694</v>
      </c>
    </row>
    <row r="3116" spans="1:16" x14ac:dyDescent="0.35">
      <c r="A3116" s="2" t="s">
        <v>13</v>
      </c>
      <c r="B3116" s="27">
        <v>2</v>
      </c>
      <c r="C3116" s="2" t="s">
        <v>300</v>
      </c>
      <c r="D3116" s="11" t="s">
        <v>732</v>
      </c>
      <c r="E3116" s="11"/>
      <c r="F3116" s="11" t="s">
        <v>112</v>
      </c>
      <c r="G3116" s="11" t="s">
        <v>659</v>
      </c>
      <c r="H3116" s="11" t="s">
        <v>7288</v>
      </c>
      <c r="I3116" s="68"/>
      <c r="J3116" s="68"/>
      <c r="K3116" s="68"/>
      <c r="L3116" s="68"/>
      <c r="M3116" s="68"/>
      <c r="N3116" s="68" t="s">
        <v>2040</v>
      </c>
      <c r="O3116" s="31" t="s">
        <v>4427</v>
      </c>
      <c r="P3116" s="31">
        <v>1.694</v>
      </c>
    </row>
    <row r="3117" spans="1:16" x14ac:dyDescent="0.35">
      <c r="A3117" s="2" t="s">
        <v>13</v>
      </c>
      <c r="B3117" s="27">
        <v>2</v>
      </c>
      <c r="C3117" s="2" t="s">
        <v>300</v>
      </c>
      <c r="D3117" s="11" t="s">
        <v>732</v>
      </c>
      <c r="E3117" s="11"/>
      <c r="F3117" s="11" t="s">
        <v>112</v>
      </c>
      <c r="G3117" s="11" t="s">
        <v>659</v>
      </c>
      <c r="H3117" s="11" t="s">
        <v>7276</v>
      </c>
      <c r="I3117" s="68"/>
      <c r="J3117" s="68"/>
      <c r="K3117" s="68"/>
      <c r="L3117" s="68"/>
      <c r="M3117" s="68" t="s">
        <v>2040</v>
      </c>
      <c r="N3117" s="68" t="s">
        <v>2040</v>
      </c>
      <c r="O3117" s="31" t="s">
        <v>4428</v>
      </c>
      <c r="P3117" s="31">
        <v>1.27</v>
      </c>
    </row>
    <row r="3118" spans="1:16" x14ac:dyDescent="0.35">
      <c r="A3118" s="2" t="s">
        <v>13</v>
      </c>
      <c r="B3118" s="27">
        <v>2</v>
      </c>
      <c r="C3118" s="2" t="s">
        <v>300</v>
      </c>
      <c r="D3118" s="11" t="s">
        <v>732</v>
      </c>
      <c r="E3118" s="11"/>
      <c r="F3118" s="11" t="s">
        <v>174</v>
      </c>
      <c r="G3118" s="11" t="s">
        <v>99</v>
      </c>
      <c r="H3118" s="11" t="s">
        <v>7269</v>
      </c>
      <c r="I3118" s="68"/>
      <c r="J3118" s="68"/>
      <c r="K3118" s="68"/>
      <c r="L3118" s="68"/>
      <c r="M3118" s="68"/>
      <c r="N3118" s="68"/>
      <c r="O3118" s="31" t="s">
        <v>1520</v>
      </c>
      <c r="P3118" s="31">
        <v>1.9139999999999999</v>
      </c>
    </row>
    <row r="3119" spans="1:16" x14ac:dyDescent="0.35">
      <c r="A3119" s="2" t="s">
        <v>13</v>
      </c>
      <c r="B3119" s="27">
        <v>2</v>
      </c>
      <c r="C3119" s="2" t="s">
        <v>300</v>
      </c>
      <c r="D3119" s="11" t="s">
        <v>732</v>
      </c>
      <c r="E3119" s="11"/>
      <c r="F3119" s="11" t="s">
        <v>174</v>
      </c>
      <c r="G3119" s="11" t="s">
        <v>99</v>
      </c>
      <c r="H3119" s="11" t="s">
        <v>7279</v>
      </c>
      <c r="I3119" s="68"/>
      <c r="J3119" s="68"/>
      <c r="K3119" s="68"/>
      <c r="L3119" s="68"/>
      <c r="M3119" s="68" t="s">
        <v>2040</v>
      </c>
      <c r="N3119" s="68"/>
      <c r="O3119" s="31" t="s">
        <v>4429</v>
      </c>
      <c r="P3119" s="31">
        <v>1.5309999999999999</v>
      </c>
    </row>
    <row r="3120" spans="1:16" x14ac:dyDescent="0.35">
      <c r="A3120" s="2" t="s">
        <v>13</v>
      </c>
      <c r="B3120" s="27">
        <v>2</v>
      </c>
      <c r="C3120" s="2" t="s">
        <v>300</v>
      </c>
      <c r="D3120" s="11" t="s">
        <v>732</v>
      </c>
      <c r="E3120" s="11"/>
      <c r="F3120" s="11" t="s">
        <v>174</v>
      </c>
      <c r="G3120" s="11" t="s">
        <v>99</v>
      </c>
      <c r="H3120" s="11" t="s">
        <v>7288</v>
      </c>
      <c r="I3120" s="68"/>
      <c r="J3120" s="68"/>
      <c r="K3120" s="68"/>
      <c r="L3120" s="68"/>
      <c r="M3120" s="68"/>
      <c r="N3120" s="68" t="s">
        <v>2040</v>
      </c>
      <c r="O3120" s="31" t="s">
        <v>4430</v>
      </c>
      <c r="P3120" s="31">
        <v>1.5309999999999999</v>
      </c>
    </row>
    <row r="3121" spans="1:16" x14ac:dyDescent="0.35">
      <c r="A3121" s="2" t="s">
        <v>13</v>
      </c>
      <c r="B3121" s="27">
        <v>2</v>
      </c>
      <c r="C3121" s="2" t="s">
        <v>300</v>
      </c>
      <c r="D3121" s="11" t="s">
        <v>732</v>
      </c>
      <c r="E3121" s="11"/>
      <c r="F3121" s="11" t="s">
        <v>174</v>
      </c>
      <c r="G3121" s="11" t="s">
        <v>99</v>
      </c>
      <c r="H3121" s="11" t="s">
        <v>7276</v>
      </c>
      <c r="I3121" s="68"/>
      <c r="J3121" s="68"/>
      <c r="K3121" s="68"/>
      <c r="L3121" s="68"/>
      <c r="M3121" s="68" t="s">
        <v>2040</v>
      </c>
      <c r="N3121" s="68" t="s">
        <v>2040</v>
      </c>
      <c r="O3121" s="31" t="s">
        <v>4431</v>
      </c>
      <c r="P3121" s="31">
        <v>1.1479999999999999</v>
      </c>
    </row>
    <row r="3122" spans="1:16" x14ac:dyDescent="0.35">
      <c r="A3122" s="2" t="s">
        <v>13</v>
      </c>
      <c r="B3122" s="27">
        <v>2</v>
      </c>
      <c r="C3122" s="2" t="s">
        <v>300</v>
      </c>
      <c r="D3122" s="11" t="s">
        <v>732</v>
      </c>
      <c r="E3122" s="11"/>
      <c r="F3122" s="11" t="s">
        <v>174</v>
      </c>
      <c r="G3122" s="11" t="s">
        <v>659</v>
      </c>
      <c r="H3122" s="11" t="s">
        <v>7269</v>
      </c>
      <c r="I3122" s="68"/>
      <c r="J3122" s="68"/>
      <c r="K3122" s="68"/>
      <c r="L3122" s="68"/>
      <c r="M3122" s="68"/>
      <c r="N3122" s="68"/>
      <c r="O3122" s="31" t="s">
        <v>1521</v>
      </c>
      <c r="P3122" s="31">
        <v>2.5379999999999998</v>
      </c>
    </row>
    <row r="3123" spans="1:16" x14ac:dyDescent="0.35">
      <c r="A3123" s="2" t="s">
        <v>13</v>
      </c>
      <c r="B3123" s="27">
        <v>2</v>
      </c>
      <c r="C3123" s="2" t="s">
        <v>300</v>
      </c>
      <c r="D3123" s="11" t="s">
        <v>732</v>
      </c>
      <c r="E3123" s="11"/>
      <c r="F3123" s="11" t="s">
        <v>174</v>
      </c>
      <c r="G3123" s="11" t="s">
        <v>659</v>
      </c>
      <c r="H3123" s="11" t="s">
        <v>7279</v>
      </c>
      <c r="I3123" s="68"/>
      <c r="J3123" s="68"/>
      <c r="K3123" s="68"/>
      <c r="L3123" s="68"/>
      <c r="M3123" s="68" t="s">
        <v>2040</v>
      </c>
      <c r="N3123" s="68"/>
      <c r="O3123" s="31" t="s">
        <v>4432</v>
      </c>
      <c r="P3123" s="31">
        <v>2.0299999999999998</v>
      </c>
    </row>
    <row r="3124" spans="1:16" x14ac:dyDescent="0.35">
      <c r="A3124" s="2" t="s">
        <v>13</v>
      </c>
      <c r="B3124" s="27">
        <v>2</v>
      </c>
      <c r="C3124" s="2" t="s">
        <v>300</v>
      </c>
      <c r="D3124" s="11" t="s">
        <v>732</v>
      </c>
      <c r="E3124" s="11"/>
      <c r="F3124" s="11" t="s">
        <v>174</v>
      </c>
      <c r="G3124" s="11" t="s">
        <v>659</v>
      </c>
      <c r="H3124" s="11" t="s">
        <v>7288</v>
      </c>
      <c r="I3124" s="68"/>
      <c r="J3124" s="68"/>
      <c r="K3124" s="68"/>
      <c r="L3124" s="68"/>
      <c r="M3124" s="68"/>
      <c r="N3124" s="68" t="s">
        <v>2040</v>
      </c>
      <c r="O3124" s="31" t="s">
        <v>4433</v>
      </c>
      <c r="P3124" s="31">
        <v>2.0299999999999998</v>
      </c>
    </row>
    <row r="3125" spans="1:16" x14ac:dyDescent="0.35">
      <c r="A3125" s="2" t="s">
        <v>13</v>
      </c>
      <c r="B3125" s="27">
        <v>2</v>
      </c>
      <c r="C3125" s="2" t="s">
        <v>300</v>
      </c>
      <c r="D3125" s="11" t="s">
        <v>732</v>
      </c>
      <c r="E3125" s="11"/>
      <c r="F3125" s="11" t="s">
        <v>174</v>
      </c>
      <c r="G3125" s="11" t="s">
        <v>659</v>
      </c>
      <c r="H3125" s="11" t="s">
        <v>7276</v>
      </c>
      <c r="I3125" s="68"/>
      <c r="J3125" s="68"/>
      <c r="K3125" s="68"/>
      <c r="L3125" s="68"/>
      <c r="M3125" s="68" t="s">
        <v>2040</v>
      </c>
      <c r="N3125" s="68" t="s">
        <v>2040</v>
      </c>
      <c r="O3125" s="31" t="s">
        <v>4434</v>
      </c>
      <c r="P3125" s="31">
        <v>1.5229999999999999</v>
      </c>
    </row>
    <row r="3126" spans="1:16" x14ac:dyDescent="0.35">
      <c r="A3126" s="2" t="s">
        <v>13</v>
      </c>
      <c r="B3126" s="27">
        <v>2</v>
      </c>
      <c r="C3126" s="2" t="s">
        <v>300</v>
      </c>
      <c r="D3126" s="11" t="s">
        <v>290</v>
      </c>
      <c r="E3126" s="11"/>
      <c r="F3126" s="11" t="s">
        <v>252</v>
      </c>
      <c r="G3126" s="11" t="s">
        <v>608</v>
      </c>
      <c r="H3126" s="11" t="s">
        <v>7269</v>
      </c>
      <c r="I3126" s="68"/>
      <c r="J3126" s="68"/>
      <c r="K3126" s="68"/>
      <c r="L3126" s="68"/>
      <c r="M3126" s="68"/>
      <c r="N3126" s="68"/>
      <c r="O3126" s="31" t="s">
        <v>1522</v>
      </c>
      <c r="P3126" s="31">
        <v>1E-3</v>
      </c>
    </row>
    <row r="3127" spans="1:16" x14ac:dyDescent="0.35">
      <c r="A3127" s="2" t="s">
        <v>13</v>
      </c>
      <c r="B3127" s="27">
        <v>2</v>
      </c>
      <c r="C3127" s="2" t="s">
        <v>300</v>
      </c>
      <c r="D3127" s="11" t="s">
        <v>290</v>
      </c>
      <c r="E3127" s="11"/>
      <c r="F3127" s="11" t="s">
        <v>252</v>
      </c>
      <c r="G3127" s="11" t="s">
        <v>608</v>
      </c>
      <c r="H3127" s="11" t="s">
        <v>7279</v>
      </c>
      <c r="I3127" s="68"/>
      <c r="J3127" s="68"/>
      <c r="K3127" s="68"/>
      <c r="L3127" s="68"/>
      <c r="M3127" s="68" t="s">
        <v>2040</v>
      </c>
      <c r="N3127" s="68"/>
      <c r="O3127" s="31" t="s">
        <v>4435</v>
      </c>
      <c r="P3127" s="31">
        <v>1E-3</v>
      </c>
    </row>
    <row r="3128" spans="1:16" x14ac:dyDescent="0.35">
      <c r="A3128" s="2" t="s">
        <v>13</v>
      </c>
      <c r="B3128" s="27">
        <v>2</v>
      </c>
      <c r="C3128" s="2" t="s">
        <v>300</v>
      </c>
      <c r="D3128" s="11" t="s">
        <v>290</v>
      </c>
      <c r="E3128" s="11"/>
      <c r="F3128" s="11" t="s">
        <v>252</v>
      </c>
      <c r="G3128" s="11" t="s">
        <v>608</v>
      </c>
      <c r="H3128" s="11" t="s">
        <v>7285</v>
      </c>
      <c r="I3128" s="68" t="s">
        <v>2040</v>
      </c>
      <c r="J3128" s="68"/>
      <c r="K3128" s="68"/>
      <c r="L3128" s="68"/>
      <c r="M3128" s="68"/>
      <c r="N3128" s="68"/>
      <c r="O3128" s="31" t="s">
        <v>4436</v>
      </c>
      <c r="P3128" s="31">
        <v>1E-3</v>
      </c>
    </row>
    <row r="3129" spans="1:16" x14ac:dyDescent="0.35">
      <c r="A3129" s="2" t="s">
        <v>13</v>
      </c>
      <c r="B3129" s="27">
        <v>2</v>
      </c>
      <c r="C3129" s="2" t="s">
        <v>300</v>
      </c>
      <c r="D3129" s="11" t="s">
        <v>290</v>
      </c>
      <c r="E3129" s="11"/>
      <c r="F3129" s="11" t="s">
        <v>252</v>
      </c>
      <c r="G3129" s="11" t="s">
        <v>608</v>
      </c>
      <c r="H3129" s="11" t="s">
        <v>7273</v>
      </c>
      <c r="I3129" s="68" t="s">
        <v>2040</v>
      </c>
      <c r="J3129" s="68"/>
      <c r="K3129" s="68"/>
      <c r="L3129" s="68"/>
      <c r="M3129" s="68" t="s">
        <v>2040</v>
      </c>
      <c r="N3129" s="68"/>
      <c r="O3129" s="31" t="s">
        <v>4437</v>
      </c>
      <c r="P3129" s="31">
        <v>1E-3</v>
      </c>
    </row>
    <row r="3130" spans="1:16" x14ac:dyDescent="0.35">
      <c r="A3130" s="2" t="s">
        <v>13</v>
      </c>
      <c r="B3130" s="27">
        <v>2</v>
      </c>
      <c r="C3130" s="2" t="s">
        <v>300</v>
      </c>
      <c r="D3130" s="11" t="s">
        <v>290</v>
      </c>
      <c r="E3130" s="11"/>
      <c r="F3130" s="11" t="s">
        <v>252</v>
      </c>
      <c r="G3130" s="11" t="s">
        <v>608</v>
      </c>
      <c r="H3130" s="11" t="s">
        <v>7288</v>
      </c>
      <c r="I3130" s="68"/>
      <c r="J3130" s="68"/>
      <c r="K3130" s="68"/>
      <c r="L3130" s="68"/>
      <c r="M3130" s="68"/>
      <c r="N3130" s="68" t="s">
        <v>2040</v>
      </c>
      <c r="O3130" s="31" t="s">
        <v>4438</v>
      </c>
      <c r="P3130" s="31">
        <v>1E-3</v>
      </c>
    </row>
    <row r="3131" spans="1:16" x14ac:dyDescent="0.35">
      <c r="A3131" s="2" t="s">
        <v>13</v>
      </c>
      <c r="B3131" s="27">
        <v>2</v>
      </c>
      <c r="C3131" s="2" t="s">
        <v>300</v>
      </c>
      <c r="D3131" s="11" t="s">
        <v>290</v>
      </c>
      <c r="E3131" s="11"/>
      <c r="F3131" s="11" t="s">
        <v>252</v>
      </c>
      <c r="G3131" s="11" t="s">
        <v>608</v>
      </c>
      <c r="H3131" s="11" t="s">
        <v>7276</v>
      </c>
      <c r="I3131" s="68"/>
      <c r="J3131" s="68"/>
      <c r="K3131" s="68"/>
      <c r="L3131" s="68"/>
      <c r="M3131" s="68" t="s">
        <v>2040</v>
      </c>
      <c r="N3131" s="68" t="s">
        <v>2040</v>
      </c>
      <c r="O3131" s="31" t="s">
        <v>4439</v>
      </c>
      <c r="P3131" s="31">
        <v>1E-3</v>
      </c>
    </row>
    <row r="3132" spans="1:16" x14ac:dyDescent="0.35">
      <c r="A3132" s="2" t="s">
        <v>13</v>
      </c>
      <c r="B3132" s="27">
        <v>2</v>
      </c>
      <c r="C3132" s="2" t="s">
        <v>300</v>
      </c>
      <c r="D3132" s="11" t="s">
        <v>290</v>
      </c>
      <c r="E3132" s="11"/>
      <c r="F3132" s="11" t="s">
        <v>252</v>
      </c>
      <c r="G3132" s="11" t="s">
        <v>608</v>
      </c>
      <c r="H3132" s="11" t="s">
        <v>7282</v>
      </c>
      <c r="I3132" s="68" t="s">
        <v>2040</v>
      </c>
      <c r="J3132" s="68"/>
      <c r="K3132" s="68"/>
      <c r="L3132" s="68"/>
      <c r="M3132" s="68"/>
      <c r="N3132" s="68" t="s">
        <v>2040</v>
      </c>
      <c r="O3132" s="31" t="s">
        <v>4440</v>
      </c>
      <c r="P3132" s="31">
        <v>1E-3</v>
      </c>
    </row>
    <row r="3133" spans="1:16" x14ac:dyDescent="0.35">
      <c r="A3133" s="2" t="s">
        <v>13</v>
      </c>
      <c r="B3133" s="27">
        <v>2</v>
      </c>
      <c r="C3133" s="2" t="s">
        <v>300</v>
      </c>
      <c r="D3133" s="11" t="s">
        <v>290</v>
      </c>
      <c r="E3133" s="11"/>
      <c r="F3133" s="11" t="s">
        <v>252</v>
      </c>
      <c r="G3133" s="11" t="s">
        <v>608</v>
      </c>
      <c r="H3133" s="11" t="s">
        <v>7272</v>
      </c>
      <c r="I3133" s="68" t="s">
        <v>2040</v>
      </c>
      <c r="J3133" s="68"/>
      <c r="K3133" s="68"/>
      <c r="L3133" s="68"/>
      <c r="M3133" s="68" t="s">
        <v>2040</v>
      </c>
      <c r="N3133" s="68" t="s">
        <v>2040</v>
      </c>
      <c r="O3133" s="31" t="s">
        <v>4441</v>
      </c>
      <c r="P3133" s="31">
        <v>1E-3</v>
      </c>
    </row>
    <row r="3134" spans="1:16" x14ac:dyDescent="0.35">
      <c r="A3134" s="2" t="s">
        <v>13</v>
      </c>
      <c r="B3134" s="27">
        <v>2</v>
      </c>
      <c r="C3134" s="2" t="s">
        <v>300</v>
      </c>
      <c r="D3134" s="11" t="s">
        <v>290</v>
      </c>
      <c r="E3134" s="11"/>
      <c r="F3134" s="11" t="s">
        <v>253</v>
      </c>
      <c r="G3134" s="11" t="s">
        <v>608</v>
      </c>
      <c r="H3134" s="11" t="s">
        <v>7269</v>
      </c>
      <c r="I3134" s="68"/>
      <c r="J3134" s="68"/>
      <c r="K3134" s="68"/>
      <c r="L3134" s="68"/>
      <c r="M3134" s="68"/>
      <c r="N3134" s="68"/>
      <c r="O3134" s="31" t="s">
        <v>1523</v>
      </c>
      <c r="P3134" s="31">
        <v>3.0000000000000001E-3</v>
      </c>
    </row>
    <row r="3135" spans="1:16" x14ac:dyDescent="0.35">
      <c r="A3135" s="2" t="s">
        <v>13</v>
      </c>
      <c r="B3135" s="27">
        <v>2</v>
      </c>
      <c r="C3135" s="2" t="s">
        <v>300</v>
      </c>
      <c r="D3135" s="11" t="s">
        <v>290</v>
      </c>
      <c r="E3135" s="11"/>
      <c r="F3135" s="11" t="s">
        <v>253</v>
      </c>
      <c r="G3135" s="11" t="s">
        <v>608</v>
      </c>
      <c r="H3135" s="11" t="s">
        <v>7279</v>
      </c>
      <c r="I3135" s="68"/>
      <c r="J3135" s="68"/>
      <c r="K3135" s="68"/>
      <c r="L3135" s="68"/>
      <c r="M3135" s="68" t="s">
        <v>2040</v>
      </c>
      <c r="N3135" s="68"/>
      <c r="O3135" s="31" t="s">
        <v>4442</v>
      </c>
      <c r="P3135" s="31">
        <v>2E-3</v>
      </c>
    </row>
    <row r="3136" spans="1:16" x14ac:dyDescent="0.35">
      <c r="A3136" s="2" t="s">
        <v>13</v>
      </c>
      <c r="B3136" s="27">
        <v>2</v>
      </c>
      <c r="C3136" s="2" t="s">
        <v>300</v>
      </c>
      <c r="D3136" s="11" t="s">
        <v>290</v>
      </c>
      <c r="E3136" s="11"/>
      <c r="F3136" s="11" t="s">
        <v>253</v>
      </c>
      <c r="G3136" s="11" t="s">
        <v>608</v>
      </c>
      <c r="H3136" s="11" t="s">
        <v>7285</v>
      </c>
      <c r="I3136" s="68" t="s">
        <v>2040</v>
      </c>
      <c r="J3136" s="68"/>
      <c r="K3136" s="68"/>
      <c r="L3136" s="68"/>
      <c r="M3136" s="68"/>
      <c r="N3136" s="68"/>
      <c r="O3136" s="31" t="s">
        <v>4443</v>
      </c>
      <c r="P3136" s="31">
        <v>3.0000000000000001E-3</v>
      </c>
    </row>
    <row r="3137" spans="1:16" x14ac:dyDescent="0.35">
      <c r="A3137" s="2" t="s">
        <v>13</v>
      </c>
      <c r="B3137" s="27">
        <v>2</v>
      </c>
      <c r="C3137" s="2" t="s">
        <v>300</v>
      </c>
      <c r="D3137" s="11" t="s">
        <v>290</v>
      </c>
      <c r="E3137" s="11"/>
      <c r="F3137" s="11" t="s">
        <v>253</v>
      </c>
      <c r="G3137" s="11" t="s">
        <v>608</v>
      </c>
      <c r="H3137" s="11" t="s">
        <v>7273</v>
      </c>
      <c r="I3137" s="68" t="s">
        <v>2040</v>
      </c>
      <c r="J3137" s="68"/>
      <c r="K3137" s="68"/>
      <c r="L3137" s="68"/>
      <c r="M3137" s="68" t="s">
        <v>2040</v>
      </c>
      <c r="N3137" s="68"/>
      <c r="O3137" s="31" t="s">
        <v>4444</v>
      </c>
      <c r="P3137" s="31">
        <v>3.0000000000000001E-3</v>
      </c>
    </row>
    <row r="3138" spans="1:16" x14ac:dyDescent="0.35">
      <c r="A3138" s="2" t="s">
        <v>13</v>
      </c>
      <c r="B3138" s="27">
        <v>2</v>
      </c>
      <c r="C3138" s="2" t="s">
        <v>300</v>
      </c>
      <c r="D3138" s="11" t="s">
        <v>290</v>
      </c>
      <c r="E3138" s="11"/>
      <c r="F3138" s="11" t="s">
        <v>253</v>
      </c>
      <c r="G3138" s="11" t="s">
        <v>608</v>
      </c>
      <c r="H3138" s="11" t="s">
        <v>7288</v>
      </c>
      <c r="I3138" s="68"/>
      <c r="J3138" s="68"/>
      <c r="K3138" s="68"/>
      <c r="L3138" s="68"/>
      <c r="M3138" s="68"/>
      <c r="N3138" s="68" t="s">
        <v>2040</v>
      </c>
      <c r="O3138" s="31" t="s">
        <v>4445</v>
      </c>
      <c r="P3138" s="31">
        <v>2E-3</v>
      </c>
    </row>
    <row r="3139" spans="1:16" x14ac:dyDescent="0.35">
      <c r="A3139" s="2" t="s">
        <v>13</v>
      </c>
      <c r="B3139" s="27">
        <v>2</v>
      </c>
      <c r="C3139" s="2" t="s">
        <v>300</v>
      </c>
      <c r="D3139" s="11" t="s">
        <v>290</v>
      </c>
      <c r="E3139" s="11"/>
      <c r="F3139" s="11" t="s">
        <v>253</v>
      </c>
      <c r="G3139" s="11" t="s">
        <v>608</v>
      </c>
      <c r="H3139" s="11" t="s">
        <v>7276</v>
      </c>
      <c r="I3139" s="68"/>
      <c r="J3139" s="68"/>
      <c r="K3139" s="68"/>
      <c r="L3139" s="68"/>
      <c r="M3139" s="68" t="s">
        <v>2040</v>
      </c>
      <c r="N3139" s="68" t="s">
        <v>2040</v>
      </c>
      <c r="O3139" s="31" t="s">
        <v>4446</v>
      </c>
      <c r="P3139" s="31">
        <v>2E-3</v>
      </c>
    </row>
    <row r="3140" spans="1:16" x14ac:dyDescent="0.35">
      <c r="A3140" s="2" t="s">
        <v>13</v>
      </c>
      <c r="B3140" s="27">
        <v>2</v>
      </c>
      <c r="C3140" s="2" t="s">
        <v>300</v>
      </c>
      <c r="D3140" s="11" t="s">
        <v>290</v>
      </c>
      <c r="E3140" s="11"/>
      <c r="F3140" s="11" t="s">
        <v>253</v>
      </c>
      <c r="G3140" s="11" t="s">
        <v>608</v>
      </c>
      <c r="H3140" s="11" t="s">
        <v>7282</v>
      </c>
      <c r="I3140" s="68" t="s">
        <v>2040</v>
      </c>
      <c r="J3140" s="68"/>
      <c r="K3140" s="68"/>
      <c r="L3140" s="68"/>
      <c r="M3140" s="68"/>
      <c r="N3140" s="68" t="s">
        <v>2040</v>
      </c>
      <c r="O3140" s="31" t="s">
        <v>4447</v>
      </c>
      <c r="P3140" s="31">
        <v>3.0000000000000001E-3</v>
      </c>
    </row>
    <row r="3141" spans="1:16" x14ac:dyDescent="0.35">
      <c r="A3141" s="2" t="s">
        <v>13</v>
      </c>
      <c r="B3141" s="27">
        <v>2</v>
      </c>
      <c r="C3141" s="2" t="s">
        <v>300</v>
      </c>
      <c r="D3141" s="11" t="s">
        <v>290</v>
      </c>
      <c r="E3141" s="11"/>
      <c r="F3141" s="11" t="s">
        <v>253</v>
      </c>
      <c r="G3141" s="11" t="s">
        <v>608</v>
      </c>
      <c r="H3141" s="11" t="s">
        <v>7272</v>
      </c>
      <c r="I3141" s="68" t="s">
        <v>2040</v>
      </c>
      <c r="J3141" s="68"/>
      <c r="K3141" s="68"/>
      <c r="L3141" s="68"/>
      <c r="M3141" s="68" t="s">
        <v>2040</v>
      </c>
      <c r="N3141" s="68" t="s">
        <v>2040</v>
      </c>
      <c r="O3141" s="31" t="s">
        <v>4448</v>
      </c>
      <c r="P3141" s="31">
        <v>3.0000000000000001E-3</v>
      </c>
    </row>
    <row r="3142" spans="1:16" x14ac:dyDescent="0.35">
      <c r="A3142" s="2" t="s">
        <v>13</v>
      </c>
      <c r="B3142" s="27">
        <v>2</v>
      </c>
      <c r="C3142" s="2" t="s">
        <v>300</v>
      </c>
      <c r="D3142" s="11" t="s">
        <v>290</v>
      </c>
      <c r="E3142" s="11"/>
      <c r="F3142" s="13" t="s">
        <v>254</v>
      </c>
      <c r="G3142" s="13" t="s">
        <v>608</v>
      </c>
      <c r="H3142" s="11" t="s">
        <v>7269</v>
      </c>
      <c r="I3142" s="68"/>
      <c r="J3142" s="68"/>
      <c r="K3142" s="68"/>
      <c r="L3142" s="68"/>
      <c r="M3142" s="68"/>
      <c r="N3142" s="68"/>
      <c r="O3142" s="31" t="s">
        <v>1524</v>
      </c>
      <c r="P3142" s="31">
        <v>4.0000000000000001E-3</v>
      </c>
    </row>
    <row r="3143" spans="1:16" x14ac:dyDescent="0.35">
      <c r="A3143" s="2" t="s">
        <v>13</v>
      </c>
      <c r="B3143" s="27">
        <v>2</v>
      </c>
      <c r="C3143" s="2" t="s">
        <v>300</v>
      </c>
      <c r="D3143" s="11" t="s">
        <v>290</v>
      </c>
      <c r="E3143" s="11"/>
      <c r="F3143" s="13" t="s">
        <v>254</v>
      </c>
      <c r="G3143" s="13" t="s">
        <v>608</v>
      </c>
      <c r="H3143" s="11" t="s">
        <v>7279</v>
      </c>
      <c r="I3143" s="68"/>
      <c r="J3143" s="68"/>
      <c r="K3143" s="68"/>
      <c r="L3143" s="68"/>
      <c r="M3143" s="68" t="s">
        <v>2040</v>
      </c>
      <c r="N3143" s="68"/>
      <c r="O3143" s="31" t="s">
        <v>4449</v>
      </c>
      <c r="P3143" s="31">
        <v>3.0000000000000001E-3</v>
      </c>
    </row>
    <row r="3144" spans="1:16" x14ac:dyDescent="0.35">
      <c r="A3144" s="2" t="s">
        <v>13</v>
      </c>
      <c r="B3144" s="27">
        <v>2</v>
      </c>
      <c r="C3144" s="2" t="s">
        <v>300</v>
      </c>
      <c r="D3144" s="11" t="s">
        <v>290</v>
      </c>
      <c r="E3144" s="11"/>
      <c r="F3144" s="13" t="s">
        <v>254</v>
      </c>
      <c r="G3144" s="13" t="s">
        <v>608</v>
      </c>
      <c r="H3144" s="11" t="s">
        <v>7285</v>
      </c>
      <c r="I3144" s="68" t="s">
        <v>2040</v>
      </c>
      <c r="J3144" s="68"/>
      <c r="K3144" s="68"/>
      <c r="L3144" s="68"/>
      <c r="M3144" s="68"/>
      <c r="N3144" s="68"/>
      <c r="O3144" s="31" t="s">
        <v>4450</v>
      </c>
      <c r="P3144" s="31">
        <v>5.0000000000000001E-3</v>
      </c>
    </row>
    <row r="3145" spans="1:16" x14ac:dyDescent="0.35">
      <c r="A3145" s="2" t="s">
        <v>13</v>
      </c>
      <c r="B3145" s="27">
        <v>2</v>
      </c>
      <c r="C3145" s="2" t="s">
        <v>300</v>
      </c>
      <c r="D3145" s="11" t="s">
        <v>290</v>
      </c>
      <c r="E3145" s="11"/>
      <c r="F3145" s="13" t="s">
        <v>254</v>
      </c>
      <c r="G3145" s="13" t="s">
        <v>608</v>
      </c>
      <c r="H3145" s="11" t="s">
        <v>7273</v>
      </c>
      <c r="I3145" s="68" t="s">
        <v>2040</v>
      </c>
      <c r="J3145" s="68"/>
      <c r="K3145" s="68"/>
      <c r="L3145" s="68"/>
      <c r="M3145" s="68" t="s">
        <v>2040</v>
      </c>
      <c r="N3145" s="68"/>
      <c r="O3145" s="31" t="s">
        <v>4451</v>
      </c>
      <c r="P3145" s="31">
        <v>5.0000000000000001E-3</v>
      </c>
    </row>
    <row r="3146" spans="1:16" x14ac:dyDescent="0.35">
      <c r="A3146" s="2" t="s">
        <v>13</v>
      </c>
      <c r="B3146" s="27">
        <v>2</v>
      </c>
      <c r="C3146" s="2" t="s">
        <v>300</v>
      </c>
      <c r="D3146" s="11" t="s">
        <v>290</v>
      </c>
      <c r="E3146" s="11"/>
      <c r="F3146" s="13" t="s">
        <v>254</v>
      </c>
      <c r="G3146" s="13" t="s">
        <v>608</v>
      </c>
      <c r="H3146" s="11" t="s">
        <v>7288</v>
      </c>
      <c r="I3146" s="68"/>
      <c r="J3146" s="68"/>
      <c r="K3146" s="68"/>
      <c r="L3146" s="68"/>
      <c r="M3146" s="68"/>
      <c r="N3146" s="68" t="s">
        <v>2040</v>
      </c>
      <c r="O3146" s="31" t="s">
        <v>4452</v>
      </c>
      <c r="P3146" s="31">
        <v>3.0000000000000001E-3</v>
      </c>
    </row>
    <row r="3147" spans="1:16" x14ac:dyDescent="0.35">
      <c r="A3147" s="2" t="s">
        <v>13</v>
      </c>
      <c r="B3147" s="27">
        <v>2</v>
      </c>
      <c r="C3147" s="2" t="s">
        <v>300</v>
      </c>
      <c r="D3147" s="11" t="s">
        <v>290</v>
      </c>
      <c r="E3147" s="11"/>
      <c r="F3147" s="13" t="s">
        <v>254</v>
      </c>
      <c r="G3147" s="13" t="s">
        <v>608</v>
      </c>
      <c r="H3147" s="11" t="s">
        <v>7276</v>
      </c>
      <c r="I3147" s="68"/>
      <c r="J3147" s="68"/>
      <c r="K3147" s="68"/>
      <c r="L3147" s="68"/>
      <c r="M3147" s="68" t="s">
        <v>2040</v>
      </c>
      <c r="N3147" s="68" t="s">
        <v>2040</v>
      </c>
      <c r="O3147" s="31" t="s">
        <v>4453</v>
      </c>
      <c r="P3147" s="31">
        <v>2E-3</v>
      </c>
    </row>
    <row r="3148" spans="1:16" x14ac:dyDescent="0.35">
      <c r="A3148" s="2" t="s">
        <v>13</v>
      </c>
      <c r="B3148" s="27">
        <v>2</v>
      </c>
      <c r="C3148" s="2" t="s">
        <v>300</v>
      </c>
      <c r="D3148" s="11" t="s">
        <v>290</v>
      </c>
      <c r="E3148" s="11"/>
      <c r="F3148" s="13" t="s">
        <v>254</v>
      </c>
      <c r="G3148" s="13" t="s">
        <v>608</v>
      </c>
      <c r="H3148" s="11" t="s">
        <v>7282</v>
      </c>
      <c r="I3148" s="68" t="s">
        <v>2040</v>
      </c>
      <c r="J3148" s="68"/>
      <c r="K3148" s="68"/>
      <c r="L3148" s="68"/>
      <c r="M3148" s="68"/>
      <c r="N3148" s="68" t="s">
        <v>2040</v>
      </c>
      <c r="O3148" s="31" t="s">
        <v>4454</v>
      </c>
      <c r="P3148" s="31">
        <v>4.0000000000000001E-3</v>
      </c>
    </row>
    <row r="3149" spans="1:16" x14ac:dyDescent="0.35">
      <c r="A3149" s="2" t="s">
        <v>13</v>
      </c>
      <c r="B3149" s="27">
        <v>2</v>
      </c>
      <c r="C3149" s="2" t="s">
        <v>300</v>
      </c>
      <c r="D3149" s="11" t="s">
        <v>290</v>
      </c>
      <c r="E3149" s="11"/>
      <c r="F3149" s="13" t="s">
        <v>254</v>
      </c>
      <c r="G3149" s="13" t="s">
        <v>608</v>
      </c>
      <c r="H3149" s="11" t="s">
        <v>7272</v>
      </c>
      <c r="I3149" s="68" t="s">
        <v>2040</v>
      </c>
      <c r="J3149" s="68"/>
      <c r="K3149" s="68"/>
      <c r="L3149" s="68"/>
      <c r="M3149" s="68" t="s">
        <v>2040</v>
      </c>
      <c r="N3149" s="68" t="s">
        <v>2040</v>
      </c>
      <c r="O3149" s="31" t="s">
        <v>4455</v>
      </c>
      <c r="P3149" s="31">
        <v>4.0000000000000001E-3</v>
      </c>
    </row>
    <row r="3150" spans="1:16" x14ac:dyDescent="0.35">
      <c r="A3150" s="2" t="s">
        <v>13</v>
      </c>
      <c r="B3150" s="27">
        <v>2</v>
      </c>
      <c r="C3150" s="2" t="s">
        <v>300</v>
      </c>
      <c r="D3150" s="11" t="s">
        <v>290</v>
      </c>
      <c r="E3150" s="11"/>
      <c r="F3150" s="11" t="s">
        <v>255</v>
      </c>
      <c r="G3150" s="11" t="s">
        <v>608</v>
      </c>
      <c r="H3150" s="11" t="s">
        <v>7269</v>
      </c>
      <c r="I3150" s="68"/>
      <c r="J3150" s="68"/>
      <c r="K3150" s="68"/>
      <c r="L3150" s="68"/>
      <c r="M3150" s="68"/>
      <c r="N3150" s="68"/>
      <c r="O3150" s="31" t="s">
        <v>1525</v>
      </c>
      <c r="P3150" s="31">
        <v>1.4999999999999999E-2</v>
      </c>
    </row>
    <row r="3151" spans="1:16" x14ac:dyDescent="0.35">
      <c r="A3151" s="2" t="s">
        <v>13</v>
      </c>
      <c r="B3151" s="27">
        <v>2</v>
      </c>
      <c r="C3151" s="2" t="s">
        <v>300</v>
      </c>
      <c r="D3151" s="11" t="s">
        <v>290</v>
      </c>
      <c r="E3151" s="11"/>
      <c r="F3151" s="11" t="s">
        <v>255</v>
      </c>
      <c r="G3151" s="11" t="s">
        <v>608</v>
      </c>
      <c r="H3151" s="11" t="s">
        <v>7279</v>
      </c>
      <c r="I3151" s="68"/>
      <c r="J3151" s="68"/>
      <c r="K3151" s="68"/>
      <c r="L3151" s="68"/>
      <c r="M3151" s="68" t="s">
        <v>2040</v>
      </c>
      <c r="N3151" s="68"/>
      <c r="O3151" s="31" t="s">
        <v>4456</v>
      </c>
      <c r="P3151" s="31">
        <v>1.2E-2</v>
      </c>
    </row>
    <row r="3152" spans="1:16" x14ac:dyDescent="0.35">
      <c r="A3152" s="2" t="s">
        <v>13</v>
      </c>
      <c r="B3152" s="27">
        <v>2</v>
      </c>
      <c r="C3152" s="2" t="s">
        <v>300</v>
      </c>
      <c r="D3152" s="11" t="s">
        <v>290</v>
      </c>
      <c r="E3152" s="11"/>
      <c r="F3152" s="11" t="s">
        <v>255</v>
      </c>
      <c r="G3152" s="11" t="s">
        <v>608</v>
      </c>
      <c r="H3152" s="11" t="s">
        <v>7285</v>
      </c>
      <c r="I3152" s="68" t="s">
        <v>2040</v>
      </c>
      <c r="J3152" s="68"/>
      <c r="K3152" s="68"/>
      <c r="L3152" s="68"/>
      <c r="M3152" s="68"/>
      <c r="N3152" s="68"/>
      <c r="O3152" s="31" t="s">
        <v>4457</v>
      </c>
      <c r="P3152" s="31">
        <v>1.7000000000000001E-2</v>
      </c>
    </row>
    <row r="3153" spans="1:16" x14ac:dyDescent="0.35">
      <c r="A3153" s="2" t="s">
        <v>13</v>
      </c>
      <c r="B3153" s="27">
        <v>2</v>
      </c>
      <c r="C3153" s="2" t="s">
        <v>300</v>
      </c>
      <c r="D3153" s="11" t="s">
        <v>290</v>
      </c>
      <c r="E3153" s="11"/>
      <c r="F3153" s="11" t="s">
        <v>255</v>
      </c>
      <c r="G3153" s="11" t="s">
        <v>608</v>
      </c>
      <c r="H3153" s="11" t="s">
        <v>7273</v>
      </c>
      <c r="I3153" s="68" t="s">
        <v>2040</v>
      </c>
      <c r="J3153" s="68"/>
      <c r="K3153" s="68"/>
      <c r="L3153" s="68"/>
      <c r="M3153" s="68" t="s">
        <v>2040</v>
      </c>
      <c r="N3153" s="68"/>
      <c r="O3153" s="31" t="s">
        <v>4458</v>
      </c>
      <c r="P3153" s="31">
        <v>1.7000000000000001E-2</v>
      </c>
    </row>
    <row r="3154" spans="1:16" x14ac:dyDescent="0.35">
      <c r="A3154" s="2" t="s">
        <v>13</v>
      </c>
      <c r="B3154" s="27">
        <v>2</v>
      </c>
      <c r="C3154" s="2" t="s">
        <v>300</v>
      </c>
      <c r="D3154" s="11" t="s">
        <v>290</v>
      </c>
      <c r="E3154" s="11"/>
      <c r="F3154" s="11" t="s">
        <v>255</v>
      </c>
      <c r="G3154" s="11" t="s">
        <v>608</v>
      </c>
      <c r="H3154" s="11" t="s">
        <v>7288</v>
      </c>
      <c r="I3154" s="68"/>
      <c r="J3154" s="68"/>
      <c r="K3154" s="68"/>
      <c r="L3154" s="68"/>
      <c r="M3154" s="68"/>
      <c r="N3154" s="68" t="s">
        <v>2040</v>
      </c>
      <c r="O3154" s="31" t="s">
        <v>4459</v>
      </c>
      <c r="P3154" s="31">
        <v>1.2E-2</v>
      </c>
    </row>
    <row r="3155" spans="1:16" x14ac:dyDescent="0.35">
      <c r="A3155" s="2" t="s">
        <v>13</v>
      </c>
      <c r="B3155" s="27">
        <v>2</v>
      </c>
      <c r="C3155" s="2" t="s">
        <v>300</v>
      </c>
      <c r="D3155" s="11" t="s">
        <v>290</v>
      </c>
      <c r="E3155" s="11"/>
      <c r="F3155" s="11" t="s">
        <v>255</v>
      </c>
      <c r="G3155" s="11" t="s">
        <v>608</v>
      </c>
      <c r="H3155" s="11" t="s">
        <v>7276</v>
      </c>
      <c r="I3155" s="68"/>
      <c r="J3155" s="68"/>
      <c r="K3155" s="68"/>
      <c r="L3155" s="68"/>
      <c r="M3155" s="68" t="s">
        <v>2040</v>
      </c>
      <c r="N3155" s="68" t="s">
        <v>2040</v>
      </c>
      <c r="O3155" s="31" t="s">
        <v>4460</v>
      </c>
      <c r="P3155" s="31">
        <v>8.9999999999999993E-3</v>
      </c>
    </row>
    <row r="3156" spans="1:16" x14ac:dyDescent="0.35">
      <c r="A3156" s="2" t="s">
        <v>13</v>
      </c>
      <c r="B3156" s="27">
        <v>2</v>
      </c>
      <c r="C3156" s="2" t="s">
        <v>300</v>
      </c>
      <c r="D3156" s="11" t="s">
        <v>290</v>
      </c>
      <c r="E3156" s="11"/>
      <c r="F3156" s="11" t="s">
        <v>255</v>
      </c>
      <c r="G3156" s="11" t="s">
        <v>608</v>
      </c>
      <c r="H3156" s="11" t="s">
        <v>7282</v>
      </c>
      <c r="I3156" s="68" t="s">
        <v>2040</v>
      </c>
      <c r="J3156" s="68"/>
      <c r="K3156" s="68"/>
      <c r="L3156" s="68"/>
      <c r="M3156" s="68"/>
      <c r="N3156" s="68" t="s">
        <v>2040</v>
      </c>
      <c r="O3156" s="31" t="s">
        <v>4461</v>
      </c>
      <c r="P3156" s="31">
        <v>1.4E-2</v>
      </c>
    </row>
    <row r="3157" spans="1:16" x14ac:dyDescent="0.35">
      <c r="A3157" s="2" t="s">
        <v>13</v>
      </c>
      <c r="B3157" s="27">
        <v>2</v>
      </c>
      <c r="C3157" s="2" t="s">
        <v>300</v>
      </c>
      <c r="D3157" s="11" t="s">
        <v>290</v>
      </c>
      <c r="E3157" s="11"/>
      <c r="F3157" s="11" t="s">
        <v>255</v>
      </c>
      <c r="G3157" s="11" t="s">
        <v>608</v>
      </c>
      <c r="H3157" s="11" t="s">
        <v>7272</v>
      </c>
      <c r="I3157" s="68" t="s">
        <v>2040</v>
      </c>
      <c r="J3157" s="68"/>
      <c r="K3157" s="68"/>
      <c r="L3157" s="68"/>
      <c r="M3157" s="68" t="s">
        <v>2040</v>
      </c>
      <c r="N3157" s="68" t="s">
        <v>2040</v>
      </c>
      <c r="O3157" s="31" t="s">
        <v>4462</v>
      </c>
      <c r="P3157" s="31">
        <v>1.4E-2</v>
      </c>
    </row>
    <row r="3158" spans="1:16" x14ac:dyDescent="0.35">
      <c r="A3158" s="2" t="s">
        <v>13</v>
      </c>
      <c r="B3158" s="27">
        <v>2</v>
      </c>
      <c r="C3158" s="2" t="s">
        <v>300</v>
      </c>
      <c r="D3158" s="11" t="s">
        <v>290</v>
      </c>
      <c r="E3158" s="11"/>
      <c r="F3158" s="11" t="s">
        <v>241</v>
      </c>
      <c r="G3158" s="11" t="s">
        <v>608</v>
      </c>
      <c r="H3158" s="11" t="s">
        <v>7269</v>
      </c>
      <c r="I3158" s="68"/>
      <c r="J3158" s="68"/>
      <c r="K3158" s="68"/>
      <c r="L3158" s="68"/>
      <c r="M3158" s="68"/>
      <c r="N3158" s="68"/>
      <c r="O3158" s="31" t="s">
        <v>1526</v>
      </c>
      <c r="P3158" s="31">
        <v>2.9000000000000001E-2</v>
      </c>
    </row>
    <row r="3159" spans="1:16" x14ac:dyDescent="0.35">
      <c r="A3159" s="2" t="s">
        <v>13</v>
      </c>
      <c r="B3159" s="27">
        <v>2</v>
      </c>
      <c r="C3159" s="2" t="s">
        <v>300</v>
      </c>
      <c r="D3159" s="11" t="s">
        <v>290</v>
      </c>
      <c r="E3159" s="11"/>
      <c r="F3159" s="11" t="s">
        <v>241</v>
      </c>
      <c r="G3159" s="11" t="s">
        <v>608</v>
      </c>
      <c r="H3159" s="11" t="s">
        <v>7279</v>
      </c>
      <c r="I3159" s="68"/>
      <c r="J3159" s="68"/>
      <c r="K3159" s="68"/>
      <c r="L3159" s="68"/>
      <c r="M3159" s="68" t="s">
        <v>2040</v>
      </c>
      <c r="N3159" s="68"/>
      <c r="O3159" s="31" t="s">
        <v>4463</v>
      </c>
      <c r="P3159" s="31">
        <v>2.3E-2</v>
      </c>
    </row>
    <row r="3160" spans="1:16" x14ac:dyDescent="0.35">
      <c r="A3160" s="2" t="s">
        <v>13</v>
      </c>
      <c r="B3160" s="27">
        <v>2</v>
      </c>
      <c r="C3160" s="2" t="s">
        <v>300</v>
      </c>
      <c r="D3160" s="11" t="s">
        <v>290</v>
      </c>
      <c r="E3160" s="11"/>
      <c r="F3160" s="11" t="s">
        <v>241</v>
      </c>
      <c r="G3160" s="11" t="s">
        <v>608</v>
      </c>
      <c r="H3160" s="11" t="s">
        <v>7285</v>
      </c>
      <c r="I3160" s="68" t="s">
        <v>2040</v>
      </c>
      <c r="J3160" s="68"/>
      <c r="K3160" s="68"/>
      <c r="L3160" s="68"/>
      <c r="M3160" s="68"/>
      <c r="N3160" s="68"/>
      <c r="O3160" s="31" t="s">
        <v>4464</v>
      </c>
      <c r="P3160" s="31">
        <v>3.3000000000000002E-2</v>
      </c>
    </row>
    <row r="3161" spans="1:16" x14ac:dyDescent="0.35">
      <c r="A3161" s="2" t="s">
        <v>13</v>
      </c>
      <c r="B3161" s="27">
        <v>2</v>
      </c>
      <c r="C3161" s="2" t="s">
        <v>300</v>
      </c>
      <c r="D3161" s="11" t="s">
        <v>290</v>
      </c>
      <c r="E3161" s="11"/>
      <c r="F3161" s="11" t="s">
        <v>241</v>
      </c>
      <c r="G3161" s="11" t="s">
        <v>608</v>
      </c>
      <c r="H3161" s="11" t="s">
        <v>7273</v>
      </c>
      <c r="I3161" s="68" t="s">
        <v>2040</v>
      </c>
      <c r="J3161" s="68"/>
      <c r="K3161" s="68"/>
      <c r="L3161" s="68"/>
      <c r="M3161" s="68" t="s">
        <v>2040</v>
      </c>
      <c r="N3161" s="68"/>
      <c r="O3161" s="31" t="s">
        <v>4465</v>
      </c>
      <c r="P3161" s="31">
        <v>3.3000000000000002E-2</v>
      </c>
    </row>
    <row r="3162" spans="1:16" x14ac:dyDescent="0.35">
      <c r="A3162" s="2" t="s">
        <v>13</v>
      </c>
      <c r="B3162" s="27">
        <v>2</v>
      </c>
      <c r="C3162" s="2" t="s">
        <v>300</v>
      </c>
      <c r="D3162" s="11" t="s">
        <v>290</v>
      </c>
      <c r="E3162" s="11"/>
      <c r="F3162" s="11" t="s">
        <v>241</v>
      </c>
      <c r="G3162" s="11" t="s">
        <v>608</v>
      </c>
      <c r="H3162" s="11" t="s">
        <v>7288</v>
      </c>
      <c r="I3162" s="68"/>
      <c r="J3162" s="68"/>
      <c r="K3162" s="68"/>
      <c r="L3162" s="68"/>
      <c r="M3162" s="68"/>
      <c r="N3162" s="68" t="s">
        <v>2040</v>
      </c>
      <c r="O3162" s="31" t="s">
        <v>4466</v>
      </c>
      <c r="P3162" s="31">
        <v>2.3E-2</v>
      </c>
    </row>
    <row r="3163" spans="1:16" x14ac:dyDescent="0.35">
      <c r="A3163" s="2" t="s">
        <v>13</v>
      </c>
      <c r="B3163" s="27">
        <v>2</v>
      </c>
      <c r="C3163" s="2" t="s">
        <v>300</v>
      </c>
      <c r="D3163" s="11" t="s">
        <v>290</v>
      </c>
      <c r="E3163" s="11"/>
      <c r="F3163" s="11" t="s">
        <v>241</v>
      </c>
      <c r="G3163" s="11" t="s">
        <v>608</v>
      </c>
      <c r="H3163" s="11" t="s">
        <v>7276</v>
      </c>
      <c r="I3163" s="68"/>
      <c r="J3163" s="68"/>
      <c r="K3163" s="68"/>
      <c r="L3163" s="68"/>
      <c r="M3163" s="68" t="s">
        <v>2040</v>
      </c>
      <c r="N3163" s="68" t="s">
        <v>2040</v>
      </c>
      <c r="O3163" s="31" t="s">
        <v>4467</v>
      </c>
      <c r="P3163" s="31">
        <v>1.7000000000000001E-2</v>
      </c>
    </row>
    <row r="3164" spans="1:16" x14ac:dyDescent="0.35">
      <c r="A3164" s="2" t="s">
        <v>13</v>
      </c>
      <c r="B3164" s="27">
        <v>2</v>
      </c>
      <c r="C3164" s="2" t="s">
        <v>300</v>
      </c>
      <c r="D3164" s="11" t="s">
        <v>290</v>
      </c>
      <c r="E3164" s="11"/>
      <c r="F3164" s="11" t="s">
        <v>241</v>
      </c>
      <c r="G3164" s="11" t="s">
        <v>608</v>
      </c>
      <c r="H3164" s="11" t="s">
        <v>7282</v>
      </c>
      <c r="I3164" s="68" t="s">
        <v>2040</v>
      </c>
      <c r="J3164" s="68"/>
      <c r="K3164" s="68"/>
      <c r="L3164" s="68"/>
      <c r="M3164" s="68"/>
      <c r="N3164" s="68" t="s">
        <v>2040</v>
      </c>
      <c r="O3164" s="31" t="s">
        <v>4468</v>
      </c>
      <c r="P3164" s="31">
        <v>2.8000000000000001E-2</v>
      </c>
    </row>
    <row r="3165" spans="1:16" x14ac:dyDescent="0.35">
      <c r="A3165" s="2" t="s">
        <v>13</v>
      </c>
      <c r="B3165" s="27">
        <v>2</v>
      </c>
      <c r="C3165" s="2" t="s">
        <v>300</v>
      </c>
      <c r="D3165" s="11" t="s">
        <v>290</v>
      </c>
      <c r="E3165" s="11"/>
      <c r="F3165" s="11" t="s">
        <v>241</v>
      </c>
      <c r="G3165" s="11" t="s">
        <v>608</v>
      </c>
      <c r="H3165" s="11" t="s">
        <v>7272</v>
      </c>
      <c r="I3165" s="68" t="s">
        <v>2040</v>
      </c>
      <c r="J3165" s="68"/>
      <c r="K3165" s="68"/>
      <c r="L3165" s="68"/>
      <c r="M3165" s="68" t="s">
        <v>2040</v>
      </c>
      <c r="N3165" s="68" t="s">
        <v>2040</v>
      </c>
      <c r="O3165" s="31" t="s">
        <v>4469</v>
      </c>
      <c r="P3165" s="31">
        <v>2.8000000000000001E-2</v>
      </c>
    </row>
    <row r="3166" spans="1:16" x14ac:dyDescent="0.35">
      <c r="A3166" s="2" t="s">
        <v>13</v>
      </c>
      <c r="B3166" s="27">
        <v>2</v>
      </c>
      <c r="C3166" s="2" t="s">
        <v>300</v>
      </c>
      <c r="D3166" s="11" t="s">
        <v>290</v>
      </c>
      <c r="E3166" s="11"/>
      <c r="F3166" s="13" t="s">
        <v>103</v>
      </c>
      <c r="G3166" s="13" t="s">
        <v>608</v>
      </c>
      <c r="H3166" s="11" t="s">
        <v>7269</v>
      </c>
      <c r="I3166" s="68"/>
      <c r="J3166" s="68"/>
      <c r="K3166" s="68"/>
      <c r="L3166" s="68"/>
      <c r="M3166" s="68"/>
      <c r="N3166" s="68"/>
      <c r="O3166" s="31" t="s">
        <v>1527</v>
      </c>
      <c r="P3166" s="31">
        <v>4.3999999999999997E-2</v>
      </c>
    </row>
    <row r="3167" spans="1:16" x14ac:dyDescent="0.35">
      <c r="A3167" s="2" t="s">
        <v>13</v>
      </c>
      <c r="B3167" s="27">
        <v>2</v>
      </c>
      <c r="C3167" s="2" t="s">
        <v>300</v>
      </c>
      <c r="D3167" s="11" t="s">
        <v>290</v>
      </c>
      <c r="E3167" s="11"/>
      <c r="F3167" s="13" t="s">
        <v>103</v>
      </c>
      <c r="G3167" s="13" t="s">
        <v>608</v>
      </c>
      <c r="H3167" s="11" t="s">
        <v>7279</v>
      </c>
      <c r="I3167" s="68"/>
      <c r="J3167" s="68"/>
      <c r="K3167" s="68"/>
      <c r="L3167" s="68"/>
      <c r="M3167" s="68" t="s">
        <v>2040</v>
      </c>
      <c r="N3167" s="68"/>
      <c r="O3167" s="31" t="s">
        <v>4470</v>
      </c>
      <c r="P3167" s="31">
        <v>3.5000000000000003E-2</v>
      </c>
    </row>
    <row r="3168" spans="1:16" x14ac:dyDescent="0.35">
      <c r="A3168" s="2" t="s">
        <v>13</v>
      </c>
      <c r="B3168" s="27">
        <v>2</v>
      </c>
      <c r="C3168" s="2" t="s">
        <v>300</v>
      </c>
      <c r="D3168" s="11" t="s">
        <v>290</v>
      </c>
      <c r="E3168" s="11"/>
      <c r="F3168" s="13" t="s">
        <v>103</v>
      </c>
      <c r="G3168" s="13" t="s">
        <v>608</v>
      </c>
      <c r="H3168" s="11" t="s">
        <v>7285</v>
      </c>
      <c r="I3168" s="68" t="s">
        <v>2040</v>
      </c>
      <c r="J3168" s="68"/>
      <c r="K3168" s="68"/>
      <c r="L3168" s="68"/>
      <c r="M3168" s="68"/>
      <c r="N3168" s="68"/>
      <c r="O3168" s="31" t="s">
        <v>4471</v>
      </c>
      <c r="P3168" s="31">
        <v>5.0999999999999997E-2</v>
      </c>
    </row>
    <row r="3169" spans="1:16" x14ac:dyDescent="0.35">
      <c r="A3169" s="2" t="s">
        <v>13</v>
      </c>
      <c r="B3169" s="27">
        <v>2</v>
      </c>
      <c r="C3169" s="2" t="s">
        <v>300</v>
      </c>
      <c r="D3169" s="11" t="s">
        <v>290</v>
      </c>
      <c r="E3169" s="11"/>
      <c r="F3169" s="13" t="s">
        <v>103</v>
      </c>
      <c r="G3169" s="13" t="s">
        <v>608</v>
      </c>
      <c r="H3169" s="11" t="s">
        <v>7273</v>
      </c>
      <c r="I3169" s="68" t="s">
        <v>2040</v>
      </c>
      <c r="J3169" s="68"/>
      <c r="K3169" s="68"/>
      <c r="L3169" s="68"/>
      <c r="M3169" s="68" t="s">
        <v>2040</v>
      </c>
      <c r="N3169" s="68"/>
      <c r="O3169" s="31" t="s">
        <v>4472</v>
      </c>
      <c r="P3169" s="31">
        <v>5.0999999999999997E-2</v>
      </c>
    </row>
    <row r="3170" spans="1:16" x14ac:dyDescent="0.35">
      <c r="A3170" s="2" t="s">
        <v>13</v>
      </c>
      <c r="B3170" s="27">
        <v>2</v>
      </c>
      <c r="C3170" s="2" t="s">
        <v>300</v>
      </c>
      <c r="D3170" s="11" t="s">
        <v>290</v>
      </c>
      <c r="E3170" s="11"/>
      <c r="F3170" s="13" t="s">
        <v>103</v>
      </c>
      <c r="G3170" s="13" t="s">
        <v>608</v>
      </c>
      <c r="H3170" s="11" t="s">
        <v>7288</v>
      </c>
      <c r="I3170" s="68"/>
      <c r="J3170" s="68"/>
      <c r="K3170" s="68"/>
      <c r="L3170" s="68"/>
      <c r="M3170" s="68"/>
      <c r="N3170" s="68" t="s">
        <v>2040</v>
      </c>
      <c r="O3170" s="31" t="s">
        <v>4473</v>
      </c>
      <c r="P3170" s="31">
        <v>3.5000000000000003E-2</v>
      </c>
    </row>
    <row r="3171" spans="1:16" x14ac:dyDescent="0.35">
      <c r="A3171" s="2" t="s">
        <v>13</v>
      </c>
      <c r="B3171" s="27">
        <v>2</v>
      </c>
      <c r="C3171" s="2" t="s">
        <v>300</v>
      </c>
      <c r="D3171" s="11" t="s">
        <v>290</v>
      </c>
      <c r="E3171" s="11"/>
      <c r="F3171" s="13" t="s">
        <v>103</v>
      </c>
      <c r="G3171" s="13" t="s">
        <v>608</v>
      </c>
      <c r="H3171" s="11" t="s">
        <v>7276</v>
      </c>
      <c r="I3171" s="68"/>
      <c r="J3171" s="68"/>
      <c r="K3171" s="68"/>
      <c r="L3171" s="68"/>
      <c r="M3171" s="68" t="s">
        <v>2040</v>
      </c>
      <c r="N3171" s="68" t="s">
        <v>2040</v>
      </c>
      <c r="O3171" s="31" t="s">
        <v>4474</v>
      </c>
      <c r="P3171" s="31">
        <v>2.5999999999999999E-2</v>
      </c>
    </row>
    <row r="3172" spans="1:16" x14ac:dyDescent="0.35">
      <c r="A3172" s="2" t="s">
        <v>13</v>
      </c>
      <c r="B3172" s="27">
        <v>2</v>
      </c>
      <c r="C3172" s="2" t="s">
        <v>300</v>
      </c>
      <c r="D3172" s="11" t="s">
        <v>290</v>
      </c>
      <c r="E3172" s="11"/>
      <c r="F3172" s="13" t="s">
        <v>103</v>
      </c>
      <c r="G3172" s="13" t="s">
        <v>608</v>
      </c>
      <c r="H3172" s="11" t="s">
        <v>7282</v>
      </c>
      <c r="I3172" s="68" t="s">
        <v>2040</v>
      </c>
      <c r="J3172" s="68"/>
      <c r="K3172" s="68"/>
      <c r="L3172" s="68"/>
      <c r="M3172" s="68"/>
      <c r="N3172" s="68" t="s">
        <v>2040</v>
      </c>
      <c r="O3172" s="31" t="s">
        <v>4475</v>
      </c>
      <c r="P3172" s="31">
        <v>4.2000000000000003E-2</v>
      </c>
    </row>
    <row r="3173" spans="1:16" x14ac:dyDescent="0.35">
      <c r="A3173" s="2" t="s">
        <v>13</v>
      </c>
      <c r="B3173" s="27">
        <v>2</v>
      </c>
      <c r="C3173" s="2" t="s">
        <v>300</v>
      </c>
      <c r="D3173" s="11" t="s">
        <v>290</v>
      </c>
      <c r="E3173" s="11"/>
      <c r="F3173" s="13" t="s">
        <v>103</v>
      </c>
      <c r="G3173" s="13" t="s">
        <v>608</v>
      </c>
      <c r="H3173" s="11" t="s">
        <v>7272</v>
      </c>
      <c r="I3173" s="68" t="s">
        <v>2040</v>
      </c>
      <c r="J3173" s="68"/>
      <c r="K3173" s="68"/>
      <c r="L3173" s="68"/>
      <c r="M3173" s="68" t="s">
        <v>2040</v>
      </c>
      <c r="N3173" s="68" t="s">
        <v>2040</v>
      </c>
      <c r="O3173" s="31" t="s">
        <v>4476</v>
      </c>
      <c r="P3173" s="31">
        <v>4.2000000000000003E-2</v>
      </c>
    </row>
    <row r="3174" spans="1:16" x14ac:dyDescent="0.35">
      <c r="A3174" s="2" t="s">
        <v>13</v>
      </c>
      <c r="B3174" s="27">
        <v>2</v>
      </c>
      <c r="C3174" s="2" t="s">
        <v>300</v>
      </c>
      <c r="D3174" s="11" t="s">
        <v>290</v>
      </c>
      <c r="E3174" s="11"/>
      <c r="F3174" s="13" t="s">
        <v>98</v>
      </c>
      <c r="G3174" s="13" t="s">
        <v>608</v>
      </c>
      <c r="H3174" s="11" t="s">
        <v>7269</v>
      </c>
      <c r="I3174" s="68"/>
      <c r="J3174" s="68"/>
      <c r="K3174" s="68"/>
      <c r="L3174" s="68"/>
      <c r="M3174" s="68"/>
      <c r="N3174" s="68"/>
      <c r="O3174" s="31" t="s">
        <v>1528</v>
      </c>
      <c r="P3174" s="31">
        <v>8.6999999999999994E-2</v>
      </c>
    </row>
    <row r="3175" spans="1:16" x14ac:dyDescent="0.35">
      <c r="A3175" s="2" t="s">
        <v>13</v>
      </c>
      <c r="B3175" s="27">
        <v>2</v>
      </c>
      <c r="C3175" s="2" t="s">
        <v>300</v>
      </c>
      <c r="D3175" s="11" t="s">
        <v>290</v>
      </c>
      <c r="E3175" s="11"/>
      <c r="F3175" s="13" t="s">
        <v>98</v>
      </c>
      <c r="G3175" s="13" t="s">
        <v>608</v>
      </c>
      <c r="H3175" s="11" t="s">
        <v>7279</v>
      </c>
      <c r="I3175" s="68"/>
      <c r="J3175" s="68"/>
      <c r="K3175" s="68"/>
      <c r="L3175" s="68"/>
      <c r="M3175" s="68" t="s">
        <v>2040</v>
      </c>
      <c r="N3175" s="68"/>
      <c r="O3175" s="31" t="s">
        <v>4477</v>
      </c>
      <c r="P3175" s="31">
        <v>7.0000000000000007E-2</v>
      </c>
    </row>
    <row r="3176" spans="1:16" x14ac:dyDescent="0.35">
      <c r="A3176" s="2" t="s">
        <v>13</v>
      </c>
      <c r="B3176" s="27">
        <v>2</v>
      </c>
      <c r="C3176" s="2" t="s">
        <v>300</v>
      </c>
      <c r="D3176" s="11" t="s">
        <v>290</v>
      </c>
      <c r="E3176" s="11"/>
      <c r="F3176" s="13" t="s">
        <v>98</v>
      </c>
      <c r="G3176" s="13" t="s">
        <v>608</v>
      </c>
      <c r="H3176" s="11" t="s">
        <v>7285</v>
      </c>
      <c r="I3176" s="68" t="s">
        <v>2040</v>
      </c>
      <c r="J3176" s="68"/>
      <c r="K3176" s="68"/>
      <c r="L3176" s="68"/>
      <c r="M3176" s="68"/>
      <c r="N3176" s="68"/>
      <c r="O3176" s="31" t="s">
        <v>4478</v>
      </c>
      <c r="P3176" s="31">
        <v>0.1</v>
      </c>
    </row>
    <row r="3177" spans="1:16" x14ac:dyDescent="0.35">
      <c r="A3177" s="2" t="s">
        <v>13</v>
      </c>
      <c r="B3177" s="27">
        <v>2</v>
      </c>
      <c r="C3177" s="2" t="s">
        <v>300</v>
      </c>
      <c r="D3177" s="11" t="s">
        <v>290</v>
      </c>
      <c r="E3177" s="11"/>
      <c r="F3177" s="13" t="s">
        <v>98</v>
      </c>
      <c r="G3177" s="13" t="s">
        <v>608</v>
      </c>
      <c r="H3177" s="11" t="s">
        <v>7273</v>
      </c>
      <c r="I3177" s="68" t="s">
        <v>2040</v>
      </c>
      <c r="J3177" s="68"/>
      <c r="K3177" s="68"/>
      <c r="L3177" s="68"/>
      <c r="M3177" s="68" t="s">
        <v>2040</v>
      </c>
      <c r="N3177" s="68"/>
      <c r="O3177" s="31" t="s">
        <v>4479</v>
      </c>
      <c r="P3177" s="31">
        <v>0.1</v>
      </c>
    </row>
    <row r="3178" spans="1:16" x14ac:dyDescent="0.35">
      <c r="A3178" s="2" t="s">
        <v>13</v>
      </c>
      <c r="B3178" s="27">
        <v>2</v>
      </c>
      <c r="C3178" s="2" t="s">
        <v>300</v>
      </c>
      <c r="D3178" s="11" t="s">
        <v>290</v>
      </c>
      <c r="E3178" s="11"/>
      <c r="F3178" s="13" t="s">
        <v>98</v>
      </c>
      <c r="G3178" s="13" t="s">
        <v>608</v>
      </c>
      <c r="H3178" s="11" t="s">
        <v>7288</v>
      </c>
      <c r="I3178" s="68"/>
      <c r="J3178" s="68"/>
      <c r="K3178" s="68"/>
      <c r="L3178" s="68"/>
      <c r="M3178" s="68"/>
      <c r="N3178" s="68" t="s">
        <v>2040</v>
      </c>
      <c r="O3178" s="31" t="s">
        <v>4480</v>
      </c>
      <c r="P3178" s="31">
        <v>7.0000000000000007E-2</v>
      </c>
    </row>
    <row r="3179" spans="1:16" x14ac:dyDescent="0.35">
      <c r="A3179" s="2" t="s">
        <v>13</v>
      </c>
      <c r="B3179" s="27">
        <v>2</v>
      </c>
      <c r="C3179" s="2" t="s">
        <v>300</v>
      </c>
      <c r="D3179" s="11" t="s">
        <v>290</v>
      </c>
      <c r="E3179" s="11"/>
      <c r="F3179" s="13" t="s">
        <v>98</v>
      </c>
      <c r="G3179" s="13" t="s">
        <v>608</v>
      </c>
      <c r="H3179" s="11" t="s">
        <v>7276</v>
      </c>
      <c r="I3179" s="68"/>
      <c r="J3179" s="68"/>
      <c r="K3179" s="68"/>
      <c r="L3179" s="68"/>
      <c r="M3179" s="68" t="s">
        <v>2040</v>
      </c>
      <c r="N3179" s="68" t="s">
        <v>2040</v>
      </c>
      <c r="O3179" s="31" t="s">
        <v>4481</v>
      </c>
      <c r="P3179" s="31">
        <v>5.1999999999999998E-2</v>
      </c>
    </row>
    <row r="3180" spans="1:16" x14ac:dyDescent="0.35">
      <c r="A3180" s="2" t="s">
        <v>13</v>
      </c>
      <c r="B3180" s="27">
        <v>2</v>
      </c>
      <c r="C3180" s="2" t="s">
        <v>300</v>
      </c>
      <c r="D3180" s="11" t="s">
        <v>290</v>
      </c>
      <c r="E3180" s="11"/>
      <c r="F3180" s="13" t="s">
        <v>98</v>
      </c>
      <c r="G3180" s="13" t="s">
        <v>608</v>
      </c>
      <c r="H3180" s="11" t="s">
        <v>7282</v>
      </c>
      <c r="I3180" s="68" t="s">
        <v>2040</v>
      </c>
      <c r="J3180" s="68"/>
      <c r="K3180" s="68"/>
      <c r="L3180" s="68"/>
      <c r="M3180" s="68"/>
      <c r="N3180" s="68" t="s">
        <v>2040</v>
      </c>
      <c r="O3180" s="31" t="s">
        <v>4482</v>
      </c>
      <c r="P3180" s="31">
        <v>8.3000000000000004E-2</v>
      </c>
    </row>
    <row r="3181" spans="1:16" x14ac:dyDescent="0.35">
      <c r="A3181" s="2" t="s">
        <v>13</v>
      </c>
      <c r="B3181" s="27">
        <v>2</v>
      </c>
      <c r="C3181" s="2" t="s">
        <v>300</v>
      </c>
      <c r="D3181" s="11" t="s">
        <v>290</v>
      </c>
      <c r="E3181" s="11"/>
      <c r="F3181" s="13" t="s">
        <v>98</v>
      </c>
      <c r="G3181" s="13" t="s">
        <v>608</v>
      </c>
      <c r="H3181" s="11" t="s">
        <v>7272</v>
      </c>
      <c r="I3181" s="68" t="s">
        <v>2040</v>
      </c>
      <c r="J3181" s="68"/>
      <c r="K3181" s="68"/>
      <c r="L3181" s="68"/>
      <c r="M3181" s="68" t="s">
        <v>2040</v>
      </c>
      <c r="N3181" s="68" t="s">
        <v>2040</v>
      </c>
      <c r="O3181" s="31" t="s">
        <v>4483</v>
      </c>
      <c r="P3181" s="31">
        <v>8.3000000000000004E-2</v>
      </c>
    </row>
    <row r="3182" spans="1:16" x14ac:dyDescent="0.35">
      <c r="A3182" s="2" t="s">
        <v>13</v>
      </c>
      <c r="B3182" s="27">
        <v>2</v>
      </c>
      <c r="C3182" s="2" t="s">
        <v>300</v>
      </c>
      <c r="D3182" s="11" t="s">
        <v>290</v>
      </c>
      <c r="E3182" s="11"/>
      <c r="F3182" s="13" t="s">
        <v>104</v>
      </c>
      <c r="G3182" s="13" t="s">
        <v>608</v>
      </c>
      <c r="H3182" s="11" t="s">
        <v>7269</v>
      </c>
      <c r="I3182" s="68"/>
      <c r="J3182" s="68"/>
      <c r="K3182" s="68"/>
      <c r="L3182" s="68"/>
      <c r="M3182" s="68"/>
      <c r="N3182" s="68"/>
      <c r="O3182" s="31" t="s">
        <v>1529</v>
      </c>
      <c r="P3182" s="31">
        <v>0.17399999999999999</v>
      </c>
    </row>
    <row r="3183" spans="1:16" x14ac:dyDescent="0.35">
      <c r="A3183" s="2" t="s">
        <v>13</v>
      </c>
      <c r="B3183" s="27">
        <v>2</v>
      </c>
      <c r="C3183" s="2" t="s">
        <v>300</v>
      </c>
      <c r="D3183" s="11" t="s">
        <v>290</v>
      </c>
      <c r="E3183" s="11"/>
      <c r="F3183" s="13" t="s">
        <v>104</v>
      </c>
      <c r="G3183" s="13" t="s">
        <v>608</v>
      </c>
      <c r="H3183" s="11" t="s">
        <v>7279</v>
      </c>
      <c r="I3183" s="68"/>
      <c r="J3183" s="68"/>
      <c r="K3183" s="68"/>
      <c r="L3183" s="68"/>
      <c r="M3183" s="68" t="s">
        <v>2040</v>
      </c>
      <c r="N3183" s="68"/>
      <c r="O3183" s="31" t="s">
        <v>4484</v>
      </c>
      <c r="P3183" s="31">
        <v>0.13900000000000001</v>
      </c>
    </row>
    <row r="3184" spans="1:16" x14ac:dyDescent="0.35">
      <c r="A3184" s="2" t="s">
        <v>13</v>
      </c>
      <c r="B3184" s="27">
        <v>2</v>
      </c>
      <c r="C3184" s="2" t="s">
        <v>300</v>
      </c>
      <c r="D3184" s="11" t="s">
        <v>290</v>
      </c>
      <c r="E3184" s="11"/>
      <c r="F3184" s="13" t="s">
        <v>104</v>
      </c>
      <c r="G3184" s="13" t="s">
        <v>608</v>
      </c>
      <c r="H3184" s="11" t="s">
        <v>7285</v>
      </c>
      <c r="I3184" s="68" t="s">
        <v>2040</v>
      </c>
      <c r="J3184" s="68"/>
      <c r="K3184" s="68"/>
      <c r="L3184" s="68"/>
      <c r="M3184" s="68"/>
      <c r="N3184" s="68"/>
      <c r="O3184" s="31" t="s">
        <v>4485</v>
      </c>
      <c r="P3184" s="31">
        <v>0.2</v>
      </c>
    </row>
    <row r="3185" spans="1:16" x14ac:dyDescent="0.35">
      <c r="A3185" s="2" t="s">
        <v>13</v>
      </c>
      <c r="B3185" s="27">
        <v>2</v>
      </c>
      <c r="C3185" s="2" t="s">
        <v>300</v>
      </c>
      <c r="D3185" s="11" t="s">
        <v>290</v>
      </c>
      <c r="E3185" s="11"/>
      <c r="F3185" s="13" t="s">
        <v>104</v>
      </c>
      <c r="G3185" s="13" t="s">
        <v>608</v>
      </c>
      <c r="H3185" s="11" t="s">
        <v>7273</v>
      </c>
      <c r="I3185" s="68" t="s">
        <v>2040</v>
      </c>
      <c r="J3185" s="68"/>
      <c r="K3185" s="68"/>
      <c r="L3185" s="68"/>
      <c r="M3185" s="68" t="s">
        <v>2040</v>
      </c>
      <c r="N3185" s="68"/>
      <c r="O3185" s="31" t="s">
        <v>4486</v>
      </c>
      <c r="P3185" s="31">
        <v>0.2</v>
      </c>
    </row>
    <row r="3186" spans="1:16" x14ac:dyDescent="0.35">
      <c r="A3186" s="2" t="s">
        <v>13</v>
      </c>
      <c r="B3186" s="27">
        <v>2</v>
      </c>
      <c r="C3186" s="2" t="s">
        <v>300</v>
      </c>
      <c r="D3186" s="11" t="s">
        <v>290</v>
      </c>
      <c r="E3186" s="11"/>
      <c r="F3186" s="13" t="s">
        <v>104</v>
      </c>
      <c r="G3186" s="13" t="s">
        <v>608</v>
      </c>
      <c r="H3186" s="11" t="s">
        <v>7288</v>
      </c>
      <c r="I3186" s="68"/>
      <c r="J3186" s="68"/>
      <c r="K3186" s="68"/>
      <c r="L3186" s="68"/>
      <c r="M3186" s="68"/>
      <c r="N3186" s="68" t="s">
        <v>2040</v>
      </c>
      <c r="O3186" s="31" t="s">
        <v>4487</v>
      </c>
      <c r="P3186" s="31">
        <v>0.13900000000000001</v>
      </c>
    </row>
    <row r="3187" spans="1:16" x14ac:dyDescent="0.35">
      <c r="A3187" s="2" t="s">
        <v>13</v>
      </c>
      <c r="B3187" s="27">
        <v>2</v>
      </c>
      <c r="C3187" s="2" t="s">
        <v>300</v>
      </c>
      <c r="D3187" s="11" t="s">
        <v>290</v>
      </c>
      <c r="E3187" s="11"/>
      <c r="F3187" s="13" t="s">
        <v>104</v>
      </c>
      <c r="G3187" s="13" t="s">
        <v>608</v>
      </c>
      <c r="H3187" s="11" t="s">
        <v>7276</v>
      </c>
      <c r="I3187" s="68"/>
      <c r="J3187" s="68"/>
      <c r="K3187" s="68"/>
      <c r="L3187" s="68"/>
      <c r="M3187" s="68" t="s">
        <v>2040</v>
      </c>
      <c r="N3187" s="68" t="s">
        <v>2040</v>
      </c>
      <c r="O3187" s="31" t="s">
        <v>4488</v>
      </c>
      <c r="P3187" s="31">
        <v>0.104</v>
      </c>
    </row>
    <row r="3188" spans="1:16" x14ac:dyDescent="0.35">
      <c r="A3188" s="2" t="s">
        <v>13</v>
      </c>
      <c r="B3188" s="27">
        <v>2</v>
      </c>
      <c r="C3188" s="2" t="s">
        <v>300</v>
      </c>
      <c r="D3188" s="11" t="s">
        <v>290</v>
      </c>
      <c r="E3188" s="11"/>
      <c r="F3188" s="13" t="s">
        <v>104</v>
      </c>
      <c r="G3188" s="13" t="s">
        <v>608</v>
      </c>
      <c r="H3188" s="11" t="s">
        <v>7282</v>
      </c>
      <c r="I3188" s="68" t="s">
        <v>2040</v>
      </c>
      <c r="J3188" s="68"/>
      <c r="K3188" s="68"/>
      <c r="L3188" s="68"/>
      <c r="M3188" s="68"/>
      <c r="N3188" s="68" t="s">
        <v>2040</v>
      </c>
      <c r="O3188" s="31" t="s">
        <v>4489</v>
      </c>
      <c r="P3188" s="31">
        <v>0.16500000000000001</v>
      </c>
    </row>
    <row r="3189" spans="1:16" x14ac:dyDescent="0.35">
      <c r="A3189" s="2" t="s">
        <v>13</v>
      </c>
      <c r="B3189" s="27">
        <v>2</v>
      </c>
      <c r="C3189" s="2" t="s">
        <v>300</v>
      </c>
      <c r="D3189" s="11" t="s">
        <v>290</v>
      </c>
      <c r="E3189" s="11"/>
      <c r="F3189" s="13" t="s">
        <v>104</v>
      </c>
      <c r="G3189" s="13" t="s">
        <v>608</v>
      </c>
      <c r="H3189" s="11" t="s">
        <v>7272</v>
      </c>
      <c r="I3189" s="68" t="s">
        <v>2040</v>
      </c>
      <c r="J3189" s="68"/>
      <c r="K3189" s="68"/>
      <c r="L3189" s="68"/>
      <c r="M3189" s="68" t="s">
        <v>2040</v>
      </c>
      <c r="N3189" s="68" t="s">
        <v>2040</v>
      </c>
      <c r="O3189" s="31" t="s">
        <v>4490</v>
      </c>
      <c r="P3189" s="31">
        <v>0.16500000000000001</v>
      </c>
    </row>
    <row r="3190" spans="1:16" x14ac:dyDescent="0.35">
      <c r="A3190" s="2" t="s">
        <v>13</v>
      </c>
      <c r="B3190" s="27">
        <v>2</v>
      </c>
      <c r="C3190" s="2" t="s">
        <v>300</v>
      </c>
      <c r="D3190" s="11" t="s">
        <v>290</v>
      </c>
      <c r="E3190" s="11"/>
      <c r="F3190" s="13" t="s">
        <v>105</v>
      </c>
      <c r="G3190" s="13" t="s">
        <v>608</v>
      </c>
      <c r="H3190" s="11" t="s">
        <v>7269</v>
      </c>
      <c r="I3190" s="68"/>
      <c r="J3190" s="68"/>
      <c r="K3190" s="68"/>
      <c r="L3190" s="68"/>
      <c r="M3190" s="68"/>
      <c r="N3190" s="68"/>
      <c r="O3190" s="31" t="s">
        <v>1530</v>
      </c>
      <c r="P3190" s="31">
        <v>0.33400000000000002</v>
      </c>
    </row>
    <row r="3191" spans="1:16" x14ac:dyDescent="0.35">
      <c r="A3191" s="2" t="s">
        <v>13</v>
      </c>
      <c r="B3191" s="27">
        <v>2</v>
      </c>
      <c r="C3191" s="2" t="s">
        <v>300</v>
      </c>
      <c r="D3191" s="11" t="s">
        <v>290</v>
      </c>
      <c r="E3191" s="11"/>
      <c r="F3191" s="13" t="s">
        <v>105</v>
      </c>
      <c r="G3191" s="13" t="s">
        <v>608</v>
      </c>
      <c r="H3191" s="11" t="s">
        <v>7279</v>
      </c>
      <c r="I3191" s="68"/>
      <c r="J3191" s="68"/>
      <c r="K3191" s="68"/>
      <c r="L3191" s="68"/>
      <c r="M3191" s="68" t="s">
        <v>2040</v>
      </c>
      <c r="N3191" s="68"/>
      <c r="O3191" s="31" t="s">
        <v>4491</v>
      </c>
      <c r="P3191" s="31">
        <v>0.26700000000000002</v>
      </c>
    </row>
    <row r="3192" spans="1:16" x14ac:dyDescent="0.35">
      <c r="A3192" s="2" t="s">
        <v>13</v>
      </c>
      <c r="B3192" s="27">
        <v>2</v>
      </c>
      <c r="C3192" s="2" t="s">
        <v>300</v>
      </c>
      <c r="D3192" s="11" t="s">
        <v>290</v>
      </c>
      <c r="E3192" s="11"/>
      <c r="F3192" s="13" t="s">
        <v>105</v>
      </c>
      <c r="G3192" s="13" t="s">
        <v>608</v>
      </c>
      <c r="H3192" s="11" t="s">
        <v>7285</v>
      </c>
      <c r="I3192" s="68" t="s">
        <v>2040</v>
      </c>
      <c r="J3192" s="68"/>
      <c r="K3192" s="68"/>
      <c r="L3192" s="68"/>
      <c r="M3192" s="68"/>
      <c r="N3192" s="68"/>
      <c r="O3192" s="31" t="s">
        <v>4492</v>
      </c>
      <c r="P3192" s="31">
        <v>0.38400000000000001</v>
      </c>
    </row>
    <row r="3193" spans="1:16" x14ac:dyDescent="0.35">
      <c r="A3193" s="2" t="s">
        <v>13</v>
      </c>
      <c r="B3193" s="27">
        <v>2</v>
      </c>
      <c r="C3193" s="2" t="s">
        <v>300</v>
      </c>
      <c r="D3193" s="11" t="s">
        <v>290</v>
      </c>
      <c r="E3193" s="11"/>
      <c r="F3193" s="13" t="s">
        <v>105</v>
      </c>
      <c r="G3193" s="13" t="s">
        <v>608</v>
      </c>
      <c r="H3193" s="11" t="s">
        <v>7273</v>
      </c>
      <c r="I3193" s="68" t="s">
        <v>2040</v>
      </c>
      <c r="J3193" s="68"/>
      <c r="K3193" s="68"/>
      <c r="L3193" s="68"/>
      <c r="M3193" s="68" t="s">
        <v>2040</v>
      </c>
      <c r="N3193" s="68"/>
      <c r="O3193" s="31" t="s">
        <v>4493</v>
      </c>
      <c r="P3193" s="31">
        <v>0.38400000000000001</v>
      </c>
    </row>
    <row r="3194" spans="1:16" x14ac:dyDescent="0.35">
      <c r="A3194" s="2" t="s">
        <v>13</v>
      </c>
      <c r="B3194" s="27">
        <v>2</v>
      </c>
      <c r="C3194" s="2" t="s">
        <v>300</v>
      </c>
      <c r="D3194" s="11" t="s">
        <v>290</v>
      </c>
      <c r="E3194" s="11"/>
      <c r="F3194" s="13" t="s">
        <v>105</v>
      </c>
      <c r="G3194" s="13" t="s">
        <v>608</v>
      </c>
      <c r="H3194" s="11" t="s">
        <v>7288</v>
      </c>
      <c r="I3194" s="68"/>
      <c r="J3194" s="68"/>
      <c r="K3194" s="68"/>
      <c r="L3194" s="68"/>
      <c r="M3194" s="68"/>
      <c r="N3194" s="68" t="s">
        <v>2040</v>
      </c>
      <c r="O3194" s="31" t="s">
        <v>4494</v>
      </c>
      <c r="P3194" s="31">
        <v>0.26700000000000002</v>
      </c>
    </row>
    <row r="3195" spans="1:16" x14ac:dyDescent="0.35">
      <c r="A3195" s="2" t="s">
        <v>13</v>
      </c>
      <c r="B3195" s="27">
        <v>2</v>
      </c>
      <c r="C3195" s="2" t="s">
        <v>300</v>
      </c>
      <c r="D3195" s="11" t="s">
        <v>290</v>
      </c>
      <c r="E3195" s="11"/>
      <c r="F3195" s="13" t="s">
        <v>105</v>
      </c>
      <c r="G3195" s="13" t="s">
        <v>608</v>
      </c>
      <c r="H3195" s="11" t="s">
        <v>7276</v>
      </c>
      <c r="I3195" s="68"/>
      <c r="J3195" s="68"/>
      <c r="K3195" s="68"/>
      <c r="L3195" s="68"/>
      <c r="M3195" s="68" t="s">
        <v>2040</v>
      </c>
      <c r="N3195" s="68" t="s">
        <v>2040</v>
      </c>
      <c r="O3195" s="31" t="s">
        <v>4495</v>
      </c>
      <c r="P3195" s="31">
        <v>0.2</v>
      </c>
    </row>
    <row r="3196" spans="1:16" x14ac:dyDescent="0.35">
      <c r="A3196" s="2" t="s">
        <v>13</v>
      </c>
      <c r="B3196" s="27">
        <v>2</v>
      </c>
      <c r="C3196" s="2" t="s">
        <v>300</v>
      </c>
      <c r="D3196" s="11" t="s">
        <v>290</v>
      </c>
      <c r="E3196" s="11"/>
      <c r="F3196" s="13" t="s">
        <v>105</v>
      </c>
      <c r="G3196" s="13" t="s">
        <v>608</v>
      </c>
      <c r="H3196" s="11" t="s">
        <v>7282</v>
      </c>
      <c r="I3196" s="68" t="s">
        <v>2040</v>
      </c>
      <c r="J3196" s="68"/>
      <c r="K3196" s="68"/>
      <c r="L3196" s="68"/>
      <c r="M3196" s="68"/>
      <c r="N3196" s="68" t="s">
        <v>2040</v>
      </c>
      <c r="O3196" s="31" t="s">
        <v>4496</v>
      </c>
      <c r="P3196" s="31">
        <v>0.317</v>
      </c>
    </row>
    <row r="3197" spans="1:16" x14ac:dyDescent="0.35">
      <c r="A3197" s="2" t="s">
        <v>13</v>
      </c>
      <c r="B3197" s="27">
        <v>2</v>
      </c>
      <c r="C3197" s="2" t="s">
        <v>300</v>
      </c>
      <c r="D3197" s="11" t="s">
        <v>290</v>
      </c>
      <c r="E3197" s="11"/>
      <c r="F3197" s="13" t="s">
        <v>105</v>
      </c>
      <c r="G3197" s="13" t="s">
        <v>608</v>
      </c>
      <c r="H3197" s="11" t="s">
        <v>7272</v>
      </c>
      <c r="I3197" s="68" t="s">
        <v>2040</v>
      </c>
      <c r="J3197" s="68"/>
      <c r="K3197" s="68"/>
      <c r="L3197" s="68"/>
      <c r="M3197" s="68" t="s">
        <v>2040</v>
      </c>
      <c r="N3197" s="68" t="s">
        <v>2040</v>
      </c>
      <c r="O3197" s="31" t="s">
        <v>4497</v>
      </c>
      <c r="P3197" s="31">
        <v>0.317</v>
      </c>
    </row>
    <row r="3198" spans="1:16" x14ac:dyDescent="0.35">
      <c r="A3198" s="2" t="s">
        <v>13</v>
      </c>
      <c r="B3198" s="27">
        <v>2</v>
      </c>
      <c r="C3198" s="2" t="s">
        <v>300</v>
      </c>
      <c r="D3198" s="11" t="s">
        <v>290</v>
      </c>
      <c r="E3198" s="11"/>
      <c r="F3198" s="13" t="s">
        <v>107</v>
      </c>
      <c r="G3198" s="13" t="s">
        <v>608</v>
      </c>
      <c r="H3198" s="11" t="s">
        <v>7269</v>
      </c>
      <c r="I3198" s="68"/>
      <c r="J3198" s="68"/>
      <c r="K3198" s="68"/>
      <c r="L3198" s="68"/>
      <c r="M3198" s="68"/>
      <c r="N3198" s="68"/>
      <c r="O3198" s="31" t="s">
        <v>1531</v>
      </c>
      <c r="P3198" s="31">
        <v>0.88500000000000001</v>
      </c>
    </row>
    <row r="3199" spans="1:16" x14ac:dyDescent="0.35">
      <c r="A3199" s="2" t="s">
        <v>13</v>
      </c>
      <c r="B3199" s="27">
        <v>2</v>
      </c>
      <c r="C3199" s="2" t="s">
        <v>300</v>
      </c>
      <c r="D3199" s="11" t="s">
        <v>290</v>
      </c>
      <c r="E3199" s="11"/>
      <c r="F3199" s="13" t="s">
        <v>107</v>
      </c>
      <c r="G3199" s="13" t="s">
        <v>608</v>
      </c>
      <c r="H3199" s="11" t="s">
        <v>7279</v>
      </c>
      <c r="I3199" s="68"/>
      <c r="J3199" s="68"/>
      <c r="K3199" s="68"/>
      <c r="L3199" s="68"/>
      <c r="M3199" s="68" t="s">
        <v>2040</v>
      </c>
      <c r="N3199" s="68"/>
      <c r="O3199" s="31" t="s">
        <v>4498</v>
      </c>
      <c r="P3199" s="31">
        <v>0.70799999999999996</v>
      </c>
    </row>
    <row r="3200" spans="1:16" x14ac:dyDescent="0.35">
      <c r="A3200" s="2" t="s">
        <v>13</v>
      </c>
      <c r="B3200" s="27">
        <v>2</v>
      </c>
      <c r="C3200" s="2" t="s">
        <v>300</v>
      </c>
      <c r="D3200" s="11" t="s">
        <v>290</v>
      </c>
      <c r="E3200" s="11"/>
      <c r="F3200" s="13" t="s">
        <v>107</v>
      </c>
      <c r="G3200" s="13" t="s">
        <v>608</v>
      </c>
      <c r="H3200" s="11" t="s">
        <v>7285</v>
      </c>
      <c r="I3200" s="68" t="s">
        <v>2040</v>
      </c>
      <c r="J3200" s="68"/>
      <c r="K3200" s="68"/>
      <c r="L3200" s="68"/>
      <c r="M3200" s="68"/>
      <c r="N3200" s="68"/>
      <c r="O3200" s="31" t="s">
        <v>4499</v>
      </c>
      <c r="P3200" s="31">
        <v>1.018</v>
      </c>
    </row>
    <row r="3201" spans="1:16" x14ac:dyDescent="0.35">
      <c r="A3201" s="2" t="s">
        <v>13</v>
      </c>
      <c r="B3201" s="27">
        <v>2</v>
      </c>
      <c r="C3201" s="2" t="s">
        <v>300</v>
      </c>
      <c r="D3201" s="11" t="s">
        <v>290</v>
      </c>
      <c r="E3201" s="11"/>
      <c r="F3201" s="13" t="s">
        <v>107</v>
      </c>
      <c r="G3201" s="13" t="s">
        <v>608</v>
      </c>
      <c r="H3201" s="11" t="s">
        <v>7273</v>
      </c>
      <c r="I3201" s="68" t="s">
        <v>2040</v>
      </c>
      <c r="J3201" s="68"/>
      <c r="K3201" s="68"/>
      <c r="L3201" s="68"/>
      <c r="M3201" s="68" t="s">
        <v>2040</v>
      </c>
      <c r="N3201" s="68"/>
      <c r="O3201" s="31" t="s">
        <v>4500</v>
      </c>
      <c r="P3201" s="31">
        <v>1.018</v>
      </c>
    </row>
    <row r="3202" spans="1:16" x14ac:dyDescent="0.35">
      <c r="A3202" s="2" t="s">
        <v>13</v>
      </c>
      <c r="B3202" s="27">
        <v>2</v>
      </c>
      <c r="C3202" s="2" t="s">
        <v>300</v>
      </c>
      <c r="D3202" s="11" t="s">
        <v>290</v>
      </c>
      <c r="E3202" s="11"/>
      <c r="F3202" s="13" t="s">
        <v>107</v>
      </c>
      <c r="G3202" s="13" t="s">
        <v>608</v>
      </c>
      <c r="H3202" s="11" t="s">
        <v>7288</v>
      </c>
      <c r="I3202" s="68"/>
      <c r="J3202" s="68"/>
      <c r="K3202" s="68"/>
      <c r="L3202" s="68"/>
      <c r="M3202" s="68"/>
      <c r="N3202" s="68" t="s">
        <v>2040</v>
      </c>
      <c r="O3202" s="31" t="s">
        <v>4501</v>
      </c>
      <c r="P3202" s="31">
        <v>0.70799999999999996</v>
      </c>
    </row>
    <row r="3203" spans="1:16" x14ac:dyDescent="0.35">
      <c r="A3203" s="2" t="s">
        <v>13</v>
      </c>
      <c r="B3203" s="27">
        <v>2</v>
      </c>
      <c r="C3203" s="2" t="s">
        <v>300</v>
      </c>
      <c r="D3203" s="11" t="s">
        <v>290</v>
      </c>
      <c r="E3203" s="11"/>
      <c r="F3203" s="13" t="s">
        <v>107</v>
      </c>
      <c r="G3203" s="13" t="s">
        <v>608</v>
      </c>
      <c r="H3203" s="11" t="s">
        <v>7276</v>
      </c>
      <c r="I3203" s="68"/>
      <c r="J3203" s="68"/>
      <c r="K3203" s="68"/>
      <c r="L3203" s="68"/>
      <c r="M3203" s="68" t="s">
        <v>2040</v>
      </c>
      <c r="N3203" s="68" t="s">
        <v>2040</v>
      </c>
      <c r="O3203" s="31" t="s">
        <v>4502</v>
      </c>
      <c r="P3203" s="31">
        <v>0.53100000000000003</v>
      </c>
    </row>
    <row r="3204" spans="1:16" x14ac:dyDescent="0.35">
      <c r="A3204" s="2" t="s">
        <v>13</v>
      </c>
      <c r="B3204" s="27">
        <v>2</v>
      </c>
      <c r="C3204" s="2" t="s">
        <v>300</v>
      </c>
      <c r="D3204" s="11" t="s">
        <v>290</v>
      </c>
      <c r="E3204" s="11"/>
      <c r="F3204" s="13" t="s">
        <v>107</v>
      </c>
      <c r="G3204" s="13" t="s">
        <v>608</v>
      </c>
      <c r="H3204" s="11" t="s">
        <v>7282</v>
      </c>
      <c r="I3204" s="68" t="s">
        <v>2040</v>
      </c>
      <c r="J3204" s="68"/>
      <c r="K3204" s="68"/>
      <c r="L3204" s="68"/>
      <c r="M3204" s="68"/>
      <c r="N3204" s="68" t="s">
        <v>2040</v>
      </c>
      <c r="O3204" s="31" t="s">
        <v>4503</v>
      </c>
      <c r="P3204" s="31">
        <v>0.84099999999999997</v>
      </c>
    </row>
    <row r="3205" spans="1:16" x14ac:dyDescent="0.35">
      <c r="A3205" s="2" t="s">
        <v>13</v>
      </c>
      <c r="B3205" s="27">
        <v>2</v>
      </c>
      <c r="C3205" s="2" t="s">
        <v>300</v>
      </c>
      <c r="D3205" s="11" t="s">
        <v>290</v>
      </c>
      <c r="E3205" s="11"/>
      <c r="F3205" s="13" t="s">
        <v>107</v>
      </c>
      <c r="G3205" s="13" t="s">
        <v>608</v>
      </c>
      <c r="H3205" s="11" t="s">
        <v>7272</v>
      </c>
      <c r="I3205" s="68" t="s">
        <v>2040</v>
      </c>
      <c r="J3205" s="68"/>
      <c r="K3205" s="68"/>
      <c r="L3205" s="68"/>
      <c r="M3205" s="68" t="s">
        <v>2040</v>
      </c>
      <c r="N3205" s="68" t="s">
        <v>2040</v>
      </c>
      <c r="O3205" s="31" t="s">
        <v>4504</v>
      </c>
      <c r="P3205" s="31">
        <v>0.84099999999999997</v>
      </c>
    </row>
    <row r="3206" spans="1:16" x14ac:dyDescent="0.35">
      <c r="A3206" s="2" t="s">
        <v>13</v>
      </c>
      <c r="B3206" s="27">
        <v>2</v>
      </c>
      <c r="C3206" s="2" t="s">
        <v>300</v>
      </c>
      <c r="D3206" s="11" t="s">
        <v>290</v>
      </c>
      <c r="E3206" s="11"/>
      <c r="F3206" s="13" t="s">
        <v>159</v>
      </c>
      <c r="G3206" s="13" t="s">
        <v>608</v>
      </c>
      <c r="H3206" s="11" t="s">
        <v>7269</v>
      </c>
      <c r="I3206" s="68"/>
      <c r="J3206" s="68"/>
      <c r="K3206" s="68"/>
      <c r="L3206" s="68"/>
      <c r="M3206" s="68"/>
      <c r="N3206" s="68"/>
      <c r="O3206" s="31" t="s">
        <v>1532</v>
      </c>
      <c r="P3206" s="31">
        <v>0.88500000000000001</v>
      </c>
    </row>
    <row r="3207" spans="1:16" x14ac:dyDescent="0.35">
      <c r="A3207" s="2" t="s">
        <v>13</v>
      </c>
      <c r="B3207" s="27">
        <v>2</v>
      </c>
      <c r="C3207" s="2" t="s">
        <v>300</v>
      </c>
      <c r="D3207" s="11" t="s">
        <v>290</v>
      </c>
      <c r="E3207" s="11"/>
      <c r="F3207" s="13" t="s">
        <v>159</v>
      </c>
      <c r="G3207" s="13" t="s">
        <v>608</v>
      </c>
      <c r="H3207" s="11" t="s">
        <v>7279</v>
      </c>
      <c r="I3207" s="68"/>
      <c r="J3207" s="68"/>
      <c r="K3207" s="68"/>
      <c r="L3207" s="68"/>
      <c r="M3207" s="68" t="s">
        <v>2040</v>
      </c>
      <c r="N3207" s="68"/>
      <c r="O3207" s="31" t="s">
        <v>4505</v>
      </c>
      <c r="P3207" s="31">
        <v>0.70799999999999996</v>
      </c>
    </row>
    <row r="3208" spans="1:16" x14ac:dyDescent="0.35">
      <c r="A3208" s="2" t="s">
        <v>13</v>
      </c>
      <c r="B3208" s="27">
        <v>2</v>
      </c>
      <c r="C3208" s="2" t="s">
        <v>300</v>
      </c>
      <c r="D3208" s="11" t="s">
        <v>290</v>
      </c>
      <c r="E3208" s="11"/>
      <c r="F3208" s="13" t="s">
        <v>159</v>
      </c>
      <c r="G3208" s="13" t="s">
        <v>608</v>
      </c>
      <c r="H3208" s="11" t="s">
        <v>7285</v>
      </c>
      <c r="I3208" s="68" t="s">
        <v>2040</v>
      </c>
      <c r="J3208" s="68"/>
      <c r="K3208" s="68"/>
      <c r="L3208" s="68"/>
      <c r="M3208" s="68"/>
      <c r="N3208" s="68"/>
      <c r="O3208" s="31" t="s">
        <v>4506</v>
      </c>
      <c r="P3208" s="31">
        <v>1.018</v>
      </c>
    </row>
    <row r="3209" spans="1:16" x14ac:dyDescent="0.35">
      <c r="A3209" s="2" t="s">
        <v>13</v>
      </c>
      <c r="B3209" s="27">
        <v>2</v>
      </c>
      <c r="C3209" s="2" t="s">
        <v>300</v>
      </c>
      <c r="D3209" s="11" t="s">
        <v>290</v>
      </c>
      <c r="E3209" s="11"/>
      <c r="F3209" s="13" t="s">
        <v>159</v>
      </c>
      <c r="G3209" s="13" t="s">
        <v>608</v>
      </c>
      <c r="H3209" s="11" t="s">
        <v>7273</v>
      </c>
      <c r="I3209" s="68" t="s">
        <v>2040</v>
      </c>
      <c r="J3209" s="68"/>
      <c r="K3209" s="68"/>
      <c r="L3209" s="68"/>
      <c r="M3209" s="68" t="s">
        <v>2040</v>
      </c>
      <c r="N3209" s="68"/>
      <c r="O3209" s="31" t="s">
        <v>4507</v>
      </c>
      <c r="P3209" s="31">
        <v>1.018</v>
      </c>
    </row>
    <row r="3210" spans="1:16" x14ac:dyDescent="0.35">
      <c r="A3210" s="2" t="s">
        <v>13</v>
      </c>
      <c r="B3210" s="27">
        <v>2</v>
      </c>
      <c r="C3210" s="2" t="s">
        <v>300</v>
      </c>
      <c r="D3210" s="11" t="s">
        <v>290</v>
      </c>
      <c r="E3210" s="11"/>
      <c r="F3210" s="13" t="s">
        <v>159</v>
      </c>
      <c r="G3210" s="13" t="s">
        <v>608</v>
      </c>
      <c r="H3210" s="11" t="s">
        <v>7288</v>
      </c>
      <c r="I3210" s="68"/>
      <c r="J3210" s="68"/>
      <c r="K3210" s="68"/>
      <c r="L3210" s="68"/>
      <c r="M3210" s="68"/>
      <c r="N3210" s="68" t="s">
        <v>2040</v>
      </c>
      <c r="O3210" s="31" t="s">
        <v>4508</v>
      </c>
      <c r="P3210" s="31">
        <v>0.70799999999999996</v>
      </c>
    </row>
    <row r="3211" spans="1:16" x14ac:dyDescent="0.35">
      <c r="A3211" s="2" t="s">
        <v>13</v>
      </c>
      <c r="B3211" s="27">
        <v>2</v>
      </c>
      <c r="C3211" s="2" t="s">
        <v>300</v>
      </c>
      <c r="D3211" s="11" t="s">
        <v>290</v>
      </c>
      <c r="E3211" s="11"/>
      <c r="F3211" s="13" t="s">
        <v>159</v>
      </c>
      <c r="G3211" s="13" t="s">
        <v>608</v>
      </c>
      <c r="H3211" s="11" t="s">
        <v>7276</v>
      </c>
      <c r="I3211" s="68"/>
      <c r="J3211" s="68"/>
      <c r="K3211" s="68"/>
      <c r="L3211" s="68"/>
      <c r="M3211" s="68" t="s">
        <v>2040</v>
      </c>
      <c r="N3211" s="68" t="s">
        <v>2040</v>
      </c>
      <c r="O3211" s="31" t="s">
        <v>4509</v>
      </c>
      <c r="P3211" s="31">
        <v>0.53100000000000003</v>
      </c>
    </row>
    <row r="3212" spans="1:16" x14ac:dyDescent="0.35">
      <c r="A3212" s="2" t="s">
        <v>13</v>
      </c>
      <c r="B3212" s="27">
        <v>2</v>
      </c>
      <c r="C3212" s="2" t="s">
        <v>300</v>
      </c>
      <c r="D3212" s="11" t="s">
        <v>290</v>
      </c>
      <c r="E3212" s="11"/>
      <c r="F3212" s="13" t="s">
        <v>159</v>
      </c>
      <c r="G3212" s="13" t="s">
        <v>608</v>
      </c>
      <c r="H3212" s="11" t="s">
        <v>7282</v>
      </c>
      <c r="I3212" s="68" t="s">
        <v>2040</v>
      </c>
      <c r="J3212" s="68"/>
      <c r="K3212" s="68"/>
      <c r="L3212" s="68"/>
      <c r="M3212" s="68"/>
      <c r="N3212" s="68" t="s">
        <v>2040</v>
      </c>
      <c r="O3212" s="31" t="s">
        <v>4510</v>
      </c>
      <c r="P3212" s="31">
        <v>0.84099999999999997</v>
      </c>
    </row>
    <row r="3213" spans="1:16" x14ac:dyDescent="0.35">
      <c r="A3213" s="2" t="s">
        <v>13</v>
      </c>
      <c r="B3213" s="27">
        <v>2</v>
      </c>
      <c r="C3213" s="2" t="s">
        <v>300</v>
      </c>
      <c r="D3213" s="11" t="s">
        <v>290</v>
      </c>
      <c r="E3213" s="11"/>
      <c r="F3213" s="13" t="s">
        <v>159</v>
      </c>
      <c r="G3213" s="13" t="s">
        <v>608</v>
      </c>
      <c r="H3213" s="11" t="s">
        <v>7272</v>
      </c>
      <c r="I3213" s="68" t="s">
        <v>2040</v>
      </c>
      <c r="J3213" s="68"/>
      <c r="K3213" s="68"/>
      <c r="L3213" s="68"/>
      <c r="M3213" s="68" t="s">
        <v>2040</v>
      </c>
      <c r="N3213" s="68" t="s">
        <v>2040</v>
      </c>
      <c r="O3213" s="31" t="s">
        <v>4511</v>
      </c>
      <c r="P3213" s="31">
        <v>0.84099999999999997</v>
      </c>
    </row>
    <row r="3214" spans="1:16" x14ac:dyDescent="0.35">
      <c r="A3214" s="2" t="s">
        <v>13</v>
      </c>
      <c r="B3214" s="27">
        <v>2</v>
      </c>
      <c r="C3214" s="2" t="s">
        <v>300</v>
      </c>
      <c r="D3214" s="11" t="s">
        <v>210</v>
      </c>
      <c r="E3214" s="11" t="s">
        <v>97</v>
      </c>
      <c r="F3214" s="33" t="s">
        <v>608</v>
      </c>
      <c r="G3214" s="33" t="s">
        <v>99</v>
      </c>
      <c r="H3214" s="11" t="s">
        <v>7269</v>
      </c>
      <c r="I3214" s="67"/>
      <c r="J3214" s="67"/>
      <c r="K3214" s="67"/>
      <c r="L3214" s="67"/>
      <c r="M3214" s="67"/>
      <c r="N3214" s="67"/>
      <c r="O3214" s="31" t="s">
        <v>1533</v>
      </c>
      <c r="P3214" s="31">
        <v>3.0000000000000001E-3</v>
      </c>
    </row>
    <row r="3215" spans="1:16" x14ac:dyDescent="0.35">
      <c r="A3215" s="2" t="s">
        <v>13</v>
      </c>
      <c r="B3215" s="27">
        <v>2</v>
      </c>
      <c r="C3215" s="2" t="s">
        <v>300</v>
      </c>
      <c r="D3215" s="11" t="s">
        <v>210</v>
      </c>
      <c r="E3215" s="11" t="s">
        <v>97</v>
      </c>
      <c r="F3215" s="33" t="s">
        <v>608</v>
      </c>
      <c r="G3215" s="33" t="s">
        <v>99</v>
      </c>
      <c r="H3215" s="11" t="s">
        <v>7288</v>
      </c>
      <c r="I3215" s="68"/>
      <c r="J3215" s="68"/>
      <c r="K3215" s="68"/>
      <c r="L3215" s="68"/>
      <c r="M3215" s="68"/>
      <c r="N3215" s="68" t="s">
        <v>2040</v>
      </c>
      <c r="O3215" s="31" t="s">
        <v>4512</v>
      </c>
      <c r="P3215" s="31">
        <v>2E-3</v>
      </c>
    </row>
    <row r="3216" spans="1:16" x14ac:dyDescent="0.35">
      <c r="A3216" s="2" t="s">
        <v>13</v>
      </c>
      <c r="B3216" s="27">
        <v>2</v>
      </c>
      <c r="C3216" s="2" t="s">
        <v>300</v>
      </c>
      <c r="D3216" s="11" t="s">
        <v>210</v>
      </c>
      <c r="E3216" s="11" t="s">
        <v>97</v>
      </c>
      <c r="F3216" s="33" t="s">
        <v>608</v>
      </c>
      <c r="G3216" s="11" t="s">
        <v>659</v>
      </c>
      <c r="H3216" s="11" t="s">
        <v>7269</v>
      </c>
      <c r="I3216" s="68"/>
      <c r="J3216" s="68"/>
      <c r="K3216" s="68"/>
      <c r="L3216" s="68"/>
      <c r="M3216" s="68"/>
      <c r="N3216" s="68"/>
      <c r="O3216" s="31" t="s">
        <v>1534</v>
      </c>
      <c r="P3216" s="31">
        <v>4.0000000000000001E-3</v>
      </c>
    </row>
    <row r="3217" spans="1:16" x14ac:dyDescent="0.35">
      <c r="A3217" s="2" t="s">
        <v>13</v>
      </c>
      <c r="B3217" s="27">
        <v>2</v>
      </c>
      <c r="C3217" s="2" t="s">
        <v>300</v>
      </c>
      <c r="D3217" s="11" t="s">
        <v>210</v>
      </c>
      <c r="E3217" s="11" t="s">
        <v>97</v>
      </c>
      <c r="F3217" s="33" t="s">
        <v>608</v>
      </c>
      <c r="G3217" s="11" t="s">
        <v>659</v>
      </c>
      <c r="H3217" s="11" t="s">
        <v>7288</v>
      </c>
      <c r="I3217" s="68"/>
      <c r="J3217" s="68"/>
      <c r="K3217" s="68"/>
      <c r="L3217" s="68"/>
      <c r="M3217" s="68"/>
      <c r="N3217" s="68" t="s">
        <v>2040</v>
      </c>
      <c r="O3217" s="31" t="s">
        <v>4513</v>
      </c>
      <c r="P3217" s="31">
        <v>3.0000000000000001E-3</v>
      </c>
    </row>
    <row r="3218" spans="1:16" x14ac:dyDescent="0.35">
      <c r="A3218" s="2" t="s">
        <v>13</v>
      </c>
      <c r="B3218" s="27">
        <v>2</v>
      </c>
      <c r="C3218" s="2" t="s">
        <v>300</v>
      </c>
      <c r="D3218" s="11" t="s">
        <v>286</v>
      </c>
      <c r="E3218" s="11" t="s">
        <v>97</v>
      </c>
      <c r="F3218" s="11" t="s">
        <v>629</v>
      </c>
      <c r="G3218" s="11" t="s">
        <v>608</v>
      </c>
      <c r="H3218" s="11" t="s">
        <v>7269</v>
      </c>
      <c r="I3218" s="68"/>
      <c r="J3218" s="68"/>
      <c r="K3218" s="68"/>
      <c r="L3218" s="68"/>
      <c r="M3218" s="68"/>
      <c r="N3218" s="68"/>
      <c r="O3218" s="31" t="s">
        <v>1535</v>
      </c>
      <c r="P3218" s="31">
        <v>0.95699999999999996</v>
      </c>
    </row>
    <row r="3219" spans="1:16" x14ac:dyDescent="0.35">
      <c r="A3219" s="2" t="s">
        <v>13</v>
      </c>
      <c r="B3219" s="27">
        <v>2</v>
      </c>
      <c r="C3219" s="2" t="s">
        <v>300</v>
      </c>
      <c r="D3219" s="11" t="s">
        <v>286</v>
      </c>
      <c r="E3219" s="11" t="s">
        <v>97</v>
      </c>
      <c r="F3219" s="13" t="s">
        <v>174</v>
      </c>
      <c r="G3219" s="13" t="s">
        <v>608</v>
      </c>
      <c r="H3219" s="11" t="s">
        <v>7269</v>
      </c>
      <c r="I3219" s="68"/>
      <c r="J3219" s="68"/>
      <c r="K3219" s="68"/>
      <c r="L3219" s="68"/>
      <c r="M3219" s="68"/>
      <c r="N3219" s="68"/>
      <c r="O3219" s="31" t="s">
        <v>1536</v>
      </c>
      <c r="P3219" s="31">
        <v>1.117</v>
      </c>
    </row>
    <row r="3220" spans="1:16" x14ac:dyDescent="0.35">
      <c r="A3220" s="2" t="s">
        <v>13</v>
      </c>
      <c r="B3220" s="27">
        <v>2</v>
      </c>
      <c r="C3220" s="2" t="s">
        <v>300</v>
      </c>
      <c r="D3220" s="11" t="s">
        <v>212</v>
      </c>
      <c r="E3220" s="11" t="s">
        <v>97</v>
      </c>
      <c r="F3220" s="33" t="s">
        <v>608</v>
      </c>
      <c r="G3220" s="33" t="s">
        <v>99</v>
      </c>
      <c r="H3220" s="11" t="s">
        <v>7269</v>
      </c>
      <c r="I3220" s="67"/>
      <c r="J3220" s="67"/>
      <c r="K3220" s="67"/>
      <c r="L3220" s="67"/>
      <c r="M3220" s="67"/>
      <c r="N3220" s="67"/>
      <c r="O3220" s="31" t="s">
        <v>1537</v>
      </c>
      <c r="P3220" s="31">
        <v>8.0000000000000002E-3</v>
      </c>
    </row>
    <row r="3221" spans="1:16" x14ac:dyDescent="0.35">
      <c r="A3221" s="2" t="s">
        <v>13</v>
      </c>
      <c r="B3221" s="27">
        <v>2</v>
      </c>
      <c r="C3221" s="2" t="s">
        <v>300</v>
      </c>
      <c r="D3221" s="11" t="s">
        <v>212</v>
      </c>
      <c r="E3221" s="11" t="s">
        <v>97</v>
      </c>
      <c r="F3221" s="33" t="s">
        <v>608</v>
      </c>
      <c r="G3221" s="33" t="s">
        <v>99</v>
      </c>
      <c r="H3221" s="11" t="s">
        <v>7288</v>
      </c>
      <c r="I3221" s="68"/>
      <c r="J3221" s="68"/>
      <c r="K3221" s="68"/>
      <c r="L3221" s="68"/>
      <c r="M3221" s="68"/>
      <c r="N3221" s="68" t="s">
        <v>2040</v>
      </c>
      <c r="O3221" s="31" t="s">
        <v>4514</v>
      </c>
      <c r="P3221" s="31">
        <v>6.0000000000000001E-3</v>
      </c>
    </row>
    <row r="3222" spans="1:16" x14ac:dyDescent="0.35">
      <c r="A3222" s="2" t="s">
        <v>13</v>
      </c>
      <c r="B3222" s="27">
        <v>2</v>
      </c>
      <c r="C3222" s="2" t="s">
        <v>300</v>
      </c>
      <c r="D3222" s="11" t="s">
        <v>212</v>
      </c>
      <c r="E3222" s="11" t="s">
        <v>97</v>
      </c>
      <c r="F3222" s="33" t="s">
        <v>608</v>
      </c>
      <c r="G3222" s="11" t="s">
        <v>659</v>
      </c>
      <c r="H3222" s="11" t="s">
        <v>7269</v>
      </c>
      <c r="I3222" s="68"/>
      <c r="J3222" s="68"/>
      <c r="K3222" s="68"/>
      <c r="L3222" s="68"/>
      <c r="M3222" s="68"/>
      <c r="N3222" s="68"/>
      <c r="O3222" s="31" t="s">
        <v>1538</v>
      </c>
      <c r="P3222" s="31">
        <v>1.4999999999999999E-2</v>
      </c>
    </row>
    <row r="3223" spans="1:16" x14ac:dyDescent="0.35">
      <c r="A3223" s="2" t="s">
        <v>13</v>
      </c>
      <c r="B3223" s="27">
        <v>2</v>
      </c>
      <c r="C3223" s="2" t="s">
        <v>300</v>
      </c>
      <c r="D3223" s="11" t="s">
        <v>212</v>
      </c>
      <c r="E3223" s="11" t="s">
        <v>97</v>
      </c>
      <c r="F3223" s="33" t="s">
        <v>608</v>
      </c>
      <c r="G3223" s="11" t="s">
        <v>659</v>
      </c>
      <c r="H3223" s="11" t="s">
        <v>7288</v>
      </c>
      <c r="I3223" s="68"/>
      <c r="J3223" s="68"/>
      <c r="K3223" s="68"/>
      <c r="L3223" s="68"/>
      <c r="M3223" s="68"/>
      <c r="N3223" s="68" t="s">
        <v>2040</v>
      </c>
      <c r="O3223" s="31" t="s">
        <v>4515</v>
      </c>
      <c r="P3223" s="31">
        <v>1.2E-2</v>
      </c>
    </row>
    <row r="3224" spans="1:16" x14ac:dyDescent="0.35">
      <c r="A3224" s="2" t="s">
        <v>13</v>
      </c>
      <c r="B3224" s="27">
        <v>2</v>
      </c>
      <c r="C3224" s="2" t="s">
        <v>300</v>
      </c>
      <c r="D3224" s="11" t="s">
        <v>211</v>
      </c>
      <c r="E3224" s="11" t="s">
        <v>97</v>
      </c>
      <c r="F3224" s="11" t="s">
        <v>180</v>
      </c>
      <c r="G3224" s="11" t="s">
        <v>608</v>
      </c>
      <c r="H3224" s="11" t="s">
        <v>7269</v>
      </c>
      <c r="I3224" s="68"/>
      <c r="J3224" s="68"/>
      <c r="K3224" s="68"/>
      <c r="L3224" s="68"/>
      <c r="M3224" s="68"/>
      <c r="N3224" s="68"/>
      <c r="O3224" s="31" t="s">
        <v>1539</v>
      </c>
      <c r="P3224" s="31">
        <v>0.36299999999999999</v>
      </c>
    </row>
    <row r="3225" spans="1:16" x14ac:dyDescent="0.35">
      <c r="A3225" s="2" t="s">
        <v>13</v>
      </c>
      <c r="B3225" s="27">
        <v>2</v>
      </c>
      <c r="C3225" s="2" t="s">
        <v>300</v>
      </c>
      <c r="D3225" s="11" t="s">
        <v>211</v>
      </c>
      <c r="E3225" s="11" t="s">
        <v>97</v>
      </c>
      <c r="F3225" s="11" t="s">
        <v>180</v>
      </c>
      <c r="G3225" s="11" t="s">
        <v>608</v>
      </c>
      <c r="H3225" s="11" t="s">
        <v>2070</v>
      </c>
      <c r="I3225" s="68"/>
      <c r="J3225" s="68"/>
      <c r="K3225" s="68" t="s">
        <v>2040</v>
      </c>
      <c r="L3225" s="68"/>
      <c r="M3225" s="68"/>
      <c r="N3225" s="68"/>
      <c r="O3225" s="31" t="s">
        <v>4516</v>
      </c>
      <c r="P3225" s="31">
        <v>0.32700000000000001</v>
      </c>
    </row>
    <row r="3226" spans="1:16" x14ac:dyDescent="0.35">
      <c r="A3226" s="2" t="s">
        <v>13</v>
      </c>
      <c r="B3226" s="27">
        <v>2</v>
      </c>
      <c r="C3226" s="2" t="s">
        <v>300</v>
      </c>
      <c r="D3226" s="11" t="s">
        <v>211</v>
      </c>
      <c r="E3226" s="11" t="s">
        <v>97</v>
      </c>
      <c r="F3226" s="11" t="s">
        <v>180</v>
      </c>
      <c r="G3226" s="11" t="s">
        <v>608</v>
      </c>
      <c r="H3226" s="11" t="s">
        <v>2071</v>
      </c>
      <c r="I3226" s="68"/>
      <c r="J3226" s="68"/>
      <c r="K3226" s="68"/>
      <c r="L3226" s="68" t="s">
        <v>2040</v>
      </c>
      <c r="M3226" s="68"/>
      <c r="N3226" s="68"/>
      <c r="O3226" s="31" t="s">
        <v>4517</v>
      </c>
      <c r="P3226" s="31">
        <v>0.182</v>
      </c>
    </row>
    <row r="3227" spans="1:16" x14ac:dyDescent="0.35">
      <c r="A3227" s="2" t="s">
        <v>13</v>
      </c>
      <c r="B3227" s="27">
        <v>2</v>
      </c>
      <c r="C3227" s="2" t="s">
        <v>300</v>
      </c>
      <c r="D3227" s="11" t="s">
        <v>211</v>
      </c>
      <c r="E3227" s="11" t="s">
        <v>97</v>
      </c>
      <c r="F3227" s="11" t="s">
        <v>107</v>
      </c>
      <c r="G3227" s="11" t="s">
        <v>608</v>
      </c>
      <c r="H3227" s="11" t="s">
        <v>7269</v>
      </c>
      <c r="I3227" s="68"/>
      <c r="J3227" s="68"/>
      <c r="K3227" s="68"/>
      <c r="L3227" s="68"/>
      <c r="M3227" s="68"/>
      <c r="N3227" s="68"/>
      <c r="O3227" s="31" t="s">
        <v>1540</v>
      </c>
      <c r="P3227" s="31">
        <v>0.63800000000000001</v>
      </c>
    </row>
    <row r="3228" spans="1:16" x14ac:dyDescent="0.35">
      <c r="A3228" s="2" t="s">
        <v>13</v>
      </c>
      <c r="B3228" s="27">
        <v>2</v>
      </c>
      <c r="C3228" s="2" t="s">
        <v>300</v>
      </c>
      <c r="D3228" s="11" t="s">
        <v>211</v>
      </c>
      <c r="E3228" s="11" t="s">
        <v>97</v>
      </c>
      <c r="F3228" s="11" t="s">
        <v>107</v>
      </c>
      <c r="G3228" s="11" t="s">
        <v>608</v>
      </c>
      <c r="H3228" s="11" t="s">
        <v>2070</v>
      </c>
      <c r="I3228" s="68"/>
      <c r="J3228" s="68"/>
      <c r="K3228" s="68" t="s">
        <v>2040</v>
      </c>
      <c r="L3228" s="68"/>
      <c r="M3228" s="68"/>
      <c r="N3228" s="68"/>
      <c r="O3228" s="31" t="s">
        <v>4518</v>
      </c>
      <c r="P3228" s="31">
        <v>0.57399999999999995</v>
      </c>
    </row>
    <row r="3229" spans="1:16" x14ac:dyDescent="0.35">
      <c r="A3229" s="2" t="s">
        <v>13</v>
      </c>
      <c r="B3229" s="27">
        <v>2</v>
      </c>
      <c r="C3229" s="2" t="s">
        <v>300</v>
      </c>
      <c r="D3229" s="11" t="s">
        <v>211</v>
      </c>
      <c r="E3229" s="11" t="s">
        <v>97</v>
      </c>
      <c r="F3229" s="11" t="s">
        <v>107</v>
      </c>
      <c r="G3229" s="11" t="s">
        <v>608</v>
      </c>
      <c r="H3229" s="11" t="s">
        <v>2071</v>
      </c>
      <c r="I3229" s="68"/>
      <c r="J3229" s="68"/>
      <c r="K3229" s="68"/>
      <c r="L3229" s="68" t="s">
        <v>2040</v>
      </c>
      <c r="M3229" s="68"/>
      <c r="N3229" s="68"/>
      <c r="O3229" s="31" t="s">
        <v>4519</v>
      </c>
      <c r="P3229" s="31">
        <v>0.31900000000000001</v>
      </c>
    </row>
    <row r="3230" spans="1:16" x14ac:dyDescent="0.35">
      <c r="A3230" s="2" t="s">
        <v>13</v>
      </c>
      <c r="B3230" s="27">
        <v>2</v>
      </c>
      <c r="C3230" s="2" t="s">
        <v>300</v>
      </c>
      <c r="D3230" s="11" t="s">
        <v>211</v>
      </c>
      <c r="E3230" s="11" t="s">
        <v>97</v>
      </c>
      <c r="F3230" s="11" t="s">
        <v>109</v>
      </c>
      <c r="G3230" s="11" t="s">
        <v>608</v>
      </c>
      <c r="H3230" s="11" t="s">
        <v>7269</v>
      </c>
      <c r="I3230" s="68"/>
      <c r="J3230" s="68"/>
      <c r="K3230" s="68"/>
      <c r="L3230" s="68"/>
      <c r="M3230" s="68"/>
      <c r="N3230" s="68"/>
      <c r="O3230" s="31" t="s">
        <v>1541</v>
      </c>
      <c r="P3230" s="31">
        <v>1.0589999999999999</v>
      </c>
    </row>
    <row r="3231" spans="1:16" x14ac:dyDescent="0.35">
      <c r="A3231" s="2" t="s">
        <v>13</v>
      </c>
      <c r="B3231" s="27">
        <v>2</v>
      </c>
      <c r="C3231" s="2" t="s">
        <v>300</v>
      </c>
      <c r="D3231" s="11" t="s">
        <v>211</v>
      </c>
      <c r="E3231" s="11" t="s">
        <v>97</v>
      </c>
      <c r="F3231" s="11" t="s">
        <v>109</v>
      </c>
      <c r="G3231" s="11" t="s">
        <v>608</v>
      </c>
      <c r="H3231" s="11" t="s">
        <v>2070</v>
      </c>
      <c r="I3231" s="68"/>
      <c r="J3231" s="68"/>
      <c r="K3231" s="68" t="s">
        <v>2040</v>
      </c>
      <c r="L3231" s="68"/>
      <c r="M3231" s="68"/>
      <c r="N3231" s="68"/>
      <c r="O3231" s="31" t="s">
        <v>4520</v>
      </c>
      <c r="P3231" s="31">
        <v>0.95299999999999996</v>
      </c>
    </row>
    <row r="3232" spans="1:16" x14ac:dyDescent="0.35">
      <c r="A3232" s="2" t="s">
        <v>13</v>
      </c>
      <c r="B3232" s="27">
        <v>2</v>
      </c>
      <c r="C3232" s="2" t="s">
        <v>300</v>
      </c>
      <c r="D3232" s="11" t="s">
        <v>211</v>
      </c>
      <c r="E3232" s="11" t="s">
        <v>97</v>
      </c>
      <c r="F3232" s="11" t="s">
        <v>109</v>
      </c>
      <c r="G3232" s="11" t="s">
        <v>608</v>
      </c>
      <c r="H3232" s="11" t="s">
        <v>2071</v>
      </c>
      <c r="I3232" s="68"/>
      <c r="J3232" s="68"/>
      <c r="K3232" s="68"/>
      <c r="L3232" s="68" t="s">
        <v>2040</v>
      </c>
      <c r="M3232" s="68"/>
      <c r="N3232" s="68"/>
      <c r="O3232" s="31" t="s">
        <v>4521</v>
      </c>
      <c r="P3232" s="31">
        <v>0.53</v>
      </c>
    </row>
    <row r="3233" spans="1:16" x14ac:dyDescent="0.35">
      <c r="A3233" s="2" t="s">
        <v>13</v>
      </c>
      <c r="B3233" s="27">
        <v>2</v>
      </c>
      <c r="C3233" s="2" t="s">
        <v>300</v>
      </c>
      <c r="D3233" s="11" t="s">
        <v>211</v>
      </c>
      <c r="E3233" s="11" t="s">
        <v>97</v>
      </c>
      <c r="F3233" s="11" t="s">
        <v>100</v>
      </c>
      <c r="G3233" s="11" t="s">
        <v>608</v>
      </c>
      <c r="H3233" s="11" t="s">
        <v>7269</v>
      </c>
      <c r="I3233" s="68"/>
      <c r="J3233" s="68"/>
      <c r="K3233" s="68"/>
      <c r="L3233" s="68"/>
      <c r="M3233" s="68"/>
      <c r="N3233" s="68"/>
      <c r="O3233" s="31" t="s">
        <v>1542</v>
      </c>
      <c r="P3233" s="31">
        <v>1.4790000000000001</v>
      </c>
    </row>
    <row r="3234" spans="1:16" x14ac:dyDescent="0.35">
      <c r="A3234" s="2" t="s">
        <v>13</v>
      </c>
      <c r="B3234" s="27">
        <v>2</v>
      </c>
      <c r="C3234" s="2" t="s">
        <v>300</v>
      </c>
      <c r="D3234" s="11" t="s">
        <v>211</v>
      </c>
      <c r="E3234" s="11" t="s">
        <v>97</v>
      </c>
      <c r="F3234" s="11" t="s">
        <v>100</v>
      </c>
      <c r="G3234" s="11" t="s">
        <v>608</v>
      </c>
      <c r="H3234" s="11" t="s">
        <v>2070</v>
      </c>
      <c r="I3234" s="68"/>
      <c r="J3234" s="68"/>
      <c r="K3234" s="68" t="s">
        <v>2040</v>
      </c>
      <c r="L3234" s="68"/>
      <c r="M3234" s="68"/>
      <c r="N3234" s="68"/>
      <c r="O3234" s="31" t="s">
        <v>4522</v>
      </c>
      <c r="P3234" s="31">
        <v>1.331</v>
      </c>
    </row>
    <row r="3235" spans="1:16" x14ac:dyDescent="0.35">
      <c r="A3235" s="2" t="s">
        <v>13</v>
      </c>
      <c r="B3235" s="27">
        <v>2</v>
      </c>
      <c r="C3235" s="2" t="s">
        <v>300</v>
      </c>
      <c r="D3235" s="11" t="s">
        <v>211</v>
      </c>
      <c r="E3235" s="11" t="s">
        <v>97</v>
      </c>
      <c r="F3235" s="11" t="s">
        <v>100</v>
      </c>
      <c r="G3235" s="11" t="s">
        <v>608</v>
      </c>
      <c r="H3235" s="11" t="s">
        <v>2071</v>
      </c>
      <c r="I3235" s="68"/>
      <c r="J3235" s="68"/>
      <c r="K3235" s="68"/>
      <c r="L3235" s="68" t="s">
        <v>2040</v>
      </c>
      <c r="M3235" s="68"/>
      <c r="N3235" s="68"/>
      <c r="O3235" s="31" t="s">
        <v>4523</v>
      </c>
      <c r="P3235" s="31">
        <v>0.74</v>
      </c>
    </row>
    <row r="3236" spans="1:16" x14ac:dyDescent="0.35">
      <c r="A3236" s="2" t="s">
        <v>13</v>
      </c>
      <c r="B3236" s="27">
        <v>2</v>
      </c>
      <c r="C3236" s="2" t="s">
        <v>300</v>
      </c>
      <c r="D3236" s="11" t="s">
        <v>278</v>
      </c>
      <c r="E3236" s="11"/>
      <c r="F3236" s="11" t="s">
        <v>252</v>
      </c>
      <c r="G3236" s="11" t="s">
        <v>99</v>
      </c>
      <c r="H3236" s="11" t="s">
        <v>7269</v>
      </c>
      <c r="I3236" s="68"/>
      <c r="J3236" s="68"/>
      <c r="K3236" s="68"/>
      <c r="L3236" s="68"/>
      <c r="M3236" s="68"/>
      <c r="N3236" s="68"/>
      <c r="O3236" s="31" t="s">
        <v>1543</v>
      </c>
      <c r="P3236" s="31">
        <v>1E-3</v>
      </c>
    </row>
    <row r="3237" spans="1:16" x14ac:dyDescent="0.35">
      <c r="A3237" s="2" t="s">
        <v>13</v>
      </c>
      <c r="B3237" s="27">
        <v>2</v>
      </c>
      <c r="C3237" s="2" t="s">
        <v>300</v>
      </c>
      <c r="D3237" s="11" t="s">
        <v>278</v>
      </c>
      <c r="E3237" s="11"/>
      <c r="F3237" s="11" t="s">
        <v>252</v>
      </c>
      <c r="G3237" s="11" t="s">
        <v>99</v>
      </c>
      <c r="H3237" s="11" t="s">
        <v>7279</v>
      </c>
      <c r="I3237" s="68"/>
      <c r="J3237" s="68"/>
      <c r="K3237" s="68"/>
      <c r="L3237" s="68"/>
      <c r="M3237" s="68" t="s">
        <v>2040</v>
      </c>
      <c r="N3237" s="68"/>
      <c r="O3237" s="31" t="s">
        <v>4524</v>
      </c>
      <c r="P3237" s="31">
        <v>1E-3</v>
      </c>
    </row>
    <row r="3238" spans="1:16" x14ac:dyDescent="0.35">
      <c r="A3238" s="2" t="s">
        <v>13</v>
      </c>
      <c r="B3238" s="27">
        <v>2</v>
      </c>
      <c r="C3238" s="2" t="s">
        <v>300</v>
      </c>
      <c r="D3238" s="11" t="s">
        <v>278</v>
      </c>
      <c r="E3238" s="11"/>
      <c r="F3238" s="11" t="s">
        <v>252</v>
      </c>
      <c r="G3238" s="11" t="s">
        <v>99</v>
      </c>
      <c r="H3238" s="11" t="s">
        <v>7288</v>
      </c>
      <c r="I3238" s="68"/>
      <c r="J3238" s="68"/>
      <c r="K3238" s="68"/>
      <c r="L3238" s="68"/>
      <c r="M3238" s="68"/>
      <c r="N3238" s="68" t="s">
        <v>2040</v>
      </c>
      <c r="O3238" s="31" t="s">
        <v>4525</v>
      </c>
      <c r="P3238" s="31">
        <v>1E-3</v>
      </c>
    </row>
    <row r="3239" spans="1:16" x14ac:dyDescent="0.35">
      <c r="A3239" s="2" t="s">
        <v>13</v>
      </c>
      <c r="B3239" s="27">
        <v>2</v>
      </c>
      <c r="C3239" s="2" t="s">
        <v>300</v>
      </c>
      <c r="D3239" s="11" t="s">
        <v>278</v>
      </c>
      <c r="E3239" s="11"/>
      <c r="F3239" s="11" t="s">
        <v>252</v>
      </c>
      <c r="G3239" s="11" t="s">
        <v>99</v>
      </c>
      <c r="H3239" s="11" t="s">
        <v>7276</v>
      </c>
      <c r="I3239" s="68"/>
      <c r="J3239" s="68"/>
      <c r="K3239" s="68"/>
      <c r="L3239" s="68"/>
      <c r="M3239" s="68" t="s">
        <v>2040</v>
      </c>
      <c r="N3239" s="68" t="s">
        <v>2040</v>
      </c>
      <c r="O3239" s="31" t="s">
        <v>4526</v>
      </c>
      <c r="P3239" s="31">
        <v>1E-3</v>
      </c>
    </row>
    <row r="3240" spans="1:16" x14ac:dyDescent="0.35">
      <c r="A3240" s="2" t="s">
        <v>13</v>
      </c>
      <c r="B3240" s="27">
        <v>2</v>
      </c>
      <c r="C3240" s="2" t="s">
        <v>300</v>
      </c>
      <c r="D3240" s="11" t="s">
        <v>278</v>
      </c>
      <c r="E3240" s="11"/>
      <c r="F3240" s="11" t="s">
        <v>252</v>
      </c>
      <c r="G3240" s="11" t="s">
        <v>659</v>
      </c>
      <c r="H3240" s="11" t="s">
        <v>7269</v>
      </c>
      <c r="I3240" s="68"/>
      <c r="J3240" s="68"/>
      <c r="K3240" s="68"/>
      <c r="L3240" s="68"/>
      <c r="M3240" s="68"/>
      <c r="N3240" s="68"/>
      <c r="O3240" s="31" t="s">
        <v>1544</v>
      </c>
      <c r="P3240" s="31">
        <v>1E-3</v>
      </c>
    </row>
    <row r="3241" spans="1:16" x14ac:dyDescent="0.35">
      <c r="A3241" s="2" t="s">
        <v>13</v>
      </c>
      <c r="B3241" s="27">
        <v>2</v>
      </c>
      <c r="C3241" s="2" t="s">
        <v>300</v>
      </c>
      <c r="D3241" s="11" t="s">
        <v>278</v>
      </c>
      <c r="E3241" s="11"/>
      <c r="F3241" s="11" t="s">
        <v>252</v>
      </c>
      <c r="G3241" s="11" t="s">
        <v>659</v>
      </c>
      <c r="H3241" s="11" t="s">
        <v>7279</v>
      </c>
      <c r="I3241" s="68"/>
      <c r="J3241" s="68"/>
      <c r="K3241" s="68"/>
      <c r="L3241" s="68"/>
      <c r="M3241" s="68" t="s">
        <v>2040</v>
      </c>
      <c r="N3241" s="68"/>
      <c r="O3241" s="31" t="s">
        <v>4527</v>
      </c>
      <c r="P3241" s="31">
        <v>1E-3</v>
      </c>
    </row>
    <row r="3242" spans="1:16" x14ac:dyDescent="0.35">
      <c r="A3242" s="2" t="s">
        <v>13</v>
      </c>
      <c r="B3242" s="27">
        <v>2</v>
      </c>
      <c r="C3242" s="2" t="s">
        <v>300</v>
      </c>
      <c r="D3242" s="11" t="s">
        <v>278</v>
      </c>
      <c r="E3242" s="11"/>
      <c r="F3242" s="11" t="s">
        <v>252</v>
      </c>
      <c r="G3242" s="11" t="s">
        <v>659</v>
      </c>
      <c r="H3242" s="11" t="s">
        <v>7288</v>
      </c>
      <c r="I3242" s="68"/>
      <c r="J3242" s="68"/>
      <c r="K3242" s="68"/>
      <c r="L3242" s="68"/>
      <c r="M3242" s="68"/>
      <c r="N3242" s="68" t="s">
        <v>2040</v>
      </c>
      <c r="O3242" s="31" t="s">
        <v>4528</v>
      </c>
      <c r="P3242" s="31">
        <v>1E-3</v>
      </c>
    </row>
    <row r="3243" spans="1:16" x14ac:dyDescent="0.35">
      <c r="A3243" s="2" t="s">
        <v>13</v>
      </c>
      <c r="B3243" s="27">
        <v>2</v>
      </c>
      <c r="C3243" s="2" t="s">
        <v>300</v>
      </c>
      <c r="D3243" s="11" t="s">
        <v>278</v>
      </c>
      <c r="E3243" s="11"/>
      <c r="F3243" s="11" t="s">
        <v>252</v>
      </c>
      <c r="G3243" s="11" t="s">
        <v>659</v>
      </c>
      <c r="H3243" s="11" t="s">
        <v>7276</v>
      </c>
      <c r="I3243" s="68"/>
      <c r="J3243" s="68"/>
      <c r="K3243" s="68"/>
      <c r="L3243" s="68"/>
      <c r="M3243" s="68" t="s">
        <v>2040</v>
      </c>
      <c r="N3243" s="68" t="s">
        <v>2040</v>
      </c>
      <c r="O3243" s="31" t="s">
        <v>4529</v>
      </c>
      <c r="P3243" s="31">
        <v>1E-3</v>
      </c>
    </row>
    <row r="3244" spans="1:16" x14ac:dyDescent="0.35">
      <c r="A3244" s="2" t="s">
        <v>13</v>
      </c>
      <c r="B3244" s="27">
        <v>2</v>
      </c>
      <c r="C3244" s="2" t="s">
        <v>300</v>
      </c>
      <c r="D3244" s="11" t="s">
        <v>278</v>
      </c>
      <c r="E3244" s="11"/>
      <c r="F3244" s="11" t="s">
        <v>253</v>
      </c>
      <c r="G3244" s="11" t="s">
        <v>99</v>
      </c>
      <c r="H3244" s="11" t="s">
        <v>7269</v>
      </c>
      <c r="I3244" s="68"/>
      <c r="J3244" s="68"/>
      <c r="K3244" s="68"/>
      <c r="L3244" s="68"/>
      <c r="M3244" s="68"/>
      <c r="N3244" s="68"/>
      <c r="O3244" s="31" t="s">
        <v>1545</v>
      </c>
      <c r="P3244" s="31">
        <v>2E-3</v>
      </c>
    </row>
    <row r="3245" spans="1:16" x14ac:dyDescent="0.35">
      <c r="A3245" s="2" t="s">
        <v>13</v>
      </c>
      <c r="B3245" s="27">
        <v>2</v>
      </c>
      <c r="C3245" s="2" t="s">
        <v>300</v>
      </c>
      <c r="D3245" s="11" t="s">
        <v>278</v>
      </c>
      <c r="E3245" s="11"/>
      <c r="F3245" s="11" t="s">
        <v>253</v>
      </c>
      <c r="G3245" s="11" t="s">
        <v>99</v>
      </c>
      <c r="H3245" s="11" t="s">
        <v>7279</v>
      </c>
      <c r="I3245" s="68"/>
      <c r="J3245" s="68"/>
      <c r="K3245" s="68"/>
      <c r="L3245" s="68"/>
      <c r="M3245" s="68" t="s">
        <v>2040</v>
      </c>
      <c r="N3245" s="68"/>
      <c r="O3245" s="31" t="s">
        <v>4530</v>
      </c>
      <c r="P3245" s="31">
        <v>2E-3</v>
      </c>
    </row>
    <row r="3246" spans="1:16" x14ac:dyDescent="0.35">
      <c r="A3246" s="2" t="s">
        <v>13</v>
      </c>
      <c r="B3246" s="27">
        <v>2</v>
      </c>
      <c r="C3246" s="2" t="s">
        <v>300</v>
      </c>
      <c r="D3246" s="11" t="s">
        <v>278</v>
      </c>
      <c r="E3246" s="11"/>
      <c r="F3246" s="11" t="s">
        <v>253</v>
      </c>
      <c r="G3246" s="11" t="s">
        <v>99</v>
      </c>
      <c r="H3246" s="11" t="s">
        <v>7288</v>
      </c>
      <c r="I3246" s="68"/>
      <c r="J3246" s="68"/>
      <c r="K3246" s="68"/>
      <c r="L3246" s="68"/>
      <c r="M3246" s="68"/>
      <c r="N3246" s="68" t="s">
        <v>2040</v>
      </c>
      <c r="O3246" s="31" t="s">
        <v>4531</v>
      </c>
      <c r="P3246" s="31">
        <v>2E-3</v>
      </c>
    </row>
    <row r="3247" spans="1:16" x14ac:dyDescent="0.35">
      <c r="A3247" s="2" t="s">
        <v>13</v>
      </c>
      <c r="B3247" s="27">
        <v>2</v>
      </c>
      <c r="C3247" s="2" t="s">
        <v>300</v>
      </c>
      <c r="D3247" s="11" t="s">
        <v>278</v>
      </c>
      <c r="E3247" s="11"/>
      <c r="F3247" s="11" t="s">
        <v>253</v>
      </c>
      <c r="G3247" s="11" t="s">
        <v>99</v>
      </c>
      <c r="H3247" s="11" t="s">
        <v>7276</v>
      </c>
      <c r="I3247" s="68"/>
      <c r="J3247" s="68"/>
      <c r="K3247" s="68"/>
      <c r="L3247" s="68"/>
      <c r="M3247" s="68" t="s">
        <v>2040</v>
      </c>
      <c r="N3247" s="68" t="s">
        <v>2040</v>
      </c>
      <c r="O3247" s="31" t="s">
        <v>4532</v>
      </c>
      <c r="P3247" s="31">
        <v>1E-3</v>
      </c>
    </row>
    <row r="3248" spans="1:16" x14ac:dyDescent="0.35">
      <c r="A3248" s="2" t="s">
        <v>13</v>
      </c>
      <c r="B3248" s="27">
        <v>2</v>
      </c>
      <c r="C3248" s="2" t="s">
        <v>300</v>
      </c>
      <c r="D3248" s="11" t="s">
        <v>278</v>
      </c>
      <c r="E3248" s="11"/>
      <c r="F3248" s="11" t="s">
        <v>253</v>
      </c>
      <c r="G3248" s="11" t="s">
        <v>659</v>
      </c>
      <c r="H3248" s="11" t="s">
        <v>7269</v>
      </c>
      <c r="I3248" s="68"/>
      <c r="J3248" s="68"/>
      <c r="K3248" s="68"/>
      <c r="L3248" s="68"/>
      <c r="M3248" s="68"/>
      <c r="N3248" s="68"/>
      <c r="O3248" s="31" t="s">
        <v>1546</v>
      </c>
      <c r="P3248" s="31">
        <v>3.0000000000000001E-3</v>
      </c>
    </row>
    <row r="3249" spans="1:16" x14ac:dyDescent="0.35">
      <c r="A3249" s="2" t="s">
        <v>13</v>
      </c>
      <c r="B3249" s="27">
        <v>2</v>
      </c>
      <c r="C3249" s="2" t="s">
        <v>300</v>
      </c>
      <c r="D3249" s="11" t="s">
        <v>278</v>
      </c>
      <c r="E3249" s="11"/>
      <c r="F3249" s="11" t="s">
        <v>253</v>
      </c>
      <c r="G3249" s="11" t="s">
        <v>659</v>
      </c>
      <c r="H3249" s="11" t="s">
        <v>7279</v>
      </c>
      <c r="I3249" s="68"/>
      <c r="J3249" s="68"/>
      <c r="K3249" s="68"/>
      <c r="L3249" s="68"/>
      <c r="M3249" s="68" t="s">
        <v>2040</v>
      </c>
      <c r="N3249" s="68"/>
      <c r="O3249" s="31" t="s">
        <v>4533</v>
      </c>
      <c r="P3249" s="31">
        <v>2E-3</v>
      </c>
    </row>
    <row r="3250" spans="1:16" x14ac:dyDescent="0.35">
      <c r="A3250" s="2" t="s">
        <v>13</v>
      </c>
      <c r="B3250" s="27">
        <v>2</v>
      </c>
      <c r="C3250" s="2" t="s">
        <v>300</v>
      </c>
      <c r="D3250" s="11" t="s">
        <v>278</v>
      </c>
      <c r="E3250" s="11"/>
      <c r="F3250" s="11" t="s">
        <v>253</v>
      </c>
      <c r="G3250" s="11" t="s">
        <v>659</v>
      </c>
      <c r="H3250" s="11" t="s">
        <v>7288</v>
      </c>
      <c r="I3250" s="68"/>
      <c r="J3250" s="68"/>
      <c r="K3250" s="68"/>
      <c r="L3250" s="68"/>
      <c r="M3250" s="68"/>
      <c r="N3250" s="68" t="s">
        <v>2040</v>
      </c>
      <c r="O3250" s="31" t="s">
        <v>4534</v>
      </c>
      <c r="P3250" s="31">
        <v>2E-3</v>
      </c>
    </row>
    <row r="3251" spans="1:16" x14ac:dyDescent="0.35">
      <c r="A3251" s="2" t="s">
        <v>13</v>
      </c>
      <c r="B3251" s="27">
        <v>2</v>
      </c>
      <c r="C3251" s="2" t="s">
        <v>300</v>
      </c>
      <c r="D3251" s="11" t="s">
        <v>278</v>
      </c>
      <c r="E3251" s="11"/>
      <c r="F3251" s="11" t="s">
        <v>253</v>
      </c>
      <c r="G3251" s="11" t="s">
        <v>659</v>
      </c>
      <c r="H3251" s="11" t="s">
        <v>7276</v>
      </c>
      <c r="I3251" s="68"/>
      <c r="J3251" s="68"/>
      <c r="K3251" s="68"/>
      <c r="L3251" s="68"/>
      <c r="M3251" s="68" t="s">
        <v>2040</v>
      </c>
      <c r="N3251" s="68" t="s">
        <v>2040</v>
      </c>
      <c r="O3251" s="31" t="s">
        <v>4535</v>
      </c>
      <c r="P3251" s="31">
        <v>2E-3</v>
      </c>
    </row>
    <row r="3252" spans="1:16" x14ac:dyDescent="0.35">
      <c r="A3252" s="2" t="s">
        <v>13</v>
      </c>
      <c r="B3252" s="27">
        <v>2</v>
      </c>
      <c r="C3252" s="2" t="s">
        <v>300</v>
      </c>
      <c r="D3252" s="11" t="s">
        <v>278</v>
      </c>
      <c r="E3252" s="11"/>
      <c r="F3252" s="11" t="s">
        <v>254</v>
      </c>
      <c r="G3252" s="11" t="s">
        <v>99</v>
      </c>
      <c r="H3252" s="11" t="s">
        <v>7269</v>
      </c>
      <c r="I3252" s="68"/>
      <c r="J3252" s="68"/>
      <c r="K3252" s="68"/>
      <c r="L3252" s="68"/>
      <c r="M3252" s="68"/>
      <c r="N3252" s="68"/>
      <c r="O3252" s="31" t="s">
        <v>1547</v>
      </c>
      <c r="P3252" s="31">
        <v>3.0000000000000001E-3</v>
      </c>
    </row>
    <row r="3253" spans="1:16" x14ac:dyDescent="0.35">
      <c r="A3253" s="2" t="s">
        <v>13</v>
      </c>
      <c r="B3253" s="27">
        <v>2</v>
      </c>
      <c r="C3253" s="2" t="s">
        <v>300</v>
      </c>
      <c r="D3253" s="11" t="s">
        <v>278</v>
      </c>
      <c r="E3253" s="11"/>
      <c r="F3253" s="11" t="s">
        <v>254</v>
      </c>
      <c r="G3253" s="11" t="s">
        <v>99</v>
      </c>
      <c r="H3253" s="11" t="s">
        <v>7279</v>
      </c>
      <c r="I3253" s="68"/>
      <c r="J3253" s="68"/>
      <c r="K3253" s="68"/>
      <c r="L3253" s="68"/>
      <c r="M3253" s="68" t="s">
        <v>2040</v>
      </c>
      <c r="N3253" s="68"/>
      <c r="O3253" s="31" t="s">
        <v>4536</v>
      </c>
      <c r="P3253" s="31">
        <v>2E-3</v>
      </c>
    </row>
    <row r="3254" spans="1:16" x14ac:dyDescent="0.35">
      <c r="A3254" s="2" t="s">
        <v>13</v>
      </c>
      <c r="B3254" s="27">
        <v>2</v>
      </c>
      <c r="C3254" s="2" t="s">
        <v>300</v>
      </c>
      <c r="D3254" s="11" t="s">
        <v>278</v>
      </c>
      <c r="E3254" s="11"/>
      <c r="F3254" s="11" t="s">
        <v>254</v>
      </c>
      <c r="G3254" s="11" t="s">
        <v>99</v>
      </c>
      <c r="H3254" s="11" t="s">
        <v>7288</v>
      </c>
      <c r="I3254" s="68"/>
      <c r="J3254" s="68"/>
      <c r="K3254" s="68"/>
      <c r="L3254" s="68"/>
      <c r="M3254" s="68"/>
      <c r="N3254" s="68" t="s">
        <v>2040</v>
      </c>
      <c r="O3254" s="31" t="s">
        <v>4537</v>
      </c>
      <c r="P3254" s="31">
        <v>2E-3</v>
      </c>
    </row>
    <row r="3255" spans="1:16" x14ac:dyDescent="0.35">
      <c r="A3255" s="2" t="s">
        <v>13</v>
      </c>
      <c r="B3255" s="27">
        <v>2</v>
      </c>
      <c r="C3255" s="2" t="s">
        <v>300</v>
      </c>
      <c r="D3255" s="11" t="s">
        <v>278</v>
      </c>
      <c r="E3255" s="11"/>
      <c r="F3255" s="11" t="s">
        <v>254</v>
      </c>
      <c r="G3255" s="11" t="s">
        <v>99</v>
      </c>
      <c r="H3255" s="11" t="s">
        <v>7276</v>
      </c>
      <c r="I3255" s="68"/>
      <c r="J3255" s="68"/>
      <c r="K3255" s="68"/>
      <c r="L3255" s="68"/>
      <c r="M3255" s="68" t="s">
        <v>2040</v>
      </c>
      <c r="N3255" s="68" t="s">
        <v>2040</v>
      </c>
      <c r="O3255" s="31" t="s">
        <v>4538</v>
      </c>
      <c r="P3255" s="31">
        <v>2E-3</v>
      </c>
    </row>
    <row r="3256" spans="1:16" x14ac:dyDescent="0.35">
      <c r="A3256" s="2" t="s">
        <v>13</v>
      </c>
      <c r="B3256" s="27">
        <v>2</v>
      </c>
      <c r="C3256" s="2" t="s">
        <v>300</v>
      </c>
      <c r="D3256" s="11" t="s">
        <v>278</v>
      </c>
      <c r="E3256" s="11"/>
      <c r="F3256" s="11" t="s">
        <v>254</v>
      </c>
      <c r="G3256" s="11" t="s">
        <v>659</v>
      </c>
      <c r="H3256" s="11" t="s">
        <v>7269</v>
      </c>
      <c r="I3256" s="68"/>
      <c r="J3256" s="68"/>
      <c r="K3256" s="68"/>
      <c r="L3256" s="68"/>
      <c r="M3256" s="68"/>
      <c r="N3256" s="68"/>
      <c r="O3256" s="31" t="s">
        <v>1548</v>
      </c>
      <c r="P3256" s="31">
        <v>4.0000000000000001E-3</v>
      </c>
    </row>
    <row r="3257" spans="1:16" x14ac:dyDescent="0.35">
      <c r="A3257" s="2" t="s">
        <v>13</v>
      </c>
      <c r="B3257" s="27">
        <v>2</v>
      </c>
      <c r="C3257" s="2" t="s">
        <v>300</v>
      </c>
      <c r="D3257" s="11" t="s">
        <v>278</v>
      </c>
      <c r="E3257" s="11"/>
      <c r="F3257" s="11" t="s">
        <v>254</v>
      </c>
      <c r="G3257" s="11" t="s">
        <v>659</v>
      </c>
      <c r="H3257" s="11" t="s">
        <v>7279</v>
      </c>
      <c r="I3257" s="68"/>
      <c r="J3257" s="68"/>
      <c r="K3257" s="68"/>
      <c r="L3257" s="68"/>
      <c r="M3257" s="68" t="s">
        <v>2040</v>
      </c>
      <c r="N3257" s="68"/>
      <c r="O3257" s="31" t="s">
        <v>4539</v>
      </c>
      <c r="P3257" s="31">
        <v>3.0000000000000001E-3</v>
      </c>
    </row>
    <row r="3258" spans="1:16" x14ac:dyDescent="0.35">
      <c r="A3258" s="2" t="s">
        <v>13</v>
      </c>
      <c r="B3258" s="27">
        <v>2</v>
      </c>
      <c r="C3258" s="2" t="s">
        <v>300</v>
      </c>
      <c r="D3258" s="11" t="s">
        <v>278</v>
      </c>
      <c r="E3258" s="11"/>
      <c r="F3258" s="11" t="s">
        <v>254</v>
      </c>
      <c r="G3258" s="11" t="s">
        <v>659</v>
      </c>
      <c r="H3258" s="11" t="s">
        <v>7288</v>
      </c>
      <c r="I3258" s="68"/>
      <c r="J3258" s="68"/>
      <c r="K3258" s="68"/>
      <c r="L3258" s="68"/>
      <c r="M3258" s="68"/>
      <c r="N3258" s="68" t="s">
        <v>2040</v>
      </c>
      <c r="O3258" s="31" t="s">
        <v>4540</v>
      </c>
      <c r="P3258" s="31">
        <v>3.0000000000000001E-3</v>
      </c>
    </row>
    <row r="3259" spans="1:16" x14ac:dyDescent="0.35">
      <c r="A3259" s="2" t="s">
        <v>13</v>
      </c>
      <c r="B3259" s="27">
        <v>2</v>
      </c>
      <c r="C3259" s="2" t="s">
        <v>300</v>
      </c>
      <c r="D3259" s="11" t="s">
        <v>278</v>
      </c>
      <c r="E3259" s="11"/>
      <c r="F3259" s="11" t="s">
        <v>254</v>
      </c>
      <c r="G3259" s="11" t="s">
        <v>659</v>
      </c>
      <c r="H3259" s="11" t="s">
        <v>7276</v>
      </c>
      <c r="I3259" s="68"/>
      <c r="J3259" s="68"/>
      <c r="K3259" s="68"/>
      <c r="L3259" s="68"/>
      <c r="M3259" s="68" t="s">
        <v>2040</v>
      </c>
      <c r="N3259" s="68" t="s">
        <v>2040</v>
      </c>
      <c r="O3259" s="31" t="s">
        <v>4541</v>
      </c>
      <c r="P3259" s="31">
        <v>2E-3</v>
      </c>
    </row>
    <row r="3260" spans="1:16" x14ac:dyDescent="0.35">
      <c r="A3260" s="2" t="s">
        <v>13</v>
      </c>
      <c r="B3260" s="27">
        <v>2</v>
      </c>
      <c r="C3260" s="2" t="s">
        <v>300</v>
      </c>
      <c r="D3260" s="11" t="s">
        <v>278</v>
      </c>
      <c r="E3260" s="11"/>
      <c r="F3260" s="11" t="s">
        <v>255</v>
      </c>
      <c r="G3260" s="11" t="s">
        <v>99</v>
      </c>
      <c r="H3260" s="11" t="s">
        <v>7269</v>
      </c>
      <c r="I3260" s="68"/>
      <c r="J3260" s="68"/>
      <c r="K3260" s="68"/>
      <c r="L3260" s="68"/>
      <c r="M3260" s="68"/>
      <c r="N3260" s="68"/>
      <c r="O3260" s="31" t="s">
        <v>1549</v>
      </c>
      <c r="P3260" s="31">
        <v>8.0000000000000002E-3</v>
      </c>
    </row>
    <row r="3261" spans="1:16" x14ac:dyDescent="0.35">
      <c r="A3261" s="2" t="s">
        <v>13</v>
      </c>
      <c r="B3261" s="27">
        <v>2</v>
      </c>
      <c r="C3261" s="2" t="s">
        <v>300</v>
      </c>
      <c r="D3261" s="11" t="s">
        <v>278</v>
      </c>
      <c r="E3261" s="11"/>
      <c r="F3261" s="11" t="s">
        <v>255</v>
      </c>
      <c r="G3261" s="11" t="s">
        <v>99</v>
      </c>
      <c r="H3261" s="11" t="s">
        <v>7279</v>
      </c>
      <c r="I3261" s="68"/>
      <c r="J3261" s="68"/>
      <c r="K3261" s="68"/>
      <c r="L3261" s="68"/>
      <c r="M3261" s="68" t="s">
        <v>2040</v>
      </c>
      <c r="N3261" s="68"/>
      <c r="O3261" s="31" t="s">
        <v>4542</v>
      </c>
      <c r="P3261" s="31">
        <v>6.0000000000000001E-3</v>
      </c>
    </row>
    <row r="3262" spans="1:16" x14ac:dyDescent="0.35">
      <c r="A3262" s="2" t="s">
        <v>13</v>
      </c>
      <c r="B3262" s="27">
        <v>2</v>
      </c>
      <c r="C3262" s="2" t="s">
        <v>300</v>
      </c>
      <c r="D3262" s="11" t="s">
        <v>278</v>
      </c>
      <c r="E3262" s="11"/>
      <c r="F3262" s="11" t="s">
        <v>255</v>
      </c>
      <c r="G3262" s="11" t="s">
        <v>99</v>
      </c>
      <c r="H3262" s="11" t="s">
        <v>7288</v>
      </c>
      <c r="I3262" s="68"/>
      <c r="J3262" s="68"/>
      <c r="K3262" s="68"/>
      <c r="L3262" s="68"/>
      <c r="M3262" s="68"/>
      <c r="N3262" s="68" t="s">
        <v>2040</v>
      </c>
      <c r="O3262" s="31" t="s">
        <v>4543</v>
      </c>
      <c r="P3262" s="31">
        <v>6.0000000000000001E-3</v>
      </c>
    </row>
    <row r="3263" spans="1:16" x14ac:dyDescent="0.35">
      <c r="A3263" s="2" t="s">
        <v>13</v>
      </c>
      <c r="B3263" s="27">
        <v>2</v>
      </c>
      <c r="C3263" s="2" t="s">
        <v>300</v>
      </c>
      <c r="D3263" s="11" t="s">
        <v>278</v>
      </c>
      <c r="E3263" s="11"/>
      <c r="F3263" s="11" t="s">
        <v>255</v>
      </c>
      <c r="G3263" s="11" t="s">
        <v>99</v>
      </c>
      <c r="H3263" s="11" t="s">
        <v>7276</v>
      </c>
      <c r="I3263" s="68"/>
      <c r="J3263" s="68"/>
      <c r="K3263" s="68"/>
      <c r="L3263" s="68"/>
      <c r="M3263" s="68" t="s">
        <v>2040</v>
      </c>
      <c r="N3263" s="68" t="s">
        <v>2040</v>
      </c>
      <c r="O3263" s="31" t="s">
        <v>4544</v>
      </c>
      <c r="P3263" s="31">
        <v>5.0000000000000001E-3</v>
      </c>
    </row>
    <row r="3264" spans="1:16" x14ac:dyDescent="0.35">
      <c r="A3264" s="2" t="s">
        <v>13</v>
      </c>
      <c r="B3264" s="27">
        <v>2</v>
      </c>
      <c r="C3264" s="2" t="s">
        <v>300</v>
      </c>
      <c r="D3264" s="11" t="s">
        <v>278</v>
      </c>
      <c r="E3264" s="11"/>
      <c r="F3264" s="11" t="s">
        <v>255</v>
      </c>
      <c r="G3264" s="11" t="s">
        <v>659</v>
      </c>
      <c r="H3264" s="11" t="s">
        <v>7269</v>
      </c>
      <c r="I3264" s="68"/>
      <c r="J3264" s="68"/>
      <c r="K3264" s="68"/>
      <c r="L3264" s="68"/>
      <c r="M3264" s="68"/>
      <c r="N3264" s="68"/>
      <c r="O3264" s="31" t="s">
        <v>1550</v>
      </c>
      <c r="P3264" s="31">
        <v>1.4999999999999999E-2</v>
      </c>
    </row>
    <row r="3265" spans="1:16" x14ac:dyDescent="0.35">
      <c r="A3265" s="2" t="s">
        <v>13</v>
      </c>
      <c r="B3265" s="27">
        <v>2</v>
      </c>
      <c r="C3265" s="2" t="s">
        <v>300</v>
      </c>
      <c r="D3265" s="11" t="s">
        <v>278</v>
      </c>
      <c r="E3265" s="11"/>
      <c r="F3265" s="11" t="s">
        <v>255</v>
      </c>
      <c r="G3265" s="11" t="s">
        <v>659</v>
      </c>
      <c r="H3265" s="11" t="s">
        <v>7279</v>
      </c>
      <c r="I3265" s="68"/>
      <c r="J3265" s="68"/>
      <c r="K3265" s="68"/>
      <c r="L3265" s="68"/>
      <c r="M3265" s="68" t="s">
        <v>2040</v>
      </c>
      <c r="N3265" s="68"/>
      <c r="O3265" s="31" t="s">
        <v>4545</v>
      </c>
      <c r="P3265" s="31">
        <v>1.2E-2</v>
      </c>
    </row>
    <row r="3266" spans="1:16" x14ac:dyDescent="0.35">
      <c r="A3266" s="2" t="s">
        <v>13</v>
      </c>
      <c r="B3266" s="27">
        <v>2</v>
      </c>
      <c r="C3266" s="2" t="s">
        <v>300</v>
      </c>
      <c r="D3266" s="11" t="s">
        <v>278</v>
      </c>
      <c r="E3266" s="11"/>
      <c r="F3266" s="11" t="s">
        <v>255</v>
      </c>
      <c r="G3266" s="11" t="s">
        <v>659</v>
      </c>
      <c r="H3266" s="11" t="s">
        <v>7288</v>
      </c>
      <c r="I3266" s="68"/>
      <c r="J3266" s="68"/>
      <c r="K3266" s="68"/>
      <c r="L3266" s="68"/>
      <c r="M3266" s="68"/>
      <c r="N3266" s="68" t="s">
        <v>2040</v>
      </c>
      <c r="O3266" s="31" t="s">
        <v>4546</v>
      </c>
      <c r="P3266" s="31">
        <v>1.2E-2</v>
      </c>
    </row>
    <row r="3267" spans="1:16" x14ac:dyDescent="0.35">
      <c r="A3267" s="2" t="s">
        <v>13</v>
      </c>
      <c r="B3267" s="27">
        <v>2</v>
      </c>
      <c r="C3267" s="2" t="s">
        <v>300</v>
      </c>
      <c r="D3267" s="11" t="s">
        <v>278</v>
      </c>
      <c r="E3267" s="11"/>
      <c r="F3267" s="11" t="s">
        <v>255</v>
      </c>
      <c r="G3267" s="11" t="s">
        <v>659</v>
      </c>
      <c r="H3267" s="11" t="s">
        <v>7276</v>
      </c>
      <c r="I3267" s="68"/>
      <c r="J3267" s="68"/>
      <c r="K3267" s="68"/>
      <c r="L3267" s="68"/>
      <c r="M3267" s="68" t="s">
        <v>2040</v>
      </c>
      <c r="N3267" s="68" t="s">
        <v>2040</v>
      </c>
      <c r="O3267" s="31" t="s">
        <v>4547</v>
      </c>
      <c r="P3267" s="31">
        <v>8.9999999999999993E-3</v>
      </c>
    </row>
    <row r="3268" spans="1:16" x14ac:dyDescent="0.35">
      <c r="A3268" s="2" t="s">
        <v>13</v>
      </c>
      <c r="B3268" s="27">
        <v>2</v>
      </c>
      <c r="C3268" s="2" t="s">
        <v>300</v>
      </c>
      <c r="D3268" s="11" t="s">
        <v>278</v>
      </c>
      <c r="E3268" s="11"/>
      <c r="F3268" s="11" t="s">
        <v>241</v>
      </c>
      <c r="G3268" s="11" t="s">
        <v>99</v>
      </c>
      <c r="H3268" s="11" t="s">
        <v>7269</v>
      </c>
      <c r="I3268" s="68"/>
      <c r="J3268" s="68"/>
      <c r="K3268" s="68"/>
      <c r="L3268" s="68"/>
      <c r="M3268" s="68"/>
      <c r="N3268" s="68"/>
      <c r="O3268" s="31" t="s">
        <v>1551</v>
      </c>
      <c r="P3268" s="31">
        <v>1.7000000000000001E-2</v>
      </c>
    </row>
    <row r="3269" spans="1:16" x14ac:dyDescent="0.35">
      <c r="A3269" s="2" t="s">
        <v>13</v>
      </c>
      <c r="B3269" s="27">
        <v>2</v>
      </c>
      <c r="C3269" s="2" t="s">
        <v>300</v>
      </c>
      <c r="D3269" s="11" t="s">
        <v>278</v>
      </c>
      <c r="E3269" s="11"/>
      <c r="F3269" s="11" t="s">
        <v>241</v>
      </c>
      <c r="G3269" s="11" t="s">
        <v>99</v>
      </c>
      <c r="H3269" s="11" t="s">
        <v>7279</v>
      </c>
      <c r="I3269" s="68"/>
      <c r="J3269" s="68"/>
      <c r="K3269" s="68"/>
      <c r="L3269" s="68"/>
      <c r="M3269" s="68" t="s">
        <v>2040</v>
      </c>
      <c r="N3269" s="68"/>
      <c r="O3269" s="31" t="s">
        <v>4548</v>
      </c>
      <c r="P3269" s="31">
        <v>1.4E-2</v>
      </c>
    </row>
    <row r="3270" spans="1:16" x14ac:dyDescent="0.35">
      <c r="A3270" s="2" t="s">
        <v>13</v>
      </c>
      <c r="B3270" s="27">
        <v>2</v>
      </c>
      <c r="C3270" s="2" t="s">
        <v>300</v>
      </c>
      <c r="D3270" s="11" t="s">
        <v>278</v>
      </c>
      <c r="E3270" s="11"/>
      <c r="F3270" s="11" t="s">
        <v>241</v>
      </c>
      <c r="G3270" s="11" t="s">
        <v>99</v>
      </c>
      <c r="H3270" s="11" t="s">
        <v>7288</v>
      </c>
      <c r="I3270" s="68"/>
      <c r="J3270" s="68"/>
      <c r="K3270" s="68"/>
      <c r="L3270" s="68"/>
      <c r="M3270" s="68"/>
      <c r="N3270" s="68" t="s">
        <v>2040</v>
      </c>
      <c r="O3270" s="31" t="s">
        <v>4549</v>
      </c>
      <c r="P3270" s="31">
        <v>1.4E-2</v>
      </c>
    </row>
    <row r="3271" spans="1:16" x14ac:dyDescent="0.35">
      <c r="A3271" s="2" t="s">
        <v>13</v>
      </c>
      <c r="B3271" s="27">
        <v>2</v>
      </c>
      <c r="C3271" s="2" t="s">
        <v>300</v>
      </c>
      <c r="D3271" s="11" t="s">
        <v>278</v>
      </c>
      <c r="E3271" s="11"/>
      <c r="F3271" s="11" t="s">
        <v>241</v>
      </c>
      <c r="G3271" s="11" t="s">
        <v>99</v>
      </c>
      <c r="H3271" s="11" t="s">
        <v>7276</v>
      </c>
      <c r="I3271" s="68"/>
      <c r="J3271" s="68"/>
      <c r="K3271" s="68"/>
      <c r="L3271" s="68"/>
      <c r="M3271" s="68" t="s">
        <v>2040</v>
      </c>
      <c r="N3271" s="68" t="s">
        <v>2040</v>
      </c>
      <c r="O3271" s="31" t="s">
        <v>4550</v>
      </c>
      <c r="P3271" s="31">
        <v>0.01</v>
      </c>
    </row>
    <row r="3272" spans="1:16" x14ac:dyDescent="0.35">
      <c r="A3272" s="2" t="s">
        <v>13</v>
      </c>
      <c r="B3272" s="27">
        <v>2</v>
      </c>
      <c r="C3272" s="2" t="s">
        <v>300</v>
      </c>
      <c r="D3272" s="11" t="s">
        <v>278</v>
      </c>
      <c r="E3272" s="11"/>
      <c r="F3272" s="11" t="s">
        <v>241</v>
      </c>
      <c r="G3272" s="11" t="s">
        <v>659</v>
      </c>
      <c r="H3272" s="11" t="s">
        <v>7269</v>
      </c>
      <c r="I3272" s="68"/>
      <c r="J3272" s="68"/>
      <c r="K3272" s="68"/>
      <c r="L3272" s="68"/>
      <c r="M3272" s="68"/>
      <c r="N3272" s="68"/>
      <c r="O3272" s="31" t="s">
        <v>1552</v>
      </c>
      <c r="P3272" s="31">
        <v>2.9000000000000001E-2</v>
      </c>
    </row>
    <row r="3273" spans="1:16" x14ac:dyDescent="0.35">
      <c r="A3273" s="2" t="s">
        <v>13</v>
      </c>
      <c r="B3273" s="27">
        <v>2</v>
      </c>
      <c r="C3273" s="2" t="s">
        <v>300</v>
      </c>
      <c r="D3273" s="11" t="s">
        <v>278</v>
      </c>
      <c r="E3273" s="11"/>
      <c r="F3273" s="11" t="s">
        <v>241</v>
      </c>
      <c r="G3273" s="11" t="s">
        <v>659</v>
      </c>
      <c r="H3273" s="11" t="s">
        <v>7279</v>
      </c>
      <c r="I3273" s="68"/>
      <c r="J3273" s="68"/>
      <c r="K3273" s="68"/>
      <c r="L3273" s="68"/>
      <c r="M3273" s="68" t="s">
        <v>2040</v>
      </c>
      <c r="N3273" s="68"/>
      <c r="O3273" s="31" t="s">
        <v>4551</v>
      </c>
      <c r="P3273" s="31">
        <v>2.3E-2</v>
      </c>
    </row>
    <row r="3274" spans="1:16" x14ac:dyDescent="0.35">
      <c r="A3274" s="2" t="s">
        <v>13</v>
      </c>
      <c r="B3274" s="27">
        <v>2</v>
      </c>
      <c r="C3274" s="2" t="s">
        <v>300</v>
      </c>
      <c r="D3274" s="11" t="s">
        <v>278</v>
      </c>
      <c r="E3274" s="11"/>
      <c r="F3274" s="11" t="s">
        <v>241</v>
      </c>
      <c r="G3274" s="11" t="s">
        <v>659</v>
      </c>
      <c r="H3274" s="11" t="s">
        <v>7288</v>
      </c>
      <c r="I3274" s="68"/>
      <c r="J3274" s="68"/>
      <c r="K3274" s="68"/>
      <c r="L3274" s="68"/>
      <c r="M3274" s="68"/>
      <c r="N3274" s="68" t="s">
        <v>2040</v>
      </c>
      <c r="O3274" s="31" t="s">
        <v>4552</v>
      </c>
      <c r="P3274" s="31">
        <v>2.3E-2</v>
      </c>
    </row>
    <row r="3275" spans="1:16" x14ac:dyDescent="0.35">
      <c r="A3275" s="2" t="s">
        <v>13</v>
      </c>
      <c r="B3275" s="27">
        <v>2</v>
      </c>
      <c r="C3275" s="2" t="s">
        <v>300</v>
      </c>
      <c r="D3275" s="11" t="s">
        <v>278</v>
      </c>
      <c r="E3275" s="11"/>
      <c r="F3275" s="11" t="s">
        <v>241</v>
      </c>
      <c r="G3275" s="11" t="s">
        <v>659</v>
      </c>
      <c r="H3275" s="11" t="s">
        <v>7276</v>
      </c>
      <c r="I3275" s="68"/>
      <c r="J3275" s="68"/>
      <c r="K3275" s="68"/>
      <c r="L3275" s="68"/>
      <c r="M3275" s="68" t="s">
        <v>2040</v>
      </c>
      <c r="N3275" s="68" t="s">
        <v>2040</v>
      </c>
      <c r="O3275" s="31" t="s">
        <v>4553</v>
      </c>
      <c r="P3275" s="31">
        <v>1.7000000000000001E-2</v>
      </c>
    </row>
    <row r="3276" spans="1:16" x14ac:dyDescent="0.35">
      <c r="A3276" s="2" t="s">
        <v>13</v>
      </c>
      <c r="B3276" s="27">
        <v>2</v>
      </c>
      <c r="C3276" s="2" t="s">
        <v>300</v>
      </c>
      <c r="D3276" s="11" t="s">
        <v>278</v>
      </c>
      <c r="E3276" s="11"/>
      <c r="F3276" s="11" t="s">
        <v>103</v>
      </c>
      <c r="G3276" s="11" t="s">
        <v>99</v>
      </c>
      <c r="H3276" s="11" t="s">
        <v>7269</v>
      </c>
      <c r="I3276" s="68"/>
      <c r="J3276" s="68"/>
      <c r="K3276" s="68"/>
      <c r="L3276" s="68"/>
      <c r="M3276" s="68"/>
      <c r="N3276" s="68"/>
      <c r="O3276" s="31" t="s">
        <v>1553</v>
      </c>
      <c r="P3276" s="31">
        <v>2.9000000000000001E-2</v>
      </c>
    </row>
    <row r="3277" spans="1:16" x14ac:dyDescent="0.35">
      <c r="A3277" s="2" t="s">
        <v>13</v>
      </c>
      <c r="B3277" s="27">
        <v>2</v>
      </c>
      <c r="C3277" s="2" t="s">
        <v>300</v>
      </c>
      <c r="D3277" s="11" t="s">
        <v>278</v>
      </c>
      <c r="E3277" s="11"/>
      <c r="F3277" s="11" t="s">
        <v>103</v>
      </c>
      <c r="G3277" s="11" t="s">
        <v>99</v>
      </c>
      <c r="H3277" s="11" t="s">
        <v>7279</v>
      </c>
      <c r="I3277" s="68"/>
      <c r="J3277" s="68"/>
      <c r="K3277" s="68"/>
      <c r="L3277" s="68"/>
      <c r="M3277" s="68" t="s">
        <v>2040</v>
      </c>
      <c r="N3277" s="68"/>
      <c r="O3277" s="31" t="s">
        <v>4554</v>
      </c>
      <c r="P3277" s="31">
        <v>2.3E-2</v>
      </c>
    </row>
    <row r="3278" spans="1:16" x14ac:dyDescent="0.35">
      <c r="A3278" s="2" t="s">
        <v>13</v>
      </c>
      <c r="B3278" s="27">
        <v>2</v>
      </c>
      <c r="C3278" s="2" t="s">
        <v>300</v>
      </c>
      <c r="D3278" s="11" t="s">
        <v>278</v>
      </c>
      <c r="E3278" s="11"/>
      <c r="F3278" s="11" t="s">
        <v>103</v>
      </c>
      <c r="G3278" s="11" t="s">
        <v>99</v>
      </c>
      <c r="H3278" s="11" t="s">
        <v>7288</v>
      </c>
      <c r="I3278" s="68"/>
      <c r="J3278" s="68"/>
      <c r="K3278" s="68"/>
      <c r="L3278" s="68"/>
      <c r="M3278" s="68"/>
      <c r="N3278" s="68" t="s">
        <v>2040</v>
      </c>
      <c r="O3278" s="31" t="s">
        <v>4555</v>
      </c>
      <c r="P3278" s="31">
        <v>2.3E-2</v>
      </c>
    </row>
    <row r="3279" spans="1:16" x14ac:dyDescent="0.35">
      <c r="A3279" s="2" t="s">
        <v>13</v>
      </c>
      <c r="B3279" s="27">
        <v>2</v>
      </c>
      <c r="C3279" s="2" t="s">
        <v>300</v>
      </c>
      <c r="D3279" s="11" t="s">
        <v>278</v>
      </c>
      <c r="E3279" s="11"/>
      <c r="F3279" s="11" t="s">
        <v>103</v>
      </c>
      <c r="G3279" s="11" t="s">
        <v>99</v>
      </c>
      <c r="H3279" s="11" t="s">
        <v>7276</v>
      </c>
      <c r="I3279" s="68"/>
      <c r="J3279" s="68"/>
      <c r="K3279" s="68"/>
      <c r="L3279" s="68"/>
      <c r="M3279" s="68" t="s">
        <v>2040</v>
      </c>
      <c r="N3279" s="68" t="s">
        <v>2040</v>
      </c>
      <c r="O3279" s="31" t="s">
        <v>4556</v>
      </c>
      <c r="P3279" s="31">
        <v>1.7000000000000001E-2</v>
      </c>
    </row>
    <row r="3280" spans="1:16" x14ac:dyDescent="0.35">
      <c r="A3280" s="2" t="s">
        <v>13</v>
      </c>
      <c r="B3280" s="27">
        <v>2</v>
      </c>
      <c r="C3280" s="2" t="s">
        <v>300</v>
      </c>
      <c r="D3280" s="11" t="s">
        <v>278</v>
      </c>
      <c r="E3280" s="11"/>
      <c r="F3280" s="11" t="s">
        <v>103</v>
      </c>
      <c r="G3280" s="11" t="s">
        <v>659</v>
      </c>
      <c r="H3280" s="11" t="s">
        <v>7269</v>
      </c>
      <c r="I3280" s="68"/>
      <c r="J3280" s="68"/>
      <c r="K3280" s="68"/>
      <c r="L3280" s="68"/>
      <c r="M3280" s="68"/>
      <c r="N3280" s="68"/>
      <c r="O3280" s="31" t="s">
        <v>1554</v>
      </c>
      <c r="P3280" s="31">
        <v>4.3999999999999997E-2</v>
      </c>
    </row>
    <row r="3281" spans="1:16" x14ac:dyDescent="0.35">
      <c r="A3281" s="2" t="s">
        <v>13</v>
      </c>
      <c r="B3281" s="27">
        <v>2</v>
      </c>
      <c r="C3281" s="2" t="s">
        <v>300</v>
      </c>
      <c r="D3281" s="11" t="s">
        <v>278</v>
      </c>
      <c r="E3281" s="11"/>
      <c r="F3281" s="11" t="s">
        <v>103</v>
      </c>
      <c r="G3281" s="11" t="s">
        <v>659</v>
      </c>
      <c r="H3281" s="11" t="s">
        <v>7279</v>
      </c>
      <c r="I3281" s="68"/>
      <c r="J3281" s="68"/>
      <c r="K3281" s="68"/>
      <c r="L3281" s="68"/>
      <c r="M3281" s="68" t="s">
        <v>2040</v>
      </c>
      <c r="N3281" s="68"/>
      <c r="O3281" s="31" t="s">
        <v>4557</v>
      </c>
      <c r="P3281" s="31">
        <v>3.5000000000000003E-2</v>
      </c>
    </row>
    <row r="3282" spans="1:16" x14ac:dyDescent="0.35">
      <c r="A3282" s="2" t="s">
        <v>13</v>
      </c>
      <c r="B3282" s="27">
        <v>2</v>
      </c>
      <c r="C3282" s="2" t="s">
        <v>300</v>
      </c>
      <c r="D3282" s="11" t="s">
        <v>278</v>
      </c>
      <c r="E3282" s="11"/>
      <c r="F3282" s="11" t="s">
        <v>103</v>
      </c>
      <c r="G3282" s="11" t="s">
        <v>659</v>
      </c>
      <c r="H3282" s="11" t="s">
        <v>7288</v>
      </c>
      <c r="I3282" s="68"/>
      <c r="J3282" s="68"/>
      <c r="K3282" s="68"/>
      <c r="L3282" s="68"/>
      <c r="M3282" s="68"/>
      <c r="N3282" s="68" t="s">
        <v>2040</v>
      </c>
      <c r="O3282" s="31" t="s">
        <v>4558</v>
      </c>
      <c r="P3282" s="31">
        <v>3.5000000000000003E-2</v>
      </c>
    </row>
    <row r="3283" spans="1:16" x14ac:dyDescent="0.35">
      <c r="A3283" s="2" t="s">
        <v>13</v>
      </c>
      <c r="B3283" s="27">
        <v>2</v>
      </c>
      <c r="C3283" s="2" t="s">
        <v>300</v>
      </c>
      <c r="D3283" s="11" t="s">
        <v>278</v>
      </c>
      <c r="E3283" s="11"/>
      <c r="F3283" s="11" t="s">
        <v>103</v>
      </c>
      <c r="G3283" s="11" t="s">
        <v>659</v>
      </c>
      <c r="H3283" s="11" t="s">
        <v>7276</v>
      </c>
      <c r="I3283" s="68"/>
      <c r="J3283" s="68"/>
      <c r="K3283" s="68"/>
      <c r="L3283" s="68"/>
      <c r="M3283" s="68" t="s">
        <v>2040</v>
      </c>
      <c r="N3283" s="68" t="s">
        <v>2040</v>
      </c>
      <c r="O3283" s="31" t="s">
        <v>4559</v>
      </c>
      <c r="P3283" s="31">
        <v>2.5999999999999999E-2</v>
      </c>
    </row>
    <row r="3284" spans="1:16" x14ac:dyDescent="0.35">
      <c r="A3284" s="2" t="s">
        <v>13</v>
      </c>
      <c r="B3284" s="27">
        <v>2</v>
      </c>
      <c r="C3284" s="2" t="s">
        <v>300</v>
      </c>
      <c r="D3284" s="11" t="s">
        <v>278</v>
      </c>
      <c r="E3284" s="11"/>
      <c r="F3284" s="11" t="s">
        <v>98</v>
      </c>
      <c r="G3284" s="11" t="s">
        <v>99</v>
      </c>
      <c r="H3284" s="11" t="s">
        <v>7269</v>
      </c>
      <c r="I3284" s="68"/>
      <c r="J3284" s="68"/>
      <c r="K3284" s="68"/>
      <c r="L3284" s="68"/>
      <c r="M3284" s="68"/>
      <c r="N3284" s="68"/>
      <c r="O3284" s="31" t="s">
        <v>1555</v>
      </c>
      <c r="P3284" s="31">
        <v>8.2000000000000003E-2</v>
      </c>
    </row>
    <row r="3285" spans="1:16" x14ac:dyDescent="0.35">
      <c r="A3285" s="2" t="s">
        <v>13</v>
      </c>
      <c r="B3285" s="27">
        <v>2</v>
      </c>
      <c r="C3285" s="2" t="s">
        <v>300</v>
      </c>
      <c r="D3285" s="11" t="s">
        <v>278</v>
      </c>
      <c r="E3285" s="11"/>
      <c r="F3285" s="11" t="s">
        <v>98</v>
      </c>
      <c r="G3285" s="11" t="s">
        <v>99</v>
      </c>
      <c r="H3285" s="11" t="s">
        <v>7279</v>
      </c>
      <c r="I3285" s="68"/>
      <c r="J3285" s="68"/>
      <c r="K3285" s="68"/>
      <c r="L3285" s="68"/>
      <c r="M3285" s="68" t="s">
        <v>2040</v>
      </c>
      <c r="N3285" s="68"/>
      <c r="O3285" s="31" t="s">
        <v>4560</v>
      </c>
      <c r="P3285" s="31">
        <v>6.6000000000000003E-2</v>
      </c>
    </row>
    <row r="3286" spans="1:16" x14ac:dyDescent="0.35">
      <c r="A3286" s="2" t="s">
        <v>13</v>
      </c>
      <c r="B3286" s="27">
        <v>2</v>
      </c>
      <c r="C3286" s="2" t="s">
        <v>300</v>
      </c>
      <c r="D3286" s="11" t="s">
        <v>278</v>
      </c>
      <c r="E3286" s="11"/>
      <c r="F3286" s="11" t="s">
        <v>98</v>
      </c>
      <c r="G3286" s="11" t="s">
        <v>99</v>
      </c>
      <c r="H3286" s="11" t="s">
        <v>7288</v>
      </c>
      <c r="I3286" s="68"/>
      <c r="J3286" s="68"/>
      <c r="K3286" s="68"/>
      <c r="L3286" s="68"/>
      <c r="M3286" s="68"/>
      <c r="N3286" s="68" t="s">
        <v>2040</v>
      </c>
      <c r="O3286" s="31" t="s">
        <v>4561</v>
      </c>
      <c r="P3286" s="31">
        <v>6.6000000000000003E-2</v>
      </c>
    </row>
    <row r="3287" spans="1:16" x14ac:dyDescent="0.35">
      <c r="A3287" s="2" t="s">
        <v>13</v>
      </c>
      <c r="B3287" s="27">
        <v>2</v>
      </c>
      <c r="C3287" s="2" t="s">
        <v>300</v>
      </c>
      <c r="D3287" s="11" t="s">
        <v>278</v>
      </c>
      <c r="E3287" s="11"/>
      <c r="F3287" s="11" t="s">
        <v>98</v>
      </c>
      <c r="G3287" s="11" t="s">
        <v>99</v>
      </c>
      <c r="H3287" s="11" t="s">
        <v>7276</v>
      </c>
      <c r="I3287" s="68"/>
      <c r="J3287" s="68"/>
      <c r="K3287" s="68"/>
      <c r="L3287" s="68"/>
      <c r="M3287" s="68" t="s">
        <v>2040</v>
      </c>
      <c r="N3287" s="68" t="s">
        <v>2040</v>
      </c>
      <c r="O3287" s="31" t="s">
        <v>4562</v>
      </c>
      <c r="P3287" s="31">
        <v>4.9000000000000002E-2</v>
      </c>
    </row>
    <row r="3288" spans="1:16" x14ac:dyDescent="0.35">
      <c r="A3288" s="2" t="s">
        <v>13</v>
      </c>
      <c r="B3288" s="27">
        <v>2</v>
      </c>
      <c r="C3288" s="2" t="s">
        <v>300</v>
      </c>
      <c r="D3288" s="11" t="s">
        <v>278</v>
      </c>
      <c r="E3288" s="11"/>
      <c r="F3288" s="11" t="s">
        <v>98</v>
      </c>
      <c r="G3288" s="11" t="s">
        <v>659</v>
      </c>
      <c r="H3288" s="11" t="s">
        <v>7269</v>
      </c>
      <c r="I3288" s="68"/>
      <c r="J3288" s="68"/>
      <c r="K3288" s="68"/>
      <c r="L3288" s="68"/>
      <c r="M3288" s="68"/>
      <c r="N3288" s="68"/>
      <c r="O3288" s="31" t="s">
        <v>1556</v>
      </c>
      <c r="P3288" s="31">
        <v>0.10199999999999999</v>
      </c>
    </row>
    <row r="3289" spans="1:16" x14ac:dyDescent="0.35">
      <c r="A3289" s="2" t="s">
        <v>13</v>
      </c>
      <c r="B3289" s="27">
        <v>2</v>
      </c>
      <c r="C3289" s="2" t="s">
        <v>300</v>
      </c>
      <c r="D3289" s="11" t="s">
        <v>278</v>
      </c>
      <c r="E3289" s="11"/>
      <c r="F3289" s="11" t="s">
        <v>98</v>
      </c>
      <c r="G3289" s="11" t="s">
        <v>659</v>
      </c>
      <c r="H3289" s="11" t="s">
        <v>7279</v>
      </c>
      <c r="I3289" s="68"/>
      <c r="J3289" s="68"/>
      <c r="K3289" s="68"/>
      <c r="L3289" s="68"/>
      <c r="M3289" s="68" t="s">
        <v>2040</v>
      </c>
      <c r="N3289" s="68"/>
      <c r="O3289" s="31" t="s">
        <v>4563</v>
      </c>
      <c r="P3289" s="31">
        <v>8.2000000000000003E-2</v>
      </c>
    </row>
    <row r="3290" spans="1:16" x14ac:dyDescent="0.35">
      <c r="A3290" s="2" t="s">
        <v>13</v>
      </c>
      <c r="B3290" s="27">
        <v>2</v>
      </c>
      <c r="C3290" s="2" t="s">
        <v>300</v>
      </c>
      <c r="D3290" s="11" t="s">
        <v>278</v>
      </c>
      <c r="E3290" s="11"/>
      <c r="F3290" s="11" t="s">
        <v>98</v>
      </c>
      <c r="G3290" s="11" t="s">
        <v>659</v>
      </c>
      <c r="H3290" s="11" t="s">
        <v>7288</v>
      </c>
      <c r="I3290" s="68"/>
      <c r="J3290" s="68"/>
      <c r="K3290" s="68"/>
      <c r="L3290" s="68"/>
      <c r="M3290" s="68"/>
      <c r="N3290" s="68" t="s">
        <v>2040</v>
      </c>
      <c r="O3290" s="31" t="s">
        <v>4564</v>
      </c>
      <c r="P3290" s="31">
        <v>8.2000000000000003E-2</v>
      </c>
    </row>
    <row r="3291" spans="1:16" x14ac:dyDescent="0.35">
      <c r="A3291" s="2" t="s">
        <v>13</v>
      </c>
      <c r="B3291" s="27">
        <v>2</v>
      </c>
      <c r="C3291" s="2" t="s">
        <v>300</v>
      </c>
      <c r="D3291" s="11" t="s">
        <v>278</v>
      </c>
      <c r="E3291" s="11"/>
      <c r="F3291" s="11" t="s">
        <v>98</v>
      </c>
      <c r="G3291" s="11" t="s">
        <v>659</v>
      </c>
      <c r="H3291" s="11" t="s">
        <v>7276</v>
      </c>
      <c r="I3291" s="68"/>
      <c r="J3291" s="68"/>
      <c r="K3291" s="68"/>
      <c r="L3291" s="68"/>
      <c r="M3291" s="68" t="s">
        <v>2040</v>
      </c>
      <c r="N3291" s="68" t="s">
        <v>2040</v>
      </c>
      <c r="O3291" s="31" t="s">
        <v>4565</v>
      </c>
      <c r="P3291" s="31">
        <v>6.0999999999999999E-2</v>
      </c>
    </row>
    <row r="3292" spans="1:16" x14ac:dyDescent="0.35">
      <c r="A3292" s="2" t="s">
        <v>13</v>
      </c>
      <c r="B3292" s="27">
        <v>2</v>
      </c>
      <c r="C3292" s="2" t="s">
        <v>300</v>
      </c>
      <c r="D3292" s="11" t="s">
        <v>278</v>
      </c>
      <c r="E3292" s="11"/>
      <c r="F3292" s="11" t="s">
        <v>104</v>
      </c>
      <c r="G3292" s="11" t="s">
        <v>99</v>
      </c>
      <c r="H3292" s="11" t="s">
        <v>7269</v>
      </c>
      <c r="I3292" s="68"/>
      <c r="J3292" s="68"/>
      <c r="K3292" s="68"/>
      <c r="L3292" s="68"/>
      <c r="M3292" s="68"/>
      <c r="N3292" s="68"/>
      <c r="O3292" s="31" t="s">
        <v>1557</v>
      </c>
      <c r="P3292" s="31">
        <v>0.15</v>
      </c>
    </row>
    <row r="3293" spans="1:16" x14ac:dyDescent="0.35">
      <c r="A3293" s="2" t="s">
        <v>13</v>
      </c>
      <c r="B3293" s="27">
        <v>2</v>
      </c>
      <c r="C3293" s="2" t="s">
        <v>300</v>
      </c>
      <c r="D3293" s="11" t="s">
        <v>278</v>
      </c>
      <c r="E3293" s="11"/>
      <c r="F3293" s="11" t="s">
        <v>104</v>
      </c>
      <c r="G3293" s="11" t="s">
        <v>99</v>
      </c>
      <c r="H3293" s="11" t="s">
        <v>7279</v>
      </c>
      <c r="I3293" s="68"/>
      <c r="J3293" s="68"/>
      <c r="K3293" s="68"/>
      <c r="L3293" s="68"/>
      <c r="M3293" s="68" t="s">
        <v>2040</v>
      </c>
      <c r="N3293" s="68"/>
      <c r="O3293" s="31" t="s">
        <v>4566</v>
      </c>
      <c r="P3293" s="31">
        <v>0.12</v>
      </c>
    </row>
    <row r="3294" spans="1:16" x14ac:dyDescent="0.35">
      <c r="A3294" s="2" t="s">
        <v>13</v>
      </c>
      <c r="B3294" s="27">
        <v>2</v>
      </c>
      <c r="C3294" s="2" t="s">
        <v>300</v>
      </c>
      <c r="D3294" s="11" t="s">
        <v>278</v>
      </c>
      <c r="E3294" s="11"/>
      <c r="F3294" s="11" t="s">
        <v>104</v>
      </c>
      <c r="G3294" s="11" t="s">
        <v>99</v>
      </c>
      <c r="H3294" s="11" t="s">
        <v>7288</v>
      </c>
      <c r="I3294" s="68"/>
      <c r="J3294" s="68"/>
      <c r="K3294" s="68"/>
      <c r="L3294" s="68"/>
      <c r="M3294" s="68"/>
      <c r="N3294" s="68" t="s">
        <v>2040</v>
      </c>
      <c r="O3294" s="31" t="s">
        <v>4567</v>
      </c>
      <c r="P3294" s="31">
        <v>0.12</v>
      </c>
    </row>
    <row r="3295" spans="1:16" x14ac:dyDescent="0.35">
      <c r="A3295" s="2" t="s">
        <v>13</v>
      </c>
      <c r="B3295" s="27">
        <v>2</v>
      </c>
      <c r="C3295" s="2" t="s">
        <v>300</v>
      </c>
      <c r="D3295" s="11" t="s">
        <v>278</v>
      </c>
      <c r="E3295" s="11"/>
      <c r="F3295" s="11" t="s">
        <v>104</v>
      </c>
      <c r="G3295" s="11" t="s">
        <v>99</v>
      </c>
      <c r="H3295" s="11" t="s">
        <v>7276</v>
      </c>
      <c r="I3295" s="68"/>
      <c r="J3295" s="68"/>
      <c r="K3295" s="68"/>
      <c r="L3295" s="68"/>
      <c r="M3295" s="68" t="s">
        <v>2040</v>
      </c>
      <c r="N3295" s="68" t="s">
        <v>2040</v>
      </c>
      <c r="O3295" s="31" t="s">
        <v>4568</v>
      </c>
      <c r="P3295" s="31">
        <v>0.09</v>
      </c>
    </row>
    <row r="3296" spans="1:16" x14ac:dyDescent="0.35">
      <c r="A3296" s="2" t="s">
        <v>13</v>
      </c>
      <c r="B3296" s="27">
        <v>2</v>
      </c>
      <c r="C3296" s="2" t="s">
        <v>300</v>
      </c>
      <c r="D3296" s="11" t="s">
        <v>278</v>
      </c>
      <c r="E3296" s="11"/>
      <c r="F3296" s="11" t="s">
        <v>104</v>
      </c>
      <c r="G3296" s="11" t="s">
        <v>659</v>
      </c>
      <c r="H3296" s="11" t="s">
        <v>7269</v>
      </c>
      <c r="I3296" s="68"/>
      <c r="J3296" s="68"/>
      <c r="K3296" s="68"/>
      <c r="L3296" s="68"/>
      <c r="M3296" s="68"/>
      <c r="N3296" s="68"/>
      <c r="O3296" s="31" t="s">
        <v>1558</v>
      </c>
      <c r="P3296" s="31">
        <v>0.218</v>
      </c>
    </row>
    <row r="3297" spans="1:16" x14ac:dyDescent="0.35">
      <c r="A3297" s="2" t="s">
        <v>13</v>
      </c>
      <c r="B3297" s="27">
        <v>2</v>
      </c>
      <c r="C3297" s="2" t="s">
        <v>300</v>
      </c>
      <c r="D3297" s="11" t="s">
        <v>278</v>
      </c>
      <c r="E3297" s="11"/>
      <c r="F3297" s="11" t="s">
        <v>104</v>
      </c>
      <c r="G3297" s="11" t="s">
        <v>659</v>
      </c>
      <c r="H3297" s="11" t="s">
        <v>7279</v>
      </c>
      <c r="I3297" s="68"/>
      <c r="J3297" s="68"/>
      <c r="K3297" s="68"/>
      <c r="L3297" s="68"/>
      <c r="M3297" s="68" t="s">
        <v>2040</v>
      </c>
      <c r="N3297" s="68"/>
      <c r="O3297" s="31" t="s">
        <v>4569</v>
      </c>
      <c r="P3297" s="31">
        <v>0.17399999999999999</v>
      </c>
    </row>
    <row r="3298" spans="1:16" x14ac:dyDescent="0.35">
      <c r="A3298" s="2" t="s">
        <v>13</v>
      </c>
      <c r="B3298" s="27">
        <v>2</v>
      </c>
      <c r="C3298" s="2" t="s">
        <v>300</v>
      </c>
      <c r="D3298" s="11" t="s">
        <v>278</v>
      </c>
      <c r="E3298" s="11"/>
      <c r="F3298" s="11" t="s">
        <v>104</v>
      </c>
      <c r="G3298" s="11" t="s">
        <v>659</v>
      </c>
      <c r="H3298" s="11" t="s">
        <v>7288</v>
      </c>
      <c r="I3298" s="68"/>
      <c r="J3298" s="68"/>
      <c r="K3298" s="68"/>
      <c r="L3298" s="68"/>
      <c r="M3298" s="68"/>
      <c r="N3298" s="68" t="s">
        <v>2040</v>
      </c>
      <c r="O3298" s="31" t="s">
        <v>4570</v>
      </c>
      <c r="P3298" s="31">
        <v>0.17399999999999999</v>
      </c>
    </row>
    <row r="3299" spans="1:16" x14ac:dyDescent="0.35">
      <c r="A3299" s="2" t="s">
        <v>13</v>
      </c>
      <c r="B3299" s="27">
        <v>2</v>
      </c>
      <c r="C3299" s="2" t="s">
        <v>300</v>
      </c>
      <c r="D3299" s="11" t="s">
        <v>278</v>
      </c>
      <c r="E3299" s="11"/>
      <c r="F3299" s="11" t="s">
        <v>104</v>
      </c>
      <c r="G3299" s="11" t="s">
        <v>659</v>
      </c>
      <c r="H3299" s="11" t="s">
        <v>7276</v>
      </c>
      <c r="I3299" s="68"/>
      <c r="J3299" s="68"/>
      <c r="K3299" s="68"/>
      <c r="L3299" s="68"/>
      <c r="M3299" s="68" t="s">
        <v>2040</v>
      </c>
      <c r="N3299" s="68" t="s">
        <v>2040</v>
      </c>
      <c r="O3299" s="31" t="s">
        <v>4571</v>
      </c>
      <c r="P3299" s="31">
        <v>0.13100000000000001</v>
      </c>
    </row>
    <row r="3300" spans="1:16" x14ac:dyDescent="0.35">
      <c r="A3300" s="2" t="s">
        <v>13</v>
      </c>
      <c r="B3300" s="27">
        <v>2</v>
      </c>
      <c r="C3300" s="2" t="s">
        <v>300</v>
      </c>
      <c r="D3300" s="11" t="s">
        <v>278</v>
      </c>
      <c r="E3300" s="11"/>
      <c r="F3300" s="11" t="s">
        <v>105</v>
      </c>
      <c r="G3300" s="11" t="s">
        <v>99</v>
      </c>
      <c r="H3300" s="11" t="s">
        <v>7269</v>
      </c>
      <c r="I3300" s="68"/>
      <c r="J3300" s="68"/>
      <c r="K3300" s="68"/>
      <c r="L3300" s="68"/>
      <c r="M3300" s="68"/>
      <c r="N3300" s="68"/>
      <c r="O3300" s="31" t="s">
        <v>1559</v>
      </c>
      <c r="P3300" s="31">
        <v>0.31900000000000001</v>
      </c>
    </row>
    <row r="3301" spans="1:16" x14ac:dyDescent="0.35">
      <c r="A3301" s="2" t="s">
        <v>13</v>
      </c>
      <c r="B3301" s="27">
        <v>2</v>
      </c>
      <c r="C3301" s="2" t="s">
        <v>300</v>
      </c>
      <c r="D3301" s="11" t="s">
        <v>278</v>
      </c>
      <c r="E3301" s="11"/>
      <c r="F3301" s="11" t="s">
        <v>105</v>
      </c>
      <c r="G3301" s="11" t="s">
        <v>99</v>
      </c>
      <c r="H3301" s="11" t="s">
        <v>7279</v>
      </c>
      <c r="I3301" s="68"/>
      <c r="J3301" s="68"/>
      <c r="K3301" s="68"/>
      <c r="L3301" s="68"/>
      <c r="M3301" s="68" t="s">
        <v>2040</v>
      </c>
      <c r="N3301" s="68"/>
      <c r="O3301" s="31" t="s">
        <v>4572</v>
      </c>
      <c r="P3301" s="31">
        <v>0.255</v>
      </c>
    </row>
    <row r="3302" spans="1:16" x14ac:dyDescent="0.35">
      <c r="A3302" s="2" t="s">
        <v>13</v>
      </c>
      <c r="B3302" s="27">
        <v>2</v>
      </c>
      <c r="C3302" s="2" t="s">
        <v>300</v>
      </c>
      <c r="D3302" s="11" t="s">
        <v>278</v>
      </c>
      <c r="E3302" s="11"/>
      <c r="F3302" s="11" t="s">
        <v>105</v>
      </c>
      <c r="G3302" s="11" t="s">
        <v>99</v>
      </c>
      <c r="H3302" s="11" t="s">
        <v>7288</v>
      </c>
      <c r="I3302" s="68"/>
      <c r="J3302" s="68"/>
      <c r="K3302" s="68"/>
      <c r="L3302" s="68"/>
      <c r="M3302" s="68"/>
      <c r="N3302" s="68" t="s">
        <v>2040</v>
      </c>
      <c r="O3302" s="31" t="s">
        <v>4573</v>
      </c>
      <c r="P3302" s="31">
        <v>0.255</v>
      </c>
    </row>
    <row r="3303" spans="1:16" x14ac:dyDescent="0.35">
      <c r="A3303" s="2" t="s">
        <v>13</v>
      </c>
      <c r="B3303" s="27">
        <v>2</v>
      </c>
      <c r="C3303" s="2" t="s">
        <v>300</v>
      </c>
      <c r="D3303" s="11" t="s">
        <v>278</v>
      </c>
      <c r="E3303" s="11"/>
      <c r="F3303" s="11" t="s">
        <v>105</v>
      </c>
      <c r="G3303" s="11" t="s">
        <v>99</v>
      </c>
      <c r="H3303" s="11" t="s">
        <v>7276</v>
      </c>
      <c r="I3303" s="68"/>
      <c r="J3303" s="68"/>
      <c r="K3303" s="68"/>
      <c r="L3303" s="68"/>
      <c r="M3303" s="68" t="s">
        <v>2040</v>
      </c>
      <c r="N3303" s="68" t="s">
        <v>2040</v>
      </c>
      <c r="O3303" s="31" t="s">
        <v>4574</v>
      </c>
      <c r="P3303" s="31">
        <v>0.191</v>
      </c>
    </row>
    <row r="3304" spans="1:16" x14ac:dyDescent="0.35">
      <c r="A3304" s="2" t="s">
        <v>13</v>
      </c>
      <c r="B3304" s="27">
        <v>2</v>
      </c>
      <c r="C3304" s="2" t="s">
        <v>300</v>
      </c>
      <c r="D3304" s="11" t="s">
        <v>278</v>
      </c>
      <c r="E3304" s="11"/>
      <c r="F3304" s="11" t="s">
        <v>105</v>
      </c>
      <c r="G3304" s="11" t="s">
        <v>659</v>
      </c>
      <c r="H3304" s="11" t="s">
        <v>7269</v>
      </c>
      <c r="I3304" s="68"/>
      <c r="J3304" s="68"/>
      <c r="K3304" s="68"/>
      <c r="L3304" s="68"/>
      <c r="M3304" s="68"/>
      <c r="N3304" s="68"/>
      <c r="O3304" s="31" t="s">
        <v>1560</v>
      </c>
      <c r="P3304" s="31">
        <v>0.36299999999999999</v>
      </c>
    </row>
    <row r="3305" spans="1:16" x14ac:dyDescent="0.35">
      <c r="A3305" s="2" t="s">
        <v>13</v>
      </c>
      <c r="B3305" s="27">
        <v>2</v>
      </c>
      <c r="C3305" s="2" t="s">
        <v>300</v>
      </c>
      <c r="D3305" s="11" t="s">
        <v>278</v>
      </c>
      <c r="E3305" s="11"/>
      <c r="F3305" s="11" t="s">
        <v>105</v>
      </c>
      <c r="G3305" s="11" t="s">
        <v>659</v>
      </c>
      <c r="H3305" s="11" t="s">
        <v>7279</v>
      </c>
      <c r="I3305" s="68"/>
      <c r="J3305" s="68"/>
      <c r="K3305" s="68"/>
      <c r="L3305" s="68"/>
      <c r="M3305" s="68" t="s">
        <v>2040</v>
      </c>
      <c r="N3305" s="68"/>
      <c r="O3305" s="31" t="s">
        <v>4575</v>
      </c>
      <c r="P3305" s="31">
        <v>0.28999999999999998</v>
      </c>
    </row>
    <row r="3306" spans="1:16" x14ac:dyDescent="0.35">
      <c r="A3306" s="2" t="s">
        <v>13</v>
      </c>
      <c r="B3306" s="27">
        <v>2</v>
      </c>
      <c r="C3306" s="2" t="s">
        <v>300</v>
      </c>
      <c r="D3306" s="11" t="s">
        <v>278</v>
      </c>
      <c r="E3306" s="11"/>
      <c r="F3306" s="11" t="s">
        <v>105</v>
      </c>
      <c r="G3306" s="11" t="s">
        <v>659</v>
      </c>
      <c r="H3306" s="11" t="s">
        <v>7288</v>
      </c>
      <c r="I3306" s="68"/>
      <c r="J3306" s="68"/>
      <c r="K3306" s="68"/>
      <c r="L3306" s="68"/>
      <c r="M3306" s="68"/>
      <c r="N3306" s="68" t="s">
        <v>2040</v>
      </c>
      <c r="O3306" s="31" t="s">
        <v>4576</v>
      </c>
      <c r="P3306" s="31">
        <v>0.28999999999999998</v>
      </c>
    </row>
    <row r="3307" spans="1:16" x14ac:dyDescent="0.35">
      <c r="A3307" s="2" t="s">
        <v>13</v>
      </c>
      <c r="B3307" s="27">
        <v>2</v>
      </c>
      <c r="C3307" s="2" t="s">
        <v>300</v>
      </c>
      <c r="D3307" s="11" t="s">
        <v>278</v>
      </c>
      <c r="E3307" s="11"/>
      <c r="F3307" s="11" t="s">
        <v>105</v>
      </c>
      <c r="G3307" s="11" t="s">
        <v>659</v>
      </c>
      <c r="H3307" s="11" t="s">
        <v>7276</v>
      </c>
      <c r="I3307" s="68"/>
      <c r="J3307" s="68"/>
      <c r="K3307" s="68"/>
      <c r="L3307" s="68"/>
      <c r="M3307" s="68" t="s">
        <v>2040</v>
      </c>
      <c r="N3307" s="68" t="s">
        <v>2040</v>
      </c>
      <c r="O3307" s="31" t="s">
        <v>4577</v>
      </c>
      <c r="P3307" s="31">
        <v>0.218</v>
      </c>
    </row>
    <row r="3308" spans="1:16" x14ac:dyDescent="0.35">
      <c r="A3308" s="2" t="s">
        <v>13</v>
      </c>
      <c r="B3308" s="27">
        <v>2</v>
      </c>
      <c r="C3308" s="2" t="s">
        <v>300</v>
      </c>
      <c r="D3308" s="11" t="s">
        <v>278</v>
      </c>
      <c r="E3308" s="11"/>
      <c r="F3308" s="11" t="s">
        <v>107</v>
      </c>
      <c r="G3308" s="11" t="s">
        <v>99</v>
      </c>
      <c r="H3308" s="11" t="s">
        <v>7269</v>
      </c>
      <c r="I3308" s="68"/>
      <c r="J3308" s="68"/>
      <c r="K3308" s="68"/>
      <c r="L3308" s="68"/>
      <c r="M3308" s="68"/>
      <c r="N3308" s="68"/>
      <c r="O3308" s="31" t="s">
        <v>1561</v>
      </c>
      <c r="P3308" s="31">
        <v>0.45</v>
      </c>
    </row>
    <row r="3309" spans="1:16" x14ac:dyDescent="0.35">
      <c r="A3309" s="2" t="s">
        <v>13</v>
      </c>
      <c r="B3309" s="27">
        <v>2</v>
      </c>
      <c r="C3309" s="2" t="s">
        <v>300</v>
      </c>
      <c r="D3309" s="11" t="s">
        <v>278</v>
      </c>
      <c r="E3309" s="11"/>
      <c r="F3309" s="11" t="s">
        <v>107</v>
      </c>
      <c r="G3309" s="11" t="s">
        <v>99</v>
      </c>
      <c r="H3309" s="11" t="s">
        <v>7279</v>
      </c>
      <c r="I3309" s="68"/>
      <c r="J3309" s="68"/>
      <c r="K3309" s="68"/>
      <c r="L3309" s="68"/>
      <c r="M3309" s="68" t="s">
        <v>2040</v>
      </c>
      <c r="N3309" s="68"/>
      <c r="O3309" s="31" t="s">
        <v>4578</v>
      </c>
      <c r="P3309" s="31">
        <v>0.36</v>
      </c>
    </row>
    <row r="3310" spans="1:16" x14ac:dyDescent="0.35">
      <c r="A3310" s="2" t="s">
        <v>13</v>
      </c>
      <c r="B3310" s="27">
        <v>2</v>
      </c>
      <c r="C3310" s="2" t="s">
        <v>300</v>
      </c>
      <c r="D3310" s="11" t="s">
        <v>278</v>
      </c>
      <c r="E3310" s="11"/>
      <c r="F3310" s="11" t="s">
        <v>107</v>
      </c>
      <c r="G3310" s="11" t="s">
        <v>99</v>
      </c>
      <c r="H3310" s="11" t="s">
        <v>7288</v>
      </c>
      <c r="I3310" s="68"/>
      <c r="J3310" s="68"/>
      <c r="K3310" s="68"/>
      <c r="L3310" s="68"/>
      <c r="M3310" s="68"/>
      <c r="N3310" s="68" t="s">
        <v>2040</v>
      </c>
      <c r="O3310" s="31" t="s">
        <v>4579</v>
      </c>
      <c r="P3310" s="31">
        <v>0.36</v>
      </c>
    </row>
    <row r="3311" spans="1:16" x14ac:dyDescent="0.35">
      <c r="A3311" s="2" t="s">
        <v>13</v>
      </c>
      <c r="B3311" s="27">
        <v>2</v>
      </c>
      <c r="C3311" s="2" t="s">
        <v>300</v>
      </c>
      <c r="D3311" s="11" t="s">
        <v>278</v>
      </c>
      <c r="E3311" s="11"/>
      <c r="F3311" s="11" t="s">
        <v>107</v>
      </c>
      <c r="G3311" s="11" t="s">
        <v>99</v>
      </c>
      <c r="H3311" s="11" t="s">
        <v>7276</v>
      </c>
      <c r="I3311" s="68"/>
      <c r="J3311" s="68"/>
      <c r="K3311" s="68"/>
      <c r="L3311" s="68"/>
      <c r="M3311" s="68" t="s">
        <v>2040</v>
      </c>
      <c r="N3311" s="68" t="s">
        <v>2040</v>
      </c>
      <c r="O3311" s="31" t="s">
        <v>4580</v>
      </c>
      <c r="P3311" s="31">
        <v>0.27</v>
      </c>
    </row>
    <row r="3312" spans="1:16" x14ac:dyDescent="0.35">
      <c r="A3312" s="2" t="s">
        <v>13</v>
      </c>
      <c r="B3312" s="27">
        <v>2</v>
      </c>
      <c r="C3312" s="2" t="s">
        <v>300</v>
      </c>
      <c r="D3312" s="11" t="s">
        <v>278</v>
      </c>
      <c r="E3312" s="11"/>
      <c r="F3312" s="11" t="s">
        <v>107</v>
      </c>
      <c r="G3312" s="11" t="s">
        <v>659</v>
      </c>
      <c r="H3312" s="11" t="s">
        <v>7269</v>
      </c>
      <c r="I3312" s="68"/>
      <c r="J3312" s="68"/>
      <c r="K3312" s="68"/>
      <c r="L3312" s="68"/>
      <c r="M3312" s="68"/>
      <c r="N3312" s="68"/>
      <c r="O3312" s="31" t="s">
        <v>1562</v>
      </c>
      <c r="P3312" s="31">
        <v>0.63800000000000001</v>
      </c>
    </row>
    <row r="3313" spans="1:16" x14ac:dyDescent="0.35">
      <c r="A3313" s="2" t="s">
        <v>13</v>
      </c>
      <c r="B3313" s="27">
        <v>2</v>
      </c>
      <c r="C3313" s="2" t="s">
        <v>300</v>
      </c>
      <c r="D3313" s="11" t="s">
        <v>278</v>
      </c>
      <c r="E3313" s="11"/>
      <c r="F3313" s="11" t="s">
        <v>107</v>
      </c>
      <c r="G3313" s="11" t="s">
        <v>659</v>
      </c>
      <c r="H3313" s="11" t="s">
        <v>7279</v>
      </c>
      <c r="I3313" s="68"/>
      <c r="J3313" s="68"/>
      <c r="K3313" s="68"/>
      <c r="L3313" s="68"/>
      <c r="M3313" s="68" t="s">
        <v>2040</v>
      </c>
      <c r="N3313" s="68"/>
      <c r="O3313" s="31" t="s">
        <v>4581</v>
      </c>
      <c r="P3313" s="31">
        <v>0.51</v>
      </c>
    </row>
    <row r="3314" spans="1:16" x14ac:dyDescent="0.35">
      <c r="A3314" s="2" t="s">
        <v>13</v>
      </c>
      <c r="B3314" s="27">
        <v>2</v>
      </c>
      <c r="C3314" s="2" t="s">
        <v>300</v>
      </c>
      <c r="D3314" s="11" t="s">
        <v>278</v>
      </c>
      <c r="E3314" s="11"/>
      <c r="F3314" s="11" t="s">
        <v>107</v>
      </c>
      <c r="G3314" s="11" t="s">
        <v>659</v>
      </c>
      <c r="H3314" s="11" t="s">
        <v>7288</v>
      </c>
      <c r="I3314" s="68"/>
      <c r="J3314" s="68"/>
      <c r="K3314" s="68"/>
      <c r="L3314" s="68"/>
      <c r="M3314" s="68"/>
      <c r="N3314" s="68" t="s">
        <v>2040</v>
      </c>
      <c r="O3314" s="31" t="s">
        <v>4582</v>
      </c>
      <c r="P3314" s="31">
        <v>0.51</v>
      </c>
    </row>
    <row r="3315" spans="1:16" x14ac:dyDescent="0.35">
      <c r="A3315" s="2" t="s">
        <v>13</v>
      </c>
      <c r="B3315" s="27">
        <v>2</v>
      </c>
      <c r="C3315" s="2" t="s">
        <v>300</v>
      </c>
      <c r="D3315" s="11" t="s">
        <v>278</v>
      </c>
      <c r="E3315" s="11"/>
      <c r="F3315" s="11" t="s">
        <v>107</v>
      </c>
      <c r="G3315" s="11" t="s">
        <v>659</v>
      </c>
      <c r="H3315" s="11" t="s">
        <v>7276</v>
      </c>
      <c r="I3315" s="68"/>
      <c r="J3315" s="68"/>
      <c r="K3315" s="68"/>
      <c r="L3315" s="68"/>
      <c r="M3315" s="68" t="s">
        <v>2040</v>
      </c>
      <c r="N3315" s="68" t="s">
        <v>2040</v>
      </c>
      <c r="O3315" s="31" t="s">
        <v>4583</v>
      </c>
      <c r="P3315" s="31">
        <v>0.38300000000000001</v>
      </c>
    </row>
    <row r="3316" spans="1:16" x14ac:dyDescent="0.35">
      <c r="A3316" s="2" t="s">
        <v>13</v>
      </c>
      <c r="B3316" s="27">
        <v>2</v>
      </c>
      <c r="C3316" s="2" t="s">
        <v>300</v>
      </c>
      <c r="D3316" s="11" t="s">
        <v>278</v>
      </c>
      <c r="E3316" s="11"/>
      <c r="F3316" s="11" t="s">
        <v>109</v>
      </c>
      <c r="G3316" s="11" t="s">
        <v>99</v>
      </c>
      <c r="H3316" s="11" t="s">
        <v>7269</v>
      </c>
      <c r="I3316" s="68"/>
      <c r="J3316" s="68"/>
      <c r="K3316" s="68"/>
      <c r="L3316" s="68"/>
      <c r="M3316" s="68"/>
      <c r="N3316" s="68"/>
      <c r="O3316" s="31" t="s">
        <v>1563</v>
      </c>
      <c r="P3316" s="31">
        <v>0.6</v>
      </c>
    </row>
    <row r="3317" spans="1:16" x14ac:dyDescent="0.35">
      <c r="A3317" s="2" t="s">
        <v>13</v>
      </c>
      <c r="B3317" s="27">
        <v>2</v>
      </c>
      <c r="C3317" s="2" t="s">
        <v>300</v>
      </c>
      <c r="D3317" s="11" t="s">
        <v>278</v>
      </c>
      <c r="E3317" s="11"/>
      <c r="F3317" s="11" t="s">
        <v>109</v>
      </c>
      <c r="G3317" s="11" t="s">
        <v>99</v>
      </c>
      <c r="H3317" s="11" t="s">
        <v>7279</v>
      </c>
      <c r="I3317" s="68"/>
      <c r="J3317" s="68"/>
      <c r="K3317" s="68"/>
      <c r="L3317" s="68"/>
      <c r="M3317" s="68" t="s">
        <v>2040</v>
      </c>
      <c r="N3317" s="68"/>
      <c r="O3317" s="31" t="s">
        <v>4584</v>
      </c>
      <c r="P3317" s="31">
        <v>0.48</v>
      </c>
    </row>
    <row r="3318" spans="1:16" x14ac:dyDescent="0.35">
      <c r="A3318" s="2" t="s">
        <v>13</v>
      </c>
      <c r="B3318" s="27">
        <v>2</v>
      </c>
      <c r="C3318" s="2" t="s">
        <v>300</v>
      </c>
      <c r="D3318" s="11" t="s">
        <v>278</v>
      </c>
      <c r="E3318" s="11"/>
      <c r="F3318" s="11" t="s">
        <v>109</v>
      </c>
      <c r="G3318" s="11" t="s">
        <v>99</v>
      </c>
      <c r="H3318" s="11" t="s">
        <v>7288</v>
      </c>
      <c r="I3318" s="68"/>
      <c r="J3318" s="68"/>
      <c r="K3318" s="68"/>
      <c r="L3318" s="68"/>
      <c r="M3318" s="68"/>
      <c r="N3318" s="68" t="s">
        <v>2040</v>
      </c>
      <c r="O3318" s="31" t="s">
        <v>4585</v>
      </c>
      <c r="P3318" s="31">
        <v>0.48</v>
      </c>
    </row>
    <row r="3319" spans="1:16" x14ac:dyDescent="0.35">
      <c r="A3319" s="2" t="s">
        <v>13</v>
      </c>
      <c r="B3319" s="27">
        <v>2</v>
      </c>
      <c r="C3319" s="2" t="s">
        <v>300</v>
      </c>
      <c r="D3319" s="11" t="s">
        <v>278</v>
      </c>
      <c r="E3319" s="11"/>
      <c r="F3319" s="11" t="s">
        <v>109</v>
      </c>
      <c r="G3319" s="11" t="s">
        <v>99</v>
      </c>
      <c r="H3319" s="11" t="s">
        <v>7276</v>
      </c>
      <c r="I3319" s="68"/>
      <c r="J3319" s="68"/>
      <c r="K3319" s="68"/>
      <c r="L3319" s="68"/>
      <c r="M3319" s="68" t="s">
        <v>2040</v>
      </c>
      <c r="N3319" s="68" t="s">
        <v>2040</v>
      </c>
      <c r="O3319" s="31" t="s">
        <v>4586</v>
      </c>
      <c r="P3319" s="31">
        <v>0.36</v>
      </c>
    </row>
    <row r="3320" spans="1:16" x14ac:dyDescent="0.35">
      <c r="A3320" s="2" t="s">
        <v>13</v>
      </c>
      <c r="B3320" s="27">
        <v>2</v>
      </c>
      <c r="C3320" s="2" t="s">
        <v>300</v>
      </c>
      <c r="D3320" s="11" t="s">
        <v>278</v>
      </c>
      <c r="E3320" s="11"/>
      <c r="F3320" s="11" t="s">
        <v>109</v>
      </c>
      <c r="G3320" s="11" t="s">
        <v>659</v>
      </c>
      <c r="H3320" s="11" t="s">
        <v>7269</v>
      </c>
      <c r="I3320" s="68"/>
      <c r="J3320" s="68"/>
      <c r="K3320" s="68"/>
      <c r="L3320" s="68"/>
      <c r="M3320" s="68"/>
      <c r="N3320" s="68"/>
      <c r="O3320" s="31" t="s">
        <v>1564</v>
      </c>
      <c r="P3320" s="31">
        <v>1.0589999999999999</v>
      </c>
    </row>
    <row r="3321" spans="1:16" x14ac:dyDescent="0.35">
      <c r="A3321" s="2" t="s">
        <v>13</v>
      </c>
      <c r="B3321" s="27">
        <v>2</v>
      </c>
      <c r="C3321" s="2" t="s">
        <v>300</v>
      </c>
      <c r="D3321" s="11" t="s">
        <v>278</v>
      </c>
      <c r="E3321" s="11"/>
      <c r="F3321" s="11" t="s">
        <v>109</v>
      </c>
      <c r="G3321" s="11" t="s">
        <v>659</v>
      </c>
      <c r="H3321" s="11" t="s">
        <v>7279</v>
      </c>
      <c r="I3321" s="68"/>
      <c r="J3321" s="68"/>
      <c r="K3321" s="68"/>
      <c r="L3321" s="68"/>
      <c r="M3321" s="68" t="s">
        <v>2040</v>
      </c>
      <c r="N3321" s="68"/>
      <c r="O3321" s="31" t="s">
        <v>4587</v>
      </c>
      <c r="P3321" s="31">
        <v>0.84699999999999998</v>
      </c>
    </row>
    <row r="3322" spans="1:16" x14ac:dyDescent="0.35">
      <c r="A3322" s="2" t="s">
        <v>13</v>
      </c>
      <c r="B3322" s="27">
        <v>2</v>
      </c>
      <c r="C3322" s="2" t="s">
        <v>300</v>
      </c>
      <c r="D3322" s="11" t="s">
        <v>278</v>
      </c>
      <c r="E3322" s="11"/>
      <c r="F3322" s="11" t="s">
        <v>109</v>
      </c>
      <c r="G3322" s="11" t="s">
        <v>659</v>
      </c>
      <c r="H3322" s="11" t="s">
        <v>7288</v>
      </c>
      <c r="I3322" s="68"/>
      <c r="J3322" s="68"/>
      <c r="K3322" s="68"/>
      <c r="L3322" s="68"/>
      <c r="M3322" s="68"/>
      <c r="N3322" s="68" t="s">
        <v>2040</v>
      </c>
      <c r="O3322" s="31" t="s">
        <v>4588</v>
      </c>
      <c r="P3322" s="31">
        <v>0.84699999999999998</v>
      </c>
    </row>
    <row r="3323" spans="1:16" x14ac:dyDescent="0.35">
      <c r="A3323" s="2" t="s">
        <v>13</v>
      </c>
      <c r="B3323" s="27">
        <v>2</v>
      </c>
      <c r="C3323" s="2" t="s">
        <v>300</v>
      </c>
      <c r="D3323" s="11" t="s">
        <v>278</v>
      </c>
      <c r="E3323" s="11"/>
      <c r="F3323" s="11" t="s">
        <v>109</v>
      </c>
      <c r="G3323" s="11" t="s">
        <v>659</v>
      </c>
      <c r="H3323" s="11" t="s">
        <v>7276</v>
      </c>
      <c r="I3323" s="68"/>
      <c r="J3323" s="68"/>
      <c r="K3323" s="68"/>
      <c r="L3323" s="68"/>
      <c r="M3323" s="68" t="s">
        <v>2040</v>
      </c>
      <c r="N3323" s="68" t="s">
        <v>2040</v>
      </c>
      <c r="O3323" s="31" t="s">
        <v>4589</v>
      </c>
      <c r="P3323" s="31">
        <v>0.63500000000000001</v>
      </c>
    </row>
    <row r="3324" spans="1:16" x14ac:dyDescent="0.35">
      <c r="A3324" s="2" t="s">
        <v>13</v>
      </c>
      <c r="B3324" s="27">
        <v>2</v>
      </c>
      <c r="C3324" s="2" t="s">
        <v>300</v>
      </c>
      <c r="D3324" s="11" t="s">
        <v>278</v>
      </c>
      <c r="E3324" s="11"/>
      <c r="F3324" s="11" t="s">
        <v>110</v>
      </c>
      <c r="G3324" s="11" t="s">
        <v>99</v>
      </c>
      <c r="H3324" s="11" t="s">
        <v>7269</v>
      </c>
      <c r="I3324" s="68"/>
      <c r="J3324" s="68"/>
      <c r="K3324" s="68"/>
      <c r="L3324" s="68"/>
      <c r="M3324" s="68"/>
      <c r="N3324" s="68"/>
      <c r="O3324" s="31" t="s">
        <v>1565</v>
      </c>
      <c r="P3324" s="31">
        <v>0.95699999999999996</v>
      </c>
    </row>
    <row r="3325" spans="1:16" x14ac:dyDescent="0.35">
      <c r="A3325" s="2" t="s">
        <v>13</v>
      </c>
      <c r="B3325" s="27">
        <v>2</v>
      </c>
      <c r="C3325" s="2" t="s">
        <v>300</v>
      </c>
      <c r="D3325" s="11" t="s">
        <v>278</v>
      </c>
      <c r="E3325" s="11"/>
      <c r="F3325" s="11" t="s">
        <v>110</v>
      </c>
      <c r="G3325" s="11" t="s">
        <v>99</v>
      </c>
      <c r="H3325" s="11" t="s">
        <v>7279</v>
      </c>
      <c r="I3325" s="68"/>
      <c r="J3325" s="68"/>
      <c r="K3325" s="68"/>
      <c r="L3325" s="68"/>
      <c r="M3325" s="68" t="s">
        <v>2040</v>
      </c>
      <c r="N3325" s="68"/>
      <c r="O3325" s="31" t="s">
        <v>4590</v>
      </c>
      <c r="P3325" s="31">
        <v>0.76600000000000001</v>
      </c>
    </row>
    <row r="3326" spans="1:16" x14ac:dyDescent="0.35">
      <c r="A3326" s="2" t="s">
        <v>13</v>
      </c>
      <c r="B3326" s="27">
        <v>2</v>
      </c>
      <c r="C3326" s="2" t="s">
        <v>300</v>
      </c>
      <c r="D3326" s="11" t="s">
        <v>278</v>
      </c>
      <c r="E3326" s="11"/>
      <c r="F3326" s="11" t="s">
        <v>110</v>
      </c>
      <c r="G3326" s="11" t="s">
        <v>99</v>
      </c>
      <c r="H3326" s="11" t="s">
        <v>7288</v>
      </c>
      <c r="I3326" s="68"/>
      <c r="J3326" s="68"/>
      <c r="K3326" s="68"/>
      <c r="L3326" s="68"/>
      <c r="M3326" s="68"/>
      <c r="N3326" s="68" t="s">
        <v>2040</v>
      </c>
      <c r="O3326" s="31" t="s">
        <v>4591</v>
      </c>
      <c r="P3326" s="31">
        <v>0.76600000000000001</v>
      </c>
    </row>
    <row r="3327" spans="1:16" x14ac:dyDescent="0.35">
      <c r="A3327" s="2" t="s">
        <v>13</v>
      </c>
      <c r="B3327" s="27">
        <v>2</v>
      </c>
      <c r="C3327" s="2" t="s">
        <v>300</v>
      </c>
      <c r="D3327" s="11" t="s">
        <v>278</v>
      </c>
      <c r="E3327" s="11"/>
      <c r="F3327" s="11" t="s">
        <v>110</v>
      </c>
      <c r="G3327" s="11" t="s">
        <v>99</v>
      </c>
      <c r="H3327" s="11" t="s">
        <v>7276</v>
      </c>
      <c r="I3327" s="68"/>
      <c r="J3327" s="68"/>
      <c r="K3327" s="68"/>
      <c r="L3327" s="68"/>
      <c r="M3327" s="68" t="s">
        <v>2040</v>
      </c>
      <c r="N3327" s="68" t="s">
        <v>2040</v>
      </c>
      <c r="O3327" s="31" t="s">
        <v>4592</v>
      </c>
      <c r="P3327" s="31">
        <v>0.57399999999999995</v>
      </c>
    </row>
    <row r="3328" spans="1:16" x14ac:dyDescent="0.35">
      <c r="A3328" s="2" t="s">
        <v>13</v>
      </c>
      <c r="B3328" s="27">
        <v>2</v>
      </c>
      <c r="C3328" s="2" t="s">
        <v>300</v>
      </c>
      <c r="D3328" s="11" t="s">
        <v>278</v>
      </c>
      <c r="E3328" s="11"/>
      <c r="F3328" s="11" t="s">
        <v>110</v>
      </c>
      <c r="G3328" s="11" t="s">
        <v>659</v>
      </c>
      <c r="H3328" s="11" t="s">
        <v>7269</v>
      </c>
      <c r="I3328" s="68"/>
      <c r="J3328" s="68"/>
      <c r="K3328" s="68"/>
      <c r="L3328" s="68"/>
      <c r="M3328" s="68"/>
      <c r="N3328" s="68"/>
      <c r="O3328" s="31" t="s">
        <v>1566</v>
      </c>
      <c r="P3328" s="31">
        <v>1.4790000000000001</v>
      </c>
    </row>
    <row r="3329" spans="1:16" x14ac:dyDescent="0.35">
      <c r="A3329" s="2" t="s">
        <v>13</v>
      </c>
      <c r="B3329" s="27">
        <v>2</v>
      </c>
      <c r="C3329" s="2" t="s">
        <v>300</v>
      </c>
      <c r="D3329" s="11" t="s">
        <v>278</v>
      </c>
      <c r="E3329" s="11"/>
      <c r="F3329" s="11" t="s">
        <v>110</v>
      </c>
      <c r="G3329" s="11" t="s">
        <v>659</v>
      </c>
      <c r="H3329" s="11" t="s">
        <v>7279</v>
      </c>
      <c r="I3329" s="68"/>
      <c r="J3329" s="68"/>
      <c r="K3329" s="68"/>
      <c r="L3329" s="68"/>
      <c r="M3329" s="68" t="s">
        <v>2040</v>
      </c>
      <c r="N3329" s="68"/>
      <c r="O3329" s="31" t="s">
        <v>4593</v>
      </c>
      <c r="P3329" s="31">
        <v>1.1830000000000001</v>
      </c>
    </row>
    <row r="3330" spans="1:16" x14ac:dyDescent="0.35">
      <c r="A3330" s="2" t="s">
        <v>13</v>
      </c>
      <c r="B3330" s="27">
        <v>2</v>
      </c>
      <c r="C3330" s="2" t="s">
        <v>300</v>
      </c>
      <c r="D3330" s="11" t="s">
        <v>278</v>
      </c>
      <c r="E3330" s="11"/>
      <c r="F3330" s="11" t="s">
        <v>110</v>
      </c>
      <c r="G3330" s="11" t="s">
        <v>659</v>
      </c>
      <c r="H3330" s="11" t="s">
        <v>7288</v>
      </c>
      <c r="I3330" s="68"/>
      <c r="J3330" s="68"/>
      <c r="K3330" s="68"/>
      <c r="L3330" s="68"/>
      <c r="M3330" s="68"/>
      <c r="N3330" s="68" t="s">
        <v>2040</v>
      </c>
      <c r="O3330" s="31" t="s">
        <v>4594</v>
      </c>
      <c r="P3330" s="31">
        <v>1.1830000000000001</v>
      </c>
    </row>
    <row r="3331" spans="1:16" x14ac:dyDescent="0.35">
      <c r="A3331" s="2" t="s">
        <v>13</v>
      </c>
      <c r="B3331" s="27">
        <v>2</v>
      </c>
      <c r="C3331" s="2" t="s">
        <v>300</v>
      </c>
      <c r="D3331" s="11" t="s">
        <v>278</v>
      </c>
      <c r="E3331" s="11"/>
      <c r="F3331" s="11" t="s">
        <v>110</v>
      </c>
      <c r="G3331" s="11" t="s">
        <v>659</v>
      </c>
      <c r="H3331" s="11" t="s">
        <v>7276</v>
      </c>
      <c r="I3331" s="68"/>
      <c r="J3331" s="68"/>
      <c r="K3331" s="68"/>
      <c r="L3331" s="68"/>
      <c r="M3331" s="68" t="s">
        <v>2040</v>
      </c>
      <c r="N3331" s="68" t="s">
        <v>2040</v>
      </c>
      <c r="O3331" s="31" t="s">
        <v>4595</v>
      </c>
      <c r="P3331" s="31">
        <v>0.88700000000000001</v>
      </c>
    </row>
    <row r="3332" spans="1:16" x14ac:dyDescent="0.35">
      <c r="A3332" s="2" t="s">
        <v>13</v>
      </c>
      <c r="B3332" s="27">
        <v>2</v>
      </c>
      <c r="C3332" s="2" t="s">
        <v>300</v>
      </c>
      <c r="D3332" s="11" t="s">
        <v>278</v>
      </c>
      <c r="E3332" s="11"/>
      <c r="F3332" s="11" t="s">
        <v>111</v>
      </c>
      <c r="G3332" s="11" t="s">
        <v>99</v>
      </c>
      <c r="H3332" s="11" t="s">
        <v>7269</v>
      </c>
      <c r="I3332" s="68"/>
      <c r="J3332" s="68"/>
      <c r="K3332" s="68"/>
      <c r="L3332" s="68"/>
      <c r="M3332" s="68"/>
      <c r="N3332" s="68"/>
      <c r="O3332" s="31" t="s">
        <v>1567</v>
      </c>
      <c r="P3332" s="31">
        <v>1.05</v>
      </c>
    </row>
    <row r="3333" spans="1:16" x14ac:dyDescent="0.35">
      <c r="A3333" s="2" t="s">
        <v>13</v>
      </c>
      <c r="B3333" s="27">
        <v>2</v>
      </c>
      <c r="C3333" s="2" t="s">
        <v>300</v>
      </c>
      <c r="D3333" s="11" t="s">
        <v>278</v>
      </c>
      <c r="E3333" s="11"/>
      <c r="F3333" s="11" t="s">
        <v>111</v>
      </c>
      <c r="G3333" s="11" t="s">
        <v>99</v>
      </c>
      <c r="H3333" s="11" t="s">
        <v>7279</v>
      </c>
      <c r="I3333" s="68"/>
      <c r="J3333" s="68"/>
      <c r="K3333" s="68"/>
      <c r="L3333" s="68"/>
      <c r="M3333" s="68" t="s">
        <v>2040</v>
      </c>
      <c r="N3333" s="68"/>
      <c r="O3333" s="31" t="s">
        <v>4596</v>
      </c>
      <c r="P3333" s="31">
        <v>0.84</v>
      </c>
    </row>
    <row r="3334" spans="1:16" x14ac:dyDescent="0.35">
      <c r="A3334" s="2" t="s">
        <v>13</v>
      </c>
      <c r="B3334" s="27">
        <v>2</v>
      </c>
      <c r="C3334" s="2" t="s">
        <v>300</v>
      </c>
      <c r="D3334" s="11" t="s">
        <v>278</v>
      </c>
      <c r="E3334" s="11"/>
      <c r="F3334" s="11" t="s">
        <v>111</v>
      </c>
      <c r="G3334" s="11" t="s">
        <v>99</v>
      </c>
      <c r="H3334" s="11" t="s">
        <v>7288</v>
      </c>
      <c r="I3334" s="68"/>
      <c r="J3334" s="68"/>
      <c r="K3334" s="68"/>
      <c r="L3334" s="68"/>
      <c r="M3334" s="68"/>
      <c r="N3334" s="68" t="s">
        <v>2040</v>
      </c>
      <c r="O3334" s="31" t="s">
        <v>4597</v>
      </c>
      <c r="P3334" s="31">
        <v>0.84</v>
      </c>
    </row>
    <row r="3335" spans="1:16" x14ac:dyDescent="0.35">
      <c r="A3335" s="2" t="s">
        <v>13</v>
      </c>
      <c r="B3335" s="27">
        <v>2</v>
      </c>
      <c r="C3335" s="2" t="s">
        <v>300</v>
      </c>
      <c r="D3335" s="11" t="s">
        <v>278</v>
      </c>
      <c r="E3335" s="11"/>
      <c r="F3335" s="11" t="s">
        <v>111</v>
      </c>
      <c r="G3335" s="11" t="s">
        <v>99</v>
      </c>
      <c r="H3335" s="11" t="s">
        <v>7276</v>
      </c>
      <c r="I3335" s="68"/>
      <c r="J3335" s="68"/>
      <c r="K3335" s="68"/>
      <c r="L3335" s="68"/>
      <c r="M3335" s="68" t="s">
        <v>2040</v>
      </c>
      <c r="N3335" s="68" t="s">
        <v>2040</v>
      </c>
      <c r="O3335" s="31" t="s">
        <v>4598</v>
      </c>
      <c r="P3335" s="31">
        <v>0.63</v>
      </c>
    </row>
    <row r="3336" spans="1:16" x14ac:dyDescent="0.35">
      <c r="A3336" s="2" t="s">
        <v>13</v>
      </c>
      <c r="B3336" s="27">
        <v>2</v>
      </c>
      <c r="C3336" s="2" t="s">
        <v>300</v>
      </c>
      <c r="D3336" s="11" t="s">
        <v>278</v>
      </c>
      <c r="E3336" s="11"/>
      <c r="F3336" s="11" t="s">
        <v>111</v>
      </c>
      <c r="G3336" s="11" t="s">
        <v>659</v>
      </c>
      <c r="H3336" s="11" t="s">
        <v>7269</v>
      </c>
      <c r="I3336" s="68"/>
      <c r="J3336" s="68"/>
      <c r="K3336" s="68"/>
      <c r="L3336" s="68"/>
      <c r="M3336" s="68"/>
      <c r="N3336" s="68"/>
      <c r="O3336" s="31" t="s">
        <v>1568</v>
      </c>
      <c r="P3336" s="31">
        <v>1.9139999999999999</v>
      </c>
    </row>
    <row r="3337" spans="1:16" x14ac:dyDescent="0.35">
      <c r="A3337" s="2" t="s">
        <v>13</v>
      </c>
      <c r="B3337" s="27">
        <v>2</v>
      </c>
      <c r="C3337" s="2" t="s">
        <v>300</v>
      </c>
      <c r="D3337" s="11" t="s">
        <v>278</v>
      </c>
      <c r="E3337" s="11"/>
      <c r="F3337" s="11" t="s">
        <v>111</v>
      </c>
      <c r="G3337" s="11" t="s">
        <v>659</v>
      </c>
      <c r="H3337" s="11" t="s">
        <v>7279</v>
      </c>
      <c r="I3337" s="68"/>
      <c r="J3337" s="68"/>
      <c r="K3337" s="68"/>
      <c r="L3337" s="68"/>
      <c r="M3337" s="68" t="s">
        <v>2040</v>
      </c>
      <c r="N3337" s="68"/>
      <c r="O3337" s="31" t="s">
        <v>4599</v>
      </c>
      <c r="P3337" s="31">
        <v>1.5309999999999999</v>
      </c>
    </row>
    <row r="3338" spans="1:16" x14ac:dyDescent="0.35">
      <c r="A3338" s="2" t="s">
        <v>13</v>
      </c>
      <c r="B3338" s="27">
        <v>2</v>
      </c>
      <c r="C3338" s="2" t="s">
        <v>300</v>
      </c>
      <c r="D3338" s="11" t="s">
        <v>278</v>
      </c>
      <c r="E3338" s="11"/>
      <c r="F3338" s="11" t="s">
        <v>111</v>
      </c>
      <c r="G3338" s="11" t="s">
        <v>659</v>
      </c>
      <c r="H3338" s="11" t="s">
        <v>7288</v>
      </c>
      <c r="I3338" s="68"/>
      <c r="J3338" s="68"/>
      <c r="K3338" s="68"/>
      <c r="L3338" s="68"/>
      <c r="M3338" s="68"/>
      <c r="N3338" s="68" t="s">
        <v>2040</v>
      </c>
      <c r="O3338" s="31" t="s">
        <v>4600</v>
      </c>
      <c r="P3338" s="31">
        <v>1.5309999999999999</v>
      </c>
    </row>
    <row r="3339" spans="1:16" x14ac:dyDescent="0.35">
      <c r="A3339" s="2" t="s">
        <v>13</v>
      </c>
      <c r="B3339" s="27">
        <v>2</v>
      </c>
      <c r="C3339" s="2" t="s">
        <v>300</v>
      </c>
      <c r="D3339" s="11" t="s">
        <v>278</v>
      </c>
      <c r="E3339" s="11"/>
      <c r="F3339" s="11" t="s">
        <v>111</v>
      </c>
      <c r="G3339" s="11" t="s">
        <v>659</v>
      </c>
      <c r="H3339" s="11" t="s">
        <v>7276</v>
      </c>
      <c r="I3339" s="68"/>
      <c r="J3339" s="68"/>
      <c r="K3339" s="68"/>
      <c r="L3339" s="68"/>
      <c r="M3339" s="68" t="s">
        <v>2040</v>
      </c>
      <c r="N3339" s="68" t="s">
        <v>2040</v>
      </c>
      <c r="O3339" s="31" t="s">
        <v>4601</v>
      </c>
      <c r="P3339" s="31">
        <v>1.1479999999999999</v>
      </c>
    </row>
    <row r="3340" spans="1:16" x14ac:dyDescent="0.35">
      <c r="A3340" s="2" t="s">
        <v>13</v>
      </c>
      <c r="B3340" s="27">
        <v>2</v>
      </c>
      <c r="C3340" s="2" t="s">
        <v>300</v>
      </c>
      <c r="D3340" s="11" t="s">
        <v>278</v>
      </c>
      <c r="E3340" s="11"/>
      <c r="F3340" s="11" t="s">
        <v>112</v>
      </c>
      <c r="G3340" s="11" t="s">
        <v>99</v>
      </c>
      <c r="H3340" s="11" t="s">
        <v>7269</v>
      </c>
      <c r="I3340" s="68"/>
      <c r="J3340" s="68"/>
      <c r="K3340" s="68"/>
      <c r="L3340" s="68"/>
      <c r="M3340" s="68"/>
      <c r="N3340" s="68"/>
      <c r="O3340" s="31" t="s">
        <v>1569</v>
      </c>
      <c r="P3340" s="31">
        <v>1.05</v>
      </c>
    </row>
    <row r="3341" spans="1:16" x14ac:dyDescent="0.35">
      <c r="A3341" s="2" t="s">
        <v>13</v>
      </c>
      <c r="B3341" s="27">
        <v>2</v>
      </c>
      <c r="C3341" s="2" t="s">
        <v>300</v>
      </c>
      <c r="D3341" s="11" t="s">
        <v>278</v>
      </c>
      <c r="E3341" s="11"/>
      <c r="F3341" s="11" t="s">
        <v>112</v>
      </c>
      <c r="G3341" s="11" t="s">
        <v>99</v>
      </c>
      <c r="H3341" s="11" t="s">
        <v>7279</v>
      </c>
      <c r="I3341" s="68"/>
      <c r="J3341" s="68"/>
      <c r="K3341" s="68"/>
      <c r="L3341" s="68"/>
      <c r="M3341" s="68" t="s">
        <v>2040</v>
      </c>
      <c r="N3341" s="68"/>
      <c r="O3341" s="31" t="s">
        <v>4602</v>
      </c>
      <c r="P3341" s="31">
        <v>0.84</v>
      </c>
    </row>
    <row r="3342" spans="1:16" x14ac:dyDescent="0.35">
      <c r="A3342" s="2" t="s">
        <v>13</v>
      </c>
      <c r="B3342" s="27">
        <v>2</v>
      </c>
      <c r="C3342" s="2" t="s">
        <v>300</v>
      </c>
      <c r="D3342" s="11" t="s">
        <v>278</v>
      </c>
      <c r="E3342" s="11"/>
      <c r="F3342" s="11" t="s">
        <v>112</v>
      </c>
      <c r="G3342" s="11" t="s">
        <v>99</v>
      </c>
      <c r="H3342" s="11" t="s">
        <v>7288</v>
      </c>
      <c r="I3342" s="68"/>
      <c r="J3342" s="68"/>
      <c r="K3342" s="68"/>
      <c r="L3342" s="68"/>
      <c r="M3342" s="68"/>
      <c r="N3342" s="68" t="s">
        <v>2040</v>
      </c>
      <c r="O3342" s="31" t="s">
        <v>4603</v>
      </c>
      <c r="P3342" s="31">
        <v>0.84</v>
      </c>
    </row>
    <row r="3343" spans="1:16" x14ac:dyDescent="0.35">
      <c r="A3343" s="2" t="s">
        <v>13</v>
      </c>
      <c r="B3343" s="27">
        <v>2</v>
      </c>
      <c r="C3343" s="2" t="s">
        <v>300</v>
      </c>
      <c r="D3343" s="11" t="s">
        <v>278</v>
      </c>
      <c r="E3343" s="11"/>
      <c r="F3343" s="11" t="s">
        <v>112</v>
      </c>
      <c r="G3343" s="11" t="s">
        <v>99</v>
      </c>
      <c r="H3343" s="11" t="s">
        <v>7276</v>
      </c>
      <c r="I3343" s="68"/>
      <c r="J3343" s="68"/>
      <c r="K3343" s="68"/>
      <c r="L3343" s="68"/>
      <c r="M3343" s="68" t="s">
        <v>2040</v>
      </c>
      <c r="N3343" s="68" t="s">
        <v>2040</v>
      </c>
      <c r="O3343" s="31" t="s">
        <v>4604</v>
      </c>
      <c r="P3343" s="31">
        <v>0.63</v>
      </c>
    </row>
    <row r="3344" spans="1:16" x14ac:dyDescent="0.35">
      <c r="A3344" s="2" t="s">
        <v>13</v>
      </c>
      <c r="B3344" s="27">
        <v>2</v>
      </c>
      <c r="C3344" s="2" t="s">
        <v>300</v>
      </c>
      <c r="D3344" s="11" t="s">
        <v>278</v>
      </c>
      <c r="E3344" s="11"/>
      <c r="F3344" s="11" t="s">
        <v>112</v>
      </c>
      <c r="G3344" s="11" t="s">
        <v>659</v>
      </c>
      <c r="H3344" s="11" t="s">
        <v>7269</v>
      </c>
      <c r="I3344" s="68"/>
      <c r="J3344" s="68"/>
      <c r="K3344" s="68"/>
      <c r="L3344" s="68"/>
      <c r="M3344" s="68"/>
      <c r="N3344" s="68"/>
      <c r="O3344" s="31" t="s">
        <v>1570</v>
      </c>
      <c r="P3344" s="31">
        <v>2.117</v>
      </c>
    </row>
    <row r="3345" spans="1:16" x14ac:dyDescent="0.35">
      <c r="A3345" s="2" t="s">
        <v>13</v>
      </c>
      <c r="B3345" s="27">
        <v>2</v>
      </c>
      <c r="C3345" s="2" t="s">
        <v>300</v>
      </c>
      <c r="D3345" s="11" t="s">
        <v>278</v>
      </c>
      <c r="E3345" s="11"/>
      <c r="F3345" s="11" t="s">
        <v>112</v>
      </c>
      <c r="G3345" s="11" t="s">
        <v>659</v>
      </c>
      <c r="H3345" s="11" t="s">
        <v>7279</v>
      </c>
      <c r="I3345" s="68"/>
      <c r="J3345" s="68"/>
      <c r="K3345" s="68"/>
      <c r="L3345" s="68"/>
      <c r="M3345" s="68" t="s">
        <v>2040</v>
      </c>
      <c r="N3345" s="68"/>
      <c r="O3345" s="31" t="s">
        <v>4605</v>
      </c>
      <c r="P3345" s="31">
        <v>1.694</v>
      </c>
    </row>
    <row r="3346" spans="1:16" x14ac:dyDescent="0.35">
      <c r="A3346" s="2" t="s">
        <v>13</v>
      </c>
      <c r="B3346" s="27">
        <v>2</v>
      </c>
      <c r="C3346" s="2" t="s">
        <v>300</v>
      </c>
      <c r="D3346" s="11" t="s">
        <v>278</v>
      </c>
      <c r="E3346" s="11"/>
      <c r="F3346" s="11" t="s">
        <v>112</v>
      </c>
      <c r="G3346" s="11" t="s">
        <v>659</v>
      </c>
      <c r="H3346" s="11" t="s">
        <v>7288</v>
      </c>
      <c r="I3346" s="68"/>
      <c r="J3346" s="68"/>
      <c r="K3346" s="68"/>
      <c r="L3346" s="68"/>
      <c r="M3346" s="68"/>
      <c r="N3346" s="68" t="s">
        <v>2040</v>
      </c>
      <c r="O3346" s="31" t="s">
        <v>4606</v>
      </c>
      <c r="P3346" s="31">
        <v>1.694</v>
      </c>
    </row>
    <row r="3347" spans="1:16" x14ac:dyDescent="0.35">
      <c r="A3347" s="2" t="s">
        <v>13</v>
      </c>
      <c r="B3347" s="27">
        <v>2</v>
      </c>
      <c r="C3347" s="2" t="s">
        <v>300</v>
      </c>
      <c r="D3347" s="11" t="s">
        <v>278</v>
      </c>
      <c r="E3347" s="11"/>
      <c r="F3347" s="11" t="s">
        <v>112</v>
      </c>
      <c r="G3347" s="11" t="s">
        <v>659</v>
      </c>
      <c r="H3347" s="11" t="s">
        <v>7276</v>
      </c>
      <c r="I3347" s="68"/>
      <c r="J3347" s="68"/>
      <c r="K3347" s="68"/>
      <c r="L3347" s="68"/>
      <c r="M3347" s="68" t="s">
        <v>2040</v>
      </c>
      <c r="N3347" s="68" t="s">
        <v>2040</v>
      </c>
      <c r="O3347" s="31" t="s">
        <v>4607</v>
      </c>
      <c r="P3347" s="31">
        <v>1.27</v>
      </c>
    </row>
    <row r="3348" spans="1:16" x14ac:dyDescent="0.35">
      <c r="A3348" s="2" t="s">
        <v>13</v>
      </c>
      <c r="B3348" s="27">
        <v>2</v>
      </c>
      <c r="C3348" s="2" t="s">
        <v>300</v>
      </c>
      <c r="D3348" s="11" t="s">
        <v>278</v>
      </c>
      <c r="E3348" s="11"/>
      <c r="F3348" s="11" t="s">
        <v>113</v>
      </c>
      <c r="G3348" s="11" t="s">
        <v>99</v>
      </c>
      <c r="H3348" s="11" t="s">
        <v>7269</v>
      </c>
      <c r="I3348" s="68"/>
      <c r="J3348" s="68"/>
      <c r="K3348" s="68"/>
      <c r="L3348" s="68"/>
      <c r="M3348" s="68"/>
      <c r="N3348" s="68"/>
      <c r="O3348" s="31" t="s">
        <v>1571</v>
      </c>
      <c r="P3348" s="31">
        <v>1.9139999999999999</v>
      </c>
    </row>
    <row r="3349" spans="1:16" x14ac:dyDescent="0.35">
      <c r="A3349" s="2" t="s">
        <v>13</v>
      </c>
      <c r="B3349" s="27">
        <v>2</v>
      </c>
      <c r="C3349" s="2" t="s">
        <v>300</v>
      </c>
      <c r="D3349" s="11" t="s">
        <v>278</v>
      </c>
      <c r="E3349" s="11"/>
      <c r="F3349" s="11" t="s">
        <v>113</v>
      </c>
      <c r="G3349" s="11" t="s">
        <v>99</v>
      </c>
      <c r="H3349" s="11" t="s">
        <v>7279</v>
      </c>
      <c r="I3349" s="68"/>
      <c r="J3349" s="68"/>
      <c r="K3349" s="68"/>
      <c r="L3349" s="68"/>
      <c r="M3349" s="68" t="s">
        <v>2040</v>
      </c>
      <c r="N3349" s="68"/>
      <c r="O3349" s="31" t="s">
        <v>4608</v>
      </c>
      <c r="P3349" s="31">
        <v>1.5309999999999999</v>
      </c>
    </row>
    <row r="3350" spans="1:16" x14ac:dyDescent="0.35">
      <c r="A3350" s="2" t="s">
        <v>13</v>
      </c>
      <c r="B3350" s="27">
        <v>2</v>
      </c>
      <c r="C3350" s="2" t="s">
        <v>300</v>
      </c>
      <c r="D3350" s="11" t="s">
        <v>278</v>
      </c>
      <c r="E3350" s="11"/>
      <c r="F3350" s="11" t="s">
        <v>113</v>
      </c>
      <c r="G3350" s="11" t="s">
        <v>99</v>
      </c>
      <c r="H3350" s="11" t="s">
        <v>7288</v>
      </c>
      <c r="I3350" s="68"/>
      <c r="J3350" s="68"/>
      <c r="K3350" s="68"/>
      <c r="L3350" s="68"/>
      <c r="M3350" s="68"/>
      <c r="N3350" s="68" t="s">
        <v>2040</v>
      </c>
      <c r="O3350" s="31" t="s">
        <v>4609</v>
      </c>
      <c r="P3350" s="31">
        <v>1.5309999999999999</v>
      </c>
    </row>
    <row r="3351" spans="1:16" x14ac:dyDescent="0.35">
      <c r="A3351" s="2" t="s">
        <v>13</v>
      </c>
      <c r="B3351" s="27">
        <v>2</v>
      </c>
      <c r="C3351" s="2" t="s">
        <v>300</v>
      </c>
      <c r="D3351" s="11" t="s">
        <v>278</v>
      </c>
      <c r="E3351" s="11"/>
      <c r="F3351" s="11" t="s">
        <v>113</v>
      </c>
      <c r="G3351" s="11" t="s">
        <v>99</v>
      </c>
      <c r="H3351" s="11" t="s">
        <v>7276</v>
      </c>
      <c r="I3351" s="68"/>
      <c r="J3351" s="68"/>
      <c r="K3351" s="68"/>
      <c r="L3351" s="68"/>
      <c r="M3351" s="68" t="s">
        <v>2040</v>
      </c>
      <c r="N3351" s="68" t="s">
        <v>2040</v>
      </c>
      <c r="O3351" s="31" t="s">
        <v>4610</v>
      </c>
      <c r="P3351" s="31">
        <v>1.1479999999999999</v>
      </c>
    </row>
    <row r="3352" spans="1:16" x14ac:dyDescent="0.35">
      <c r="A3352" s="2" t="s">
        <v>13</v>
      </c>
      <c r="B3352" s="27">
        <v>2</v>
      </c>
      <c r="C3352" s="2" t="s">
        <v>300</v>
      </c>
      <c r="D3352" s="11" t="s">
        <v>278</v>
      </c>
      <c r="E3352" s="11"/>
      <c r="F3352" s="11" t="s">
        <v>113</v>
      </c>
      <c r="G3352" s="11" t="s">
        <v>659</v>
      </c>
      <c r="H3352" s="11" t="s">
        <v>7269</v>
      </c>
      <c r="I3352" s="68"/>
      <c r="J3352" s="68"/>
      <c r="K3352" s="68"/>
      <c r="L3352" s="68"/>
      <c r="M3352" s="68"/>
      <c r="N3352" s="68"/>
      <c r="O3352" s="31" t="s">
        <v>1572</v>
      </c>
      <c r="P3352" s="31">
        <v>2.5379999999999998</v>
      </c>
    </row>
    <row r="3353" spans="1:16" x14ac:dyDescent="0.35">
      <c r="A3353" s="2" t="s">
        <v>13</v>
      </c>
      <c r="B3353" s="27">
        <v>2</v>
      </c>
      <c r="C3353" s="2" t="s">
        <v>300</v>
      </c>
      <c r="D3353" s="11" t="s">
        <v>278</v>
      </c>
      <c r="E3353" s="11"/>
      <c r="F3353" s="11" t="s">
        <v>113</v>
      </c>
      <c r="G3353" s="11" t="s">
        <v>659</v>
      </c>
      <c r="H3353" s="11" t="s">
        <v>7279</v>
      </c>
      <c r="I3353" s="68"/>
      <c r="J3353" s="68"/>
      <c r="K3353" s="68"/>
      <c r="L3353" s="68"/>
      <c r="M3353" s="68" t="s">
        <v>2040</v>
      </c>
      <c r="N3353" s="68"/>
      <c r="O3353" s="31" t="s">
        <v>4611</v>
      </c>
      <c r="P3353" s="31">
        <v>2.0299999999999998</v>
      </c>
    </row>
    <row r="3354" spans="1:16" x14ac:dyDescent="0.35">
      <c r="A3354" s="2" t="s">
        <v>13</v>
      </c>
      <c r="B3354" s="27">
        <v>2</v>
      </c>
      <c r="C3354" s="2" t="s">
        <v>300</v>
      </c>
      <c r="D3354" s="11" t="s">
        <v>278</v>
      </c>
      <c r="E3354" s="11"/>
      <c r="F3354" s="11" t="s">
        <v>113</v>
      </c>
      <c r="G3354" s="11" t="s">
        <v>659</v>
      </c>
      <c r="H3354" s="11" t="s">
        <v>7288</v>
      </c>
      <c r="I3354" s="68"/>
      <c r="J3354" s="68"/>
      <c r="K3354" s="68"/>
      <c r="L3354" s="68"/>
      <c r="M3354" s="68"/>
      <c r="N3354" s="68" t="s">
        <v>2040</v>
      </c>
      <c r="O3354" s="31" t="s">
        <v>4612</v>
      </c>
      <c r="P3354" s="31">
        <v>2.0299999999999998</v>
      </c>
    </row>
    <row r="3355" spans="1:16" x14ac:dyDescent="0.35">
      <c r="A3355" s="2" t="s">
        <v>13</v>
      </c>
      <c r="B3355" s="27">
        <v>2</v>
      </c>
      <c r="C3355" s="2" t="s">
        <v>300</v>
      </c>
      <c r="D3355" s="11" t="s">
        <v>278</v>
      </c>
      <c r="E3355" s="11"/>
      <c r="F3355" s="11" t="s">
        <v>113</v>
      </c>
      <c r="G3355" s="11" t="s">
        <v>659</v>
      </c>
      <c r="H3355" s="11" t="s">
        <v>7276</v>
      </c>
      <c r="I3355" s="68"/>
      <c r="J3355" s="68"/>
      <c r="K3355" s="68"/>
      <c r="L3355" s="68"/>
      <c r="M3355" s="68" t="s">
        <v>2040</v>
      </c>
      <c r="N3355" s="68" t="s">
        <v>2040</v>
      </c>
      <c r="O3355" s="31" t="s">
        <v>4613</v>
      </c>
      <c r="P3355" s="31">
        <v>1.5229999999999999</v>
      </c>
    </row>
    <row r="3356" spans="1:16" x14ac:dyDescent="0.35">
      <c r="A3356" s="2" t="s">
        <v>13</v>
      </c>
      <c r="B3356" s="27">
        <v>2</v>
      </c>
      <c r="C3356" s="2" t="s">
        <v>300</v>
      </c>
      <c r="D3356" s="11" t="s">
        <v>278</v>
      </c>
      <c r="E3356" s="11"/>
      <c r="F3356" s="11" t="s">
        <v>114</v>
      </c>
      <c r="G3356" s="11" t="s">
        <v>99</v>
      </c>
      <c r="H3356" s="11" t="s">
        <v>7269</v>
      </c>
      <c r="I3356" s="68"/>
      <c r="J3356" s="68"/>
      <c r="K3356" s="68"/>
      <c r="L3356" s="68"/>
      <c r="M3356" s="68"/>
      <c r="N3356" s="68"/>
      <c r="O3356" s="31" t="s">
        <v>1573</v>
      </c>
      <c r="P3356" s="31">
        <v>1.9139999999999999</v>
      </c>
    </row>
    <row r="3357" spans="1:16" x14ac:dyDescent="0.35">
      <c r="A3357" s="2" t="s">
        <v>13</v>
      </c>
      <c r="B3357" s="27">
        <v>2</v>
      </c>
      <c r="C3357" s="2" t="s">
        <v>300</v>
      </c>
      <c r="D3357" s="11" t="s">
        <v>278</v>
      </c>
      <c r="E3357" s="11"/>
      <c r="F3357" s="11" t="s">
        <v>114</v>
      </c>
      <c r="G3357" s="11" t="s">
        <v>99</v>
      </c>
      <c r="H3357" s="11" t="s">
        <v>7279</v>
      </c>
      <c r="I3357" s="68"/>
      <c r="J3357" s="68"/>
      <c r="K3357" s="68"/>
      <c r="L3357" s="68"/>
      <c r="M3357" s="68" t="s">
        <v>2040</v>
      </c>
      <c r="N3357" s="68"/>
      <c r="O3357" s="31" t="s">
        <v>4614</v>
      </c>
      <c r="P3357" s="31">
        <v>1.5309999999999999</v>
      </c>
    </row>
    <row r="3358" spans="1:16" x14ac:dyDescent="0.35">
      <c r="A3358" s="2" t="s">
        <v>13</v>
      </c>
      <c r="B3358" s="27">
        <v>2</v>
      </c>
      <c r="C3358" s="2" t="s">
        <v>300</v>
      </c>
      <c r="D3358" s="11" t="s">
        <v>278</v>
      </c>
      <c r="E3358" s="11"/>
      <c r="F3358" s="11" t="s">
        <v>114</v>
      </c>
      <c r="G3358" s="11" t="s">
        <v>99</v>
      </c>
      <c r="H3358" s="11" t="s">
        <v>7288</v>
      </c>
      <c r="I3358" s="68"/>
      <c r="J3358" s="68"/>
      <c r="K3358" s="68"/>
      <c r="L3358" s="68"/>
      <c r="M3358" s="68"/>
      <c r="N3358" s="68" t="s">
        <v>2040</v>
      </c>
      <c r="O3358" s="31" t="s">
        <v>4615</v>
      </c>
      <c r="P3358" s="31">
        <v>1.5309999999999999</v>
      </c>
    </row>
    <row r="3359" spans="1:16" x14ac:dyDescent="0.35">
      <c r="A3359" s="2" t="s">
        <v>13</v>
      </c>
      <c r="B3359" s="27">
        <v>2</v>
      </c>
      <c r="C3359" s="2" t="s">
        <v>300</v>
      </c>
      <c r="D3359" s="11" t="s">
        <v>278</v>
      </c>
      <c r="E3359" s="11"/>
      <c r="F3359" s="11" t="s">
        <v>114</v>
      </c>
      <c r="G3359" s="11" t="s">
        <v>99</v>
      </c>
      <c r="H3359" s="11" t="s">
        <v>7276</v>
      </c>
      <c r="I3359" s="68"/>
      <c r="J3359" s="68"/>
      <c r="K3359" s="68"/>
      <c r="L3359" s="68"/>
      <c r="M3359" s="68" t="s">
        <v>2040</v>
      </c>
      <c r="N3359" s="68" t="s">
        <v>2040</v>
      </c>
      <c r="O3359" s="31" t="s">
        <v>4616</v>
      </c>
      <c r="P3359" s="31">
        <v>1.1479999999999999</v>
      </c>
    </row>
    <row r="3360" spans="1:16" x14ac:dyDescent="0.35">
      <c r="A3360" s="2" t="s">
        <v>13</v>
      </c>
      <c r="B3360" s="27">
        <v>2</v>
      </c>
      <c r="C3360" s="2" t="s">
        <v>300</v>
      </c>
      <c r="D3360" s="11" t="s">
        <v>278</v>
      </c>
      <c r="E3360" s="11"/>
      <c r="F3360" s="11" t="s">
        <v>114</v>
      </c>
      <c r="G3360" s="11" t="s">
        <v>659</v>
      </c>
      <c r="H3360" s="11" t="s">
        <v>7269</v>
      </c>
      <c r="I3360" s="68"/>
      <c r="J3360" s="68"/>
      <c r="K3360" s="68"/>
      <c r="L3360" s="68"/>
      <c r="M3360" s="68"/>
      <c r="N3360" s="68"/>
      <c r="O3360" s="31" t="s">
        <v>1574</v>
      </c>
      <c r="P3360" s="31">
        <v>2.9729999999999999</v>
      </c>
    </row>
    <row r="3361" spans="1:16" x14ac:dyDescent="0.35">
      <c r="A3361" s="2" t="s">
        <v>13</v>
      </c>
      <c r="B3361" s="27">
        <v>2</v>
      </c>
      <c r="C3361" s="2" t="s">
        <v>300</v>
      </c>
      <c r="D3361" s="11" t="s">
        <v>278</v>
      </c>
      <c r="E3361" s="11"/>
      <c r="F3361" s="11" t="s">
        <v>114</v>
      </c>
      <c r="G3361" s="11" t="s">
        <v>659</v>
      </c>
      <c r="H3361" s="11" t="s">
        <v>7279</v>
      </c>
      <c r="I3361" s="68"/>
      <c r="J3361" s="68"/>
      <c r="K3361" s="68"/>
      <c r="L3361" s="68"/>
      <c r="M3361" s="68" t="s">
        <v>2040</v>
      </c>
      <c r="N3361" s="68"/>
      <c r="O3361" s="31" t="s">
        <v>4617</v>
      </c>
      <c r="P3361" s="31">
        <v>2.3780000000000001</v>
      </c>
    </row>
    <row r="3362" spans="1:16" x14ac:dyDescent="0.35">
      <c r="A3362" s="2" t="s">
        <v>13</v>
      </c>
      <c r="B3362" s="27">
        <v>2</v>
      </c>
      <c r="C3362" s="2" t="s">
        <v>300</v>
      </c>
      <c r="D3362" s="11" t="s">
        <v>278</v>
      </c>
      <c r="E3362" s="11"/>
      <c r="F3362" s="11" t="s">
        <v>114</v>
      </c>
      <c r="G3362" s="11" t="s">
        <v>659</v>
      </c>
      <c r="H3362" s="11" t="s">
        <v>7288</v>
      </c>
      <c r="I3362" s="68"/>
      <c r="J3362" s="68"/>
      <c r="K3362" s="68"/>
      <c r="L3362" s="68"/>
      <c r="M3362" s="68"/>
      <c r="N3362" s="68" t="s">
        <v>2040</v>
      </c>
      <c r="O3362" s="31" t="s">
        <v>4618</v>
      </c>
      <c r="P3362" s="31">
        <v>2.3780000000000001</v>
      </c>
    </row>
    <row r="3363" spans="1:16" x14ac:dyDescent="0.35">
      <c r="A3363" s="2" t="s">
        <v>13</v>
      </c>
      <c r="B3363" s="27">
        <v>2</v>
      </c>
      <c r="C3363" s="2" t="s">
        <v>300</v>
      </c>
      <c r="D3363" s="11" t="s">
        <v>278</v>
      </c>
      <c r="E3363" s="11"/>
      <c r="F3363" s="11" t="s">
        <v>114</v>
      </c>
      <c r="G3363" s="11" t="s">
        <v>659</v>
      </c>
      <c r="H3363" s="11" t="s">
        <v>7276</v>
      </c>
      <c r="I3363" s="68"/>
      <c r="J3363" s="68"/>
      <c r="K3363" s="68"/>
      <c r="L3363" s="68"/>
      <c r="M3363" s="68" t="s">
        <v>2040</v>
      </c>
      <c r="N3363" s="68" t="s">
        <v>2040</v>
      </c>
      <c r="O3363" s="31" t="s">
        <v>4619</v>
      </c>
      <c r="P3363" s="31">
        <v>1.784</v>
      </c>
    </row>
    <row r="3364" spans="1:16" x14ac:dyDescent="0.35">
      <c r="A3364" s="2" t="s">
        <v>13</v>
      </c>
      <c r="B3364" s="27">
        <v>2</v>
      </c>
      <c r="C3364" s="2" t="s">
        <v>300</v>
      </c>
      <c r="D3364" s="11" t="s">
        <v>278</v>
      </c>
      <c r="E3364" s="11"/>
      <c r="F3364" s="11" t="s">
        <v>102</v>
      </c>
      <c r="G3364" s="11" t="s">
        <v>99</v>
      </c>
      <c r="H3364" s="11" t="s">
        <v>7269</v>
      </c>
      <c r="I3364" s="68"/>
      <c r="J3364" s="68"/>
      <c r="K3364" s="68"/>
      <c r="L3364" s="68"/>
      <c r="M3364" s="68"/>
      <c r="N3364" s="68"/>
      <c r="O3364" s="31" t="s">
        <v>1575</v>
      </c>
      <c r="P3364" s="31">
        <v>2.5489999999999999</v>
      </c>
    </row>
    <row r="3365" spans="1:16" x14ac:dyDescent="0.35">
      <c r="A3365" s="2" t="s">
        <v>13</v>
      </c>
      <c r="B3365" s="27">
        <v>2</v>
      </c>
      <c r="C3365" s="2" t="s">
        <v>300</v>
      </c>
      <c r="D3365" s="11" t="s">
        <v>278</v>
      </c>
      <c r="E3365" s="11"/>
      <c r="F3365" s="11" t="s">
        <v>102</v>
      </c>
      <c r="G3365" s="11" t="s">
        <v>99</v>
      </c>
      <c r="H3365" s="11" t="s">
        <v>7279</v>
      </c>
      <c r="I3365" s="68"/>
      <c r="J3365" s="68"/>
      <c r="K3365" s="68"/>
      <c r="L3365" s="68"/>
      <c r="M3365" s="68" t="s">
        <v>2040</v>
      </c>
      <c r="N3365" s="68"/>
      <c r="O3365" s="31" t="s">
        <v>4620</v>
      </c>
      <c r="P3365" s="31">
        <v>2.0390000000000001</v>
      </c>
    </row>
    <row r="3366" spans="1:16" x14ac:dyDescent="0.35">
      <c r="A3366" s="2" t="s">
        <v>13</v>
      </c>
      <c r="B3366" s="27">
        <v>2</v>
      </c>
      <c r="C3366" s="2" t="s">
        <v>300</v>
      </c>
      <c r="D3366" s="11" t="s">
        <v>278</v>
      </c>
      <c r="E3366" s="11"/>
      <c r="F3366" s="11" t="s">
        <v>102</v>
      </c>
      <c r="G3366" s="11" t="s">
        <v>99</v>
      </c>
      <c r="H3366" s="11" t="s">
        <v>7288</v>
      </c>
      <c r="I3366" s="68"/>
      <c r="J3366" s="68"/>
      <c r="K3366" s="68"/>
      <c r="L3366" s="68"/>
      <c r="M3366" s="68"/>
      <c r="N3366" s="68" t="s">
        <v>2040</v>
      </c>
      <c r="O3366" s="31" t="s">
        <v>4621</v>
      </c>
      <c r="P3366" s="31">
        <v>2.0390000000000001</v>
      </c>
    </row>
    <row r="3367" spans="1:16" x14ac:dyDescent="0.35">
      <c r="A3367" s="2" t="s">
        <v>13</v>
      </c>
      <c r="B3367" s="27">
        <v>2</v>
      </c>
      <c r="C3367" s="2" t="s">
        <v>300</v>
      </c>
      <c r="D3367" s="11" t="s">
        <v>278</v>
      </c>
      <c r="E3367" s="11"/>
      <c r="F3367" s="11" t="s">
        <v>102</v>
      </c>
      <c r="G3367" s="11" t="s">
        <v>99</v>
      </c>
      <c r="H3367" s="11" t="s">
        <v>7276</v>
      </c>
      <c r="I3367" s="68"/>
      <c r="J3367" s="68"/>
      <c r="K3367" s="68"/>
      <c r="L3367" s="68"/>
      <c r="M3367" s="68" t="s">
        <v>2040</v>
      </c>
      <c r="N3367" s="68" t="s">
        <v>2040</v>
      </c>
      <c r="O3367" s="31" t="s">
        <v>4622</v>
      </c>
      <c r="P3367" s="31">
        <v>1.5289999999999999</v>
      </c>
    </row>
    <row r="3368" spans="1:16" x14ac:dyDescent="0.35">
      <c r="A3368" s="2" t="s">
        <v>13</v>
      </c>
      <c r="B3368" s="27">
        <v>2</v>
      </c>
      <c r="C3368" s="2" t="s">
        <v>300</v>
      </c>
      <c r="D3368" s="11" t="s">
        <v>278</v>
      </c>
      <c r="E3368" s="11"/>
      <c r="F3368" s="11" t="s">
        <v>102</v>
      </c>
      <c r="G3368" s="11" t="s">
        <v>659</v>
      </c>
      <c r="H3368" s="11" t="s">
        <v>7269</v>
      </c>
      <c r="I3368" s="68"/>
      <c r="J3368" s="68"/>
      <c r="K3368" s="68"/>
      <c r="L3368" s="68"/>
      <c r="M3368" s="68"/>
      <c r="N3368" s="68"/>
      <c r="O3368" s="31" t="s">
        <v>1576</v>
      </c>
      <c r="P3368" s="31">
        <v>4.234</v>
      </c>
    </row>
    <row r="3369" spans="1:16" x14ac:dyDescent="0.35">
      <c r="A3369" s="2" t="s">
        <v>13</v>
      </c>
      <c r="B3369" s="27">
        <v>2</v>
      </c>
      <c r="C3369" s="2" t="s">
        <v>300</v>
      </c>
      <c r="D3369" s="11" t="s">
        <v>278</v>
      </c>
      <c r="E3369" s="11"/>
      <c r="F3369" s="11" t="s">
        <v>102</v>
      </c>
      <c r="G3369" s="11" t="s">
        <v>659</v>
      </c>
      <c r="H3369" s="11" t="s">
        <v>7279</v>
      </c>
      <c r="I3369" s="68"/>
      <c r="J3369" s="68"/>
      <c r="K3369" s="68"/>
      <c r="L3369" s="68"/>
      <c r="M3369" s="68" t="s">
        <v>2040</v>
      </c>
      <c r="N3369" s="68"/>
      <c r="O3369" s="31" t="s">
        <v>4623</v>
      </c>
      <c r="P3369" s="31">
        <v>3.387</v>
      </c>
    </row>
    <row r="3370" spans="1:16" x14ac:dyDescent="0.35">
      <c r="A3370" s="2" t="s">
        <v>13</v>
      </c>
      <c r="B3370" s="27">
        <v>2</v>
      </c>
      <c r="C3370" s="2" t="s">
        <v>300</v>
      </c>
      <c r="D3370" s="11" t="s">
        <v>278</v>
      </c>
      <c r="E3370" s="11"/>
      <c r="F3370" s="11" t="s">
        <v>102</v>
      </c>
      <c r="G3370" s="11" t="s">
        <v>659</v>
      </c>
      <c r="H3370" s="11" t="s">
        <v>7288</v>
      </c>
      <c r="I3370" s="68"/>
      <c r="J3370" s="68"/>
      <c r="K3370" s="68"/>
      <c r="L3370" s="68"/>
      <c r="M3370" s="68"/>
      <c r="N3370" s="68" t="s">
        <v>2040</v>
      </c>
      <c r="O3370" s="31" t="s">
        <v>4624</v>
      </c>
      <c r="P3370" s="31">
        <v>3.387</v>
      </c>
    </row>
    <row r="3371" spans="1:16" x14ac:dyDescent="0.35">
      <c r="A3371" s="2" t="s">
        <v>13</v>
      </c>
      <c r="B3371" s="27">
        <v>2</v>
      </c>
      <c r="C3371" s="2" t="s">
        <v>300</v>
      </c>
      <c r="D3371" s="11" t="s">
        <v>278</v>
      </c>
      <c r="E3371" s="11"/>
      <c r="F3371" s="11" t="s">
        <v>102</v>
      </c>
      <c r="G3371" s="11" t="s">
        <v>659</v>
      </c>
      <c r="H3371" s="11" t="s">
        <v>7276</v>
      </c>
      <c r="I3371" s="68"/>
      <c r="J3371" s="68"/>
      <c r="K3371" s="68"/>
      <c r="L3371" s="68"/>
      <c r="M3371" s="68" t="s">
        <v>2040</v>
      </c>
      <c r="N3371" s="68" t="s">
        <v>2040</v>
      </c>
      <c r="O3371" s="31" t="s">
        <v>4625</v>
      </c>
      <c r="P3371" s="31">
        <v>2.54</v>
      </c>
    </row>
    <row r="3372" spans="1:16" x14ac:dyDescent="0.35">
      <c r="A3372" s="2" t="s">
        <v>645</v>
      </c>
      <c r="B3372" s="27">
        <v>2</v>
      </c>
      <c r="C3372" s="2" t="s">
        <v>646</v>
      </c>
      <c r="D3372" s="11" t="s">
        <v>494</v>
      </c>
      <c r="E3372" s="11"/>
      <c r="F3372" s="33" t="s">
        <v>608</v>
      </c>
      <c r="G3372" s="33" t="s">
        <v>608</v>
      </c>
      <c r="H3372" s="11" t="s">
        <v>7269</v>
      </c>
      <c r="I3372" s="67"/>
      <c r="J3372" s="67"/>
      <c r="K3372" s="67"/>
      <c r="L3372" s="67"/>
      <c r="M3372" s="67"/>
      <c r="N3372" s="67"/>
      <c r="O3372" s="31" t="s">
        <v>1577</v>
      </c>
      <c r="P3372" s="31">
        <v>8.6999999999999994E-2</v>
      </c>
    </row>
    <row r="3373" spans="1:16" x14ac:dyDescent="0.35">
      <c r="A3373" s="2" t="s">
        <v>645</v>
      </c>
      <c r="B3373" s="27">
        <v>2</v>
      </c>
      <c r="C3373" s="2" t="s">
        <v>646</v>
      </c>
      <c r="D3373" s="11" t="s">
        <v>494</v>
      </c>
      <c r="E3373" s="11"/>
      <c r="F3373" s="33" t="s">
        <v>608</v>
      </c>
      <c r="G3373" s="33" t="s">
        <v>608</v>
      </c>
      <c r="H3373" s="11" t="s">
        <v>7279</v>
      </c>
      <c r="I3373" s="68"/>
      <c r="J3373" s="68"/>
      <c r="K3373" s="68"/>
      <c r="L3373" s="68"/>
      <c r="M3373" s="68" t="s">
        <v>2040</v>
      </c>
      <c r="N3373" s="68"/>
      <c r="O3373" s="31" t="s">
        <v>4626</v>
      </c>
      <c r="P3373" s="31">
        <v>7.0000000000000007E-2</v>
      </c>
    </row>
    <row r="3374" spans="1:16" ht="29" x14ac:dyDescent="0.35">
      <c r="A3374" s="2" t="s">
        <v>645</v>
      </c>
      <c r="B3374" s="27">
        <v>2</v>
      </c>
      <c r="C3374" s="2" t="s">
        <v>647</v>
      </c>
      <c r="D3374" s="11" t="s">
        <v>223</v>
      </c>
      <c r="E3374" s="11"/>
      <c r="F3374" s="11" t="s">
        <v>252</v>
      </c>
      <c r="G3374" s="11" t="s">
        <v>608</v>
      </c>
      <c r="H3374" s="11" t="s">
        <v>7269</v>
      </c>
      <c r="I3374" s="68"/>
      <c r="J3374" s="68"/>
      <c r="K3374" s="68"/>
      <c r="L3374" s="68"/>
      <c r="M3374" s="68"/>
      <c r="N3374" s="68"/>
      <c r="O3374" s="31" t="s">
        <v>1578</v>
      </c>
      <c r="P3374" s="31">
        <v>1E-3</v>
      </c>
    </row>
    <row r="3375" spans="1:16" ht="29" x14ac:dyDescent="0.35">
      <c r="A3375" s="2" t="s">
        <v>645</v>
      </c>
      <c r="B3375" s="27">
        <v>2</v>
      </c>
      <c r="C3375" s="2" t="s">
        <v>647</v>
      </c>
      <c r="D3375" s="11" t="s">
        <v>223</v>
      </c>
      <c r="E3375" s="11"/>
      <c r="F3375" s="11" t="s">
        <v>252</v>
      </c>
      <c r="G3375" s="11" t="s">
        <v>608</v>
      </c>
      <c r="H3375" s="11" t="s">
        <v>7279</v>
      </c>
      <c r="I3375" s="68"/>
      <c r="J3375" s="68"/>
      <c r="K3375" s="68"/>
      <c r="L3375" s="68"/>
      <c r="M3375" s="68" t="s">
        <v>2040</v>
      </c>
      <c r="N3375" s="68"/>
      <c r="O3375" s="31" t="s">
        <v>4627</v>
      </c>
      <c r="P3375" s="31">
        <v>1E-3</v>
      </c>
    </row>
    <row r="3376" spans="1:16" ht="29" x14ac:dyDescent="0.35">
      <c r="A3376" s="2" t="s">
        <v>645</v>
      </c>
      <c r="B3376" s="27">
        <v>2</v>
      </c>
      <c r="C3376" s="2" t="s">
        <v>647</v>
      </c>
      <c r="D3376" s="11" t="s">
        <v>223</v>
      </c>
      <c r="E3376" s="11"/>
      <c r="F3376" s="11" t="s">
        <v>252</v>
      </c>
      <c r="G3376" s="11" t="s">
        <v>608</v>
      </c>
      <c r="H3376" s="11" t="s">
        <v>7285</v>
      </c>
      <c r="I3376" s="68" t="s">
        <v>2040</v>
      </c>
      <c r="J3376" s="68"/>
      <c r="K3376" s="68"/>
      <c r="L3376" s="68"/>
      <c r="M3376" s="68"/>
      <c r="N3376" s="68"/>
      <c r="O3376" s="31" t="s">
        <v>4628</v>
      </c>
      <c r="P3376" s="31">
        <v>1E-3</v>
      </c>
    </row>
    <row r="3377" spans="1:16" ht="29" x14ac:dyDescent="0.35">
      <c r="A3377" s="2" t="s">
        <v>645</v>
      </c>
      <c r="B3377" s="27">
        <v>2</v>
      </c>
      <c r="C3377" s="2" t="s">
        <v>647</v>
      </c>
      <c r="D3377" s="11" t="s">
        <v>223</v>
      </c>
      <c r="E3377" s="11"/>
      <c r="F3377" s="11" t="s">
        <v>252</v>
      </c>
      <c r="G3377" s="11" t="s">
        <v>608</v>
      </c>
      <c r="H3377" s="11" t="s">
        <v>7273</v>
      </c>
      <c r="I3377" s="68" t="s">
        <v>2040</v>
      </c>
      <c r="J3377" s="68"/>
      <c r="K3377" s="68"/>
      <c r="L3377" s="68"/>
      <c r="M3377" s="68" t="s">
        <v>2040</v>
      </c>
      <c r="N3377" s="68"/>
      <c r="O3377" s="31" t="s">
        <v>4629</v>
      </c>
      <c r="P3377" s="31">
        <v>1E-3</v>
      </c>
    </row>
    <row r="3378" spans="1:16" ht="29" x14ac:dyDescent="0.35">
      <c r="A3378" s="2" t="s">
        <v>645</v>
      </c>
      <c r="B3378" s="27">
        <v>2</v>
      </c>
      <c r="C3378" s="2" t="s">
        <v>647</v>
      </c>
      <c r="D3378" s="11" t="s">
        <v>223</v>
      </c>
      <c r="E3378" s="11"/>
      <c r="F3378" s="11" t="s">
        <v>253</v>
      </c>
      <c r="G3378" s="11" t="s">
        <v>608</v>
      </c>
      <c r="H3378" s="11" t="s">
        <v>7269</v>
      </c>
      <c r="I3378" s="68"/>
      <c r="J3378" s="68"/>
      <c r="K3378" s="68"/>
      <c r="L3378" s="68"/>
      <c r="M3378" s="68"/>
      <c r="N3378" s="68"/>
      <c r="O3378" s="31" t="s">
        <v>1579</v>
      </c>
      <c r="P3378" s="31">
        <v>3.0000000000000001E-3</v>
      </c>
    </row>
    <row r="3379" spans="1:16" ht="29" x14ac:dyDescent="0.35">
      <c r="A3379" s="2" t="s">
        <v>645</v>
      </c>
      <c r="B3379" s="27">
        <v>2</v>
      </c>
      <c r="C3379" s="2" t="s">
        <v>647</v>
      </c>
      <c r="D3379" s="11" t="s">
        <v>223</v>
      </c>
      <c r="E3379" s="11"/>
      <c r="F3379" s="11" t="s">
        <v>253</v>
      </c>
      <c r="G3379" s="11" t="s">
        <v>608</v>
      </c>
      <c r="H3379" s="11" t="s">
        <v>7279</v>
      </c>
      <c r="I3379" s="68"/>
      <c r="J3379" s="68"/>
      <c r="K3379" s="68"/>
      <c r="L3379" s="68"/>
      <c r="M3379" s="68" t="s">
        <v>2040</v>
      </c>
      <c r="N3379" s="68"/>
      <c r="O3379" s="31" t="s">
        <v>4630</v>
      </c>
      <c r="P3379" s="31">
        <v>2E-3</v>
      </c>
    </row>
    <row r="3380" spans="1:16" ht="29" x14ac:dyDescent="0.35">
      <c r="A3380" s="2" t="s">
        <v>645</v>
      </c>
      <c r="B3380" s="27">
        <v>2</v>
      </c>
      <c r="C3380" s="2" t="s">
        <v>647</v>
      </c>
      <c r="D3380" s="11" t="s">
        <v>223</v>
      </c>
      <c r="E3380" s="11"/>
      <c r="F3380" s="11" t="s">
        <v>253</v>
      </c>
      <c r="G3380" s="11" t="s">
        <v>608</v>
      </c>
      <c r="H3380" s="11" t="s">
        <v>7285</v>
      </c>
      <c r="I3380" s="68" t="s">
        <v>2040</v>
      </c>
      <c r="J3380" s="68"/>
      <c r="K3380" s="68"/>
      <c r="L3380" s="68"/>
      <c r="M3380" s="68"/>
      <c r="N3380" s="68"/>
      <c r="O3380" s="31" t="s">
        <v>4631</v>
      </c>
      <c r="P3380" s="31">
        <v>3.0000000000000001E-3</v>
      </c>
    </row>
    <row r="3381" spans="1:16" ht="29" x14ac:dyDescent="0.35">
      <c r="A3381" s="2" t="s">
        <v>645</v>
      </c>
      <c r="B3381" s="27">
        <v>2</v>
      </c>
      <c r="C3381" s="2" t="s">
        <v>647</v>
      </c>
      <c r="D3381" s="11" t="s">
        <v>223</v>
      </c>
      <c r="E3381" s="11"/>
      <c r="F3381" s="11" t="s">
        <v>253</v>
      </c>
      <c r="G3381" s="11" t="s">
        <v>608</v>
      </c>
      <c r="H3381" s="11" t="s">
        <v>7273</v>
      </c>
      <c r="I3381" s="68" t="s">
        <v>2040</v>
      </c>
      <c r="J3381" s="68"/>
      <c r="K3381" s="68"/>
      <c r="L3381" s="68"/>
      <c r="M3381" s="68" t="s">
        <v>2040</v>
      </c>
      <c r="N3381" s="68"/>
      <c r="O3381" s="31" t="s">
        <v>4632</v>
      </c>
      <c r="P3381" s="31">
        <v>3.0000000000000001E-3</v>
      </c>
    </row>
    <row r="3382" spans="1:16" ht="29" x14ac:dyDescent="0.35">
      <c r="A3382" s="2" t="s">
        <v>645</v>
      </c>
      <c r="B3382" s="27">
        <v>2</v>
      </c>
      <c r="C3382" s="2" t="s">
        <v>647</v>
      </c>
      <c r="D3382" s="11" t="s">
        <v>223</v>
      </c>
      <c r="E3382" s="11"/>
      <c r="F3382" s="11" t="s">
        <v>254</v>
      </c>
      <c r="G3382" s="11" t="s">
        <v>608</v>
      </c>
      <c r="H3382" s="11" t="s">
        <v>7269</v>
      </c>
      <c r="I3382" s="68"/>
      <c r="J3382" s="68"/>
      <c r="K3382" s="68"/>
      <c r="L3382" s="68"/>
      <c r="M3382" s="68"/>
      <c r="N3382" s="68"/>
      <c r="O3382" s="31" t="s">
        <v>1580</v>
      </c>
      <c r="P3382" s="31">
        <v>4.0000000000000001E-3</v>
      </c>
    </row>
    <row r="3383" spans="1:16" ht="29" x14ac:dyDescent="0.35">
      <c r="A3383" s="2" t="s">
        <v>645</v>
      </c>
      <c r="B3383" s="27">
        <v>2</v>
      </c>
      <c r="C3383" s="2" t="s">
        <v>647</v>
      </c>
      <c r="D3383" s="11" t="s">
        <v>223</v>
      </c>
      <c r="E3383" s="11"/>
      <c r="F3383" s="11" t="s">
        <v>254</v>
      </c>
      <c r="G3383" s="11" t="s">
        <v>608</v>
      </c>
      <c r="H3383" s="11" t="s">
        <v>7279</v>
      </c>
      <c r="I3383" s="68"/>
      <c r="J3383" s="68"/>
      <c r="K3383" s="68"/>
      <c r="L3383" s="68"/>
      <c r="M3383" s="68" t="s">
        <v>2040</v>
      </c>
      <c r="N3383" s="68"/>
      <c r="O3383" s="31" t="s">
        <v>4633</v>
      </c>
      <c r="P3383" s="31">
        <v>3.0000000000000001E-3</v>
      </c>
    </row>
    <row r="3384" spans="1:16" ht="29" x14ac:dyDescent="0.35">
      <c r="A3384" s="2" t="s">
        <v>645</v>
      </c>
      <c r="B3384" s="27">
        <v>2</v>
      </c>
      <c r="C3384" s="2" t="s">
        <v>647</v>
      </c>
      <c r="D3384" s="11" t="s">
        <v>223</v>
      </c>
      <c r="E3384" s="11"/>
      <c r="F3384" s="11" t="s">
        <v>254</v>
      </c>
      <c r="G3384" s="11" t="s">
        <v>608</v>
      </c>
      <c r="H3384" s="11" t="s">
        <v>7285</v>
      </c>
      <c r="I3384" s="68" t="s">
        <v>2040</v>
      </c>
      <c r="J3384" s="68"/>
      <c r="K3384" s="68"/>
      <c r="L3384" s="68"/>
      <c r="M3384" s="68"/>
      <c r="N3384" s="68"/>
      <c r="O3384" s="31" t="s">
        <v>4634</v>
      </c>
      <c r="P3384" s="31">
        <v>5.0000000000000001E-3</v>
      </c>
    </row>
    <row r="3385" spans="1:16" ht="29" x14ac:dyDescent="0.35">
      <c r="A3385" s="2" t="s">
        <v>645</v>
      </c>
      <c r="B3385" s="27">
        <v>2</v>
      </c>
      <c r="C3385" s="2" t="s">
        <v>647</v>
      </c>
      <c r="D3385" s="11" t="s">
        <v>223</v>
      </c>
      <c r="E3385" s="11"/>
      <c r="F3385" s="11" t="s">
        <v>254</v>
      </c>
      <c r="G3385" s="11" t="s">
        <v>608</v>
      </c>
      <c r="H3385" s="11" t="s">
        <v>7273</v>
      </c>
      <c r="I3385" s="68" t="s">
        <v>2040</v>
      </c>
      <c r="J3385" s="68"/>
      <c r="K3385" s="68"/>
      <c r="L3385" s="68"/>
      <c r="M3385" s="68" t="s">
        <v>2040</v>
      </c>
      <c r="N3385" s="68"/>
      <c r="O3385" s="31" t="s">
        <v>4635</v>
      </c>
      <c r="P3385" s="31">
        <v>5.0000000000000001E-3</v>
      </c>
    </row>
    <row r="3386" spans="1:16" ht="29" x14ac:dyDescent="0.35">
      <c r="A3386" s="2" t="s">
        <v>645</v>
      </c>
      <c r="B3386" s="27">
        <v>2</v>
      </c>
      <c r="C3386" s="2" t="s">
        <v>647</v>
      </c>
      <c r="D3386" s="11" t="s">
        <v>223</v>
      </c>
      <c r="E3386" s="11"/>
      <c r="F3386" s="11" t="s">
        <v>255</v>
      </c>
      <c r="G3386" s="11" t="s">
        <v>608</v>
      </c>
      <c r="H3386" s="11" t="s">
        <v>7269</v>
      </c>
      <c r="I3386" s="68"/>
      <c r="J3386" s="68"/>
      <c r="K3386" s="68"/>
      <c r="L3386" s="68"/>
      <c r="M3386" s="68"/>
      <c r="N3386" s="68"/>
      <c r="O3386" s="31" t="s">
        <v>1581</v>
      </c>
      <c r="P3386" s="31">
        <v>1.4999999999999999E-2</v>
      </c>
    </row>
    <row r="3387" spans="1:16" ht="29" x14ac:dyDescent="0.35">
      <c r="A3387" s="2" t="s">
        <v>645</v>
      </c>
      <c r="B3387" s="27">
        <v>2</v>
      </c>
      <c r="C3387" s="2" t="s">
        <v>647</v>
      </c>
      <c r="D3387" s="11" t="s">
        <v>223</v>
      </c>
      <c r="E3387" s="11"/>
      <c r="F3387" s="11" t="s">
        <v>255</v>
      </c>
      <c r="G3387" s="11" t="s">
        <v>608</v>
      </c>
      <c r="H3387" s="11" t="s">
        <v>7279</v>
      </c>
      <c r="I3387" s="68"/>
      <c r="J3387" s="68"/>
      <c r="K3387" s="68"/>
      <c r="L3387" s="68"/>
      <c r="M3387" s="68" t="s">
        <v>2040</v>
      </c>
      <c r="N3387" s="68"/>
      <c r="O3387" s="31" t="s">
        <v>4636</v>
      </c>
      <c r="P3387" s="31">
        <v>1.2E-2</v>
      </c>
    </row>
    <row r="3388" spans="1:16" ht="29" x14ac:dyDescent="0.35">
      <c r="A3388" s="2" t="s">
        <v>645</v>
      </c>
      <c r="B3388" s="27">
        <v>2</v>
      </c>
      <c r="C3388" s="2" t="s">
        <v>647</v>
      </c>
      <c r="D3388" s="11" t="s">
        <v>223</v>
      </c>
      <c r="E3388" s="11"/>
      <c r="F3388" s="11" t="s">
        <v>255</v>
      </c>
      <c r="G3388" s="11" t="s">
        <v>608</v>
      </c>
      <c r="H3388" s="11" t="s">
        <v>7285</v>
      </c>
      <c r="I3388" s="68" t="s">
        <v>2040</v>
      </c>
      <c r="J3388" s="68"/>
      <c r="K3388" s="68"/>
      <c r="L3388" s="68"/>
      <c r="M3388" s="68"/>
      <c r="N3388" s="68"/>
      <c r="O3388" s="31" t="s">
        <v>4637</v>
      </c>
      <c r="P3388" s="31">
        <v>1.7000000000000001E-2</v>
      </c>
    </row>
    <row r="3389" spans="1:16" ht="29" x14ac:dyDescent="0.35">
      <c r="A3389" s="2" t="s">
        <v>645</v>
      </c>
      <c r="B3389" s="27">
        <v>2</v>
      </c>
      <c r="C3389" s="2" t="s">
        <v>647</v>
      </c>
      <c r="D3389" s="11" t="s">
        <v>223</v>
      </c>
      <c r="E3389" s="11"/>
      <c r="F3389" s="11" t="s">
        <v>255</v>
      </c>
      <c r="G3389" s="11" t="s">
        <v>608</v>
      </c>
      <c r="H3389" s="11" t="s">
        <v>7273</v>
      </c>
      <c r="I3389" s="68" t="s">
        <v>2040</v>
      </c>
      <c r="J3389" s="68"/>
      <c r="K3389" s="68"/>
      <c r="L3389" s="68"/>
      <c r="M3389" s="68" t="s">
        <v>2040</v>
      </c>
      <c r="N3389" s="68"/>
      <c r="O3389" s="31" t="s">
        <v>4638</v>
      </c>
      <c r="P3389" s="31">
        <v>1.7000000000000001E-2</v>
      </c>
    </row>
    <row r="3390" spans="1:16" ht="29" x14ac:dyDescent="0.35">
      <c r="A3390" s="2" t="s">
        <v>645</v>
      </c>
      <c r="B3390" s="27">
        <v>2</v>
      </c>
      <c r="C3390" s="2" t="s">
        <v>647</v>
      </c>
      <c r="D3390" s="11" t="s">
        <v>223</v>
      </c>
      <c r="E3390" s="11"/>
      <c r="F3390" s="11" t="s">
        <v>241</v>
      </c>
      <c r="G3390" s="11" t="s">
        <v>608</v>
      </c>
      <c r="H3390" s="11" t="s">
        <v>7269</v>
      </c>
      <c r="I3390" s="68"/>
      <c r="J3390" s="68"/>
      <c r="K3390" s="68"/>
      <c r="L3390" s="68"/>
      <c r="M3390" s="68"/>
      <c r="N3390" s="68"/>
      <c r="O3390" s="31" t="s">
        <v>1582</v>
      </c>
      <c r="P3390" s="31">
        <v>2.9000000000000001E-2</v>
      </c>
    </row>
    <row r="3391" spans="1:16" ht="29" x14ac:dyDescent="0.35">
      <c r="A3391" s="2" t="s">
        <v>645</v>
      </c>
      <c r="B3391" s="27">
        <v>2</v>
      </c>
      <c r="C3391" s="2" t="s">
        <v>647</v>
      </c>
      <c r="D3391" s="11" t="s">
        <v>223</v>
      </c>
      <c r="E3391" s="11"/>
      <c r="F3391" s="11" t="s">
        <v>241</v>
      </c>
      <c r="G3391" s="11" t="s">
        <v>608</v>
      </c>
      <c r="H3391" s="11" t="s">
        <v>7279</v>
      </c>
      <c r="I3391" s="68"/>
      <c r="J3391" s="68"/>
      <c r="K3391" s="68"/>
      <c r="L3391" s="68"/>
      <c r="M3391" s="68" t="s">
        <v>2040</v>
      </c>
      <c r="N3391" s="68"/>
      <c r="O3391" s="31" t="s">
        <v>4639</v>
      </c>
      <c r="P3391" s="31">
        <v>2.3E-2</v>
      </c>
    </row>
    <row r="3392" spans="1:16" ht="29" x14ac:dyDescent="0.35">
      <c r="A3392" s="2" t="s">
        <v>645</v>
      </c>
      <c r="B3392" s="27">
        <v>2</v>
      </c>
      <c r="C3392" s="2" t="s">
        <v>647</v>
      </c>
      <c r="D3392" s="11" t="s">
        <v>223</v>
      </c>
      <c r="E3392" s="11"/>
      <c r="F3392" s="11" t="s">
        <v>241</v>
      </c>
      <c r="G3392" s="11" t="s">
        <v>608</v>
      </c>
      <c r="H3392" s="11" t="s">
        <v>7285</v>
      </c>
      <c r="I3392" s="68" t="s">
        <v>2040</v>
      </c>
      <c r="J3392" s="68"/>
      <c r="K3392" s="68"/>
      <c r="L3392" s="68"/>
      <c r="M3392" s="68"/>
      <c r="N3392" s="68"/>
      <c r="O3392" s="31" t="s">
        <v>4640</v>
      </c>
      <c r="P3392" s="31">
        <v>3.3000000000000002E-2</v>
      </c>
    </row>
    <row r="3393" spans="1:16" ht="29" x14ac:dyDescent="0.35">
      <c r="A3393" s="2" t="s">
        <v>645</v>
      </c>
      <c r="B3393" s="27">
        <v>2</v>
      </c>
      <c r="C3393" s="2" t="s">
        <v>647</v>
      </c>
      <c r="D3393" s="11" t="s">
        <v>223</v>
      </c>
      <c r="E3393" s="11"/>
      <c r="F3393" s="11" t="s">
        <v>241</v>
      </c>
      <c r="G3393" s="11" t="s">
        <v>608</v>
      </c>
      <c r="H3393" s="11" t="s">
        <v>7273</v>
      </c>
      <c r="I3393" s="68" t="s">
        <v>2040</v>
      </c>
      <c r="J3393" s="68"/>
      <c r="K3393" s="68"/>
      <c r="L3393" s="68"/>
      <c r="M3393" s="68" t="s">
        <v>2040</v>
      </c>
      <c r="N3393" s="68"/>
      <c r="O3393" s="31" t="s">
        <v>4641</v>
      </c>
      <c r="P3393" s="31">
        <v>3.3000000000000002E-2</v>
      </c>
    </row>
    <row r="3394" spans="1:16" ht="29" x14ac:dyDescent="0.35">
      <c r="A3394" s="2" t="s">
        <v>645</v>
      </c>
      <c r="B3394" s="27">
        <v>2</v>
      </c>
      <c r="C3394" s="2" t="s">
        <v>647</v>
      </c>
      <c r="D3394" s="11" t="s">
        <v>223</v>
      </c>
      <c r="E3394" s="11"/>
      <c r="F3394" s="11" t="s">
        <v>103</v>
      </c>
      <c r="G3394" s="11" t="s">
        <v>608</v>
      </c>
      <c r="H3394" s="11" t="s">
        <v>7269</v>
      </c>
      <c r="I3394" s="68"/>
      <c r="J3394" s="68"/>
      <c r="K3394" s="68"/>
      <c r="L3394" s="68"/>
      <c r="M3394" s="68"/>
      <c r="N3394" s="68"/>
      <c r="O3394" s="31" t="s">
        <v>1583</v>
      </c>
      <c r="P3394" s="31">
        <v>4.3999999999999997E-2</v>
      </c>
    </row>
    <row r="3395" spans="1:16" ht="29" x14ac:dyDescent="0.35">
      <c r="A3395" s="2" t="s">
        <v>645</v>
      </c>
      <c r="B3395" s="27">
        <v>2</v>
      </c>
      <c r="C3395" s="2" t="s">
        <v>647</v>
      </c>
      <c r="D3395" s="11" t="s">
        <v>223</v>
      </c>
      <c r="E3395" s="11"/>
      <c r="F3395" s="11" t="s">
        <v>103</v>
      </c>
      <c r="G3395" s="11" t="s">
        <v>608</v>
      </c>
      <c r="H3395" s="11" t="s">
        <v>7279</v>
      </c>
      <c r="I3395" s="68"/>
      <c r="J3395" s="68"/>
      <c r="K3395" s="68"/>
      <c r="L3395" s="68"/>
      <c r="M3395" s="68" t="s">
        <v>2040</v>
      </c>
      <c r="N3395" s="68"/>
      <c r="O3395" s="31" t="s">
        <v>4642</v>
      </c>
      <c r="P3395" s="31">
        <v>3.5000000000000003E-2</v>
      </c>
    </row>
    <row r="3396" spans="1:16" ht="29" x14ac:dyDescent="0.35">
      <c r="A3396" s="2" t="s">
        <v>645</v>
      </c>
      <c r="B3396" s="27">
        <v>2</v>
      </c>
      <c r="C3396" s="2" t="s">
        <v>647</v>
      </c>
      <c r="D3396" s="11" t="s">
        <v>223</v>
      </c>
      <c r="E3396" s="11"/>
      <c r="F3396" s="11" t="s">
        <v>103</v>
      </c>
      <c r="G3396" s="11" t="s">
        <v>608</v>
      </c>
      <c r="H3396" s="11" t="s">
        <v>7285</v>
      </c>
      <c r="I3396" s="68" t="s">
        <v>2040</v>
      </c>
      <c r="J3396" s="68"/>
      <c r="K3396" s="68"/>
      <c r="L3396" s="68"/>
      <c r="M3396" s="68"/>
      <c r="N3396" s="68"/>
      <c r="O3396" s="31" t="s">
        <v>4643</v>
      </c>
      <c r="P3396" s="31">
        <v>5.0999999999999997E-2</v>
      </c>
    </row>
    <row r="3397" spans="1:16" ht="29" x14ac:dyDescent="0.35">
      <c r="A3397" s="2" t="s">
        <v>645</v>
      </c>
      <c r="B3397" s="27">
        <v>2</v>
      </c>
      <c r="C3397" s="2" t="s">
        <v>647</v>
      </c>
      <c r="D3397" s="11" t="s">
        <v>223</v>
      </c>
      <c r="E3397" s="11"/>
      <c r="F3397" s="11" t="s">
        <v>103</v>
      </c>
      <c r="G3397" s="11" t="s">
        <v>608</v>
      </c>
      <c r="H3397" s="11" t="s">
        <v>7273</v>
      </c>
      <c r="I3397" s="68" t="s">
        <v>2040</v>
      </c>
      <c r="J3397" s="68"/>
      <c r="K3397" s="68"/>
      <c r="L3397" s="68"/>
      <c r="M3397" s="68" t="s">
        <v>2040</v>
      </c>
      <c r="N3397" s="68"/>
      <c r="O3397" s="31" t="s">
        <v>4644</v>
      </c>
      <c r="P3397" s="31">
        <v>5.0999999999999997E-2</v>
      </c>
    </row>
    <row r="3398" spans="1:16" ht="29" x14ac:dyDescent="0.35">
      <c r="A3398" s="2" t="s">
        <v>645</v>
      </c>
      <c r="B3398" s="27">
        <v>2</v>
      </c>
      <c r="C3398" s="2" t="s">
        <v>647</v>
      </c>
      <c r="D3398" s="11" t="s">
        <v>223</v>
      </c>
      <c r="E3398" s="11"/>
      <c r="F3398" s="11" t="s">
        <v>98</v>
      </c>
      <c r="G3398" s="11" t="s">
        <v>608</v>
      </c>
      <c r="H3398" s="11" t="s">
        <v>7269</v>
      </c>
      <c r="I3398" s="68"/>
      <c r="J3398" s="68"/>
      <c r="K3398" s="68"/>
      <c r="L3398" s="68"/>
      <c r="M3398" s="68"/>
      <c r="N3398" s="68"/>
      <c r="O3398" s="31" t="s">
        <v>1584</v>
      </c>
      <c r="P3398" s="31">
        <v>0.10199999999999999</v>
      </c>
    </row>
    <row r="3399" spans="1:16" ht="29" x14ac:dyDescent="0.35">
      <c r="A3399" s="2" t="s">
        <v>645</v>
      </c>
      <c r="B3399" s="27">
        <v>2</v>
      </c>
      <c r="C3399" s="2" t="s">
        <v>647</v>
      </c>
      <c r="D3399" s="11" t="s">
        <v>223</v>
      </c>
      <c r="E3399" s="11"/>
      <c r="F3399" s="11" t="s">
        <v>98</v>
      </c>
      <c r="G3399" s="11" t="s">
        <v>608</v>
      </c>
      <c r="H3399" s="11" t="s">
        <v>7279</v>
      </c>
      <c r="I3399" s="68"/>
      <c r="J3399" s="68"/>
      <c r="K3399" s="68"/>
      <c r="L3399" s="68"/>
      <c r="M3399" s="68" t="s">
        <v>2040</v>
      </c>
      <c r="N3399" s="68"/>
      <c r="O3399" s="31" t="s">
        <v>4645</v>
      </c>
      <c r="P3399" s="31">
        <v>8.2000000000000003E-2</v>
      </c>
    </row>
    <row r="3400" spans="1:16" ht="29" x14ac:dyDescent="0.35">
      <c r="A3400" s="2" t="s">
        <v>645</v>
      </c>
      <c r="B3400" s="27">
        <v>2</v>
      </c>
      <c r="C3400" s="2" t="s">
        <v>647</v>
      </c>
      <c r="D3400" s="11" t="s">
        <v>223</v>
      </c>
      <c r="E3400" s="11"/>
      <c r="F3400" s="11" t="s">
        <v>98</v>
      </c>
      <c r="G3400" s="11" t="s">
        <v>608</v>
      </c>
      <c r="H3400" s="11" t="s">
        <v>7285</v>
      </c>
      <c r="I3400" s="68" t="s">
        <v>2040</v>
      </c>
      <c r="J3400" s="68"/>
      <c r="K3400" s="68"/>
      <c r="L3400" s="68"/>
      <c r="M3400" s="68"/>
      <c r="N3400" s="68"/>
      <c r="O3400" s="31" t="s">
        <v>4646</v>
      </c>
      <c r="P3400" s="31">
        <v>0.11700000000000001</v>
      </c>
    </row>
    <row r="3401" spans="1:16" ht="29" x14ac:dyDescent="0.35">
      <c r="A3401" s="2" t="s">
        <v>645</v>
      </c>
      <c r="B3401" s="27">
        <v>2</v>
      </c>
      <c r="C3401" s="2" t="s">
        <v>647</v>
      </c>
      <c r="D3401" s="11" t="s">
        <v>223</v>
      </c>
      <c r="E3401" s="11"/>
      <c r="F3401" s="11" t="s">
        <v>98</v>
      </c>
      <c r="G3401" s="11" t="s">
        <v>608</v>
      </c>
      <c r="H3401" s="11" t="s">
        <v>7273</v>
      </c>
      <c r="I3401" s="68" t="s">
        <v>2040</v>
      </c>
      <c r="J3401" s="68"/>
      <c r="K3401" s="68"/>
      <c r="L3401" s="68"/>
      <c r="M3401" s="68" t="s">
        <v>2040</v>
      </c>
      <c r="N3401" s="68"/>
      <c r="O3401" s="31" t="s">
        <v>4647</v>
      </c>
      <c r="P3401" s="31">
        <v>0.11700000000000001</v>
      </c>
    </row>
    <row r="3402" spans="1:16" ht="29" x14ac:dyDescent="0.35">
      <c r="A3402" s="2" t="s">
        <v>645</v>
      </c>
      <c r="B3402" s="27">
        <v>2</v>
      </c>
      <c r="C3402" s="2" t="s">
        <v>647</v>
      </c>
      <c r="D3402" s="11" t="s">
        <v>223</v>
      </c>
      <c r="E3402" s="11"/>
      <c r="F3402" s="11" t="s">
        <v>104</v>
      </c>
      <c r="G3402" s="11" t="s">
        <v>608</v>
      </c>
      <c r="H3402" s="11" t="s">
        <v>7269</v>
      </c>
      <c r="I3402" s="68"/>
      <c r="J3402" s="68"/>
      <c r="K3402" s="68"/>
      <c r="L3402" s="68"/>
      <c r="M3402" s="68"/>
      <c r="N3402" s="68"/>
      <c r="O3402" s="31" t="s">
        <v>1585</v>
      </c>
      <c r="P3402" s="31">
        <v>0.218</v>
      </c>
    </row>
    <row r="3403" spans="1:16" ht="29" x14ac:dyDescent="0.35">
      <c r="A3403" s="2" t="s">
        <v>645</v>
      </c>
      <c r="B3403" s="27">
        <v>2</v>
      </c>
      <c r="C3403" s="2" t="s">
        <v>647</v>
      </c>
      <c r="D3403" s="11" t="s">
        <v>223</v>
      </c>
      <c r="E3403" s="11"/>
      <c r="F3403" s="11" t="s">
        <v>104</v>
      </c>
      <c r="G3403" s="11" t="s">
        <v>608</v>
      </c>
      <c r="H3403" s="11" t="s">
        <v>7279</v>
      </c>
      <c r="I3403" s="68"/>
      <c r="J3403" s="68"/>
      <c r="K3403" s="68"/>
      <c r="L3403" s="68"/>
      <c r="M3403" s="68" t="s">
        <v>2040</v>
      </c>
      <c r="N3403" s="68"/>
      <c r="O3403" s="31" t="s">
        <v>4648</v>
      </c>
      <c r="P3403" s="31">
        <v>0.17399999999999999</v>
      </c>
    </row>
    <row r="3404" spans="1:16" ht="29" x14ac:dyDescent="0.35">
      <c r="A3404" s="2" t="s">
        <v>645</v>
      </c>
      <c r="B3404" s="27">
        <v>2</v>
      </c>
      <c r="C3404" s="2" t="s">
        <v>647</v>
      </c>
      <c r="D3404" s="11" t="s">
        <v>223</v>
      </c>
      <c r="E3404" s="11"/>
      <c r="F3404" s="11" t="s">
        <v>104</v>
      </c>
      <c r="G3404" s="11" t="s">
        <v>608</v>
      </c>
      <c r="H3404" s="11" t="s">
        <v>7285</v>
      </c>
      <c r="I3404" s="68" t="s">
        <v>2040</v>
      </c>
      <c r="J3404" s="68"/>
      <c r="K3404" s="68"/>
      <c r="L3404" s="68"/>
      <c r="M3404" s="68"/>
      <c r="N3404" s="68"/>
      <c r="O3404" s="31" t="s">
        <v>4649</v>
      </c>
      <c r="P3404" s="31">
        <v>0.251</v>
      </c>
    </row>
    <row r="3405" spans="1:16" ht="29" x14ac:dyDescent="0.35">
      <c r="A3405" s="2" t="s">
        <v>645</v>
      </c>
      <c r="B3405" s="27">
        <v>2</v>
      </c>
      <c r="C3405" s="2" t="s">
        <v>647</v>
      </c>
      <c r="D3405" s="11" t="s">
        <v>223</v>
      </c>
      <c r="E3405" s="11"/>
      <c r="F3405" s="11" t="s">
        <v>104</v>
      </c>
      <c r="G3405" s="11" t="s">
        <v>608</v>
      </c>
      <c r="H3405" s="11" t="s">
        <v>7273</v>
      </c>
      <c r="I3405" s="68" t="s">
        <v>2040</v>
      </c>
      <c r="J3405" s="68"/>
      <c r="K3405" s="68"/>
      <c r="L3405" s="68"/>
      <c r="M3405" s="68" t="s">
        <v>2040</v>
      </c>
      <c r="N3405" s="68"/>
      <c r="O3405" s="31" t="s">
        <v>4650</v>
      </c>
      <c r="P3405" s="31">
        <v>0.251</v>
      </c>
    </row>
    <row r="3406" spans="1:16" ht="29" x14ac:dyDescent="0.35">
      <c r="A3406" s="2" t="s">
        <v>645</v>
      </c>
      <c r="B3406" s="27">
        <v>2</v>
      </c>
      <c r="C3406" s="2" t="s">
        <v>647</v>
      </c>
      <c r="D3406" s="11" t="s">
        <v>223</v>
      </c>
      <c r="E3406" s="11"/>
      <c r="F3406" s="11" t="s">
        <v>105</v>
      </c>
      <c r="G3406" s="11" t="s">
        <v>608</v>
      </c>
      <c r="H3406" s="11" t="s">
        <v>7269</v>
      </c>
      <c r="I3406" s="68"/>
      <c r="J3406" s="68"/>
      <c r="K3406" s="68"/>
      <c r="L3406" s="68"/>
      <c r="M3406" s="68"/>
      <c r="N3406" s="68"/>
      <c r="O3406" s="31" t="s">
        <v>1586</v>
      </c>
      <c r="P3406" s="31">
        <v>0.36299999999999999</v>
      </c>
    </row>
    <row r="3407" spans="1:16" ht="29" x14ac:dyDescent="0.35">
      <c r="A3407" s="2" t="s">
        <v>645</v>
      </c>
      <c r="B3407" s="27">
        <v>2</v>
      </c>
      <c r="C3407" s="2" t="s">
        <v>647</v>
      </c>
      <c r="D3407" s="11" t="s">
        <v>223</v>
      </c>
      <c r="E3407" s="11"/>
      <c r="F3407" s="11" t="s">
        <v>105</v>
      </c>
      <c r="G3407" s="11" t="s">
        <v>608</v>
      </c>
      <c r="H3407" s="11" t="s">
        <v>7279</v>
      </c>
      <c r="I3407" s="68"/>
      <c r="J3407" s="68"/>
      <c r="K3407" s="68"/>
      <c r="L3407" s="68"/>
      <c r="M3407" s="68" t="s">
        <v>2040</v>
      </c>
      <c r="N3407" s="68"/>
      <c r="O3407" s="31" t="s">
        <v>4651</v>
      </c>
      <c r="P3407" s="31">
        <v>0.28999999999999998</v>
      </c>
    </row>
    <row r="3408" spans="1:16" ht="29" x14ac:dyDescent="0.35">
      <c r="A3408" s="2" t="s">
        <v>645</v>
      </c>
      <c r="B3408" s="27">
        <v>2</v>
      </c>
      <c r="C3408" s="2" t="s">
        <v>647</v>
      </c>
      <c r="D3408" s="11" t="s">
        <v>223</v>
      </c>
      <c r="E3408" s="11"/>
      <c r="F3408" s="11" t="s">
        <v>105</v>
      </c>
      <c r="G3408" s="11" t="s">
        <v>608</v>
      </c>
      <c r="H3408" s="11" t="s">
        <v>7285</v>
      </c>
      <c r="I3408" s="68" t="s">
        <v>2040</v>
      </c>
      <c r="J3408" s="68"/>
      <c r="K3408" s="68"/>
      <c r="L3408" s="68"/>
      <c r="M3408" s="68"/>
      <c r="N3408" s="68"/>
      <c r="O3408" s="31" t="s">
        <v>4652</v>
      </c>
      <c r="P3408" s="31">
        <v>0.41699999999999998</v>
      </c>
    </row>
    <row r="3409" spans="1:16" ht="29" x14ac:dyDescent="0.35">
      <c r="A3409" s="2" t="s">
        <v>645</v>
      </c>
      <c r="B3409" s="27">
        <v>2</v>
      </c>
      <c r="C3409" s="2" t="s">
        <v>647</v>
      </c>
      <c r="D3409" s="11" t="s">
        <v>223</v>
      </c>
      <c r="E3409" s="11"/>
      <c r="F3409" s="11" t="s">
        <v>105</v>
      </c>
      <c r="G3409" s="11" t="s">
        <v>608</v>
      </c>
      <c r="H3409" s="11" t="s">
        <v>7273</v>
      </c>
      <c r="I3409" s="68" t="s">
        <v>2040</v>
      </c>
      <c r="J3409" s="68"/>
      <c r="K3409" s="68"/>
      <c r="L3409" s="68"/>
      <c r="M3409" s="68" t="s">
        <v>2040</v>
      </c>
      <c r="N3409" s="68"/>
      <c r="O3409" s="31" t="s">
        <v>4653</v>
      </c>
      <c r="P3409" s="31">
        <v>0.41699999999999998</v>
      </c>
    </row>
    <row r="3410" spans="1:16" ht="29" x14ac:dyDescent="0.35">
      <c r="A3410" s="2" t="s">
        <v>645</v>
      </c>
      <c r="B3410" s="27">
        <v>2</v>
      </c>
      <c r="C3410" s="2" t="s">
        <v>647</v>
      </c>
      <c r="D3410" s="11" t="s">
        <v>223</v>
      </c>
      <c r="E3410" s="11"/>
      <c r="F3410" s="11" t="s">
        <v>107</v>
      </c>
      <c r="G3410" s="11" t="s">
        <v>608</v>
      </c>
      <c r="H3410" s="11" t="s">
        <v>7269</v>
      </c>
      <c r="I3410" s="68"/>
      <c r="J3410" s="68"/>
      <c r="K3410" s="68"/>
      <c r="L3410" s="68"/>
      <c r="M3410" s="68"/>
      <c r="N3410" s="68"/>
      <c r="O3410" s="31" t="s">
        <v>1587</v>
      </c>
      <c r="P3410" s="31">
        <v>0.63800000000000001</v>
      </c>
    </row>
    <row r="3411" spans="1:16" ht="29" x14ac:dyDescent="0.35">
      <c r="A3411" s="2" t="s">
        <v>645</v>
      </c>
      <c r="B3411" s="27">
        <v>2</v>
      </c>
      <c r="C3411" s="2" t="s">
        <v>647</v>
      </c>
      <c r="D3411" s="11" t="s">
        <v>223</v>
      </c>
      <c r="E3411" s="11"/>
      <c r="F3411" s="11" t="s">
        <v>107</v>
      </c>
      <c r="G3411" s="11" t="s">
        <v>608</v>
      </c>
      <c r="H3411" s="11" t="s">
        <v>7279</v>
      </c>
      <c r="I3411" s="68"/>
      <c r="J3411" s="68"/>
      <c r="K3411" s="68"/>
      <c r="L3411" s="68"/>
      <c r="M3411" s="68" t="s">
        <v>2040</v>
      </c>
      <c r="N3411" s="68"/>
      <c r="O3411" s="31" t="s">
        <v>4654</v>
      </c>
      <c r="P3411" s="31">
        <v>0.51</v>
      </c>
    </row>
    <row r="3412" spans="1:16" ht="29" x14ac:dyDescent="0.35">
      <c r="A3412" s="2" t="s">
        <v>645</v>
      </c>
      <c r="B3412" s="27">
        <v>2</v>
      </c>
      <c r="C3412" s="2" t="s">
        <v>647</v>
      </c>
      <c r="D3412" s="11" t="s">
        <v>223</v>
      </c>
      <c r="E3412" s="11"/>
      <c r="F3412" s="11" t="s">
        <v>107</v>
      </c>
      <c r="G3412" s="11" t="s">
        <v>608</v>
      </c>
      <c r="H3412" s="11" t="s">
        <v>7285</v>
      </c>
      <c r="I3412" s="68" t="s">
        <v>2040</v>
      </c>
      <c r="J3412" s="68"/>
      <c r="K3412" s="68"/>
      <c r="L3412" s="68"/>
      <c r="M3412" s="68"/>
      <c r="N3412" s="68"/>
      <c r="O3412" s="31" t="s">
        <v>4655</v>
      </c>
      <c r="P3412" s="31">
        <v>0.73399999999999999</v>
      </c>
    </row>
    <row r="3413" spans="1:16" ht="29" x14ac:dyDescent="0.35">
      <c r="A3413" s="2" t="s">
        <v>645</v>
      </c>
      <c r="B3413" s="27">
        <v>2</v>
      </c>
      <c r="C3413" s="2" t="s">
        <v>647</v>
      </c>
      <c r="D3413" s="11" t="s">
        <v>223</v>
      </c>
      <c r="E3413" s="11"/>
      <c r="F3413" s="11" t="s">
        <v>107</v>
      </c>
      <c r="G3413" s="11" t="s">
        <v>608</v>
      </c>
      <c r="H3413" s="11" t="s">
        <v>7273</v>
      </c>
      <c r="I3413" s="68" t="s">
        <v>2040</v>
      </c>
      <c r="J3413" s="68"/>
      <c r="K3413" s="68"/>
      <c r="L3413" s="68"/>
      <c r="M3413" s="68" t="s">
        <v>2040</v>
      </c>
      <c r="N3413" s="68"/>
      <c r="O3413" s="31" t="s">
        <v>4656</v>
      </c>
      <c r="P3413" s="31">
        <v>0.73399999999999999</v>
      </c>
    </row>
    <row r="3414" spans="1:16" ht="29" x14ac:dyDescent="0.35">
      <c r="A3414" s="2" t="s">
        <v>645</v>
      </c>
      <c r="B3414" s="27">
        <v>2</v>
      </c>
      <c r="C3414" s="2" t="s">
        <v>647</v>
      </c>
      <c r="D3414" s="11" t="s">
        <v>223</v>
      </c>
      <c r="E3414" s="11"/>
      <c r="F3414" s="11" t="s">
        <v>109</v>
      </c>
      <c r="G3414" s="11" t="s">
        <v>608</v>
      </c>
      <c r="H3414" s="11" t="s">
        <v>7269</v>
      </c>
      <c r="I3414" s="68"/>
      <c r="J3414" s="68"/>
      <c r="K3414" s="68"/>
      <c r="L3414" s="68"/>
      <c r="M3414" s="68"/>
      <c r="N3414" s="68"/>
      <c r="O3414" s="31" t="s">
        <v>1588</v>
      </c>
      <c r="P3414" s="31">
        <v>1.0589999999999999</v>
      </c>
    </row>
    <row r="3415" spans="1:16" ht="29" x14ac:dyDescent="0.35">
      <c r="A3415" s="2" t="s">
        <v>645</v>
      </c>
      <c r="B3415" s="27">
        <v>2</v>
      </c>
      <c r="C3415" s="2" t="s">
        <v>647</v>
      </c>
      <c r="D3415" s="11" t="s">
        <v>223</v>
      </c>
      <c r="E3415" s="11"/>
      <c r="F3415" s="11" t="s">
        <v>109</v>
      </c>
      <c r="G3415" s="11" t="s">
        <v>608</v>
      </c>
      <c r="H3415" s="11" t="s">
        <v>7279</v>
      </c>
      <c r="I3415" s="68"/>
      <c r="J3415" s="68"/>
      <c r="K3415" s="68"/>
      <c r="L3415" s="68"/>
      <c r="M3415" s="68" t="s">
        <v>2040</v>
      </c>
      <c r="N3415" s="68"/>
      <c r="O3415" s="31" t="s">
        <v>4657</v>
      </c>
      <c r="P3415" s="31">
        <v>0.84699999999999998</v>
      </c>
    </row>
    <row r="3416" spans="1:16" ht="29" x14ac:dyDescent="0.35">
      <c r="A3416" s="2" t="s">
        <v>645</v>
      </c>
      <c r="B3416" s="27">
        <v>2</v>
      </c>
      <c r="C3416" s="2" t="s">
        <v>647</v>
      </c>
      <c r="D3416" s="11" t="s">
        <v>223</v>
      </c>
      <c r="E3416" s="11"/>
      <c r="F3416" s="11" t="s">
        <v>109</v>
      </c>
      <c r="G3416" s="11" t="s">
        <v>608</v>
      </c>
      <c r="H3416" s="11" t="s">
        <v>7285</v>
      </c>
      <c r="I3416" s="68" t="s">
        <v>2040</v>
      </c>
      <c r="J3416" s="68"/>
      <c r="K3416" s="68"/>
      <c r="L3416" s="68"/>
      <c r="M3416" s="68"/>
      <c r="N3416" s="68"/>
      <c r="O3416" s="31" t="s">
        <v>4658</v>
      </c>
      <c r="P3416" s="31">
        <v>1.218</v>
      </c>
    </row>
    <row r="3417" spans="1:16" ht="29" x14ac:dyDescent="0.35">
      <c r="A3417" s="2" t="s">
        <v>645</v>
      </c>
      <c r="B3417" s="27">
        <v>2</v>
      </c>
      <c r="C3417" s="2" t="s">
        <v>647</v>
      </c>
      <c r="D3417" s="11" t="s">
        <v>223</v>
      </c>
      <c r="E3417" s="11"/>
      <c r="F3417" s="11" t="s">
        <v>109</v>
      </c>
      <c r="G3417" s="11" t="s">
        <v>608</v>
      </c>
      <c r="H3417" s="11" t="s">
        <v>7273</v>
      </c>
      <c r="I3417" s="68" t="s">
        <v>2040</v>
      </c>
      <c r="J3417" s="68"/>
      <c r="K3417" s="68"/>
      <c r="L3417" s="68"/>
      <c r="M3417" s="68" t="s">
        <v>2040</v>
      </c>
      <c r="N3417" s="68"/>
      <c r="O3417" s="31" t="s">
        <v>4659</v>
      </c>
      <c r="P3417" s="31">
        <v>1.218</v>
      </c>
    </row>
    <row r="3418" spans="1:16" ht="29" x14ac:dyDescent="0.35">
      <c r="A3418" s="2" t="s">
        <v>645</v>
      </c>
      <c r="B3418" s="27">
        <v>2</v>
      </c>
      <c r="C3418" s="2" t="s">
        <v>647</v>
      </c>
      <c r="D3418" s="11" t="s">
        <v>223</v>
      </c>
      <c r="E3418" s="11"/>
      <c r="F3418" s="11" t="s">
        <v>110</v>
      </c>
      <c r="G3418" s="11" t="s">
        <v>608</v>
      </c>
      <c r="H3418" s="11" t="s">
        <v>7269</v>
      </c>
      <c r="I3418" s="68"/>
      <c r="J3418" s="68"/>
      <c r="K3418" s="68"/>
      <c r="L3418" s="68"/>
      <c r="M3418" s="68"/>
      <c r="N3418" s="68"/>
      <c r="O3418" s="31" t="s">
        <v>1589</v>
      </c>
      <c r="P3418" s="31">
        <v>1.4790000000000001</v>
      </c>
    </row>
    <row r="3419" spans="1:16" ht="29" x14ac:dyDescent="0.35">
      <c r="A3419" s="2" t="s">
        <v>645</v>
      </c>
      <c r="B3419" s="27">
        <v>2</v>
      </c>
      <c r="C3419" s="2" t="s">
        <v>647</v>
      </c>
      <c r="D3419" s="11" t="s">
        <v>223</v>
      </c>
      <c r="E3419" s="11"/>
      <c r="F3419" s="11" t="s">
        <v>110</v>
      </c>
      <c r="G3419" s="11" t="s">
        <v>608</v>
      </c>
      <c r="H3419" s="11" t="s">
        <v>7279</v>
      </c>
      <c r="I3419" s="68"/>
      <c r="J3419" s="68"/>
      <c r="K3419" s="68"/>
      <c r="L3419" s="68"/>
      <c r="M3419" s="68" t="s">
        <v>2040</v>
      </c>
      <c r="N3419" s="68"/>
      <c r="O3419" s="31" t="s">
        <v>4660</v>
      </c>
      <c r="P3419" s="31">
        <v>1.1830000000000001</v>
      </c>
    </row>
    <row r="3420" spans="1:16" ht="29" x14ac:dyDescent="0.35">
      <c r="A3420" s="2" t="s">
        <v>645</v>
      </c>
      <c r="B3420" s="27">
        <v>2</v>
      </c>
      <c r="C3420" s="2" t="s">
        <v>647</v>
      </c>
      <c r="D3420" s="11" t="s">
        <v>223</v>
      </c>
      <c r="E3420" s="11"/>
      <c r="F3420" s="11" t="s">
        <v>110</v>
      </c>
      <c r="G3420" s="11" t="s">
        <v>608</v>
      </c>
      <c r="H3420" s="11" t="s">
        <v>7285</v>
      </c>
      <c r="I3420" s="68" t="s">
        <v>2040</v>
      </c>
      <c r="J3420" s="68"/>
      <c r="K3420" s="68"/>
      <c r="L3420" s="68"/>
      <c r="M3420" s="68"/>
      <c r="N3420" s="68"/>
      <c r="O3420" s="31" t="s">
        <v>4661</v>
      </c>
      <c r="P3420" s="31">
        <v>1.7010000000000001</v>
      </c>
    </row>
    <row r="3421" spans="1:16" ht="29" x14ac:dyDescent="0.35">
      <c r="A3421" s="2" t="s">
        <v>645</v>
      </c>
      <c r="B3421" s="27">
        <v>2</v>
      </c>
      <c r="C3421" s="2" t="s">
        <v>647</v>
      </c>
      <c r="D3421" s="11" t="s">
        <v>223</v>
      </c>
      <c r="E3421" s="11"/>
      <c r="F3421" s="11" t="s">
        <v>110</v>
      </c>
      <c r="G3421" s="11" t="s">
        <v>608</v>
      </c>
      <c r="H3421" s="11" t="s">
        <v>7273</v>
      </c>
      <c r="I3421" s="68" t="s">
        <v>2040</v>
      </c>
      <c r="J3421" s="68"/>
      <c r="K3421" s="68"/>
      <c r="L3421" s="68"/>
      <c r="M3421" s="68" t="s">
        <v>2040</v>
      </c>
      <c r="N3421" s="68"/>
      <c r="O3421" s="31" t="s">
        <v>4662</v>
      </c>
      <c r="P3421" s="31">
        <v>1.7010000000000001</v>
      </c>
    </row>
    <row r="3422" spans="1:16" ht="29" x14ac:dyDescent="0.35">
      <c r="A3422" s="2" t="s">
        <v>645</v>
      </c>
      <c r="B3422" s="27">
        <v>2</v>
      </c>
      <c r="C3422" s="2" t="s">
        <v>647</v>
      </c>
      <c r="D3422" s="11" t="s">
        <v>223</v>
      </c>
      <c r="E3422" s="11"/>
      <c r="F3422" s="11" t="s">
        <v>111</v>
      </c>
      <c r="G3422" s="11" t="s">
        <v>608</v>
      </c>
      <c r="H3422" s="11" t="s">
        <v>7269</v>
      </c>
      <c r="I3422" s="68"/>
      <c r="J3422" s="68"/>
      <c r="K3422" s="68"/>
      <c r="L3422" s="68"/>
      <c r="M3422" s="68"/>
      <c r="N3422" s="68"/>
      <c r="O3422" s="31" t="s">
        <v>1590</v>
      </c>
      <c r="P3422" s="31">
        <v>1.9139999999999999</v>
      </c>
    </row>
    <row r="3423" spans="1:16" ht="29" x14ac:dyDescent="0.35">
      <c r="A3423" s="2" t="s">
        <v>645</v>
      </c>
      <c r="B3423" s="27">
        <v>2</v>
      </c>
      <c r="C3423" s="2" t="s">
        <v>647</v>
      </c>
      <c r="D3423" s="11" t="s">
        <v>223</v>
      </c>
      <c r="E3423" s="11"/>
      <c r="F3423" s="11" t="s">
        <v>111</v>
      </c>
      <c r="G3423" s="11" t="s">
        <v>608</v>
      </c>
      <c r="H3423" s="11" t="s">
        <v>7279</v>
      </c>
      <c r="I3423" s="68"/>
      <c r="J3423" s="68"/>
      <c r="K3423" s="68"/>
      <c r="L3423" s="68"/>
      <c r="M3423" s="68" t="s">
        <v>2040</v>
      </c>
      <c r="N3423" s="68"/>
      <c r="O3423" s="31" t="s">
        <v>4663</v>
      </c>
      <c r="P3423" s="31">
        <v>1.5309999999999999</v>
      </c>
    </row>
    <row r="3424" spans="1:16" ht="29" x14ac:dyDescent="0.35">
      <c r="A3424" s="2" t="s">
        <v>645</v>
      </c>
      <c r="B3424" s="27">
        <v>2</v>
      </c>
      <c r="C3424" s="2" t="s">
        <v>647</v>
      </c>
      <c r="D3424" s="11" t="s">
        <v>223</v>
      </c>
      <c r="E3424" s="11"/>
      <c r="F3424" s="11" t="s">
        <v>111</v>
      </c>
      <c r="G3424" s="11" t="s">
        <v>608</v>
      </c>
      <c r="H3424" s="11" t="s">
        <v>7285</v>
      </c>
      <c r="I3424" s="68" t="s">
        <v>2040</v>
      </c>
      <c r="J3424" s="68"/>
      <c r="K3424" s="68"/>
      <c r="L3424" s="68"/>
      <c r="M3424" s="68"/>
      <c r="N3424" s="68"/>
      <c r="O3424" s="31" t="s">
        <v>4664</v>
      </c>
      <c r="P3424" s="31">
        <v>2.2010000000000001</v>
      </c>
    </row>
    <row r="3425" spans="1:16" ht="29" x14ac:dyDescent="0.35">
      <c r="A3425" s="2" t="s">
        <v>645</v>
      </c>
      <c r="B3425" s="27">
        <v>2</v>
      </c>
      <c r="C3425" s="2" t="s">
        <v>647</v>
      </c>
      <c r="D3425" s="11" t="s">
        <v>223</v>
      </c>
      <c r="E3425" s="11"/>
      <c r="F3425" s="11" t="s">
        <v>111</v>
      </c>
      <c r="G3425" s="11" t="s">
        <v>608</v>
      </c>
      <c r="H3425" s="11" t="s">
        <v>7273</v>
      </c>
      <c r="I3425" s="68" t="s">
        <v>2040</v>
      </c>
      <c r="J3425" s="68"/>
      <c r="K3425" s="68"/>
      <c r="L3425" s="68"/>
      <c r="M3425" s="68" t="s">
        <v>2040</v>
      </c>
      <c r="N3425" s="68"/>
      <c r="O3425" s="31" t="s">
        <v>4665</v>
      </c>
      <c r="P3425" s="31">
        <v>2.2010000000000001</v>
      </c>
    </row>
    <row r="3426" spans="1:16" ht="29" x14ac:dyDescent="0.35">
      <c r="A3426" s="2" t="s">
        <v>645</v>
      </c>
      <c r="B3426" s="27">
        <v>2</v>
      </c>
      <c r="C3426" s="2" t="s">
        <v>647</v>
      </c>
      <c r="D3426" s="11" t="s">
        <v>223</v>
      </c>
      <c r="E3426" s="11"/>
      <c r="F3426" s="11" t="s">
        <v>112</v>
      </c>
      <c r="G3426" s="11" t="s">
        <v>608</v>
      </c>
      <c r="H3426" s="11" t="s">
        <v>7269</v>
      </c>
      <c r="I3426" s="68"/>
      <c r="J3426" s="68"/>
      <c r="K3426" s="68"/>
      <c r="L3426" s="68"/>
      <c r="M3426" s="68"/>
      <c r="N3426" s="68"/>
      <c r="O3426" s="31" t="s">
        <v>1591</v>
      </c>
      <c r="P3426" s="31">
        <v>2.117</v>
      </c>
    </row>
    <row r="3427" spans="1:16" ht="29" x14ac:dyDescent="0.35">
      <c r="A3427" s="2" t="s">
        <v>645</v>
      </c>
      <c r="B3427" s="27">
        <v>2</v>
      </c>
      <c r="C3427" s="2" t="s">
        <v>647</v>
      </c>
      <c r="D3427" s="11" t="s">
        <v>223</v>
      </c>
      <c r="E3427" s="11"/>
      <c r="F3427" s="11" t="s">
        <v>112</v>
      </c>
      <c r="G3427" s="11" t="s">
        <v>608</v>
      </c>
      <c r="H3427" s="11" t="s">
        <v>7279</v>
      </c>
      <c r="I3427" s="68"/>
      <c r="J3427" s="68"/>
      <c r="K3427" s="68"/>
      <c r="L3427" s="68"/>
      <c r="M3427" s="68" t="s">
        <v>2040</v>
      </c>
      <c r="N3427" s="68"/>
      <c r="O3427" s="31" t="s">
        <v>4666</v>
      </c>
      <c r="P3427" s="31">
        <v>1.694</v>
      </c>
    </row>
    <row r="3428" spans="1:16" ht="29" x14ac:dyDescent="0.35">
      <c r="A3428" s="2" t="s">
        <v>645</v>
      </c>
      <c r="B3428" s="27">
        <v>2</v>
      </c>
      <c r="C3428" s="2" t="s">
        <v>647</v>
      </c>
      <c r="D3428" s="11" t="s">
        <v>223</v>
      </c>
      <c r="E3428" s="11"/>
      <c r="F3428" s="11" t="s">
        <v>112</v>
      </c>
      <c r="G3428" s="11" t="s">
        <v>608</v>
      </c>
      <c r="H3428" s="11" t="s">
        <v>7285</v>
      </c>
      <c r="I3428" s="68" t="s">
        <v>2040</v>
      </c>
      <c r="J3428" s="68"/>
      <c r="K3428" s="68"/>
      <c r="L3428" s="68"/>
      <c r="M3428" s="68"/>
      <c r="N3428" s="68"/>
      <c r="O3428" s="31" t="s">
        <v>4667</v>
      </c>
      <c r="P3428" s="31">
        <v>2.4350000000000001</v>
      </c>
    </row>
    <row r="3429" spans="1:16" ht="29" x14ac:dyDescent="0.35">
      <c r="A3429" s="2" t="s">
        <v>645</v>
      </c>
      <c r="B3429" s="27">
        <v>2</v>
      </c>
      <c r="C3429" s="2" t="s">
        <v>647</v>
      </c>
      <c r="D3429" s="11" t="s">
        <v>223</v>
      </c>
      <c r="E3429" s="11"/>
      <c r="F3429" s="11" t="s">
        <v>112</v>
      </c>
      <c r="G3429" s="11" t="s">
        <v>608</v>
      </c>
      <c r="H3429" s="11" t="s">
        <v>7273</v>
      </c>
      <c r="I3429" s="68" t="s">
        <v>2040</v>
      </c>
      <c r="J3429" s="68"/>
      <c r="K3429" s="68"/>
      <c r="L3429" s="68"/>
      <c r="M3429" s="68" t="s">
        <v>2040</v>
      </c>
      <c r="N3429" s="68"/>
      <c r="O3429" s="31" t="s">
        <v>4668</v>
      </c>
      <c r="P3429" s="31">
        <v>2.4350000000000001</v>
      </c>
    </row>
    <row r="3430" spans="1:16" ht="29" x14ac:dyDescent="0.35">
      <c r="A3430" s="2" t="s">
        <v>645</v>
      </c>
      <c r="B3430" s="27">
        <v>2</v>
      </c>
      <c r="C3430" s="2" t="s">
        <v>647</v>
      </c>
      <c r="D3430" s="11" t="s">
        <v>223</v>
      </c>
      <c r="E3430" s="11"/>
      <c r="F3430" s="11" t="s">
        <v>113</v>
      </c>
      <c r="G3430" s="11" t="s">
        <v>608</v>
      </c>
      <c r="H3430" s="11" t="s">
        <v>7269</v>
      </c>
      <c r="I3430" s="68"/>
      <c r="J3430" s="68"/>
      <c r="K3430" s="68"/>
      <c r="L3430" s="68"/>
      <c r="M3430" s="68"/>
      <c r="N3430" s="68"/>
      <c r="O3430" s="31" t="s">
        <v>1592</v>
      </c>
      <c r="P3430" s="31">
        <v>2.5379999999999998</v>
      </c>
    </row>
    <row r="3431" spans="1:16" ht="29" x14ac:dyDescent="0.35">
      <c r="A3431" s="2" t="s">
        <v>645</v>
      </c>
      <c r="B3431" s="27">
        <v>2</v>
      </c>
      <c r="C3431" s="2" t="s">
        <v>647</v>
      </c>
      <c r="D3431" s="11" t="s">
        <v>223</v>
      </c>
      <c r="E3431" s="11"/>
      <c r="F3431" s="11" t="s">
        <v>113</v>
      </c>
      <c r="G3431" s="11" t="s">
        <v>608</v>
      </c>
      <c r="H3431" s="11" t="s">
        <v>7279</v>
      </c>
      <c r="I3431" s="68"/>
      <c r="J3431" s="68"/>
      <c r="K3431" s="68"/>
      <c r="L3431" s="68"/>
      <c r="M3431" s="68" t="s">
        <v>2040</v>
      </c>
      <c r="N3431" s="68"/>
      <c r="O3431" s="31" t="s">
        <v>4669</v>
      </c>
      <c r="P3431" s="31">
        <v>2.0299999999999998</v>
      </c>
    </row>
    <row r="3432" spans="1:16" ht="29" x14ac:dyDescent="0.35">
      <c r="A3432" s="2" t="s">
        <v>645</v>
      </c>
      <c r="B3432" s="27">
        <v>2</v>
      </c>
      <c r="C3432" s="2" t="s">
        <v>647</v>
      </c>
      <c r="D3432" s="11" t="s">
        <v>223</v>
      </c>
      <c r="E3432" s="11"/>
      <c r="F3432" s="11" t="s">
        <v>113</v>
      </c>
      <c r="G3432" s="11" t="s">
        <v>608</v>
      </c>
      <c r="H3432" s="11" t="s">
        <v>7285</v>
      </c>
      <c r="I3432" s="68" t="s">
        <v>2040</v>
      </c>
      <c r="J3432" s="68"/>
      <c r="K3432" s="68"/>
      <c r="L3432" s="68"/>
      <c r="M3432" s="68"/>
      <c r="N3432" s="68"/>
      <c r="O3432" s="31" t="s">
        <v>4670</v>
      </c>
      <c r="P3432" s="31">
        <v>2.919</v>
      </c>
    </row>
    <row r="3433" spans="1:16" ht="29" x14ac:dyDescent="0.35">
      <c r="A3433" s="2" t="s">
        <v>645</v>
      </c>
      <c r="B3433" s="27">
        <v>2</v>
      </c>
      <c r="C3433" s="2" t="s">
        <v>647</v>
      </c>
      <c r="D3433" s="11" t="s">
        <v>223</v>
      </c>
      <c r="E3433" s="11"/>
      <c r="F3433" s="11" t="s">
        <v>113</v>
      </c>
      <c r="G3433" s="11" t="s">
        <v>608</v>
      </c>
      <c r="H3433" s="11" t="s">
        <v>7273</v>
      </c>
      <c r="I3433" s="68" t="s">
        <v>2040</v>
      </c>
      <c r="J3433" s="68"/>
      <c r="K3433" s="68"/>
      <c r="L3433" s="68"/>
      <c r="M3433" s="68" t="s">
        <v>2040</v>
      </c>
      <c r="N3433" s="68"/>
      <c r="O3433" s="31" t="s">
        <v>4671</v>
      </c>
      <c r="P3433" s="31">
        <v>2.919</v>
      </c>
    </row>
    <row r="3434" spans="1:16" ht="29" x14ac:dyDescent="0.35">
      <c r="A3434" s="2" t="s">
        <v>645</v>
      </c>
      <c r="B3434" s="27">
        <v>2</v>
      </c>
      <c r="C3434" s="2" t="s">
        <v>647</v>
      </c>
      <c r="D3434" s="11" t="s">
        <v>223</v>
      </c>
      <c r="E3434" s="11"/>
      <c r="F3434" s="11" t="s">
        <v>114</v>
      </c>
      <c r="G3434" s="11" t="s">
        <v>608</v>
      </c>
      <c r="H3434" s="11" t="s">
        <v>7269</v>
      </c>
      <c r="I3434" s="68"/>
      <c r="J3434" s="68"/>
      <c r="K3434" s="68"/>
      <c r="L3434" s="68"/>
      <c r="M3434" s="68"/>
      <c r="N3434" s="68"/>
      <c r="O3434" s="31" t="s">
        <v>1593</v>
      </c>
      <c r="P3434" s="31">
        <v>2.9729999999999999</v>
      </c>
    </row>
    <row r="3435" spans="1:16" ht="29" x14ac:dyDescent="0.35">
      <c r="A3435" s="2" t="s">
        <v>645</v>
      </c>
      <c r="B3435" s="27">
        <v>2</v>
      </c>
      <c r="C3435" s="2" t="s">
        <v>647</v>
      </c>
      <c r="D3435" s="11" t="s">
        <v>223</v>
      </c>
      <c r="E3435" s="11"/>
      <c r="F3435" s="11" t="s">
        <v>114</v>
      </c>
      <c r="G3435" s="11" t="s">
        <v>608</v>
      </c>
      <c r="H3435" s="11" t="s">
        <v>7279</v>
      </c>
      <c r="I3435" s="68"/>
      <c r="J3435" s="68"/>
      <c r="K3435" s="68"/>
      <c r="L3435" s="68"/>
      <c r="M3435" s="68" t="s">
        <v>2040</v>
      </c>
      <c r="N3435" s="68"/>
      <c r="O3435" s="31" t="s">
        <v>4672</v>
      </c>
      <c r="P3435" s="31">
        <v>2.3780000000000001</v>
      </c>
    </row>
    <row r="3436" spans="1:16" ht="29" x14ac:dyDescent="0.35">
      <c r="A3436" s="2" t="s">
        <v>645</v>
      </c>
      <c r="B3436" s="27">
        <v>2</v>
      </c>
      <c r="C3436" s="2" t="s">
        <v>647</v>
      </c>
      <c r="D3436" s="11" t="s">
        <v>223</v>
      </c>
      <c r="E3436" s="11"/>
      <c r="F3436" s="11" t="s">
        <v>114</v>
      </c>
      <c r="G3436" s="11" t="s">
        <v>608</v>
      </c>
      <c r="H3436" s="11" t="s">
        <v>7285</v>
      </c>
      <c r="I3436" s="68" t="s">
        <v>2040</v>
      </c>
      <c r="J3436" s="68"/>
      <c r="K3436" s="68"/>
      <c r="L3436" s="68"/>
      <c r="M3436" s="68"/>
      <c r="N3436" s="68"/>
      <c r="O3436" s="31" t="s">
        <v>4673</v>
      </c>
      <c r="P3436" s="31">
        <v>3.419</v>
      </c>
    </row>
    <row r="3437" spans="1:16" ht="29" x14ac:dyDescent="0.35">
      <c r="A3437" s="2" t="s">
        <v>645</v>
      </c>
      <c r="B3437" s="27">
        <v>2</v>
      </c>
      <c r="C3437" s="2" t="s">
        <v>647</v>
      </c>
      <c r="D3437" s="11" t="s">
        <v>223</v>
      </c>
      <c r="E3437" s="11"/>
      <c r="F3437" s="11" t="s">
        <v>114</v>
      </c>
      <c r="G3437" s="11" t="s">
        <v>608</v>
      </c>
      <c r="H3437" s="11" t="s">
        <v>7273</v>
      </c>
      <c r="I3437" s="68" t="s">
        <v>2040</v>
      </c>
      <c r="J3437" s="68"/>
      <c r="K3437" s="68"/>
      <c r="L3437" s="68"/>
      <c r="M3437" s="68" t="s">
        <v>2040</v>
      </c>
      <c r="N3437" s="68"/>
      <c r="O3437" s="31" t="s">
        <v>4674</v>
      </c>
      <c r="P3437" s="31">
        <v>3.419</v>
      </c>
    </row>
    <row r="3438" spans="1:16" ht="29" x14ac:dyDescent="0.35">
      <c r="A3438" s="2" t="s">
        <v>645</v>
      </c>
      <c r="B3438" s="27">
        <v>2</v>
      </c>
      <c r="C3438" s="2" t="s">
        <v>647</v>
      </c>
      <c r="D3438" s="11" t="s">
        <v>223</v>
      </c>
      <c r="E3438" s="11"/>
      <c r="F3438" s="11" t="s">
        <v>102</v>
      </c>
      <c r="G3438" s="11" t="s">
        <v>608</v>
      </c>
      <c r="H3438" s="11" t="s">
        <v>7269</v>
      </c>
      <c r="I3438" s="68"/>
      <c r="J3438" s="68"/>
      <c r="K3438" s="68"/>
      <c r="L3438" s="68"/>
      <c r="M3438" s="68"/>
      <c r="N3438" s="68"/>
      <c r="O3438" s="31" t="s">
        <v>1594</v>
      </c>
      <c r="P3438" s="31">
        <v>4.234</v>
      </c>
    </row>
    <row r="3439" spans="1:16" ht="29" x14ac:dyDescent="0.35">
      <c r="A3439" s="2" t="s">
        <v>645</v>
      </c>
      <c r="B3439" s="27">
        <v>2</v>
      </c>
      <c r="C3439" s="2" t="s">
        <v>647</v>
      </c>
      <c r="D3439" s="11" t="s">
        <v>223</v>
      </c>
      <c r="E3439" s="11"/>
      <c r="F3439" s="11" t="s">
        <v>102</v>
      </c>
      <c r="G3439" s="11" t="s">
        <v>608</v>
      </c>
      <c r="H3439" s="11" t="s">
        <v>7279</v>
      </c>
      <c r="I3439" s="68"/>
      <c r="J3439" s="68"/>
      <c r="K3439" s="68"/>
      <c r="L3439" s="68"/>
      <c r="M3439" s="68" t="s">
        <v>2040</v>
      </c>
      <c r="N3439" s="68"/>
      <c r="O3439" s="31" t="s">
        <v>4675</v>
      </c>
      <c r="P3439" s="31">
        <v>3.387</v>
      </c>
    </row>
    <row r="3440" spans="1:16" ht="29" x14ac:dyDescent="0.35">
      <c r="A3440" s="2" t="s">
        <v>645</v>
      </c>
      <c r="B3440" s="27">
        <v>2</v>
      </c>
      <c r="C3440" s="2" t="s">
        <v>647</v>
      </c>
      <c r="D3440" s="11" t="s">
        <v>223</v>
      </c>
      <c r="E3440" s="11"/>
      <c r="F3440" s="11" t="s">
        <v>102</v>
      </c>
      <c r="G3440" s="11" t="s">
        <v>608</v>
      </c>
      <c r="H3440" s="11" t="s">
        <v>7285</v>
      </c>
      <c r="I3440" s="68" t="s">
        <v>2040</v>
      </c>
      <c r="J3440" s="68"/>
      <c r="K3440" s="68"/>
      <c r="L3440" s="68"/>
      <c r="M3440" s="68"/>
      <c r="N3440" s="68"/>
      <c r="O3440" s="31" t="s">
        <v>4676</v>
      </c>
      <c r="P3440" s="31">
        <v>4.8689999999999998</v>
      </c>
    </row>
    <row r="3441" spans="1:16" ht="29" x14ac:dyDescent="0.35">
      <c r="A3441" s="2" t="s">
        <v>645</v>
      </c>
      <c r="B3441" s="27">
        <v>2</v>
      </c>
      <c r="C3441" s="2" t="s">
        <v>647</v>
      </c>
      <c r="D3441" s="11" t="s">
        <v>223</v>
      </c>
      <c r="E3441" s="11"/>
      <c r="F3441" s="11" t="s">
        <v>102</v>
      </c>
      <c r="G3441" s="11" t="s">
        <v>608</v>
      </c>
      <c r="H3441" s="11" t="s">
        <v>7273</v>
      </c>
      <c r="I3441" s="68" t="s">
        <v>2040</v>
      </c>
      <c r="J3441" s="68"/>
      <c r="K3441" s="68"/>
      <c r="L3441" s="68"/>
      <c r="M3441" s="68" t="s">
        <v>2040</v>
      </c>
      <c r="N3441" s="68"/>
      <c r="O3441" s="31" t="s">
        <v>4677</v>
      </c>
      <c r="P3441" s="31">
        <v>4.8689999999999998</v>
      </c>
    </row>
    <row r="3442" spans="1:16" x14ac:dyDescent="0.35">
      <c r="A3442" s="2" t="s">
        <v>645</v>
      </c>
      <c r="B3442" s="27">
        <v>2</v>
      </c>
      <c r="C3442" s="11" t="s">
        <v>648</v>
      </c>
      <c r="D3442" s="11" t="s">
        <v>17</v>
      </c>
      <c r="E3442" s="11"/>
      <c r="F3442" s="33" t="s">
        <v>608</v>
      </c>
      <c r="G3442" s="33" t="s">
        <v>608</v>
      </c>
      <c r="H3442" s="11" t="s">
        <v>7269</v>
      </c>
      <c r="I3442" s="67"/>
      <c r="J3442" s="67"/>
      <c r="K3442" s="67"/>
      <c r="L3442" s="67"/>
      <c r="M3442" s="67"/>
      <c r="N3442" s="67"/>
      <c r="O3442" s="31" t="s">
        <v>1595</v>
      </c>
      <c r="P3442" s="31">
        <v>8.6999999999999994E-2</v>
      </c>
    </row>
    <row r="3443" spans="1:16" x14ac:dyDescent="0.35">
      <c r="A3443" s="2" t="s">
        <v>645</v>
      </c>
      <c r="B3443" s="27">
        <v>2</v>
      </c>
      <c r="C3443" s="11" t="s">
        <v>648</v>
      </c>
      <c r="D3443" s="11" t="s">
        <v>17</v>
      </c>
      <c r="E3443" s="11"/>
      <c r="F3443" s="33" t="s">
        <v>608</v>
      </c>
      <c r="G3443" s="33" t="s">
        <v>608</v>
      </c>
      <c r="H3443" s="11" t="s">
        <v>7279</v>
      </c>
      <c r="I3443" s="68"/>
      <c r="J3443" s="68"/>
      <c r="K3443" s="68"/>
      <c r="L3443" s="68"/>
      <c r="M3443" s="68" t="s">
        <v>2040</v>
      </c>
      <c r="N3443" s="68"/>
      <c r="O3443" s="31" t="s">
        <v>4678</v>
      </c>
      <c r="P3443" s="31">
        <v>7.0000000000000007E-2</v>
      </c>
    </row>
    <row r="3444" spans="1:16" x14ac:dyDescent="0.35">
      <c r="A3444" s="2" t="s">
        <v>645</v>
      </c>
      <c r="B3444" s="27">
        <v>2</v>
      </c>
      <c r="C3444" s="11" t="s">
        <v>648</v>
      </c>
      <c r="D3444" s="11" t="s">
        <v>17</v>
      </c>
      <c r="E3444" s="11"/>
      <c r="F3444" s="33" t="s">
        <v>608</v>
      </c>
      <c r="G3444" s="33" t="s">
        <v>608</v>
      </c>
      <c r="H3444" s="11" t="s">
        <v>2070</v>
      </c>
      <c r="I3444" s="68"/>
      <c r="J3444" s="68"/>
      <c r="K3444" s="68" t="s">
        <v>2040</v>
      </c>
      <c r="L3444" s="68"/>
      <c r="M3444" s="68"/>
      <c r="N3444" s="68"/>
      <c r="O3444" s="31" t="s">
        <v>4679</v>
      </c>
      <c r="P3444" s="31">
        <v>7.8E-2</v>
      </c>
    </row>
    <row r="3445" spans="1:16" x14ac:dyDescent="0.35">
      <c r="A3445" s="2" t="s">
        <v>645</v>
      </c>
      <c r="B3445" s="27">
        <v>2</v>
      </c>
      <c r="C3445" s="11" t="s">
        <v>648</v>
      </c>
      <c r="D3445" s="11" t="s">
        <v>17</v>
      </c>
      <c r="E3445" s="11"/>
      <c r="F3445" s="33" t="s">
        <v>608</v>
      </c>
      <c r="G3445" s="33" t="s">
        <v>608</v>
      </c>
      <c r="H3445" s="11" t="s">
        <v>7277</v>
      </c>
      <c r="I3445" s="68"/>
      <c r="J3445" s="68"/>
      <c r="K3445" s="68" t="s">
        <v>2040</v>
      </c>
      <c r="L3445" s="68"/>
      <c r="M3445" s="68" t="s">
        <v>2040</v>
      </c>
      <c r="N3445" s="68"/>
      <c r="O3445" s="31" t="s">
        <v>4680</v>
      </c>
      <c r="P3445" s="31">
        <v>6.0999999999999999E-2</v>
      </c>
    </row>
    <row r="3446" spans="1:16" x14ac:dyDescent="0.35">
      <c r="A3446" s="2" t="s">
        <v>645</v>
      </c>
      <c r="B3446" s="27">
        <v>2</v>
      </c>
      <c r="C3446" s="11" t="s">
        <v>648</v>
      </c>
      <c r="D3446" s="11" t="s">
        <v>17</v>
      </c>
      <c r="E3446" s="11"/>
      <c r="F3446" s="33" t="s">
        <v>608</v>
      </c>
      <c r="G3446" s="33" t="s">
        <v>608</v>
      </c>
      <c r="H3446" s="11" t="s">
        <v>2071</v>
      </c>
      <c r="I3446" s="68"/>
      <c r="J3446" s="68"/>
      <c r="K3446" s="68"/>
      <c r="L3446" s="68" t="s">
        <v>2040</v>
      </c>
      <c r="M3446" s="68"/>
      <c r="N3446" s="68"/>
      <c r="O3446" s="31" t="s">
        <v>4681</v>
      </c>
      <c r="P3446" s="31">
        <v>4.3999999999999997E-2</v>
      </c>
    </row>
    <row r="3447" spans="1:16" x14ac:dyDescent="0.35">
      <c r="A3447" s="2" t="s">
        <v>645</v>
      </c>
      <c r="B3447" s="27">
        <v>2</v>
      </c>
      <c r="C3447" s="11" t="s">
        <v>648</v>
      </c>
      <c r="D3447" s="11" t="s">
        <v>17</v>
      </c>
      <c r="E3447" s="11"/>
      <c r="F3447" s="33" t="s">
        <v>608</v>
      </c>
      <c r="G3447" s="33" t="s">
        <v>608</v>
      </c>
      <c r="H3447" s="11" t="s">
        <v>7278</v>
      </c>
      <c r="I3447" s="68"/>
      <c r="J3447" s="68"/>
      <c r="K3447" s="68"/>
      <c r="L3447" s="68" t="s">
        <v>2040</v>
      </c>
      <c r="M3447" s="68" t="s">
        <v>2040</v>
      </c>
      <c r="N3447" s="68"/>
      <c r="O3447" s="31" t="s">
        <v>4682</v>
      </c>
      <c r="P3447" s="31">
        <v>2.5999999999999999E-2</v>
      </c>
    </row>
    <row r="3448" spans="1:16" x14ac:dyDescent="0.35">
      <c r="A3448" s="2" t="s">
        <v>645</v>
      </c>
      <c r="B3448" s="27">
        <v>2</v>
      </c>
      <c r="C3448" s="11" t="s">
        <v>648</v>
      </c>
      <c r="D3448" s="11" t="s">
        <v>224</v>
      </c>
      <c r="E3448" s="11"/>
      <c r="F3448" s="33" t="s">
        <v>608</v>
      </c>
      <c r="G3448" s="33" t="s">
        <v>99</v>
      </c>
      <c r="H3448" s="11" t="s">
        <v>7269</v>
      </c>
      <c r="I3448" s="67"/>
      <c r="J3448" s="67"/>
      <c r="K3448" s="67"/>
      <c r="L3448" s="67"/>
      <c r="M3448" s="67"/>
      <c r="N3448" s="67"/>
      <c r="O3448" s="31" t="s">
        <v>1596</v>
      </c>
      <c r="P3448" s="31">
        <v>2.9000000000000001E-2</v>
      </c>
    </row>
    <row r="3449" spans="1:16" x14ac:dyDescent="0.35">
      <c r="A3449" s="2" t="s">
        <v>645</v>
      </c>
      <c r="B3449" s="27">
        <v>2</v>
      </c>
      <c r="C3449" s="11" t="s">
        <v>648</v>
      </c>
      <c r="D3449" s="11" t="s">
        <v>224</v>
      </c>
      <c r="E3449" s="11"/>
      <c r="F3449" s="33" t="s">
        <v>608</v>
      </c>
      <c r="G3449" s="33" t="s">
        <v>99</v>
      </c>
      <c r="H3449" s="11" t="s">
        <v>7279</v>
      </c>
      <c r="I3449" s="68"/>
      <c r="J3449" s="68"/>
      <c r="K3449" s="68"/>
      <c r="L3449" s="68"/>
      <c r="M3449" s="68" t="s">
        <v>2040</v>
      </c>
      <c r="N3449" s="68"/>
      <c r="O3449" s="31" t="s">
        <v>4683</v>
      </c>
      <c r="P3449" s="31">
        <v>2.3E-2</v>
      </c>
    </row>
    <row r="3450" spans="1:16" x14ac:dyDescent="0.35">
      <c r="A3450" s="2" t="s">
        <v>645</v>
      </c>
      <c r="B3450" s="27">
        <v>2</v>
      </c>
      <c r="C3450" s="11" t="s">
        <v>648</v>
      </c>
      <c r="D3450" s="11" t="s">
        <v>224</v>
      </c>
      <c r="E3450" s="11"/>
      <c r="F3450" s="33" t="s">
        <v>608</v>
      </c>
      <c r="G3450" s="33" t="s">
        <v>99</v>
      </c>
      <c r="H3450" s="11" t="s">
        <v>7288</v>
      </c>
      <c r="I3450" s="68"/>
      <c r="J3450" s="68"/>
      <c r="K3450" s="68"/>
      <c r="L3450" s="68"/>
      <c r="M3450" s="68"/>
      <c r="N3450" s="68" t="s">
        <v>2040</v>
      </c>
      <c r="O3450" s="31" t="s">
        <v>4684</v>
      </c>
      <c r="P3450" s="31">
        <v>2.3E-2</v>
      </c>
    </row>
    <row r="3451" spans="1:16" x14ac:dyDescent="0.35">
      <c r="A3451" s="2" t="s">
        <v>645</v>
      </c>
      <c r="B3451" s="27">
        <v>2</v>
      </c>
      <c r="C3451" s="11" t="s">
        <v>648</v>
      </c>
      <c r="D3451" s="11" t="s">
        <v>224</v>
      </c>
      <c r="E3451" s="11"/>
      <c r="F3451" s="33" t="s">
        <v>608</v>
      </c>
      <c r="G3451" s="33" t="s">
        <v>99</v>
      </c>
      <c r="H3451" s="11" t="s">
        <v>7276</v>
      </c>
      <c r="I3451" s="68"/>
      <c r="J3451" s="68"/>
      <c r="K3451" s="68"/>
      <c r="L3451" s="68"/>
      <c r="M3451" s="68" t="s">
        <v>2040</v>
      </c>
      <c r="N3451" s="68" t="s">
        <v>2040</v>
      </c>
      <c r="O3451" s="31" t="s">
        <v>4685</v>
      </c>
      <c r="P3451" s="31">
        <v>1.7000000000000001E-2</v>
      </c>
    </row>
    <row r="3452" spans="1:16" x14ac:dyDescent="0.35">
      <c r="A3452" s="2" t="s">
        <v>645</v>
      </c>
      <c r="B3452" s="27">
        <v>2</v>
      </c>
      <c r="C3452" s="11" t="s">
        <v>648</v>
      </c>
      <c r="D3452" s="11" t="s">
        <v>224</v>
      </c>
      <c r="E3452" s="11"/>
      <c r="F3452" s="33" t="s">
        <v>608</v>
      </c>
      <c r="G3452" s="11" t="s">
        <v>659</v>
      </c>
      <c r="H3452" s="11" t="s">
        <v>7269</v>
      </c>
      <c r="I3452" s="68"/>
      <c r="J3452" s="68"/>
      <c r="K3452" s="68"/>
      <c r="L3452" s="68"/>
      <c r="M3452" s="68"/>
      <c r="N3452" s="68"/>
      <c r="O3452" s="31" t="s">
        <v>1597</v>
      </c>
      <c r="P3452" s="31">
        <v>8.6999999999999994E-2</v>
      </c>
    </row>
    <row r="3453" spans="1:16" x14ac:dyDescent="0.35">
      <c r="A3453" s="2" t="s">
        <v>645</v>
      </c>
      <c r="B3453" s="27">
        <v>2</v>
      </c>
      <c r="C3453" s="11" t="s">
        <v>648</v>
      </c>
      <c r="D3453" s="11" t="s">
        <v>224</v>
      </c>
      <c r="E3453" s="11"/>
      <c r="F3453" s="33" t="s">
        <v>608</v>
      </c>
      <c r="G3453" s="11" t="s">
        <v>659</v>
      </c>
      <c r="H3453" s="11" t="s">
        <v>7279</v>
      </c>
      <c r="I3453" s="68"/>
      <c r="J3453" s="68"/>
      <c r="K3453" s="68"/>
      <c r="L3453" s="68"/>
      <c r="M3453" s="68" t="s">
        <v>2040</v>
      </c>
      <c r="N3453" s="68"/>
      <c r="O3453" s="31" t="s">
        <v>4686</v>
      </c>
      <c r="P3453" s="31">
        <v>7.0000000000000007E-2</v>
      </c>
    </row>
    <row r="3454" spans="1:16" x14ac:dyDescent="0.35">
      <c r="A3454" s="2" t="s">
        <v>645</v>
      </c>
      <c r="B3454" s="27">
        <v>2</v>
      </c>
      <c r="C3454" s="11" t="s">
        <v>648</v>
      </c>
      <c r="D3454" s="11" t="s">
        <v>224</v>
      </c>
      <c r="E3454" s="11"/>
      <c r="F3454" s="33" t="s">
        <v>608</v>
      </c>
      <c r="G3454" s="11" t="s">
        <v>659</v>
      </c>
      <c r="H3454" s="11" t="s">
        <v>7288</v>
      </c>
      <c r="I3454" s="68"/>
      <c r="J3454" s="68"/>
      <c r="K3454" s="68"/>
      <c r="L3454" s="68"/>
      <c r="M3454" s="68"/>
      <c r="N3454" s="68" t="s">
        <v>2040</v>
      </c>
      <c r="O3454" s="31" t="s">
        <v>4687</v>
      </c>
      <c r="P3454" s="31">
        <v>7.0000000000000007E-2</v>
      </c>
    </row>
    <row r="3455" spans="1:16" x14ac:dyDescent="0.35">
      <c r="A3455" s="2" t="s">
        <v>645</v>
      </c>
      <c r="B3455" s="27">
        <v>2</v>
      </c>
      <c r="C3455" s="11" t="s">
        <v>648</v>
      </c>
      <c r="D3455" s="11" t="s">
        <v>224</v>
      </c>
      <c r="E3455" s="11"/>
      <c r="F3455" s="33" t="s">
        <v>608</v>
      </c>
      <c r="G3455" s="11" t="s">
        <v>659</v>
      </c>
      <c r="H3455" s="11" t="s">
        <v>7276</v>
      </c>
      <c r="I3455" s="68"/>
      <c r="J3455" s="68"/>
      <c r="K3455" s="68"/>
      <c r="L3455" s="68"/>
      <c r="M3455" s="68" t="s">
        <v>2040</v>
      </c>
      <c r="N3455" s="68" t="s">
        <v>2040</v>
      </c>
      <c r="O3455" s="31" t="s">
        <v>4688</v>
      </c>
      <c r="P3455" s="31">
        <v>5.1999999999999998E-2</v>
      </c>
    </row>
    <row r="3456" spans="1:16" x14ac:dyDescent="0.35">
      <c r="A3456" s="2" t="s">
        <v>645</v>
      </c>
      <c r="B3456" s="27">
        <v>2</v>
      </c>
      <c r="C3456" s="11" t="s">
        <v>648</v>
      </c>
      <c r="D3456" s="11" t="s">
        <v>225</v>
      </c>
      <c r="E3456" s="11"/>
      <c r="F3456" s="33" t="s">
        <v>608</v>
      </c>
      <c r="G3456" s="33" t="s">
        <v>608</v>
      </c>
      <c r="H3456" s="11" t="s">
        <v>7269</v>
      </c>
      <c r="I3456" s="67"/>
      <c r="J3456" s="67"/>
      <c r="K3456" s="67"/>
      <c r="L3456" s="67"/>
      <c r="M3456" s="67"/>
      <c r="N3456" s="67"/>
      <c r="O3456" s="31" t="s">
        <v>1598</v>
      </c>
      <c r="P3456" s="31">
        <v>8.6999999999999994E-2</v>
      </c>
    </row>
    <row r="3457" spans="1:16" x14ac:dyDescent="0.35">
      <c r="A3457" s="2" t="s">
        <v>645</v>
      </c>
      <c r="B3457" s="27">
        <v>2</v>
      </c>
      <c r="C3457" s="11" t="s">
        <v>648</v>
      </c>
      <c r="D3457" s="11" t="s">
        <v>225</v>
      </c>
      <c r="E3457" s="11"/>
      <c r="F3457" s="33" t="s">
        <v>608</v>
      </c>
      <c r="G3457" s="33" t="s">
        <v>608</v>
      </c>
      <c r="H3457" s="11" t="s">
        <v>7279</v>
      </c>
      <c r="I3457" s="68"/>
      <c r="J3457" s="68"/>
      <c r="K3457" s="68"/>
      <c r="L3457" s="68"/>
      <c r="M3457" s="68" t="s">
        <v>2040</v>
      </c>
      <c r="N3457" s="68"/>
      <c r="O3457" s="31" t="s">
        <v>4689</v>
      </c>
      <c r="P3457" s="31">
        <v>7.0000000000000007E-2</v>
      </c>
    </row>
    <row r="3458" spans="1:16" x14ac:dyDescent="0.35">
      <c r="A3458" s="2" t="s">
        <v>645</v>
      </c>
      <c r="B3458" s="27">
        <v>2</v>
      </c>
      <c r="C3458" s="11" t="s">
        <v>648</v>
      </c>
      <c r="D3458" s="11" t="s">
        <v>226</v>
      </c>
      <c r="E3458" s="11" t="s">
        <v>97</v>
      </c>
      <c r="F3458" s="11" t="s">
        <v>106</v>
      </c>
      <c r="G3458" s="11" t="s">
        <v>608</v>
      </c>
      <c r="H3458" s="11" t="s">
        <v>7269</v>
      </c>
      <c r="I3458" s="68"/>
      <c r="J3458" s="68"/>
      <c r="K3458" s="68"/>
      <c r="L3458" s="68"/>
      <c r="M3458" s="68"/>
      <c r="N3458" s="68"/>
      <c r="O3458" s="31" t="s">
        <v>1599</v>
      </c>
      <c r="P3458" s="31">
        <v>4.3999999999999997E-2</v>
      </c>
    </row>
    <row r="3459" spans="1:16" x14ac:dyDescent="0.35">
      <c r="A3459" s="2" t="s">
        <v>645</v>
      </c>
      <c r="B3459" s="27">
        <v>2</v>
      </c>
      <c r="C3459" s="11" t="s">
        <v>648</v>
      </c>
      <c r="D3459" s="11" t="s">
        <v>226</v>
      </c>
      <c r="E3459" s="11" t="s">
        <v>97</v>
      </c>
      <c r="F3459" s="11" t="s">
        <v>98</v>
      </c>
      <c r="G3459" s="11" t="s">
        <v>608</v>
      </c>
      <c r="H3459" s="11" t="s">
        <v>7269</v>
      </c>
      <c r="I3459" s="68"/>
      <c r="J3459" s="68"/>
      <c r="K3459" s="68"/>
      <c r="L3459" s="68"/>
      <c r="M3459" s="68"/>
      <c r="N3459" s="68"/>
      <c r="O3459" s="31" t="s">
        <v>1600</v>
      </c>
      <c r="P3459" s="31">
        <v>8.6999999999999994E-2</v>
      </c>
    </row>
    <row r="3460" spans="1:16" x14ac:dyDescent="0.35">
      <c r="A3460" s="2" t="s">
        <v>645</v>
      </c>
      <c r="B3460" s="27">
        <v>2</v>
      </c>
      <c r="C3460" s="11" t="s">
        <v>648</v>
      </c>
      <c r="D3460" s="11" t="s">
        <v>226</v>
      </c>
      <c r="E3460" s="11" t="s">
        <v>97</v>
      </c>
      <c r="F3460" s="11" t="s">
        <v>104</v>
      </c>
      <c r="G3460" s="11" t="s">
        <v>608</v>
      </c>
      <c r="H3460" s="11" t="s">
        <v>7269</v>
      </c>
      <c r="I3460" s="68"/>
      <c r="J3460" s="68"/>
      <c r="K3460" s="68"/>
      <c r="L3460" s="68"/>
      <c r="M3460" s="68"/>
      <c r="N3460" s="68"/>
      <c r="O3460" s="31" t="s">
        <v>1601</v>
      </c>
      <c r="P3460" s="31">
        <v>0.189</v>
      </c>
    </row>
    <row r="3461" spans="1:16" x14ac:dyDescent="0.35">
      <c r="A3461" s="2" t="s">
        <v>645</v>
      </c>
      <c r="B3461" s="27">
        <v>2</v>
      </c>
      <c r="C3461" s="11" t="s">
        <v>648</v>
      </c>
      <c r="D3461" s="11" t="s">
        <v>226</v>
      </c>
      <c r="E3461" s="11" t="s">
        <v>97</v>
      </c>
      <c r="F3461" s="11" t="s">
        <v>105</v>
      </c>
      <c r="G3461" s="11" t="s">
        <v>608</v>
      </c>
      <c r="H3461" s="11" t="s">
        <v>7269</v>
      </c>
      <c r="I3461" s="68"/>
      <c r="J3461" s="68"/>
      <c r="K3461" s="68"/>
      <c r="L3461" s="68"/>
      <c r="M3461" s="68"/>
      <c r="N3461" s="68"/>
      <c r="O3461" s="31" t="s">
        <v>1602</v>
      </c>
      <c r="P3461" s="31">
        <v>0.34799999999999998</v>
      </c>
    </row>
    <row r="3462" spans="1:16" x14ac:dyDescent="0.35">
      <c r="A3462" s="2" t="s">
        <v>645</v>
      </c>
      <c r="B3462" s="27">
        <v>2</v>
      </c>
      <c r="C3462" s="11" t="s">
        <v>648</v>
      </c>
      <c r="D3462" s="11" t="s">
        <v>226</v>
      </c>
      <c r="E3462" s="11" t="s">
        <v>97</v>
      </c>
      <c r="F3462" s="11" t="s">
        <v>107</v>
      </c>
      <c r="G3462" s="11" t="s">
        <v>608</v>
      </c>
      <c r="H3462" s="11" t="s">
        <v>7269</v>
      </c>
      <c r="I3462" s="68"/>
      <c r="J3462" s="68"/>
      <c r="K3462" s="68"/>
      <c r="L3462" s="68"/>
      <c r="M3462" s="68"/>
      <c r="N3462" s="68"/>
      <c r="O3462" s="31" t="s">
        <v>1603</v>
      </c>
      <c r="P3462" s="31">
        <v>0.92800000000000005</v>
      </c>
    </row>
    <row r="3463" spans="1:16" x14ac:dyDescent="0.35">
      <c r="A3463" s="2" t="s">
        <v>645</v>
      </c>
      <c r="B3463" s="27">
        <v>2</v>
      </c>
      <c r="C3463" s="11" t="s">
        <v>648</v>
      </c>
      <c r="D3463" s="11" t="s">
        <v>226</v>
      </c>
      <c r="E3463" s="11" t="s">
        <v>97</v>
      </c>
      <c r="F3463" s="11" t="s">
        <v>109</v>
      </c>
      <c r="G3463" s="11" t="s">
        <v>608</v>
      </c>
      <c r="H3463" s="11" t="s">
        <v>7269</v>
      </c>
      <c r="I3463" s="68"/>
      <c r="J3463" s="68"/>
      <c r="K3463" s="68"/>
      <c r="L3463" s="68"/>
      <c r="M3463" s="68"/>
      <c r="N3463" s="68"/>
      <c r="O3463" s="31" t="s">
        <v>1604</v>
      </c>
      <c r="P3463" s="31">
        <v>0.92800000000000005</v>
      </c>
    </row>
    <row r="3464" spans="1:16" x14ac:dyDescent="0.35">
      <c r="A3464" s="2" t="s">
        <v>645</v>
      </c>
      <c r="B3464" s="27">
        <v>2</v>
      </c>
      <c r="C3464" s="11" t="s">
        <v>648</v>
      </c>
      <c r="D3464" s="11" t="s">
        <v>226</v>
      </c>
      <c r="E3464" s="11" t="s">
        <v>97</v>
      </c>
      <c r="F3464" s="11" t="s">
        <v>110</v>
      </c>
      <c r="G3464" s="11" t="s">
        <v>608</v>
      </c>
      <c r="H3464" s="11" t="s">
        <v>7269</v>
      </c>
      <c r="I3464" s="68"/>
      <c r="J3464" s="68"/>
      <c r="K3464" s="68"/>
      <c r="L3464" s="68"/>
      <c r="M3464" s="68"/>
      <c r="N3464" s="68"/>
      <c r="O3464" s="31" t="s">
        <v>1605</v>
      </c>
      <c r="P3464" s="31">
        <v>1.61</v>
      </c>
    </row>
    <row r="3465" spans="1:16" x14ac:dyDescent="0.35">
      <c r="A3465" s="2" t="s">
        <v>645</v>
      </c>
      <c r="B3465" s="27">
        <v>2</v>
      </c>
      <c r="C3465" s="11" t="s">
        <v>648</v>
      </c>
      <c r="D3465" s="11" t="s">
        <v>226</v>
      </c>
      <c r="E3465" s="11" t="s">
        <v>97</v>
      </c>
      <c r="F3465" s="11" t="s">
        <v>111</v>
      </c>
      <c r="G3465" s="11" t="s">
        <v>608</v>
      </c>
      <c r="H3465" s="11" t="s">
        <v>7269</v>
      </c>
      <c r="I3465" s="68"/>
      <c r="J3465" s="68"/>
      <c r="K3465" s="68"/>
      <c r="L3465" s="68"/>
      <c r="M3465" s="68"/>
      <c r="N3465" s="68"/>
      <c r="O3465" s="31" t="s">
        <v>1606</v>
      </c>
      <c r="P3465" s="31">
        <v>1.61</v>
      </c>
    </row>
    <row r="3466" spans="1:16" x14ac:dyDescent="0.35">
      <c r="A3466" s="2" t="s">
        <v>645</v>
      </c>
      <c r="B3466" s="27">
        <v>2</v>
      </c>
      <c r="C3466" s="11" t="s">
        <v>648</v>
      </c>
      <c r="D3466" s="11" t="s">
        <v>226</v>
      </c>
      <c r="E3466" s="11" t="s">
        <v>97</v>
      </c>
      <c r="F3466" s="11" t="s">
        <v>112</v>
      </c>
      <c r="G3466" s="11" t="s">
        <v>608</v>
      </c>
      <c r="H3466" s="11" t="s">
        <v>7269</v>
      </c>
      <c r="I3466" s="68"/>
      <c r="J3466" s="68"/>
      <c r="K3466" s="68"/>
      <c r="L3466" s="68"/>
      <c r="M3466" s="68"/>
      <c r="N3466" s="68"/>
      <c r="O3466" s="31" t="s">
        <v>1607</v>
      </c>
      <c r="P3466" s="31">
        <v>1.61</v>
      </c>
    </row>
    <row r="3467" spans="1:16" x14ac:dyDescent="0.35">
      <c r="A3467" s="2" t="s">
        <v>645</v>
      </c>
      <c r="B3467" s="27">
        <v>2</v>
      </c>
      <c r="C3467" s="11" t="s">
        <v>648</v>
      </c>
      <c r="D3467" s="11" t="s">
        <v>226</v>
      </c>
      <c r="E3467" s="11" t="s">
        <v>97</v>
      </c>
      <c r="F3467" s="11" t="s">
        <v>113</v>
      </c>
      <c r="G3467" s="11" t="s">
        <v>608</v>
      </c>
      <c r="H3467" s="11" t="s">
        <v>7269</v>
      </c>
      <c r="I3467" s="68"/>
      <c r="J3467" s="68"/>
      <c r="K3467" s="68"/>
      <c r="L3467" s="68"/>
      <c r="M3467" s="68"/>
      <c r="N3467" s="68"/>
      <c r="O3467" s="31" t="s">
        <v>1608</v>
      </c>
      <c r="P3467" s="31">
        <v>3.6829999999999998</v>
      </c>
    </row>
    <row r="3468" spans="1:16" x14ac:dyDescent="0.35">
      <c r="A3468" s="2" t="s">
        <v>645</v>
      </c>
      <c r="B3468" s="27">
        <v>2</v>
      </c>
      <c r="C3468" s="11" t="s">
        <v>648</v>
      </c>
      <c r="D3468" s="11" t="s">
        <v>226</v>
      </c>
      <c r="E3468" s="11" t="s">
        <v>97</v>
      </c>
      <c r="F3468" s="11" t="s">
        <v>114</v>
      </c>
      <c r="G3468" s="11" t="s">
        <v>608</v>
      </c>
      <c r="H3468" s="11" t="s">
        <v>7269</v>
      </c>
      <c r="I3468" s="68"/>
      <c r="J3468" s="68"/>
      <c r="K3468" s="68"/>
      <c r="L3468" s="68"/>
      <c r="M3468" s="68"/>
      <c r="N3468" s="68"/>
      <c r="O3468" s="31" t="s">
        <v>1609</v>
      </c>
      <c r="P3468" s="31">
        <v>3.6829999999999998</v>
      </c>
    </row>
    <row r="3469" spans="1:16" x14ac:dyDescent="0.35">
      <c r="A3469" s="2" t="s">
        <v>645</v>
      </c>
      <c r="B3469" s="27">
        <v>2</v>
      </c>
      <c r="C3469" s="11" t="s">
        <v>648</v>
      </c>
      <c r="D3469" s="11" t="s">
        <v>226</v>
      </c>
      <c r="E3469" s="11" t="s">
        <v>97</v>
      </c>
      <c r="F3469" s="11" t="s">
        <v>102</v>
      </c>
      <c r="G3469" s="11" t="s">
        <v>608</v>
      </c>
      <c r="H3469" s="11" t="s">
        <v>7269</v>
      </c>
      <c r="I3469" s="68"/>
      <c r="J3469" s="68"/>
      <c r="K3469" s="68"/>
      <c r="L3469" s="68"/>
      <c r="M3469" s="68"/>
      <c r="N3469" s="68"/>
      <c r="O3469" s="31" t="s">
        <v>1610</v>
      </c>
      <c r="P3469" s="31">
        <v>3.6829999999999998</v>
      </c>
    </row>
    <row r="3470" spans="1:16" ht="29" x14ac:dyDescent="0.35">
      <c r="A3470" s="2" t="s">
        <v>645</v>
      </c>
      <c r="B3470" s="27">
        <v>2</v>
      </c>
      <c r="C3470" s="11" t="s">
        <v>648</v>
      </c>
      <c r="D3470" s="11" t="s">
        <v>321</v>
      </c>
      <c r="E3470" s="11"/>
      <c r="F3470" s="11" t="s">
        <v>252</v>
      </c>
      <c r="G3470" s="11" t="s">
        <v>608</v>
      </c>
      <c r="H3470" s="11" t="s">
        <v>7269</v>
      </c>
      <c r="I3470" s="68"/>
      <c r="J3470" s="68"/>
      <c r="K3470" s="68"/>
      <c r="L3470" s="68"/>
      <c r="M3470" s="68"/>
      <c r="N3470" s="68"/>
      <c r="O3470" s="31" t="s">
        <v>1611</v>
      </c>
      <c r="P3470" s="31">
        <v>1E-3</v>
      </c>
    </row>
    <row r="3471" spans="1:16" ht="29" x14ac:dyDescent="0.35">
      <c r="A3471" s="2" t="s">
        <v>645</v>
      </c>
      <c r="B3471" s="27">
        <v>2</v>
      </c>
      <c r="C3471" s="11" t="s">
        <v>648</v>
      </c>
      <c r="D3471" s="11" t="s">
        <v>321</v>
      </c>
      <c r="E3471" s="11"/>
      <c r="F3471" s="11" t="s">
        <v>252</v>
      </c>
      <c r="G3471" s="11" t="s">
        <v>608</v>
      </c>
      <c r="H3471" s="11" t="s">
        <v>7279</v>
      </c>
      <c r="I3471" s="68"/>
      <c r="J3471" s="68"/>
      <c r="K3471" s="68"/>
      <c r="L3471" s="68"/>
      <c r="M3471" s="68" t="s">
        <v>2040</v>
      </c>
      <c r="N3471" s="68"/>
      <c r="O3471" s="31" t="s">
        <v>4690</v>
      </c>
      <c r="P3471" s="31">
        <v>1E-3</v>
      </c>
    </row>
    <row r="3472" spans="1:16" ht="29" x14ac:dyDescent="0.35">
      <c r="A3472" s="2" t="s">
        <v>645</v>
      </c>
      <c r="B3472" s="27">
        <v>2</v>
      </c>
      <c r="C3472" s="11" t="s">
        <v>648</v>
      </c>
      <c r="D3472" s="11" t="s">
        <v>321</v>
      </c>
      <c r="E3472" s="11"/>
      <c r="F3472" s="11" t="s">
        <v>252</v>
      </c>
      <c r="G3472" s="11" t="s">
        <v>608</v>
      </c>
      <c r="H3472" s="11" t="s">
        <v>7288</v>
      </c>
      <c r="I3472" s="68"/>
      <c r="J3472" s="68"/>
      <c r="K3472" s="68"/>
      <c r="L3472" s="68"/>
      <c r="M3472" s="68"/>
      <c r="N3472" s="68" t="s">
        <v>2040</v>
      </c>
      <c r="O3472" s="31" t="s">
        <v>4691</v>
      </c>
      <c r="P3472" s="31">
        <v>1E-3</v>
      </c>
    </row>
    <row r="3473" spans="1:16" ht="29" x14ac:dyDescent="0.35">
      <c r="A3473" s="2" t="s">
        <v>645</v>
      </c>
      <c r="B3473" s="27">
        <v>2</v>
      </c>
      <c r="C3473" s="11" t="s">
        <v>648</v>
      </c>
      <c r="D3473" s="11" t="s">
        <v>321</v>
      </c>
      <c r="E3473" s="11"/>
      <c r="F3473" s="11" t="s">
        <v>252</v>
      </c>
      <c r="G3473" s="11" t="s">
        <v>608</v>
      </c>
      <c r="H3473" s="11" t="s">
        <v>7276</v>
      </c>
      <c r="I3473" s="68"/>
      <c r="J3473" s="68"/>
      <c r="K3473" s="68"/>
      <c r="L3473" s="68"/>
      <c r="M3473" s="68" t="s">
        <v>2040</v>
      </c>
      <c r="N3473" s="68" t="s">
        <v>2040</v>
      </c>
      <c r="O3473" s="31" t="s">
        <v>4692</v>
      </c>
      <c r="P3473" s="31">
        <v>1E-3</v>
      </c>
    </row>
    <row r="3474" spans="1:16" ht="29" x14ac:dyDescent="0.35">
      <c r="A3474" s="2" t="s">
        <v>645</v>
      </c>
      <c r="B3474" s="27">
        <v>2</v>
      </c>
      <c r="C3474" s="11" t="s">
        <v>648</v>
      </c>
      <c r="D3474" s="11" t="s">
        <v>321</v>
      </c>
      <c r="E3474" s="11"/>
      <c r="F3474" s="11" t="s">
        <v>253</v>
      </c>
      <c r="G3474" s="11" t="s">
        <v>608</v>
      </c>
      <c r="H3474" s="11" t="s">
        <v>7269</v>
      </c>
      <c r="I3474" s="68"/>
      <c r="J3474" s="68"/>
      <c r="K3474" s="68"/>
      <c r="L3474" s="68"/>
      <c r="M3474" s="68"/>
      <c r="N3474" s="68"/>
      <c r="O3474" s="31" t="s">
        <v>1612</v>
      </c>
      <c r="P3474" s="31">
        <v>3.0000000000000001E-3</v>
      </c>
    </row>
    <row r="3475" spans="1:16" ht="29" x14ac:dyDescent="0.35">
      <c r="A3475" s="2" t="s">
        <v>645</v>
      </c>
      <c r="B3475" s="27">
        <v>2</v>
      </c>
      <c r="C3475" s="11" t="s">
        <v>648</v>
      </c>
      <c r="D3475" s="11" t="s">
        <v>321</v>
      </c>
      <c r="E3475" s="11"/>
      <c r="F3475" s="11" t="s">
        <v>253</v>
      </c>
      <c r="G3475" s="11" t="s">
        <v>608</v>
      </c>
      <c r="H3475" s="11" t="s">
        <v>7279</v>
      </c>
      <c r="I3475" s="68"/>
      <c r="J3475" s="68"/>
      <c r="K3475" s="68"/>
      <c r="L3475" s="68"/>
      <c r="M3475" s="68" t="s">
        <v>2040</v>
      </c>
      <c r="N3475" s="68"/>
      <c r="O3475" s="31" t="s">
        <v>4693</v>
      </c>
      <c r="P3475" s="31">
        <v>2E-3</v>
      </c>
    </row>
    <row r="3476" spans="1:16" ht="29" x14ac:dyDescent="0.35">
      <c r="A3476" s="2" t="s">
        <v>645</v>
      </c>
      <c r="B3476" s="27">
        <v>2</v>
      </c>
      <c r="C3476" s="11" t="s">
        <v>648</v>
      </c>
      <c r="D3476" s="11" t="s">
        <v>321</v>
      </c>
      <c r="E3476" s="11"/>
      <c r="F3476" s="11" t="s">
        <v>253</v>
      </c>
      <c r="G3476" s="11" t="s">
        <v>608</v>
      </c>
      <c r="H3476" s="11" t="s">
        <v>7288</v>
      </c>
      <c r="I3476" s="68"/>
      <c r="J3476" s="68"/>
      <c r="K3476" s="68"/>
      <c r="L3476" s="68"/>
      <c r="M3476" s="68"/>
      <c r="N3476" s="68" t="s">
        <v>2040</v>
      </c>
      <c r="O3476" s="31" t="s">
        <v>4694</v>
      </c>
      <c r="P3476" s="31">
        <v>2E-3</v>
      </c>
    </row>
    <row r="3477" spans="1:16" ht="29" x14ac:dyDescent="0.35">
      <c r="A3477" s="2" t="s">
        <v>645</v>
      </c>
      <c r="B3477" s="27">
        <v>2</v>
      </c>
      <c r="C3477" s="11" t="s">
        <v>648</v>
      </c>
      <c r="D3477" s="11" t="s">
        <v>321</v>
      </c>
      <c r="E3477" s="11"/>
      <c r="F3477" s="11" t="s">
        <v>253</v>
      </c>
      <c r="G3477" s="11" t="s">
        <v>608</v>
      </c>
      <c r="H3477" s="11" t="s">
        <v>7276</v>
      </c>
      <c r="I3477" s="68"/>
      <c r="J3477" s="68"/>
      <c r="K3477" s="68"/>
      <c r="L3477" s="68"/>
      <c r="M3477" s="68" t="s">
        <v>2040</v>
      </c>
      <c r="N3477" s="68" t="s">
        <v>2040</v>
      </c>
      <c r="O3477" s="31" t="s">
        <v>4695</v>
      </c>
      <c r="P3477" s="31">
        <v>2E-3</v>
      </c>
    </row>
    <row r="3478" spans="1:16" ht="29" x14ac:dyDescent="0.35">
      <c r="A3478" s="2" t="s">
        <v>645</v>
      </c>
      <c r="B3478" s="27">
        <v>2</v>
      </c>
      <c r="C3478" s="11" t="s">
        <v>648</v>
      </c>
      <c r="D3478" s="11" t="s">
        <v>321</v>
      </c>
      <c r="E3478" s="11"/>
      <c r="F3478" s="11" t="s">
        <v>254</v>
      </c>
      <c r="G3478" s="11" t="s">
        <v>608</v>
      </c>
      <c r="H3478" s="11" t="s">
        <v>7269</v>
      </c>
      <c r="I3478" s="68"/>
      <c r="J3478" s="68"/>
      <c r="K3478" s="68"/>
      <c r="L3478" s="68"/>
      <c r="M3478" s="68"/>
      <c r="N3478" s="68"/>
      <c r="O3478" s="31" t="s">
        <v>1613</v>
      </c>
      <c r="P3478" s="31">
        <v>4.0000000000000001E-3</v>
      </c>
    </row>
    <row r="3479" spans="1:16" ht="29" x14ac:dyDescent="0.35">
      <c r="A3479" s="2" t="s">
        <v>645</v>
      </c>
      <c r="B3479" s="27">
        <v>2</v>
      </c>
      <c r="C3479" s="11" t="s">
        <v>648</v>
      </c>
      <c r="D3479" s="11" t="s">
        <v>321</v>
      </c>
      <c r="E3479" s="11"/>
      <c r="F3479" s="11" t="s">
        <v>254</v>
      </c>
      <c r="G3479" s="11" t="s">
        <v>608</v>
      </c>
      <c r="H3479" s="11" t="s">
        <v>7279</v>
      </c>
      <c r="I3479" s="68"/>
      <c r="J3479" s="68"/>
      <c r="K3479" s="68"/>
      <c r="L3479" s="68"/>
      <c r="M3479" s="68" t="s">
        <v>2040</v>
      </c>
      <c r="N3479" s="68"/>
      <c r="O3479" s="31" t="s">
        <v>4696</v>
      </c>
      <c r="P3479" s="31">
        <v>3.0000000000000001E-3</v>
      </c>
    </row>
    <row r="3480" spans="1:16" ht="29" x14ac:dyDescent="0.35">
      <c r="A3480" s="2" t="s">
        <v>645</v>
      </c>
      <c r="B3480" s="27">
        <v>2</v>
      </c>
      <c r="C3480" s="11" t="s">
        <v>648</v>
      </c>
      <c r="D3480" s="11" t="s">
        <v>321</v>
      </c>
      <c r="E3480" s="11"/>
      <c r="F3480" s="11" t="s">
        <v>254</v>
      </c>
      <c r="G3480" s="11" t="s">
        <v>608</v>
      </c>
      <c r="H3480" s="11" t="s">
        <v>7288</v>
      </c>
      <c r="I3480" s="68"/>
      <c r="J3480" s="68"/>
      <c r="K3480" s="68"/>
      <c r="L3480" s="68"/>
      <c r="M3480" s="68"/>
      <c r="N3480" s="68" t="s">
        <v>2040</v>
      </c>
      <c r="O3480" s="31" t="s">
        <v>4697</v>
      </c>
      <c r="P3480" s="31">
        <v>3.0000000000000001E-3</v>
      </c>
    </row>
    <row r="3481" spans="1:16" ht="29" x14ac:dyDescent="0.35">
      <c r="A3481" s="2" t="s">
        <v>645</v>
      </c>
      <c r="B3481" s="27">
        <v>2</v>
      </c>
      <c r="C3481" s="11" t="s">
        <v>648</v>
      </c>
      <c r="D3481" s="11" t="s">
        <v>321</v>
      </c>
      <c r="E3481" s="11"/>
      <c r="F3481" s="11" t="s">
        <v>254</v>
      </c>
      <c r="G3481" s="11" t="s">
        <v>608</v>
      </c>
      <c r="H3481" s="11" t="s">
        <v>7276</v>
      </c>
      <c r="I3481" s="68"/>
      <c r="J3481" s="68"/>
      <c r="K3481" s="68"/>
      <c r="L3481" s="68"/>
      <c r="M3481" s="68" t="s">
        <v>2040</v>
      </c>
      <c r="N3481" s="68" t="s">
        <v>2040</v>
      </c>
      <c r="O3481" s="31" t="s">
        <v>4698</v>
      </c>
      <c r="P3481" s="31">
        <v>2E-3</v>
      </c>
    </row>
    <row r="3482" spans="1:16" ht="29" x14ac:dyDescent="0.35">
      <c r="A3482" s="2" t="s">
        <v>645</v>
      </c>
      <c r="B3482" s="27">
        <v>2</v>
      </c>
      <c r="C3482" s="11" t="s">
        <v>648</v>
      </c>
      <c r="D3482" s="11" t="s">
        <v>321</v>
      </c>
      <c r="E3482" s="11"/>
      <c r="F3482" s="11" t="s">
        <v>255</v>
      </c>
      <c r="G3482" s="11" t="s">
        <v>608</v>
      </c>
      <c r="H3482" s="11" t="s">
        <v>7269</v>
      </c>
      <c r="I3482" s="68"/>
      <c r="J3482" s="68"/>
      <c r="K3482" s="68"/>
      <c r="L3482" s="68"/>
      <c r="M3482" s="68"/>
      <c r="N3482" s="68"/>
      <c r="O3482" s="31" t="s">
        <v>1614</v>
      </c>
      <c r="P3482" s="31">
        <v>1.4999999999999999E-2</v>
      </c>
    </row>
    <row r="3483" spans="1:16" ht="29" x14ac:dyDescent="0.35">
      <c r="A3483" s="2" t="s">
        <v>645</v>
      </c>
      <c r="B3483" s="27">
        <v>2</v>
      </c>
      <c r="C3483" s="11" t="s">
        <v>648</v>
      </c>
      <c r="D3483" s="11" t="s">
        <v>321</v>
      </c>
      <c r="E3483" s="11"/>
      <c r="F3483" s="11" t="s">
        <v>255</v>
      </c>
      <c r="G3483" s="11" t="s">
        <v>608</v>
      </c>
      <c r="H3483" s="11" t="s">
        <v>7279</v>
      </c>
      <c r="I3483" s="68"/>
      <c r="J3483" s="68"/>
      <c r="K3483" s="68"/>
      <c r="L3483" s="68"/>
      <c r="M3483" s="68" t="s">
        <v>2040</v>
      </c>
      <c r="N3483" s="68"/>
      <c r="O3483" s="31" t="s">
        <v>4699</v>
      </c>
      <c r="P3483" s="31">
        <v>1.2E-2</v>
      </c>
    </row>
    <row r="3484" spans="1:16" ht="29" x14ac:dyDescent="0.35">
      <c r="A3484" s="2" t="s">
        <v>645</v>
      </c>
      <c r="B3484" s="27">
        <v>2</v>
      </c>
      <c r="C3484" s="11" t="s">
        <v>648</v>
      </c>
      <c r="D3484" s="11" t="s">
        <v>321</v>
      </c>
      <c r="E3484" s="11"/>
      <c r="F3484" s="11" t="s">
        <v>255</v>
      </c>
      <c r="G3484" s="11" t="s">
        <v>608</v>
      </c>
      <c r="H3484" s="11" t="s">
        <v>7288</v>
      </c>
      <c r="I3484" s="68"/>
      <c r="J3484" s="68"/>
      <c r="K3484" s="68"/>
      <c r="L3484" s="68"/>
      <c r="M3484" s="68"/>
      <c r="N3484" s="68" t="s">
        <v>2040</v>
      </c>
      <c r="O3484" s="31" t="s">
        <v>4700</v>
      </c>
      <c r="P3484" s="31">
        <v>1.2E-2</v>
      </c>
    </row>
    <row r="3485" spans="1:16" ht="29" x14ac:dyDescent="0.35">
      <c r="A3485" s="2" t="s">
        <v>645</v>
      </c>
      <c r="B3485" s="27">
        <v>2</v>
      </c>
      <c r="C3485" s="11" t="s">
        <v>648</v>
      </c>
      <c r="D3485" s="11" t="s">
        <v>321</v>
      </c>
      <c r="E3485" s="11"/>
      <c r="F3485" s="11" t="s">
        <v>255</v>
      </c>
      <c r="G3485" s="11" t="s">
        <v>608</v>
      </c>
      <c r="H3485" s="11" t="s">
        <v>7276</v>
      </c>
      <c r="I3485" s="68"/>
      <c r="J3485" s="68"/>
      <c r="K3485" s="68"/>
      <c r="L3485" s="68"/>
      <c r="M3485" s="68" t="s">
        <v>2040</v>
      </c>
      <c r="N3485" s="68" t="s">
        <v>2040</v>
      </c>
      <c r="O3485" s="31" t="s">
        <v>4701</v>
      </c>
      <c r="P3485" s="31">
        <v>8.9999999999999993E-3</v>
      </c>
    </row>
    <row r="3486" spans="1:16" ht="29" x14ac:dyDescent="0.35">
      <c r="A3486" s="2" t="s">
        <v>645</v>
      </c>
      <c r="B3486" s="27">
        <v>2</v>
      </c>
      <c r="C3486" s="11" t="s">
        <v>648</v>
      </c>
      <c r="D3486" s="11" t="s">
        <v>321</v>
      </c>
      <c r="E3486" s="11"/>
      <c r="F3486" s="11" t="s">
        <v>241</v>
      </c>
      <c r="G3486" s="11" t="s">
        <v>608</v>
      </c>
      <c r="H3486" s="11" t="s">
        <v>7269</v>
      </c>
      <c r="I3486" s="68"/>
      <c r="J3486" s="68"/>
      <c r="K3486" s="68"/>
      <c r="L3486" s="68"/>
      <c r="M3486" s="68"/>
      <c r="N3486" s="68"/>
      <c r="O3486" s="31" t="s">
        <v>1615</v>
      </c>
      <c r="P3486" s="31">
        <v>2.9000000000000001E-2</v>
      </c>
    </row>
    <row r="3487" spans="1:16" ht="29" x14ac:dyDescent="0.35">
      <c r="A3487" s="2" t="s">
        <v>645</v>
      </c>
      <c r="B3487" s="27">
        <v>2</v>
      </c>
      <c r="C3487" s="11" t="s">
        <v>648</v>
      </c>
      <c r="D3487" s="11" t="s">
        <v>321</v>
      </c>
      <c r="E3487" s="11"/>
      <c r="F3487" s="11" t="s">
        <v>241</v>
      </c>
      <c r="G3487" s="11" t="s">
        <v>608</v>
      </c>
      <c r="H3487" s="11" t="s">
        <v>7279</v>
      </c>
      <c r="I3487" s="68"/>
      <c r="J3487" s="68"/>
      <c r="K3487" s="68"/>
      <c r="L3487" s="68"/>
      <c r="M3487" s="68" t="s">
        <v>2040</v>
      </c>
      <c r="N3487" s="68"/>
      <c r="O3487" s="31" t="s">
        <v>4702</v>
      </c>
      <c r="P3487" s="31">
        <v>2.3E-2</v>
      </c>
    </row>
    <row r="3488" spans="1:16" ht="29" x14ac:dyDescent="0.35">
      <c r="A3488" s="2" t="s">
        <v>645</v>
      </c>
      <c r="B3488" s="27">
        <v>2</v>
      </c>
      <c r="C3488" s="11" t="s">
        <v>648</v>
      </c>
      <c r="D3488" s="11" t="s">
        <v>321</v>
      </c>
      <c r="E3488" s="11"/>
      <c r="F3488" s="11" t="s">
        <v>241</v>
      </c>
      <c r="G3488" s="11" t="s">
        <v>608</v>
      </c>
      <c r="H3488" s="11" t="s">
        <v>7288</v>
      </c>
      <c r="I3488" s="68"/>
      <c r="J3488" s="68"/>
      <c r="K3488" s="68"/>
      <c r="L3488" s="68"/>
      <c r="M3488" s="68"/>
      <c r="N3488" s="68" t="s">
        <v>2040</v>
      </c>
      <c r="O3488" s="31" t="s">
        <v>4703</v>
      </c>
      <c r="P3488" s="31">
        <v>2.3E-2</v>
      </c>
    </row>
    <row r="3489" spans="1:16" ht="29" x14ac:dyDescent="0.35">
      <c r="A3489" s="2" t="s">
        <v>645</v>
      </c>
      <c r="B3489" s="27">
        <v>2</v>
      </c>
      <c r="C3489" s="11" t="s">
        <v>648</v>
      </c>
      <c r="D3489" s="11" t="s">
        <v>321</v>
      </c>
      <c r="E3489" s="11"/>
      <c r="F3489" s="11" t="s">
        <v>241</v>
      </c>
      <c r="G3489" s="11" t="s">
        <v>608</v>
      </c>
      <c r="H3489" s="11" t="s">
        <v>7276</v>
      </c>
      <c r="I3489" s="68"/>
      <c r="J3489" s="68"/>
      <c r="K3489" s="68"/>
      <c r="L3489" s="68"/>
      <c r="M3489" s="68" t="s">
        <v>2040</v>
      </c>
      <c r="N3489" s="68" t="s">
        <v>2040</v>
      </c>
      <c r="O3489" s="31" t="s">
        <v>4704</v>
      </c>
      <c r="P3489" s="31">
        <v>1.7000000000000001E-2</v>
      </c>
    </row>
    <row r="3490" spans="1:16" ht="29" x14ac:dyDescent="0.35">
      <c r="A3490" s="2" t="s">
        <v>645</v>
      </c>
      <c r="B3490" s="27">
        <v>2</v>
      </c>
      <c r="C3490" s="11" t="s">
        <v>648</v>
      </c>
      <c r="D3490" s="11" t="s">
        <v>321</v>
      </c>
      <c r="E3490" s="11"/>
      <c r="F3490" s="11" t="s">
        <v>103</v>
      </c>
      <c r="G3490" s="11" t="s">
        <v>608</v>
      </c>
      <c r="H3490" s="11" t="s">
        <v>7269</v>
      </c>
      <c r="I3490" s="68"/>
      <c r="J3490" s="68"/>
      <c r="K3490" s="68"/>
      <c r="L3490" s="68"/>
      <c r="M3490" s="68"/>
      <c r="N3490" s="68"/>
      <c r="O3490" s="31" t="s">
        <v>1616</v>
      </c>
      <c r="P3490" s="31">
        <v>4.3999999999999997E-2</v>
      </c>
    </row>
    <row r="3491" spans="1:16" ht="29" x14ac:dyDescent="0.35">
      <c r="A3491" s="2" t="s">
        <v>645</v>
      </c>
      <c r="B3491" s="27">
        <v>2</v>
      </c>
      <c r="C3491" s="11" t="s">
        <v>648</v>
      </c>
      <c r="D3491" s="11" t="s">
        <v>321</v>
      </c>
      <c r="E3491" s="11"/>
      <c r="F3491" s="11" t="s">
        <v>103</v>
      </c>
      <c r="G3491" s="11" t="s">
        <v>608</v>
      </c>
      <c r="H3491" s="11" t="s">
        <v>7279</v>
      </c>
      <c r="I3491" s="68"/>
      <c r="J3491" s="68"/>
      <c r="K3491" s="68"/>
      <c r="L3491" s="68"/>
      <c r="M3491" s="68" t="s">
        <v>2040</v>
      </c>
      <c r="N3491" s="68"/>
      <c r="O3491" s="31" t="s">
        <v>4705</v>
      </c>
      <c r="P3491" s="31">
        <v>3.5000000000000003E-2</v>
      </c>
    </row>
    <row r="3492" spans="1:16" ht="29" x14ac:dyDescent="0.35">
      <c r="A3492" s="2" t="s">
        <v>645</v>
      </c>
      <c r="B3492" s="27">
        <v>2</v>
      </c>
      <c r="C3492" s="11" t="s">
        <v>648</v>
      </c>
      <c r="D3492" s="11" t="s">
        <v>321</v>
      </c>
      <c r="E3492" s="11"/>
      <c r="F3492" s="11" t="s">
        <v>103</v>
      </c>
      <c r="G3492" s="11" t="s">
        <v>608</v>
      </c>
      <c r="H3492" s="11" t="s">
        <v>7288</v>
      </c>
      <c r="I3492" s="68"/>
      <c r="J3492" s="68"/>
      <c r="K3492" s="68"/>
      <c r="L3492" s="68"/>
      <c r="M3492" s="68"/>
      <c r="N3492" s="68" t="s">
        <v>2040</v>
      </c>
      <c r="O3492" s="31" t="s">
        <v>4706</v>
      </c>
      <c r="P3492" s="31">
        <v>3.5000000000000003E-2</v>
      </c>
    </row>
    <row r="3493" spans="1:16" ht="29" x14ac:dyDescent="0.35">
      <c r="A3493" s="2" t="s">
        <v>645</v>
      </c>
      <c r="B3493" s="27">
        <v>2</v>
      </c>
      <c r="C3493" s="11" t="s">
        <v>648</v>
      </c>
      <c r="D3493" s="11" t="s">
        <v>321</v>
      </c>
      <c r="E3493" s="11"/>
      <c r="F3493" s="11" t="s">
        <v>103</v>
      </c>
      <c r="G3493" s="11" t="s">
        <v>608</v>
      </c>
      <c r="H3493" s="11" t="s">
        <v>7276</v>
      </c>
      <c r="I3493" s="68"/>
      <c r="J3493" s="68"/>
      <c r="K3493" s="68"/>
      <c r="L3493" s="68"/>
      <c r="M3493" s="68" t="s">
        <v>2040</v>
      </c>
      <c r="N3493" s="68" t="s">
        <v>2040</v>
      </c>
      <c r="O3493" s="31" t="s">
        <v>4707</v>
      </c>
      <c r="P3493" s="31">
        <v>2.5999999999999999E-2</v>
      </c>
    </row>
    <row r="3494" spans="1:16" ht="29" x14ac:dyDescent="0.35">
      <c r="A3494" s="2" t="s">
        <v>645</v>
      </c>
      <c r="B3494" s="27">
        <v>2</v>
      </c>
      <c r="C3494" s="11" t="s">
        <v>648</v>
      </c>
      <c r="D3494" s="11" t="s">
        <v>321</v>
      </c>
      <c r="E3494" s="11"/>
      <c r="F3494" s="11" t="s">
        <v>98</v>
      </c>
      <c r="G3494" s="11" t="s">
        <v>608</v>
      </c>
      <c r="H3494" s="11" t="s">
        <v>7269</v>
      </c>
      <c r="I3494" s="68"/>
      <c r="J3494" s="68"/>
      <c r="K3494" s="68"/>
      <c r="L3494" s="68"/>
      <c r="M3494" s="68"/>
      <c r="N3494" s="68"/>
      <c r="O3494" s="31" t="s">
        <v>1617</v>
      </c>
      <c r="P3494" s="31">
        <v>8.6999999999999994E-2</v>
      </c>
    </row>
    <row r="3495" spans="1:16" ht="29" x14ac:dyDescent="0.35">
      <c r="A3495" s="2" t="s">
        <v>645</v>
      </c>
      <c r="B3495" s="27">
        <v>2</v>
      </c>
      <c r="C3495" s="11" t="s">
        <v>648</v>
      </c>
      <c r="D3495" s="11" t="s">
        <v>321</v>
      </c>
      <c r="E3495" s="11"/>
      <c r="F3495" s="11" t="s">
        <v>98</v>
      </c>
      <c r="G3495" s="11" t="s">
        <v>608</v>
      </c>
      <c r="H3495" s="11" t="s">
        <v>7279</v>
      </c>
      <c r="I3495" s="68"/>
      <c r="J3495" s="68"/>
      <c r="K3495" s="68"/>
      <c r="L3495" s="68"/>
      <c r="M3495" s="68" t="s">
        <v>2040</v>
      </c>
      <c r="N3495" s="68"/>
      <c r="O3495" s="31" t="s">
        <v>4708</v>
      </c>
      <c r="P3495" s="31">
        <v>7.0000000000000007E-2</v>
      </c>
    </row>
    <row r="3496" spans="1:16" ht="29" x14ac:dyDescent="0.35">
      <c r="A3496" s="2" t="s">
        <v>645</v>
      </c>
      <c r="B3496" s="27">
        <v>2</v>
      </c>
      <c r="C3496" s="11" t="s">
        <v>648</v>
      </c>
      <c r="D3496" s="11" t="s">
        <v>321</v>
      </c>
      <c r="E3496" s="11"/>
      <c r="F3496" s="11" t="s">
        <v>98</v>
      </c>
      <c r="G3496" s="11" t="s">
        <v>608</v>
      </c>
      <c r="H3496" s="11" t="s">
        <v>7288</v>
      </c>
      <c r="I3496" s="68"/>
      <c r="J3496" s="68"/>
      <c r="K3496" s="68"/>
      <c r="L3496" s="68"/>
      <c r="M3496" s="68"/>
      <c r="N3496" s="68" t="s">
        <v>2040</v>
      </c>
      <c r="O3496" s="31" t="s">
        <v>4709</v>
      </c>
      <c r="P3496" s="31">
        <v>7.0000000000000007E-2</v>
      </c>
    </row>
    <row r="3497" spans="1:16" ht="29" x14ac:dyDescent="0.35">
      <c r="A3497" s="2" t="s">
        <v>645</v>
      </c>
      <c r="B3497" s="27">
        <v>2</v>
      </c>
      <c r="C3497" s="11" t="s">
        <v>648</v>
      </c>
      <c r="D3497" s="11" t="s">
        <v>321</v>
      </c>
      <c r="E3497" s="11"/>
      <c r="F3497" s="11" t="s">
        <v>98</v>
      </c>
      <c r="G3497" s="11" t="s">
        <v>608</v>
      </c>
      <c r="H3497" s="11" t="s">
        <v>7276</v>
      </c>
      <c r="I3497" s="68"/>
      <c r="J3497" s="68"/>
      <c r="K3497" s="68"/>
      <c r="L3497" s="68"/>
      <c r="M3497" s="68" t="s">
        <v>2040</v>
      </c>
      <c r="N3497" s="68" t="s">
        <v>2040</v>
      </c>
      <c r="O3497" s="31" t="s">
        <v>4710</v>
      </c>
      <c r="P3497" s="31">
        <v>5.1999999999999998E-2</v>
      </c>
    </row>
    <row r="3498" spans="1:16" ht="29" x14ac:dyDescent="0.35">
      <c r="A3498" s="2" t="s">
        <v>645</v>
      </c>
      <c r="B3498" s="27">
        <v>2</v>
      </c>
      <c r="C3498" s="11" t="s">
        <v>648</v>
      </c>
      <c r="D3498" s="11" t="s">
        <v>321</v>
      </c>
      <c r="E3498" s="11"/>
      <c r="F3498" s="11" t="s">
        <v>104</v>
      </c>
      <c r="G3498" s="11" t="s">
        <v>608</v>
      </c>
      <c r="H3498" s="11" t="s">
        <v>7269</v>
      </c>
      <c r="I3498" s="68"/>
      <c r="J3498" s="68"/>
      <c r="K3498" s="68"/>
      <c r="L3498" s="68"/>
      <c r="M3498" s="68"/>
      <c r="N3498" s="68"/>
      <c r="O3498" s="31" t="s">
        <v>1618</v>
      </c>
      <c r="P3498" s="31">
        <v>0.189</v>
      </c>
    </row>
    <row r="3499" spans="1:16" ht="29" x14ac:dyDescent="0.35">
      <c r="A3499" s="2" t="s">
        <v>645</v>
      </c>
      <c r="B3499" s="27">
        <v>2</v>
      </c>
      <c r="C3499" s="11" t="s">
        <v>648</v>
      </c>
      <c r="D3499" s="11" t="s">
        <v>321</v>
      </c>
      <c r="E3499" s="11"/>
      <c r="F3499" s="11" t="s">
        <v>104</v>
      </c>
      <c r="G3499" s="11" t="s">
        <v>608</v>
      </c>
      <c r="H3499" s="11" t="s">
        <v>7279</v>
      </c>
      <c r="I3499" s="68"/>
      <c r="J3499" s="68"/>
      <c r="K3499" s="68"/>
      <c r="L3499" s="68"/>
      <c r="M3499" s="68" t="s">
        <v>2040</v>
      </c>
      <c r="N3499" s="68"/>
      <c r="O3499" s="31" t="s">
        <v>4711</v>
      </c>
      <c r="P3499" s="31">
        <v>0.151</v>
      </c>
    </row>
    <row r="3500" spans="1:16" ht="29" x14ac:dyDescent="0.35">
      <c r="A3500" s="2" t="s">
        <v>645</v>
      </c>
      <c r="B3500" s="27">
        <v>2</v>
      </c>
      <c r="C3500" s="11" t="s">
        <v>648</v>
      </c>
      <c r="D3500" s="11" t="s">
        <v>321</v>
      </c>
      <c r="E3500" s="11"/>
      <c r="F3500" s="11" t="s">
        <v>104</v>
      </c>
      <c r="G3500" s="11" t="s">
        <v>608</v>
      </c>
      <c r="H3500" s="11" t="s">
        <v>7288</v>
      </c>
      <c r="I3500" s="68"/>
      <c r="J3500" s="68"/>
      <c r="K3500" s="68"/>
      <c r="L3500" s="68"/>
      <c r="M3500" s="68"/>
      <c r="N3500" s="68" t="s">
        <v>2040</v>
      </c>
      <c r="O3500" s="31" t="s">
        <v>4712</v>
      </c>
      <c r="P3500" s="31">
        <v>0.151</v>
      </c>
    </row>
    <row r="3501" spans="1:16" ht="29" x14ac:dyDescent="0.35">
      <c r="A3501" s="2" t="s">
        <v>645</v>
      </c>
      <c r="B3501" s="27">
        <v>2</v>
      </c>
      <c r="C3501" s="11" t="s">
        <v>648</v>
      </c>
      <c r="D3501" s="11" t="s">
        <v>321</v>
      </c>
      <c r="E3501" s="11"/>
      <c r="F3501" s="11" t="s">
        <v>104</v>
      </c>
      <c r="G3501" s="11" t="s">
        <v>608</v>
      </c>
      <c r="H3501" s="11" t="s">
        <v>7276</v>
      </c>
      <c r="I3501" s="68"/>
      <c r="J3501" s="68"/>
      <c r="K3501" s="68"/>
      <c r="L3501" s="68"/>
      <c r="M3501" s="68" t="s">
        <v>2040</v>
      </c>
      <c r="N3501" s="68" t="s">
        <v>2040</v>
      </c>
      <c r="O3501" s="31" t="s">
        <v>4713</v>
      </c>
      <c r="P3501" s="31">
        <v>0.113</v>
      </c>
    </row>
    <row r="3502" spans="1:16" ht="29" x14ac:dyDescent="0.35">
      <c r="A3502" s="2" t="s">
        <v>645</v>
      </c>
      <c r="B3502" s="27">
        <v>2</v>
      </c>
      <c r="C3502" s="11" t="s">
        <v>648</v>
      </c>
      <c r="D3502" s="11" t="s">
        <v>321</v>
      </c>
      <c r="E3502" s="11"/>
      <c r="F3502" s="11" t="s">
        <v>105</v>
      </c>
      <c r="G3502" s="11" t="s">
        <v>608</v>
      </c>
      <c r="H3502" s="11" t="s">
        <v>7269</v>
      </c>
      <c r="I3502" s="68"/>
      <c r="J3502" s="68"/>
      <c r="K3502" s="68"/>
      <c r="L3502" s="68"/>
      <c r="M3502" s="68"/>
      <c r="N3502" s="68"/>
      <c r="O3502" s="31" t="s">
        <v>1619</v>
      </c>
      <c r="P3502" s="31">
        <v>0.34799999999999998</v>
      </c>
    </row>
    <row r="3503" spans="1:16" ht="29" x14ac:dyDescent="0.35">
      <c r="A3503" s="2" t="s">
        <v>645</v>
      </c>
      <c r="B3503" s="27">
        <v>2</v>
      </c>
      <c r="C3503" s="11" t="s">
        <v>648</v>
      </c>
      <c r="D3503" s="11" t="s">
        <v>321</v>
      </c>
      <c r="E3503" s="11"/>
      <c r="F3503" s="11" t="s">
        <v>105</v>
      </c>
      <c r="G3503" s="11" t="s">
        <v>608</v>
      </c>
      <c r="H3503" s="11" t="s">
        <v>7279</v>
      </c>
      <c r="I3503" s="68"/>
      <c r="J3503" s="68"/>
      <c r="K3503" s="68"/>
      <c r="L3503" s="68"/>
      <c r="M3503" s="68" t="s">
        <v>2040</v>
      </c>
      <c r="N3503" s="68"/>
      <c r="O3503" s="31" t="s">
        <v>4714</v>
      </c>
      <c r="P3503" s="31">
        <v>0.27800000000000002</v>
      </c>
    </row>
    <row r="3504" spans="1:16" ht="29" x14ac:dyDescent="0.35">
      <c r="A3504" s="2" t="s">
        <v>645</v>
      </c>
      <c r="B3504" s="27">
        <v>2</v>
      </c>
      <c r="C3504" s="11" t="s">
        <v>648</v>
      </c>
      <c r="D3504" s="11" t="s">
        <v>321</v>
      </c>
      <c r="E3504" s="11"/>
      <c r="F3504" s="11" t="s">
        <v>105</v>
      </c>
      <c r="G3504" s="11" t="s">
        <v>608</v>
      </c>
      <c r="H3504" s="11" t="s">
        <v>7288</v>
      </c>
      <c r="I3504" s="68"/>
      <c r="J3504" s="68"/>
      <c r="K3504" s="68"/>
      <c r="L3504" s="68"/>
      <c r="M3504" s="68"/>
      <c r="N3504" s="68" t="s">
        <v>2040</v>
      </c>
      <c r="O3504" s="31" t="s">
        <v>4715</v>
      </c>
      <c r="P3504" s="31">
        <v>0.27800000000000002</v>
      </c>
    </row>
    <row r="3505" spans="1:16" ht="29" x14ac:dyDescent="0.35">
      <c r="A3505" s="2" t="s">
        <v>645</v>
      </c>
      <c r="B3505" s="27">
        <v>2</v>
      </c>
      <c r="C3505" s="11" t="s">
        <v>648</v>
      </c>
      <c r="D3505" s="11" t="s">
        <v>321</v>
      </c>
      <c r="E3505" s="11"/>
      <c r="F3505" s="11" t="s">
        <v>105</v>
      </c>
      <c r="G3505" s="11" t="s">
        <v>608</v>
      </c>
      <c r="H3505" s="11" t="s">
        <v>7276</v>
      </c>
      <c r="I3505" s="68"/>
      <c r="J3505" s="68"/>
      <c r="K3505" s="68"/>
      <c r="L3505" s="68"/>
      <c r="M3505" s="68" t="s">
        <v>2040</v>
      </c>
      <c r="N3505" s="68" t="s">
        <v>2040</v>
      </c>
      <c r="O3505" s="31" t="s">
        <v>4716</v>
      </c>
      <c r="P3505" s="31">
        <v>0.20899999999999999</v>
      </c>
    </row>
    <row r="3506" spans="1:16" ht="29" x14ac:dyDescent="0.35">
      <c r="A3506" s="2" t="s">
        <v>645</v>
      </c>
      <c r="B3506" s="27">
        <v>2</v>
      </c>
      <c r="C3506" s="11" t="s">
        <v>648</v>
      </c>
      <c r="D3506" s="11" t="s">
        <v>321</v>
      </c>
      <c r="E3506" s="11"/>
      <c r="F3506" s="11" t="s">
        <v>107</v>
      </c>
      <c r="G3506" s="11" t="s">
        <v>608</v>
      </c>
      <c r="H3506" s="11" t="s">
        <v>7269</v>
      </c>
      <c r="I3506" s="68"/>
      <c r="J3506" s="68"/>
      <c r="K3506" s="68"/>
      <c r="L3506" s="68"/>
      <c r="M3506" s="68"/>
      <c r="N3506" s="68"/>
      <c r="O3506" s="31" t="s">
        <v>1620</v>
      </c>
      <c r="P3506" s="31">
        <v>0.92800000000000005</v>
      </c>
    </row>
    <row r="3507" spans="1:16" ht="29" x14ac:dyDescent="0.35">
      <c r="A3507" s="2" t="s">
        <v>645</v>
      </c>
      <c r="B3507" s="27">
        <v>2</v>
      </c>
      <c r="C3507" s="11" t="s">
        <v>648</v>
      </c>
      <c r="D3507" s="11" t="s">
        <v>321</v>
      </c>
      <c r="E3507" s="11"/>
      <c r="F3507" s="11" t="s">
        <v>107</v>
      </c>
      <c r="G3507" s="11" t="s">
        <v>608</v>
      </c>
      <c r="H3507" s="11" t="s">
        <v>7279</v>
      </c>
      <c r="I3507" s="68"/>
      <c r="J3507" s="68"/>
      <c r="K3507" s="68"/>
      <c r="L3507" s="68"/>
      <c r="M3507" s="68" t="s">
        <v>2040</v>
      </c>
      <c r="N3507" s="68"/>
      <c r="O3507" s="31" t="s">
        <v>4717</v>
      </c>
      <c r="P3507" s="31">
        <v>0.74199999999999999</v>
      </c>
    </row>
    <row r="3508" spans="1:16" ht="29" x14ac:dyDescent="0.35">
      <c r="A3508" s="2" t="s">
        <v>645</v>
      </c>
      <c r="B3508" s="27">
        <v>2</v>
      </c>
      <c r="C3508" s="11" t="s">
        <v>648</v>
      </c>
      <c r="D3508" s="11" t="s">
        <v>321</v>
      </c>
      <c r="E3508" s="11"/>
      <c r="F3508" s="11" t="s">
        <v>107</v>
      </c>
      <c r="G3508" s="11" t="s">
        <v>608</v>
      </c>
      <c r="H3508" s="11" t="s">
        <v>7288</v>
      </c>
      <c r="I3508" s="68"/>
      <c r="J3508" s="68"/>
      <c r="K3508" s="68"/>
      <c r="L3508" s="68"/>
      <c r="M3508" s="68"/>
      <c r="N3508" s="68" t="s">
        <v>2040</v>
      </c>
      <c r="O3508" s="31" t="s">
        <v>4718</v>
      </c>
      <c r="P3508" s="31">
        <v>0.74199999999999999</v>
      </c>
    </row>
    <row r="3509" spans="1:16" ht="29" x14ac:dyDescent="0.35">
      <c r="A3509" s="2" t="s">
        <v>645</v>
      </c>
      <c r="B3509" s="27">
        <v>2</v>
      </c>
      <c r="C3509" s="11" t="s">
        <v>648</v>
      </c>
      <c r="D3509" s="11" t="s">
        <v>321</v>
      </c>
      <c r="E3509" s="11"/>
      <c r="F3509" s="11" t="s">
        <v>107</v>
      </c>
      <c r="G3509" s="11" t="s">
        <v>608</v>
      </c>
      <c r="H3509" s="11" t="s">
        <v>7276</v>
      </c>
      <c r="I3509" s="68"/>
      <c r="J3509" s="68"/>
      <c r="K3509" s="68"/>
      <c r="L3509" s="68"/>
      <c r="M3509" s="68" t="s">
        <v>2040</v>
      </c>
      <c r="N3509" s="68" t="s">
        <v>2040</v>
      </c>
      <c r="O3509" s="31" t="s">
        <v>4719</v>
      </c>
      <c r="P3509" s="31">
        <v>0.55700000000000005</v>
      </c>
    </row>
    <row r="3510" spans="1:16" ht="29" x14ac:dyDescent="0.35">
      <c r="A3510" s="2" t="s">
        <v>645</v>
      </c>
      <c r="B3510" s="27">
        <v>2</v>
      </c>
      <c r="C3510" s="11" t="s">
        <v>648</v>
      </c>
      <c r="D3510" s="11" t="s">
        <v>321</v>
      </c>
      <c r="E3510" s="11"/>
      <c r="F3510" s="11" t="s">
        <v>109</v>
      </c>
      <c r="G3510" s="11" t="s">
        <v>608</v>
      </c>
      <c r="H3510" s="11" t="s">
        <v>7269</v>
      </c>
      <c r="I3510" s="68"/>
      <c r="J3510" s="68"/>
      <c r="K3510" s="68"/>
      <c r="L3510" s="68"/>
      <c r="M3510" s="68"/>
      <c r="N3510" s="68"/>
      <c r="O3510" s="31" t="s">
        <v>1621</v>
      </c>
      <c r="P3510" s="31">
        <v>0.92800000000000005</v>
      </c>
    </row>
    <row r="3511" spans="1:16" ht="29" x14ac:dyDescent="0.35">
      <c r="A3511" s="2" t="s">
        <v>645</v>
      </c>
      <c r="B3511" s="27">
        <v>2</v>
      </c>
      <c r="C3511" s="11" t="s">
        <v>648</v>
      </c>
      <c r="D3511" s="11" t="s">
        <v>321</v>
      </c>
      <c r="E3511" s="11"/>
      <c r="F3511" s="11" t="s">
        <v>109</v>
      </c>
      <c r="G3511" s="11" t="s">
        <v>608</v>
      </c>
      <c r="H3511" s="11" t="s">
        <v>7279</v>
      </c>
      <c r="I3511" s="68"/>
      <c r="J3511" s="68"/>
      <c r="K3511" s="68"/>
      <c r="L3511" s="68"/>
      <c r="M3511" s="68" t="s">
        <v>2040</v>
      </c>
      <c r="N3511" s="68"/>
      <c r="O3511" s="31" t="s">
        <v>4720</v>
      </c>
      <c r="P3511" s="31">
        <v>0.74199999999999999</v>
      </c>
    </row>
    <row r="3512" spans="1:16" ht="29" x14ac:dyDescent="0.35">
      <c r="A3512" s="2" t="s">
        <v>645</v>
      </c>
      <c r="B3512" s="27">
        <v>2</v>
      </c>
      <c r="C3512" s="11" t="s">
        <v>648</v>
      </c>
      <c r="D3512" s="11" t="s">
        <v>321</v>
      </c>
      <c r="E3512" s="11"/>
      <c r="F3512" s="11" t="s">
        <v>109</v>
      </c>
      <c r="G3512" s="11" t="s">
        <v>608</v>
      </c>
      <c r="H3512" s="11" t="s">
        <v>7288</v>
      </c>
      <c r="I3512" s="68"/>
      <c r="J3512" s="68"/>
      <c r="K3512" s="68"/>
      <c r="L3512" s="68"/>
      <c r="M3512" s="68"/>
      <c r="N3512" s="68" t="s">
        <v>2040</v>
      </c>
      <c r="O3512" s="31" t="s">
        <v>4721</v>
      </c>
      <c r="P3512" s="31">
        <v>0.74199999999999999</v>
      </c>
    </row>
    <row r="3513" spans="1:16" ht="29" x14ac:dyDescent="0.35">
      <c r="A3513" s="2" t="s">
        <v>645</v>
      </c>
      <c r="B3513" s="27">
        <v>2</v>
      </c>
      <c r="C3513" s="11" t="s">
        <v>648</v>
      </c>
      <c r="D3513" s="11" t="s">
        <v>321</v>
      </c>
      <c r="E3513" s="11"/>
      <c r="F3513" s="11" t="s">
        <v>109</v>
      </c>
      <c r="G3513" s="11" t="s">
        <v>608</v>
      </c>
      <c r="H3513" s="11" t="s">
        <v>7276</v>
      </c>
      <c r="I3513" s="68"/>
      <c r="J3513" s="68"/>
      <c r="K3513" s="68"/>
      <c r="L3513" s="68"/>
      <c r="M3513" s="68" t="s">
        <v>2040</v>
      </c>
      <c r="N3513" s="68" t="s">
        <v>2040</v>
      </c>
      <c r="O3513" s="31" t="s">
        <v>4722</v>
      </c>
      <c r="P3513" s="31">
        <v>0.55700000000000005</v>
      </c>
    </row>
    <row r="3514" spans="1:16" ht="29" x14ac:dyDescent="0.35">
      <c r="A3514" s="2" t="s">
        <v>645</v>
      </c>
      <c r="B3514" s="27">
        <v>2</v>
      </c>
      <c r="C3514" s="11" t="s">
        <v>648</v>
      </c>
      <c r="D3514" s="11" t="s">
        <v>321</v>
      </c>
      <c r="E3514" s="11"/>
      <c r="F3514" s="11" t="s">
        <v>110</v>
      </c>
      <c r="G3514" s="11" t="s">
        <v>608</v>
      </c>
      <c r="H3514" s="11" t="s">
        <v>7269</v>
      </c>
      <c r="I3514" s="68"/>
      <c r="J3514" s="68"/>
      <c r="K3514" s="68"/>
      <c r="L3514" s="68"/>
      <c r="M3514" s="68"/>
      <c r="N3514" s="68"/>
      <c r="O3514" s="31" t="s">
        <v>1622</v>
      </c>
      <c r="P3514" s="31">
        <v>1.61</v>
      </c>
    </row>
    <row r="3515" spans="1:16" ht="29" x14ac:dyDescent="0.35">
      <c r="A3515" s="2" t="s">
        <v>645</v>
      </c>
      <c r="B3515" s="27">
        <v>2</v>
      </c>
      <c r="C3515" s="11" t="s">
        <v>648</v>
      </c>
      <c r="D3515" s="11" t="s">
        <v>321</v>
      </c>
      <c r="E3515" s="11"/>
      <c r="F3515" s="11" t="s">
        <v>110</v>
      </c>
      <c r="G3515" s="11" t="s">
        <v>608</v>
      </c>
      <c r="H3515" s="11" t="s">
        <v>7279</v>
      </c>
      <c r="I3515" s="68"/>
      <c r="J3515" s="68"/>
      <c r="K3515" s="68"/>
      <c r="L3515" s="68"/>
      <c r="M3515" s="68" t="s">
        <v>2040</v>
      </c>
      <c r="N3515" s="68"/>
      <c r="O3515" s="31" t="s">
        <v>4723</v>
      </c>
      <c r="P3515" s="31">
        <v>1.288</v>
      </c>
    </row>
    <row r="3516" spans="1:16" ht="29" x14ac:dyDescent="0.35">
      <c r="A3516" s="2" t="s">
        <v>645</v>
      </c>
      <c r="B3516" s="27">
        <v>2</v>
      </c>
      <c r="C3516" s="11" t="s">
        <v>648</v>
      </c>
      <c r="D3516" s="11" t="s">
        <v>321</v>
      </c>
      <c r="E3516" s="11"/>
      <c r="F3516" s="11" t="s">
        <v>110</v>
      </c>
      <c r="G3516" s="11" t="s">
        <v>608</v>
      </c>
      <c r="H3516" s="11" t="s">
        <v>7288</v>
      </c>
      <c r="I3516" s="68"/>
      <c r="J3516" s="68"/>
      <c r="K3516" s="68"/>
      <c r="L3516" s="68"/>
      <c r="M3516" s="68"/>
      <c r="N3516" s="68" t="s">
        <v>2040</v>
      </c>
      <c r="O3516" s="31" t="s">
        <v>4724</v>
      </c>
      <c r="P3516" s="31">
        <v>1.288</v>
      </c>
    </row>
    <row r="3517" spans="1:16" ht="29" x14ac:dyDescent="0.35">
      <c r="A3517" s="2" t="s">
        <v>645</v>
      </c>
      <c r="B3517" s="27">
        <v>2</v>
      </c>
      <c r="C3517" s="11" t="s">
        <v>648</v>
      </c>
      <c r="D3517" s="11" t="s">
        <v>321</v>
      </c>
      <c r="E3517" s="11"/>
      <c r="F3517" s="11" t="s">
        <v>110</v>
      </c>
      <c r="G3517" s="11" t="s">
        <v>608</v>
      </c>
      <c r="H3517" s="11" t="s">
        <v>7276</v>
      </c>
      <c r="I3517" s="68"/>
      <c r="J3517" s="68"/>
      <c r="K3517" s="68"/>
      <c r="L3517" s="68"/>
      <c r="M3517" s="68" t="s">
        <v>2040</v>
      </c>
      <c r="N3517" s="68" t="s">
        <v>2040</v>
      </c>
      <c r="O3517" s="31" t="s">
        <v>4725</v>
      </c>
      <c r="P3517" s="31">
        <v>0.96599999999999997</v>
      </c>
    </row>
    <row r="3518" spans="1:16" ht="29" x14ac:dyDescent="0.35">
      <c r="A3518" s="2" t="s">
        <v>645</v>
      </c>
      <c r="B3518" s="27">
        <v>2</v>
      </c>
      <c r="C3518" s="11" t="s">
        <v>648</v>
      </c>
      <c r="D3518" s="11" t="s">
        <v>321</v>
      </c>
      <c r="E3518" s="11"/>
      <c r="F3518" s="11" t="s">
        <v>111</v>
      </c>
      <c r="G3518" s="11" t="s">
        <v>608</v>
      </c>
      <c r="H3518" s="11" t="s">
        <v>7269</v>
      </c>
      <c r="I3518" s="68"/>
      <c r="J3518" s="68"/>
      <c r="K3518" s="68"/>
      <c r="L3518" s="68"/>
      <c r="M3518" s="68"/>
      <c r="N3518" s="68"/>
      <c r="O3518" s="31" t="s">
        <v>1623</v>
      </c>
      <c r="P3518" s="31">
        <v>1.61</v>
      </c>
    </row>
    <row r="3519" spans="1:16" ht="29" x14ac:dyDescent="0.35">
      <c r="A3519" s="2" t="s">
        <v>645</v>
      </c>
      <c r="B3519" s="27">
        <v>2</v>
      </c>
      <c r="C3519" s="11" t="s">
        <v>648</v>
      </c>
      <c r="D3519" s="11" t="s">
        <v>321</v>
      </c>
      <c r="E3519" s="11"/>
      <c r="F3519" s="11" t="s">
        <v>111</v>
      </c>
      <c r="G3519" s="11" t="s">
        <v>608</v>
      </c>
      <c r="H3519" s="11" t="s">
        <v>7279</v>
      </c>
      <c r="I3519" s="68"/>
      <c r="J3519" s="68"/>
      <c r="K3519" s="68"/>
      <c r="L3519" s="68"/>
      <c r="M3519" s="68" t="s">
        <v>2040</v>
      </c>
      <c r="N3519" s="68"/>
      <c r="O3519" s="31" t="s">
        <v>4726</v>
      </c>
      <c r="P3519" s="31">
        <v>1.288</v>
      </c>
    </row>
    <row r="3520" spans="1:16" ht="29" x14ac:dyDescent="0.35">
      <c r="A3520" s="2" t="s">
        <v>645</v>
      </c>
      <c r="B3520" s="27">
        <v>2</v>
      </c>
      <c r="C3520" s="11" t="s">
        <v>648</v>
      </c>
      <c r="D3520" s="11" t="s">
        <v>321</v>
      </c>
      <c r="E3520" s="11"/>
      <c r="F3520" s="11" t="s">
        <v>111</v>
      </c>
      <c r="G3520" s="11" t="s">
        <v>608</v>
      </c>
      <c r="H3520" s="11" t="s">
        <v>7288</v>
      </c>
      <c r="I3520" s="68"/>
      <c r="J3520" s="68"/>
      <c r="K3520" s="68"/>
      <c r="L3520" s="68"/>
      <c r="M3520" s="68"/>
      <c r="N3520" s="68" t="s">
        <v>2040</v>
      </c>
      <c r="O3520" s="31" t="s">
        <v>4727</v>
      </c>
      <c r="P3520" s="31">
        <v>1.288</v>
      </c>
    </row>
    <row r="3521" spans="1:16" ht="29" x14ac:dyDescent="0.35">
      <c r="A3521" s="2" t="s">
        <v>645</v>
      </c>
      <c r="B3521" s="27">
        <v>2</v>
      </c>
      <c r="C3521" s="11" t="s">
        <v>648</v>
      </c>
      <c r="D3521" s="11" t="s">
        <v>321</v>
      </c>
      <c r="E3521" s="11"/>
      <c r="F3521" s="11" t="s">
        <v>111</v>
      </c>
      <c r="G3521" s="11" t="s">
        <v>608</v>
      </c>
      <c r="H3521" s="11" t="s">
        <v>7276</v>
      </c>
      <c r="I3521" s="68"/>
      <c r="J3521" s="68"/>
      <c r="K3521" s="68"/>
      <c r="L3521" s="68"/>
      <c r="M3521" s="68" t="s">
        <v>2040</v>
      </c>
      <c r="N3521" s="68" t="s">
        <v>2040</v>
      </c>
      <c r="O3521" s="31" t="s">
        <v>4728</v>
      </c>
      <c r="P3521" s="31">
        <v>0.96599999999999997</v>
      </c>
    </row>
    <row r="3522" spans="1:16" ht="29" x14ac:dyDescent="0.35">
      <c r="A3522" s="2" t="s">
        <v>645</v>
      </c>
      <c r="B3522" s="27">
        <v>2</v>
      </c>
      <c r="C3522" s="11" t="s">
        <v>648</v>
      </c>
      <c r="D3522" s="11" t="s">
        <v>321</v>
      </c>
      <c r="E3522" s="11"/>
      <c r="F3522" s="11" t="s">
        <v>112</v>
      </c>
      <c r="G3522" s="11" t="s">
        <v>608</v>
      </c>
      <c r="H3522" s="11" t="s">
        <v>7269</v>
      </c>
      <c r="I3522" s="68"/>
      <c r="J3522" s="68"/>
      <c r="K3522" s="68"/>
      <c r="L3522" s="68"/>
      <c r="M3522" s="68"/>
      <c r="N3522" s="68"/>
      <c r="O3522" s="31" t="s">
        <v>1624</v>
      </c>
      <c r="P3522" s="31">
        <v>1.61</v>
      </c>
    </row>
    <row r="3523" spans="1:16" ht="29" x14ac:dyDescent="0.35">
      <c r="A3523" s="2" t="s">
        <v>645</v>
      </c>
      <c r="B3523" s="27">
        <v>2</v>
      </c>
      <c r="C3523" s="11" t="s">
        <v>648</v>
      </c>
      <c r="D3523" s="11" t="s">
        <v>321</v>
      </c>
      <c r="E3523" s="11"/>
      <c r="F3523" s="11" t="s">
        <v>112</v>
      </c>
      <c r="G3523" s="11" t="s">
        <v>608</v>
      </c>
      <c r="H3523" s="11" t="s">
        <v>7279</v>
      </c>
      <c r="I3523" s="68"/>
      <c r="J3523" s="68"/>
      <c r="K3523" s="68"/>
      <c r="L3523" s="68"/>
      <c r="M3523" s="68" t="s">
        <v>2040</v>
      </c>
      <c r="N3523" s="68"/>
      <c r="O3523" s="31" t="s">
        <v>4729</v>
      </c>
      <c r="P3523" s="31">
        <v>1.288</v>
      </c>
    </row>
    <row r="3524" spans="1:16" ht="29" x14ac:dyDescent="0.35">
      <c r="A3524" s="2" t="s">
        <v>645</v>
      </c>
      <c r="B3524" s="27">
        <v>2</v>
      </c>
      <c r="C3524" s="11" t="s">
        <v>648</v>
      </c>
      <c r="D3524" s="11" t="s">
        <v>321</v>
      </c>
      <c r="E3524" s="11"/>
      <c r="F3524" s="11" t="s">
        <v>112</v>
      </c>
      <c r="G3524" s="11" t="s">
        <v>608</v>
      </c>
      <c r="H3524" s="11" t="s">
        <v>7288</v>
      </c>
      <c r="I3524" s="68"/>
      <c r="J3524" s="68"/>
      <c r="K3524" s="68"/>
      <c r="L3524" s="68"/>
      <c r="M3524" s="68"/>
      <c r="N3524" s="68" t="s">
        <v>2040</v>
      </c>
      <c r="O3524" s="31" t="s">
        <v>4730</v>
      </c>
      <c r="P3524" s="31">
        <v>1.288</v>
      </c>
    </row>
    <row r="3525" spans="1:16" ht="29" x14ac:dyDescent="0.35">
      <c r="A3525" s="2" t="s">
        <v>645</v>
      </c>
      <c r="B3525" s="27">
        <v>2</v>
      </c>
      <c r="C3525" s="11" t="s">
        <v>648</v>
      </c>
      <c r="D3525" s="11" t="s">
        <v>321</v>
      </c>
      <c r="E3525" s="11"/>
      <c r="F3525" s="11" t="s">
        <v>112</v>
      </c>
      <c r="G3525" s="11" t="s">
        <v>608</v>
      </c>
      <c r="H3525" s="11" t="s">
        <v>7276</v>
      </c>
      <c r="I3525" s="68"/>
      <c r="J3525" s="68"/>
      <c r="K3525" s="68"/>
      <c r="L3525" s="68"/>
      <c r="M3525" s="68" t="s">
        <v>2040</v>
      </c>
      <c r="N3525" s="68" t="s">
        <v>2040</v>
      </c>
      <c r="O3525" s="31" t="s">
        <v>4731</v>
      </c>
      <c r="P3525" s="31">
        <v>0.96599999999999997</v>
      </c>
    </row>
    <row r="3526" spans="1:16" ht="29" x14ac:dyDescent="0.35">
      <c r="A3526" s="2" t="s">
        <v>645</v>
      </c>
      <c r="B3526" s="27">
        <v>2</v>
      </c>
      <c r="C3526" s="11" t="s">
        <v>648</v>
      </c>
      <c r="D3526" s="11" t="s">
        <v>321</v>
      </c>
      <c r="E3526" s="11"/>
      <c r="F3526" s="11" t="s">
        <v>113</v>
      </c>
      <c r="G3526" s="11" t="s">
        <v>608</v>
      </c>
      <c r="H3526" s="11" t="s">
        <v>7269</v>
      </c>
      <c r="I3526" s="68"/>
      <c r="J3526" s="68"/>
      <c r="K3526" s="68"/>
      <c r="L3526" s="68"/>
      <c r="M3526" s="68"/>
      <c r="N3526" s="68"/>
      <c r="O3526" s="31" t="s">
        <v>1625</v>
      </c>
      <c r="P3526" s="31">
        <v>3.6829999999999998</v>
      </c>
    </row>
    <row r="3527" spans="1:16" ht="29" x14ac:dyDescent="0.35">
      <c r="A3527" s="2" t="s">
        <v>645</v>
      </c>
      <c r="B3527" s="27">
        <v>2</v>
      </c>
      <c r="C3527" s="11" t="s">
        <v>648</v>
      </c>
      <c r="D3527" s="11" t="s">
        <v>321</v>
      </c>
      <c r="E3527" s="11"/>
      <c r="F3527" s="11" t="s">
        <v>113</v>
      </c>
      <c r="G3527" s="11" t="s">
        <v>608</v>
      </c>
      <c r="H3527" s="11" t="s">
        <v>7279</v>
      </c>
      <c r="I3527" s="68"/>
      <c r="J3527" s="68"/>
      <c r="K3527" s="68"/>
      <c r="L3527" s="68"/>
      <c r="M3527" s="68" t="s">
        <v>2040</v>
      </c>
      <c r="N3527" s="68"/>
      <c r="O3527" s="31" t="s">
        <v>4732</v>
      </c>
      <c r="P3527" s="31">
        <v>2.9460000000000002</v>
      </c>
    </row>
    <row r="3528" spans="1:16" ht="29" x14ac:dyDescent="0.35">
      <c r="A3528" s="2" t="s">
        <v>645</v>
      </c>
      <c r="B3528" s="27">
        <v>2</v>
      </c>
      <c r="C3528" s="11" t="s">
        <v>648</v>
      </c>
      <c r="D3528" s="11" t="s">
        <v>321</v>
      </c>
      <c r="E3528" s="11"/>
      <c r="F3528" s="11" t="s">
        <v>113</v>
      </c>
      <c r="G3528" s="11" t="s">
        <v>608</v>
      </c>
      <c r="H3528" s="11" t="s">
        <v>7288</v>
      </c>
      <c r="I3528" s="68"/>
      <c r="J3528" s="68"/>
      <c r="K3528" s="68"/>
      <c r="L3528" s="68"/>
      <c r="M3528" s="68"/>
      <c r="N3528" s="68" t="s">
        <v>2040</v>
      </c>
      <c r="O3528" s="31" t="s">
        <v>4733</v>
      </c>
      <c r="P3528" s="31">
        <v>2.9460000000000002</v>
      </c>
    </row>
    <row r="3529" spans="1:16" ht="29" x14ac:dyDescent="0.35">
      <c r="A3529" s="2" t="s">
        <v>645</v>
      </c>
      <c r="B3529" s="27">
        <v>2</v>
      </c>
      <c r="C3529" s="11" t="s">
        <v>648</v>
      </c>
      <c r="D3529" s="11" t="s">
        <v>321</v>
      </c>
      <c r="E3529" s="11"/>
      <c r="F3529" s="11" t="s">
        <v>113</v>
      </c>
      <c r="G3529" s="11" t="s">
        <v>608</v>
      </c>
      <c r="H3529" s="11" t="s">
        <v>7276</v>
      </c>
      <c r="I3529" s="68"/>
      <c r="J3529" s="68"/>
      <c r="K3529" s="68"/>
      <c r="L3529" s="68"/>
      <c r="M3529" s="68" t="s">
        <v>2040</v>
      </c>
      <c r="N3529" s="68" t="s">
        <v>2040</v>
      </c>
      <c r="O3529" s="31" t="s">
        <v>4734</v>
      </c>
      <c r="P3529" s="31">
        <v>2.21</v>
      </c>
    </row>
    <row r="3530" spans="1:16" ht="29" x14ac:dyDescent="0.35">
      <c r="A3530" s="2" t="s">
        <v>645</v>
      </c>
      <c r="B3530" s="27">
        <v>2</v>
      </c>
      <c r="C3530" s="11" t="s">
        <v>648</v>
      </c>
      <c r="D3530" s="11" t="s">
        <v>321</v>
      </c>
      <c r="E3530" s="11"/>
      <c r="F3530" s="11" t="s">
        <v>114</v>
      </c>
      <c r="G3530" s="11" t="s">
        <v>608</v>
      </c>
      <c r="H3530" s="11" t="s">
        <v>7269</v>
      </c>
      <c r="I3530" s="68"/>
      <c r="J3530" s="68"/>
      <c r="K3530" s="68"/>
      <c r="L3530" s="68"/>
      <c r="M3530" s="68"/>
      <c r="N3530" s="68"/>
      <c r="O3530" s="31" t="s">
        <v>1626</v>
      </c>
      <c r="P3530" s="31">
        <v>3.6829999999999998</v>
      </c>
    </row>
    <row r="3531" spans="1:16" ht="29" x14ac:dyDescent="0.35">
      <c r="A3531" s="2" t="s">
        <v>645</v>
      </c>
      <c r="B3531" s="27">
        <v>2</v>
      </c>
      <c r="C3531" s="11" t="s">
        <v>648</v>
      </c>
      <c r="D3531" s="11" t="s">
        <v>321</v>
      </c>
      <c r="E3531" s="11"/>
      <c r="F3531" s="11" t="s">
        <v>114</v>
      </c>
      <c r="G3531" s="11" t="s">
        <v>608</v>
      </c>
      <c r="H3531" s="11" t="s">
        <v>7279</v>
      </c>
      <c r="I3531" s="68"/>
      <c r="J3531" s="68"/>
      <c r="K3531" s="68"/>
      <c r="L3531" s="68"/>
      <c r="M3531" s="68" t="s">
        <v>2040</v>
      </c>
      <c r="N3531" s="68"/>
      <c r="O3531" s="31" t="s">
        <v>4735</v>
      </c>
      <c r="P3531" s="31">
        <v>2.9460000000000002</v>
      </c>
    </row>
    <row r="3532" spans="1:16" ht="29" x14ac:dyDescent="0.35">
      <c r="A3532" s="2" t="s">
        <v>645</v>
      </c>
      <c r="B3532" s="27">
        <v>2</v>
      </c>
      <c r="C3532" s="11" t="s">
        <v>648</v>
      </c>
      <c r="D3532" s="11" t="s">
        <v>321</v>
      </c>
      <c r="E3532" s="11"/>
      <c r="F3532" s="11" t="s">
        <v>114</v>
      </c>
      <c r="G3532" s="11" t="s">
        <v>608</v>
      </c>
      <c r="H3532" s="11" t="s">
        <v>7288</v>
      </c>
      <c r="I3532" s="68"/>
      <c r="J3532" s="68"/>
      <c r="K3532" s="68"/>
      <c r="L3532" s="68"/>
      <c r="M3532" s="68"/>
      <c r="N3532" s="68" t="s">
        <v>2040</v>
      </c>
      <c r="O3532" s="31" t="s">
        <v>4736</v>
      </c>
      <c r="P3532" s="31">
        <v>2.9460000000000002</v>
      </c>
    </row>
    <row r="3533" spans="1:16" ht="29" x14ac:dyDescent="0.35">
      <c r="A3533" s="2" t="s">
        <v>645</v>
      </c>
      <c r="B3533" s="27">
        <v>2</v>
      </c>
      <c r="C3533" s="11" t="s">
        <v>648</v>
      </c>
      <c r="D3533" s="11" t="s">
        <v>321</v>
      </c>
      <c r="E3533" s="11"/>
      <c r="F3533" s="11" t="s">
        <v>114</v>
      </c>
      <c r="G3533" s="11" t="s">
        <v>608</v>
      </c>
      <c r="H3533" s="11" t="s">
        <v>7276</v>
      </c>
      <c r="I3533" s="68"/>
      <c r="J3533" s="68"/>
      <c r="K3533" s="68"/>
      <c r="L3533" s="68"/>
      <c r="M3533" s="68" t="s">
        <v>2040</v>
      </c>
      <c r="N3533" s="68" t="s">
        <v>2040</v>
      </c>
      <c r="O3533" s="31" t="s">
        <v>4737</v>
      </c>
      <c r="P3533" s="31">
        <v>2.21</v>
      </c>
    </row>
    <row r="3534" spans="1:16" ht="29" x14ac:dyDescent="0.35">
      <c r="A3534" s="2" t="s">
        <v>645</v>
      </c>
      <c r="B3534" s="27">
        <v>2</v>
      </c>
      <c r="C3534" s="11" t="s">
        <v>648</v>
      </c>
      <c r="D3534" s="11" t="s">
        <v>321</v>
      </c>
      <c r="E3534" s="11"/>
      <c r="F3534" s="11" t="s">
        <v>102</v>
      </c>
      <c r="G3534" s="11" t="s">
        <v>608</v>
      </c>
      <c r="H3534" s="11" t="s">
        <v>7269</v>
      </c>
      <c r="I3534" s="68"/>
      <c r="J3534" s="68"/>
      <c r="K3534" s="68"/>
      <c r="L3534" s="68"/>
      <c r="M3534" s="68"/>
      <c r="N3534" s="68"/>
      <c r="O3534" s="31" t="s">
        <v>1627</v>
      </c>
      <c r="P3534" s="31">
        <v>3.6829999999999998</v>
      </c>
    </row>
    <row r="3535" spans="1:16" ht="29" x14ac:dyDescent="0.35">
      <c r="A3535" s="2" t="s">
        <v>645</v>
      </c>
      <c r="B3535" s="27">
        <v>2</v>
      </c>
      <c r="C3535" s="11" t="s">
        <v>648</v>
      </c>
      <c r="D3535" s="11" t="s">
        <v>321</v>
      </c>
      <c r="E3535" s="11"/>
      <c r="F3535" s="11" t="s">
        <v>102</v>
      </c>
      <c r="G3535" s="11" t="s">
        <v>608</v>
      </c>
      <c r="H3535" s="11" t="s">
        <v>7279</v>
      </c>
      <c r="I3535" s="68"/>
      <c r="J3535" s="68"/>
      <c r="K3535" s="68"/>
      <c r="L3535" s="68"/>
      <c r="M3535" s="68" t="s">
        <v>2040</v>
      </c>
      <c r="N3535" s="68"/>
      <c r="O3535" s="31" t="s">
        <v>4738</v>
      </c>
      <c r="P3535" s="31">
        <v>2.9460000000000002</v>
      </c>
    </row>
    <row r="3536" spans="1:16" ht="29" x14ac:dyDescent="0.35">
      <c r="A3536" s="2" t="s">
        <v>645</v>
      </c>
      <c r="B3536" s="27">
        <v>2</v>
      </c>
      <c r="C3536" s="11" t="s">
        <v>648</v>
      </c>
      <c r="D3536" s="11" t="s">
        <v>321</v>
      </c>
      <c r="E3536" s="11"/>
      <c r="F3536" s="11" t="s">
        <v>102</v>
      </c>
      <c r="G3536" s="11" t="s">
        <v>608</v>
      </c>
      <c r="H3536" s="11" t="s">
        <v>7288</v>
      </c>
      <c r="I3536" s="68"/>
      <c r="J3536" s="68"/>
      <c r="K3536" s="68"/>
      <c r="L3536" s="68"/>
      <c r="M3536" s="68"/>
      <c r="N3536" s="68" t="s">
        <v>2040</v>
      </c>
      <c r="O3536" s="31" t="s">
        <v>4739</v>
      </c>
      <c r="P3536" s="31">
        <v>2.9460000000000002</v>
      </c>
    </row>
    <row r="3537" spans="1:16" ht="29" x14ac:dyDescent="0.35">
      <c r="A3537" s="2" t="s">
        <v>645</v>
      </c>
      <c r="B3537" s="27">
        <v>2</v>
      </c>
      <c r="C3537" s="11" t="s">
        <v>648</v>
      </c>
      <c r="D3537" s="11" t="s">
        <v>321</v>
      </c>
      <c r="E3537" s="11"/>
      <c r="F3537" s="11" t="s">
        <v>102</v>
      </c>
      <c r="G3537" s="11" t="s">
        <v>608</v>
      </c>
      <c r="H3537" s="11" t="s">
        <v>7276</v>
      </c>
      <c r="I3537" s="68"/>
      <c r="J3537" s="68"/>
      <c r="K3537" s="68"/>
      <c r="L3537" s="68"/>
      <c r="M3537" s="68" t="s">
        <v>2040</v>
      </c>
      <c r="N3537" s="68" t="s">
        <v>2040</v>
      </c>
      <c r="O3537" s="31" t="s">
        <v>4740</v>
      </c>
      <c r="P3537" s="31">
        <v>2.21</v>
      </c>
    </row>
    <row r="3538" spans="1:16" x14ac:dyDescent="0.35">
      <c r="A3538" s="2" t="s">
        <v>645</v>
      </c>
      <c r="B3538" s="27">
        <v>2</v>
      </c>
      <c r="C3538" s="2" t="s">
        <v>649</v>
      </c>
      <c r="D3538" s="11" t="s">
        <v>216</v>
      </c>
      <c r="E3538" s="11"/>
      <c r="F3538" s="11" t="s">
        <v>106</v>
      </c>
      <c r="G3538" s="11" t="s">
        <v>608</v>
      </c>
      <c r="H3538" s="11" t="s">
        <v>7269</v>
      </c>
      <c r="I3538" s="68"/>
      <c r="J3538" s="68"/>
      <c r="K3538" s="68"/>
      <c r="L3538" s="68"/>
      <c r="M3538" s="68"/>
      <c r="N3538" s="68"/>
      <c r="O3538" s="31" t="s">
        <v>1628</v>
      </c>
      <c r="P3538" s="31">
        <v>4.3999999999999997E-2</v>
      </c>
    </row>
    <row r="3539" spans="1:16" x14ac:dyDescent="0.35">
      <c r="A3539" s="2" t="s">
        <v>645</v>
      </c>
      <c r="B3539" s="27">
        <v>2</v>
      </c>
      <c r="C3539" s="2" t="s">
        <v>649</v>
      </c>
      <c r="D3539" s="11" t="s">
        <v>216</v>
      </c>
      <c r="E3539" s="11"/>
      <c r="F3539" s="11" t="s">
        <v>106</v>
      </c>
      <c r="G3539" s="11" t="s">
        <v>608</v>
      </c>
      <c r="H3539" s="11" t="s">
        <v>7279</v>
      </c>
      <c r="I3539" s="68"/>
      <c r="J3539" s="68"/>
      <c r="K3539" s="68"/>
      <c r="L3539" s="68"/>
      <c r="M3539" s="68" t="s">
        <v>2040</v>
      </c>
      <c r="N3539" s="68"/>
      <c r="O3539" s="31" t="s">
        <v>4741</v>
      </c>
      <c r="P3539" s="31">
        <v>3.5000000000000003E-2</v>
      </c>
    </row>
    <row r="3540" spans="1:16" x14ac:dyDescent="0.35">
      <c r="A3540" s="2" t="s">
        <v>645</v>
      </c>
      <c r="B3540" s="27">
        <v>2</v>
      </c>
      <c r="C3540" s="2" t="s">
        <v>649</v>
      </c>
      <c r="D3540" s="11" t="s">
        <v>216</v>
      </c>
      <c r="E3540" s="11"/>
      <c r="F3540" s="11" t="s">
        <v>98</v>
      </c>
      <c r="G3540" s="11" t="s">
        <v>608</v>
      </c>
      <c r="H3540" s="11" t="s">
        <v>7269</v>
      </c>
      <c r="I3540" s="68"/>
      <c r="J3540" s="68"/>
      <c r="K3540" s="68"/>
      <c r="L3540" s="68"/>
      <c r="M3540" s="68"/>
      <c r="N3540" s="68"/>
      <c r="O3540" s="31" t="s">
        <v>1629</v>
      </c>
      <c r="P3540" s="31">
        <v>0.10199999999999999</v>
      </c>
    </row>
    <row r="3541" spans="1:16" x14ac:dyDescent="0.35">
      <c r="A3541" s="2" t="s">
        <v>645</v>
      </c>
      <c r="B3541" s="27">
        <v>2</v>
      </c>
      <c r="C3541" s="2" t="s">
        <v>649</v>
      </c>
      <c r="D3541" s="11" t="s">
        <v>216</v>
      </c>
      <c r="E3541" s="11"/>
      <c r="F3541" s="11" t="s">
        <v>98</v>
      </c>
      <c r="G3541" s="11" t="s">
        <v>608</v>
      </c>
      <c r="H3541" s="11" t="s">
        <v>7279</v>
      </c>
      <c r="I3541" s="68"/>
      <c r="J3541" s="68"/>
      <c r="K3541" s="68"/>
      <c r="L3541" s="68"/>
      <c r="M3541" s="68" t="s">
        <v>2040</v>
      </c>
      <c r="N3541" s="68"/>
      <c r="O3541" s="31" t="s">
        <v>4742</v>
      </c>
      <c r="P3541" s="31">
        <v>8.2000000000000003E-2</v>
      </c>
    </row>
    <row r="3542" spans="1:16" x14ac:dyDescent="0.35">
      <c r="A3542" s="2" t="s">
        <v>645</v>
      </c>
      <c r="B3542" s="27">
        <v>2</v>
      </c>
      <c r="C3542" s="2" t="s">
        <v>649</v>
      </c>
      <c r="D3542" s="11" t="s">
        <v>216</v>
      </c>
      <c r="E3542" s="11"/>
      <c r="F3542" s="11" t="s">
        <v>104</v>
      </c>
      <c r="G3542" s="11" t="s">
        <v>608</v>
      </c>
      <c r="H3542" s="11" t="s">
        <v>7269</v>
      </c>
      <c r="I3542" s="68"/>
      <c r="J3542" s="68"/>
      <c r="K3542" s="68"/>
      <c r="L3542" s="68"/>
      <c r="M3542" s="68"/>
      <c r="N3542" s="68"/>
      <c r="O3542" s="31" t="s">
        <v>1630</v>
      </c>
      <c r="P3542" s="31">
        <v>0.218</v>
      </c>
    </row>
    <row r="3543" spans="1:16" x14ac:dyDescent="0.35">
      <c r="A3543" s="2" t="s">
        <v>645</v>
      </c>
      <c r="B3543" s="27">
        <v>2</v>
      </c>
      <c r="C3543" s="2" t="s">
        <v>649</v>
      </c>
      <c r="D3543" s="11" t="s">
        <v>216</v>
      </c>
      <c r="E3543" s="11"/>
      <c r="F3543" s="11" t="s">
        <v>104</v>
      </c>
      <c r="G3543" s="11" t="s">
        <v>608</v>
      </c>
      <c r="H3543" s="11" t="s">
        <v>7279</v>
      </c>
      <c r="I3543" s="68"/>
      <c r="J3543" s="68"/>
      <c r="K3543" s="68"/>
      <c r="L3543" s="68"/>
      <c r="M3543" s="68" t="s">
        <v>2040</v>
      </c>
      <c r="N3543" s="68"/>
      <c r="O3543" s="31" t="s">
        <v>4743</v>
      </c>
      <c r="P3543" s="31">
        <v>0.17399999999999999</v>
      </c>
    </row>
    <row r="3544" spans="1:16" x14ac:dyDescent="0.35">
      <c r="A3544" s="2" t="s">
        <v>645</v>
      </c>
      <c r="B3544" s="27">
        <v>2</v>
      </c>
      <c r="C3544" s="2" t="s">
        <v>649</v>
      </c>
      <c r="D3544" s="11" t="s">
        <v>216</v>
      </c>
      <c r="E3544" s="11"/>
      <c r="F3544" s="11" t="s">
        <v>105</v>
      </c>
      <c r="G3544" s="11" t="s">
        <v>608</v>
      </c>
      <c r="H3544" s="11" t="s">
        <v>7269</v>
      </c>
      <c r="I3544" s="68"/>
      <c r="J3544" s="68"/>
      <c r="K3544" s="68"/>
      <c r="L3544" s="68"/>
      <c r="M3544" s="68"/>
      <c r="N3544" s="68"/>
      <c r="O3544" s="31" t="s">
        <v>1631</v>
      </c>
      <c r="P3544" s="31">
        <v>0.36299999999999999</v>
      </c>
    </row>
    <row r="3545" spans="1:16" x14ac:dyDescent="0.35">
      <c r="A3545" s="2" t="s">
        <v>645</v>
      </c>
      <c r="B3545" s="27">
        <v>2</v>
      </c>
      <c r="C3545" s="2" t="s">
        <v>649</v>
      </c>
      <c r="D3545" s="11" t="s">
        <v>216</v>
      </c>
      <c r="E3545" s="11"/>
      <c r="F3545" s="11" t="s">
        <v>105</v>
      </c>
      <c r="G3545" s="11" t="s">
        <v>608</v>
      </c>
      <c r="H3545" s="11" t="s">
        <v>7279</v>
      </c>
      <c r="I3545" s="68"/>
      <c r="J3545" s="68"/>
      <c r="K3545" s="68"/>
      <c r="L3545" s="68"/>
      <c r="M3545" s="68" t="s">
        <v>2040</v>
      </c>
      <c r="N3545" s="68"/>
      <c r="O3545" s="31" t="s">
        <v>4744</v>
      </c>
      <c r="P3545" s="31">
        <v>0.28999999999999998</v>
      </c>
    </row>
    <row r="3546" spans="1:16" x14ac:dyDescent="0.35">
      <c r="A3546" s="2" t="s">
        <v>645</v>
      </c>
      <c r="B3546" s="27">
        <v>2</v>
      </c>
      <c r="C3546" s="2" t="s">
        <v>649</v>
      </c>
      <c r="D3546" s="11" t="s">
        <v>216</v>
      </c>
      <c r="E3546" s="11"/>
      <c r="F3546" s="11" t="s">
        <v>107</v>
      </c>
      <c r="G3546" s="11" t="s">
        <v>608</v>
      </c>
      <c r="H3546" s="11" t="s">
        <v>7269</v>
      </c>
      <c r="I3546" s="68"/>
      <c r="J3546" s="68"/>
      <c r="K3546" s="68"/>
      <c r="L3546" s="68"/>
      <c r="M3546" s="68"/>
      <c r="N3546" s="68"/>
      <c r="O3546" s="31" t="s">
        <v>1632</v>
      </c>
      <c r="P3546" s="31">
        <v>0.63800000000000001</v>
      </c>
    </row>
    <row r="3547" spans="1:16" x14ac:dyDescent="0.35">
      <c r="A3547" s="2" t="s">
        <v>645</v>
      </c>
      <c r="B3547" s="27">
        <v>2</v>
      </c>
      <c r="C3547" s="2" t="s">
        <v>649</v>
      </c>
      <c r="D3547" s="11" t="s">
        <v>216</v>
      </c>
      <c r="E3547" s="11"/>
      <c r="F3547" s="11" t="s">
        <v>107</v>
      </c>
      <c r="G3547" s="11" t="s">
        <v>608</v>
      </c>
      <c r="H3547" s="11" t="s">
        <v>7279</v>
      </c>
      <c r="I3547" s="68"/>
      <c r="J3547" s="68"/>
      <c r="K3547" s="68"/>
      <c r="L3547" s="68"/>
      <c r="M3547" s="68" t="s">
        <v>2040</v>
      </c>
      <c r="N3547" s="68"/>
      <c r="O3547" s="31" t="s">
        <v>4745</v>
      </c>
      <c r="P3547" s="31">
        <v>0.51</v>
      </c>
    </row>
    <row r="3548" spans="1:16" x14ac:dyDescent="0.35">
      <c r="A3548" s="2" t="s">
        <v>645</v>
      </c>
      <c r="B3548" s="27">
        <v>2</v>
      </c>
      <c r="C3548" s="2" t="s">
        <v>649</v>
      </c>
      <c r="D3548" s="11" t="s">
        <v>216</v>
      </c>
      <c r="E3548" s="11"/>
      <c r="F3548" s="11" t="s">
        <v>109</v>
      </c>
      <c r="G3548" s="11" t="s">
        <v>608</v>
      </c>
      <c r="H3548" s="11" t="s">
        <v>7269</v>
      </c>
      <c r="I3548" s="68"/>
      <c r="J3548" s="68"/>
      <c r="K3548" s="68"/>
      <c r="L3548" s="68"/>
      <c r="M3548" s="68"/>
      <c r="N3548" s="68"/>
      <c r="O3548" s="31" t="s">
        <v>1633</v>
      </c>
      <c r="P3548" s="31">
        <v>1.0589999999999999</v>
      </c>
    </row>
    <row r="3549" spans="1:16" x14ac:dyDescent="0.35">
      <c r="A3549" s="2" t="s">
        <v>645</v>
      </c>
      <c r="B3549" s="27">
        <v>2</v>
      </c>
      <c r="C3549" s="2" t="s">
        <v>649</v>
      </c>
      <c r="D3549" s="11" t="s">
        <v>216</v>
      </c>
      <c r="E3549" s="11"/>
      <c r="F3549" s="11" t="s">
        <v>109</v>
      </c>
      <c r="G3549" s="11" t="s">
        <v>608</v>
      </c>
      <c r="H3549" s="11" t="s">
        <v>7279</v>
      </c>
      <c r="I3549" s="68"/>
      <c r="J3549" s="68"/>
      <c r="K3549" s="68"/>
      <c r="L3549" s="68"/>
      <c r="M3549" s="68" t="s">
        <v>2040</v>
      </c>
      <c r="N3549" s="68"/>
      <c r="O3549" s="31" t="s">
        <v>4746</v>
      </c>
      <c r="P3549" s="31">
        <v>0.84699999999999998</v>
      </c>
    </row>
    <row r="3550" spans="1:16" x14ac:dyDescent="0.35">
      <c r="A3550" s="2" t="s">
        <v>645</v>
      </c>
      <c r="B3550" s="27">
        <v>2</v>
      </c>
      <c r="C3550" s="2" t="s">
        <v>649</v>
      </c>
      <c r="D3550" s="11" t="s">
        <v>216</v>
      </c>
      <c r="E3550" s="11"/>
      <c r="F3550" s="11" t="s">
        <v>100</v>
      </c>
      <c r="G3550" s="11" t="s">
        <v>608</v>
      </c>
      <c r="H3550" s="11" t="s">
        <v>7269</v>
      </c>
      <c r="I3550" s="68"/>
      <c r="J3550" s="68"/>
      <c r="K3550" s="68"/>
      <c r="L3550" s="68"/>
      <c r="M3550" s="68"/>
      <c r="N3550" s="68"/>
      <c r="O3550" s="31" t="s">
        <v>1634</v>
      </c>
      <c r="P3550" s="31">
        <v>1.48</v>
      </c>
    </row>
    <row r="3551" spans="1:16" x14ac:dyDescent="0.35">
      <c r="A3551" s="2" t="s">
        <v>645</v>
      </c>
      <c r="B3551" s="27">
        <v>2</v>
      </c>
      <c r="C3551" s="2" t="s">
        <v>649</v>
      </c>
      <c r="D3551" s="11" t="s">
        <v>216</v>
      </c>
      <c r="E3551" s="11"/>
      <c r="F3551" s="11" t="s">
        <v>100</v>
      </c>
      <c r="G3551" s="11" t="s">
        <v>608</v>
      </c>
      <c r="H3551" s="11" t="s">
        <v>7279</v>
      </c>
      <c r="I3551" s="68"/>
      <c r="J3551" s="68"/>
      <c r="K3551" s="68"/>
      <c r="L3551" s="68"/>
      <c r="M3551" s="68" t="s">
        <v>2040</v>
      </c>
      <c r="N3551" s="68"/>
      <c r="O3551" s="31" t="s">
        <v>4747</v>
      </c>
      <c r="P3551" s="31">
        <v>1.1839999999999999</v>
      </c>
    </row>
    <row r="3552" spans="1:16" x14ac:dyDescent="0.35">
      <c r="A3552" s="2" t="s">
        <v>645</v>
      </c>
      <c r="B3552" s="27">
        <v>2</v>
      </c>
      <c r="C3552" s="2" t="s">
        <v>649</v>
      </c>
      <c r="D3552" s="11" t="s">
        <v>217</v>
      </c>
      <c r="E3552" s="11"/>
      <c r="F3552" s="33" t="s">
        <v>608</v>
      </c>
      <c r="G3552" s="33" t="s">
        <v>608</v>
      </c>
      <c r="H3552" s="11" t="s">
        <v>7269</v>
      </c>
      <c r="I3552" s="67"/>
      <c r="J3552" s="67"/>
      <c r="K3552" s="67"/>
      <c r="L3552" s="67"/>
      <c r="M3552" s="67"/>
      <c r="N3552" s="67"/>
      <c r="O3552" s="31" t="s">
        <v>1635</v>
      </c>
      <c r="P3552" s="31">
        <v>8.6999999999999994E-2</v>
      </c>
    </row>
    <row r="3553" spans="1:16" x14ac:dyDescent="0.35">
      <c r="A3553" s="2" t="s">
        <v>645</v>
      </c>
      <c r="B3553" s="27">
        <v>2</v>
      </c>
      <c r="C3553" s="2" t="s">
        <v>649</v>
      </c>
      <c r="D3553" s="11" t="s">
        <v>217</v>
      </c>
      <c r="E3553" s="11"/>
      <c r="F3553" s="33" t="s">
        <v>608</v>
      </c>
      <c r="G3553" s="33" t="s">
        <v>608</v>
      </c>
      <c r="H3553" s="11" t="s">
        <v>7279</v>
      </c>
      <c r="I3553" s="68"/>
      <c r="J3553" s="68"/>
      <c r="K3553" s="68"/>
      <c r="L3553" s="68"/>
      <c r="M3553" s="68" t="s">
        <v>2040</v>
      </c>
      <c r="N3553" s="68"/>
      <c r="O3553" s="31" t="s">
        <v>4748</v>
      </c>
      <c r="P3553" s="31">
        <v>7.0000000000000007E-2</v>
      </c>
    </row>
    <row r="3554" spans="1:16" x14ac:dyDescent="0.35">
      <c r="A3554" s="2" t="s">
        <v>645</v>
      </c>
      <c r="B3554" s="27">
        <v>2</v>
      </c>
      <c r="C3554" s="2" t="s">
        <v>649</v>
      </c>
      <c r="D3554" s="11" t="s">
        <v>218</v>
      </c>
      <c r="E3554" s="11"/>
      <c r="F3554" s="11" t="s">
        <v>219</v>
      </c>
      <c r="G3554" s="11" t="s">
        <v>608</v>
      </c>
      <c r="H3554" s="11" t="s">
        <v>7269</v>
      </c>
      <c r="I3554" s="68"/>
      <c r="J3554" s="68"/>
      <c r="K3554" s="68"/>
      <c r="L3554" s="68"/>
      <c r="M3554" s="68"/>
      <c r="N3554" s="68"/>
      <c r="O3554" s="31" t="s">
        <v>1636</v>
      </c>
      <c r="P3554" s="31">
        <v>0.76900000000000002</v>
      </c>
    </row>
    <row r="3555" spans="1:16" x14ac:dyDescent="0.35">
      <c r="A3555" s="2" t="s">
        <v>645</v>
      </c>
      <c r="B3555" s="27">
        <v>2</v>
      </c>
      <c r="C3555" s="2" t="s">
        <v>649</v>
      </c>
      <c r="D3555" s="11" t="s">
        <v>218</v>
      </c>
      <c r="E3555" s="11"/>
      <c r="F3555" s="11" t="s">
        <v>219</v>
      </c>
      <c r="G3555" s="11" t="s">
        <v>608</v>
      </c>
      <c r="H3555" s="11" t="s">
        <v>7279</v>
      </c>
      <c r="I3555" s="68"/>
      <c r="J3555" s="68"/>
      <c r="K3555" s="68"/>
      <c r="L3555" s="68"/>
      <c r="M3555" s="68" t="s">
        <v>2040</v>
      </c>
      <c r="N3555" s="68"/>
      <c r="O3555" s="31" t="s">
        <v>4749</v>
      </c>
      <c r="P3555" s="31">
        <v>0.61499999999999999</v>
      </c>
    </row>
    <row r="3556" spans="1:16" x14ac:dyDescent="0.35">
      <c r="A3556" s="2" t="s">
        <v>645</v>
      </c>
      <c r="B3556" s="27">
        <v>2</v>
      </c>
      <c r="C3556" s="2" t="s">
        <v>649</v>
      </c>
      <c r="D3556" s="11" t="s">
        <v>218</v>
      </c>
      <c r="E3556" s="11"/>
      <c r="F3556" s="11" t="s">
        <v>220</v>
      </c>
      <c r="G3556" s="11" t="s">
        <v>608</v>
      </c>
      <c r="H3556" s="11" t="s">
        <v>7269</v>
      </c>
      <c r="I3556" s="68"/>
      <c r="J3556" s="68"/>
      <c r="K3556" s="68"/>
      <c r="L3556" s="68"/>
      <c r="M3556" s="68"/>
      <c r="N3556" s="68"/>
      <c r="O3556" s="31" t="s">
        <v>1637</v>
      </c>
      <c r="P3556" s="31">
        <v>1.5369999999999999</v>
      </c>
    </row>
    <row r="3557" spans="1:16" x14ac:dyDescent="0.35">
      <c r="A3557" s="2" t="s">
        <v>645</v>
      </c>
      <c r="B3557" s="27">
        <v>2</v>
      </c>
      <c r="C3557" s="2" t="s">
        <v>649</v>
      </c>
      <c r="D3557" s="11" t="s">
        <v>218</v>
      </c>
      <c r="E3557" s="11"/>
      <c r="F3557" s="11" t="s">
        <v>220</v>
      </c>
      <c r="G3557" s="11" t="s">
        <v>608</v>
      </c>
      <c r="H3557" s="11" t="s">
        <v>7279</v>
      </c>
      <c r="I3557" s="68"/>
      <c r="J3557" s="68"/>
      <c r="K3557" s="68"/>
      <c r="L3557" s="68"/>
      <c r="M3557" s="68" t="s">
        <v>2040</v>
      </c>
      <c r="N3557" s="68"/>
      <c r="O3557" s="31" t="s">
        <v>4750</v>
      </c>
      <c r="P3557" s="31">
        <v>1.23</v>
      </c>
    </row>
    <row r="3558" spans="1:16" x14ac:dyDescent="0.35">
      <c r="A3558" s="2" t="s">
        <v>645</v>
      </c>
      <c r="B3558" s="27">
        <v>2</v>
      </c>
      <c r="C3558" s="2" t="s">
        <v>649</v>
      </c>
      <c r="D3558" s="11" t="s">
        <v>218</v>
      </c>
      <c r="E3558" s="11"/>
      <c r="F3558" s="11" t="s">
        <v>221</v>
      </c>
      <c r="G3558" s="11" t="s">
        <v>608</v>
      </c>
      <c r="H3558" s="11" t="s">
        <v>7269</v>
      </c>
      <c r="I3558" s="68"/>
      <c r="J3558" s="68"/>
      <c r="K3558" s="68"/>
      <c r="L3558" s="68"/>
      <c r="M3558" s="68"/>
      <c r="N3558" s="68"/>
      <c r="O3558" s="31" t="s">
        <v>1638</v>
      </c>
      <c r="P3558" s="31">
        <v>3.0739999999999998</v>
      </c>
    </row>
    <row r="3559" spans="1:16" x14ac:dyDescent="0.35">
      <c r="A3559" s="2" t="s">
        <v>645</v>
      </c>
      <c r="B3559" s="27">
        <v>2</v>
      </c>
      <c r="C3559" s="2" t="s">
        <v>649</v>
      </c>
      <c r="D3559" s="11" t="s">
        <v>218</v>
      </c>
      <c r="E3559" s="11"/>
      <c r="F3559" s="11" t="s">
        <v>221</v>
      </c>
      <c r="G3559" s="11" t="s">
        <v>608</v>
      </c>
      <c r="H3559" s="11" t="s">
        <v>7279</v>
      </c>
      <c r="I3559" s="68"/>
      <c r="J3559" s="68"/>
      <c r="K3559" s="68"/>
      <c r="L3559" s="68"/>
      <c r="M3559" s="68" t="s">
        <v>2040</v>
      </c>
      <c r="N3559" s="68"/>
      <c r="O3559" s="31" t="s">
        <v>4751</v>
      </c>
      <c r="P3559" s="31">
        <v>2.4590000000000001</v>
      </c>
    </row>
    <row r="3560" spans="1:16" x14ac:dyDescent="0.35">
      <c r="A3560" s="2" t="s">
        <v>645</v>
      </c>
      <c r="B3560" s="27">
        <v>2</v>
      </c>
      <c r="C3560" s="2" t="s">
        <v>649</v>
      </c>
      <c r="D3560" s="11" t="s">
        <v>218</v>
      </c>
      <c r="E3560" s="11"/>
      <c r="F3560" s="11" t="s">
        <v>222</v>
      </c>
      <c r="G3560" s="11" t="s">
        <v>608</v>
      </c>
      <c r="H3560" s="11" t="s">
        <v>7269</v>
      </c>
      <c r="I3560" s="68"/>
      <c r="J3560" s="68"/>
      <c r="K3560" s="68"/>
      <c r="L3560" s="68"/>
      <c r="M3560" s="68"/>
      <c r="N3560" s="68"/>
      <c r="O3560" s="31" t="s">
        <v>1639</v>
      </c>
      <c r="P3560" s="31">
        <v>4.6109999999999998</v>
      </c>
    </row>
    <row r="3561" spans="1:16" x14ac:dyDescent="0.35">
      <c r="A3561" s="2" t="s">
        <v>645</v>
      </c>
      <c r="B3561" s="27">
        <v>2</v>
      </c>
      <c r="C3561" s="2" t="s">
        <v>649</v>
      </c>
      <c r="D3561" s="11" t="s">
        <v>218</v>
      </c>
      <c r="E3561" s="11"/>
      <c r="F3561" s="11" t="s">
        <v>222</v>
      </c>
      <c r="G3561" s="11" t="s">
        <v>608</v>
      </c>
      <c r="H3561" s="11" t="s">
        <v>7279</v>
      </c>
      <c r="I3561" s="68"/>
      <c r="J3561" s="68"/>
      <c r="K3561" s="68"/>
      <c r="L3561" s="68"/>
      <c r="M3561" s="68" t="s">
        <v>2040</v>
      </c>
      <c r="N3561" s="68"/>
      <c r="O3561" s="31" t="s">
        <v>4752</v>
      </c>
      <c r="P3561" s="31">
        <v>3.6890000000000001</v>
      </c>
    </row>
    <row r="3562" spans="1:16" x14ac:dyDescent="0.35">
      <c r="A3562" s="2" t="s">
        <v>645</v>
      </c>
      <c r="B3562" s="27">
        <v>2</v>
      </c>
      <c r="C3562" s="2" t="s">
        <v>649</v>
      </c>
      <c r="D3562" s="11" t="s">
        <v>650</v>
      </c>
      <c r="E3562" s="11"/>
      <c r="F3562" s="11" t="s">
        <v>252</v>
      </c>
      <c r="G3562" s="11" t="s">
        <v>99</v>
      </c>
      <c r="H3562" s="11" t="s">
        <v>7269</v>
      </c>
      <c r="I3562" s="68"/>
      <c r="J3562" s="68"/>
      <c r="K3562" s="68"/>
      <c r="L3562" s="68"/>
      <c r="M3562" s="68"/>
      <c r="N3562" s="68"/>
      <c r="O3562" s="31" t="s">
        <v>1640</v>
      </c>
      <c r="P3562" s="31">
        <v>1E-3</v>
      </c>
    </row>
    <row r="3563" spans="1:16" x14ac:dyDescent="0.35">
      <c r="A3563" s="2" t="s">
        <v>645</v>
      </c>
      <c r="B3563" s="27">
        <v>2</v>
      </c>
      <c r="C3563" s="2" t="s">
        <v>649</v>
      </c>
      <c r="D3563" s="11" t="s">
        <v>650</v>
      </c>
      <c r="E3563" s="11"/>
      <c r="F3563" s="11" t="s">
        <v>252</v>
      </c>
      <c r="G3563" s="11" t="s">
        <v>99</v>
      </c>
      <c r="H3563" s="11" t="s">
        <v>7279</v>
      </c>
      <c r="I3563" s="68"/>
      <c r="J3563" s="68"/>
      <c r="K3563" s="68"/>
      <c r="L3563" s="68"/>
      <c r="M3563" s="68" t="s">
        <v>2040</v>
      </c>
      <c r="N3563" s="68"/>
      <c r="O3563" s="31" t="s">
        <v>4753</v>
      </c>
      <c r="P3563" s="31">
        <v>1E-3</v>
      </c>
    </row>
    <row r="3564" spans="1:16" x14ac:dyDescent="0.35">
      <c r="A3564" s="2" t="s">
        <v>645</v>
      </c>
      <c r="B3564" s="27">
        <v>2</v>
      </c>
      <c r="C3564" s="2" t="s">
        <v>649</v>
      </c>
      <c r="D3564" s="11" t="s">
        <v>650</v>
      </c>
      <c r="E3564" s="11"/>
      <c r="F3564" s="11" t="s">
        <v>252</v>
      </c>
      <c r="G3564" s="11" t="s">
        <v>99</v>
      </c>
      <c r="H3564" s="11" t="s">
        <v>7288</v>
      </c>
      <c r="I3564" s="68"/>
      <c r="J3564" s="68"/>
      <c r="K3564" s="68"/>
      <c r="L3564" s="68"/>
      <c r="M3564" s="68"/>
      <c r="N3564" s="68" t="s">
        <v>2040</v>
      </c>
      <c r="O3564" s="31" t="s">
        <v>4754</v>
      </c>
      <c r="P3564" s="31">
        <v>1E-3</v>
      </c>
    </row>
    <row r="3565" spans="1:16" x14ac:dyDescent="0.35">
      <c r="A3565" s="2" t="s">
        <v>645</v>
      </c>
      <c r="B3565" s="27">
        <v>2</v>
      </c>
      <c r="C3565" s="2" t="s">
        <v>649</v>
      </c>
      <c r="D3565" s="11" t="s">
        <v>650</v>
      </c>
      <c r="E3565" s="11"/>
      <c r="F3565" s="11" t="s">
        <v>252</v>
      </c>
      <c r="G3565" s="11" t="s">
        <v>99</v>
      </c>
      <c r="H3565" s="11" t="s">
        <v>7276</v>
      </c>
      <c r="I3565" s="68"/>
      <c r="J3565" s="68"/>
      <c r="K3565" s="68"/>
      <c r="L3565" s="68"/>
      <c r="M3565" s="68" t="s">
        <v>2040</v>
      </c>
      <c r="N3565" s="68" t="s">
        <v>2040</v>
      </c>
      <c r="O3565" s="31" t="s">
        <v>4755</v>
      </c>
      <c r="P3565" s="31">
        <v>1E-3</v>
      </c>
    </row>
    <row r="3566" spans="1:16" x14ac:dyDescent="0.35">
      <c r="A3566" s="2" t="s">
        <v>645</v>
      </c>
      <c r="B3566" s="27">
        <v>2</v>
      </c>
      <c r="C3566" s="2" t="s">
        <v>649</v>
      </c>
      <c r="D3566" s="11" t="s">
        <v>650</v>
      </c>
      <c r="E3566" s="11"/>
      <c r="F3566" s="11" t="s">
        <v>252</v>
      </c>
      <c r="G3566" s="11" t="s">
        <v>659</v>
      </c>
      <c r="H3566" s="11" t="s">
        <v>7269</v>
      </c>
      <c r="I3566" s="68"/>
      <c r="J3566" s="68"/>
      <c r="K3566" s="68"/>
      <c r="L3566" s="68"/>
      <c r="M3566" s="68"/>
      <c r="N3566" s="68"/>
      <c r="O3566" s="31" t="s">
        <v>1641</v>
      </c>
      <c r="P3566" s="31">
        <v>1E-3</v>
      </c>
    </row>
    <row r="3567" spans="1:16" x14ac:dyDescent="0.35">
      <c r="A3567" s="2" t="s">
        <v>645</v>
      </c>
      <c r="B3567" s="27">
        <v>2</v>
      </c>
      <c r="C3567" s="2" t="s">
        <v>649</v>
      </c>
      <c r="D3567" s="11" t="s">
        <v>650</v>
      </c>
      <c r="E3567" s="11"/>
      <c r="F3567" s="11" t="s">
        <v>252</v>
      </c>
      <c r="G3567" s="11" t="s">
        <v>659</v>
      </c>
      <c r="H3567" s="11" t="s">
        <v>7279</v>
      </c>
      <c r="I3567" s="68"/>
      <c r="J3567" s="68"/>
      <c r="K3567" s="68"/>
      <c r="L3567" s="68"/>
      <c r="M3567" s="68" t="s">
        <v>2040</v>
      </c>
      <c r="N3567" s="68"/>
      <c r="O3567" s="31" t="s">
        <v>4756</v>
      </c>
      <c r="P3567" s="31">
        <v>1E-3</v>
      </c>
    </row>
    <row r="3568" spans="1:16" x14ac:dyDescent="0.35">
      <c r="A3568" s="2" t="s">
        <v>645</v>
      </c>
      <c r="B3568" s="27">
        <v>2</v>
      </c>
      <c r="C3568" s="2" t="s">
        <v>649</v>
      </c>
      <c r="D3568" s="11" t="s">
        <v>650</v>
      </c>
      <c r="E3568" s="11"/>
      <c r="F3568" s="11" t="s">
        <v>252</v>
      </c>
      <c r="G3568" s="11" t="s">
        <v>659</v>
      </c>
      <c r="H3568" s="11" t="s">
        <v>7288</v>
      </c>
      <c r="I3568" s="68"/>
      <c r="J3568" s="68"/>
      <c r="K3568" s="68"/>
      <c r="L3568" s="68"/>
      <c r="M3568" s="68"/>
      <c r="N3568" s="68" t="s">
        <v>2040</v>
      </c>
      <c r="O3568" s="31" t="s">
        <v>4757</v>
      </c>
      <c r="P3568" s="31">
        <v>1E-3</v>
      </c>
    </row>
    <row r="3569" spans="1:16" x14ac:dyDescent="0.35">
      <c r="A3569" s="2" t="s">
        <v>645</v>
      </c>
      <c r="B3569" s="27">
        <v>2</v>
      </c>
      <c r="C3569" s="2" t="s">
        <v>649</v>
      </c>
      <c r="D3569" s="11" t="s">
        <v>650</v>
      </c>
      <c r="E3569" s="11"/>
      <c r="F3569" s="11" t="s">
        <v>252</v>
      </c>
      <c r="G3569" s="11" t="s">
        <v>659</v>
      </c>
      <c r="H3569" s="11" t="s">
        <v>7276</v>
      </c>
      <c r="I3569" s="68"/>
      <c r="J3569" s="68"/>
      <c r="K3569" s="68"/>
      <c r="L3569" s="68"/>
      <c r="M3569" s="68" t="s">
        <v>2040</v>
      </c>
      <c r="N3569" s="68" t="s">
        <v>2040</v>
      </c>
      <c r="O3569" s="31" t="s">
        <v>4758</v>
      </c>
      <c r="P3569" s="31">
        <v>1E-3</v>
      </c>
    </row>
    <row r="3570" spans="1:16" x14ac:dyDescent="0.35">
      <c r="A3570" s="2" t="s">
        <v>645</v>
      </c>
      <c r="B3570" s="27">
        <v>2</v>
      </c>
      <c r="C3570" s="2" t="s">
        <v>649</v>
      </c>
      <c r="D3570" s="11" t="s">
        <v>650</v>
      </c>
      <c r="E3570" s="11"/>
      <c r="F3570" s="11" t="s">
        <v>253</v>
      </c>
      <c r="G3570" s="11" t="s">
        <v>99</v>
      </c>
      <c r="H3570" s="11" t="s">
        <v>7269</v>
      </c>
      <c r="I3570" s="68"/>
      <c r="J3570" s="68"/>
      <c r="K3570" s="68"/>
      <c r="L3570" s="68"/>
      <c r="M3570" s="68"/>
      <c r="N3570" s="68"/>
      <c r="O3570" s="31" t="s">
        <v>1642</v>
      </c>
      <c r="P3570" s="31">
        <v>2E-3</v>
      </c>
    </row>
    <row r="3571" spans="1:16" x14ac:dyDescent="0.35">
      <c r="A3571" s="2" t="s">
        <v>645</v>
      </c>
      <c r="B3571" s="27">
        <v>2</v>
      </c>
      <c r="C3571" s="2" t="s">
        <v>649</v>
      </c>
      <c r="D3571" s="11" t="s">
        <v>650</v>
      </c>
      <c r="E3571" s="11"/>
      <c r="F3571" s="11" t="s">
        <v>253</v>
      </c>
      <c r="G3571" s="11" t="s">
        <v>99</v>
      </c>
      <c r="H3571" s="11" t="s">
        <v>7279</v>
      </c>
      <c r="I3571" s="68"/>
      <c r="J3571" s="68"/>
      <c r="K3571" s="68"/>
      <c r="L3571" s="68"/>
      <c r="M3571" s="68" t="s">
        <v>2040</v>
      </c>
      <c r="N3571" s="68"/>
      <c r="O3571" s="31" t="s">
        <v>4759</v>
      </c>
      <c r="P3571" s="31">
        <v>2E-3</v>
      </c>
    </row>
    <row r="3572" spans="1:16" x14ac:dyDescent="0.35">
      <c r="A3572" s="2" t="s">
        <v>645</v>
      </c>
      <c r="B3572" s="27">
        <v>2</v>
      </c>
      <c r="C3572" s="2" t="s">
        <v>649</v>
      </c>
      <c r="D3572" s="11" t="s">
        <v>650</v>
      </c>
      <c r="E3572" s="11"/>
      <c r="F3572" s="11" t="s">
        <v>253</v>
      </c>
      <c r="G3572" s="11" t="s">
        <v>99</v>
      </c>
      <c r="H3572" s="11" t="s">
        <v>7288</v>
      </c>
      <c r="I3572" s="68"/>
      <c r="J3572" s="68"/>
      <c r="K3572" s="68"/>
      <c r="L3572" s="68"/>
      <c r="M3572" s="68"/>
      <c r="N3572" s="68" t="s">
        <v>2040</v>
      </c>
      <c r="O3572" s="31" t="s">
        <v>4760</v>
      </c>
      <c r="P3572" s="31">
        <v>2E-3</v>
      </c>
    </row>
    <row r="3573" spans="1:16" x14ac:dyDescent="0.35">
      <c r="A3573" s="2" t="s">
        <v>645</v>
      </c>
      <c r="B3573" s="27">
        <v>2</v>
      </c>
      <c r="C3573" s="2" t="s">
        <v>649</v>
      </c>
      <c r="D3573" s="11" t="s">
        <v>650</v>
      </c>
      <c r="E3573" s="11"/>
      <c r="F3573" s="11" t="s">
        <v>253</v>
      </c>
      <c r="G3573" s="11" t="s">
        <v>99</v>
      </c>
      <c r="H3573" s="11" t="s">
        <v>7276</v>
      </c>
      <c r="I3573" s="68"/>
      <c r="J3573" s="68"/>
      <c r="K3573" s="68"/>
      <c r="L3573" s="68"/>
      <c r="M3573" s="68" t="s">
        <v>2040</v>
      </c>
      <c r="N3573" s="68" t="s">
        <v>2040</v>
      </c>
      <c r="O3573" s="31" t="s">
        <v>4761</v>
      </c>
      <c r="P3573" s="31">
        <v>1E-3</v>
      </c>
    </row>
    <row r="3574" spans="1:16" x14ac:dyDescent="0.35">
      <c r="A3574" s="2" t="s">
        <v>645</v>
      </c>
      <c r="B3574" s="27">
        <v>2</v>
      </c>
      <c r="C3574" s="2" t="s">
        <v>649</v>
      </c>
      <c r="D3574" s="11" t="s">
        <v>650</v>
      </c>
      <c r="E3574" s="11"/>
      <c r="F3574" s="11" t="s">
        <v>253</v>
      </c>
      <c r="G3574" s="11" t="s">
        <v>659</v>
      </c>
      <c r="H3574" s="11" t="s">
        <v>7269</v>
      </c>
      <c r="I3574" s="68"/>
      <c r="J3574" s="68"/>
      <c r="K3574" s="68"/>
      <c r="L3574" s="68"/>
      <c r="M3574" s="68"/>
      <c r="N3574" s="68"/>
      <c r="O3574" s="31" t="s">
        <v>1643</v>
      </c>
      <c r="P3574" s="31">
        <v>3.0000000000000001E-3</v>
      </c>
    </row>
    <row r="3575" spans="1:16" x14ac:dyDescent="0.35">
      <c r="A3575" s="2" t="s">
        <v>645</v>
      </c>
      <c r="B3575" s="27">
        <v>2</v>
      </c>
      <c r="C3575" s="2" t="s">
        <v>649</v>
      </c>
      <c r="D3575" s="11" t="s">
        <v>650</v>
      </c>
      <c r="E3575" s="11"/>
      <c r="F3575" s="11" t="s">
        <v>253</v>
      </c>
      <c r="G3575" s="11" t="s">
        <v>659</v>
      </c>
      <c r="H3575" s="11" t="s">
        <v>7279</v>
      </c>
      <c r="I3575" s="68"/>
      <c r="J3575" s="68"/>
      <c r="K3575" s="68"/>
      <c r="L3575" s="68"/>
      <c r="M3575" s="68" t="s">
        <v>2040</v>
      </c>
      <c r="N3575" s="68"/>
      <c r="O3575" s="31" t="s">
        <v>4762</v>
      </c>
      <c r="P3575" s="31">
        <v>2E-3</v>
      </c>
    </row>
    <row r="3576" spans="1:16" x14ac:dyDescent="0.35">
      <c r="A3576" s="2" t="s">
        <v>645</v>
      </c>
      <c r="B3576" s="27">
        <v>2</v>
      </c>
      <c r="C3576" s="2" t="s">
        <v>649</v>
      </c>
      <c r="D3576" s="11" t="s">
        <v>650</v>
      </c>
      <c r="E3576" s="11"/>
      <c r="F3576" s="11" t="s">
        <v>253</v>
      </c>
      <c r="G3576" s="11" t="s">
        <v>659</v>
      </c>
      <c r="H3576" s="11" t="s">
        <v>7288</v>
      </c>
      <c r="I3576" s="68"/>
      <c r="J3576" s="68"/>
      <c r="K3576" s="68"/>
      <c r="L3576" s="68"/>
      <c r="M3576" s="68"/>
      <c r="N3576" s="68" t="s">
        <v>2040</v>
      </c>
      <c r="O3576" s="31" t="s">
        <v>4763</v>
      </c>
      <c r="P3576" s="31">
        <v>2E-3</v>
      </c>
    </row>
    <row r="3577" spans="1:16" x14ac:dyDescent="0.35">
      <c r="A3577" s="2" t="s">
        <v>645</v>
      </c>
      <c r="B3577" s="27">
        <v>2</v>
      </c>
      <c r="C3577" s="2" t="s">
        <v>649</v>
      </c>
      <c r="D3577" s="11" t="s">
        <v>650</v>
      </c>
      <c r="E3577" s="11"/>
      <c r="F3577" s="11" t="s">
        <v>253</v>
      </c>
      <c r="G3577" s="11" t="s">
        <v>659</v>
      </c>
      <c r="H3577" s="11" t="s">
        <v>7276</v>
      </c>
      <c r="I3577" s="68"/>
      <c r="J3577" s="68"/>
      <c r="K3577" s="68"/>
      <c r="L3577" s="68"/>
      <c r="M3577" s="68" t="s">
        <v>2040</v>
      </c>
      <c r="N3577" s="68" t="s">
        <v>2040</v>
      </c>
      <c r="O3577" s="31" t="s">
        <v>4764</v>
      </c>
      <c r="P3577" s="31">
        <v>2E-3</v>
      </c>
    </row>
    <row r="3578" spans="1:16" x14ac:dyDescent="0.35">
      <c r="A3578" s="2" t="s">
        <v>645</v>
      </c>
      <c r="B3578" s="27">
        <v>2</v>
      </c>
      <c r="C3578" s="2" t="s">
        <v>649</v>
      </c>
      <c r="D3578" s="11" t="s">
        <v>650</v>
      </c>
      <c r="E3578" s="11"/>
      <c r="F3578" s="11" t="s">
        <v>254</v>
      </c>
      <c r="G3578" s="11" t="s">
        <v>99</v>
      </c>
      <c r="H3578" s="11" t="s">
        <v>7269</v>
      </c>
      <c r="I3578" s="68"/>
      <c r="J3578" s="68"/>
      <c r="K3578" s="68"/>
      <c r="L3578" s="68"/>
      <c r="M3578" s="68"/>
      <c r="N3578" s="68"/>
      <c r="O3578" s="31" t="s">
        <v>1644</v>
      </c>
      <c r="P3578" s="31">
        <v>3.0000000000000001E-3</v>
      </c>
    </row>
    <row r="3579" spans="1:16" x14ac:dyDescent="0.35">
      <c r="A3579" s="2" t="s">
        <v>645</v>
      </c>
      <c r="B3579" s="27">
        <v>2</v>
      </c>
      <c r="C3579" s="2" t="s">
        <v>649</v>
      </c>
      <c r="D3579" s="11" t="s">
        <v>650</v>
      </c>
      <c r="E3579" s="11"/>
      <c r="F3579" s="11" t="s">
        <v>254</v>
      </c>
      <c r="G3579" s="11" t="s">
        <v>99</v>
      </c>
      <c r="H3579" s="11" t="s">
        <v>7279</v>
      </c>
      <c r="I3579" s="68"/>
      <c r="J3579" s="68"/>
      <c r="K3579" s="68"/>
      <c r="L3579" s="68"/>
      <c r="M3579" s="68" t="s">
        <v>2040</v>
      </c>
      <c r="N3579" s="68"/>
      <c r="O3579" s="31" t="s">
        <v>4765</v>
      </c>
      <c r="P3579" s="31">
        <v>2E-3</v>
      </c>
    </row>
    <row r="3580" spans="1:16" x14ac:dyDescent="0.35">
      <c r="A3580" s="2" t="s">
        <v>645</v>
      </c>
      <c r="B3580" s="27">
        <v>2</v>
      </c>
      <c r="C3580" s="2" t="s">
        <v>649</v>
      </c>
      <c r="D3580" s="11" t="s">
        <v>650</v>
      </c>
      <c r="E3580" s="11"/>
      <c r="F3580" s="11" t="s">
        <v>254</v>
      </c>
      <c r="G3580" s="11" t="s">
        <v>99</v>
      </c>
      <c r="H3580" s="11" t="s">
        <v>7288</v>
      </c>
      <c r="I3580" s="68"/>
      <c r="J3580" s="68"/>
      <c r="K3580" s="68"/>
      <c r="L3580" s="68"/>
      <c r="M3580" s="68"/>
      <c r="N3580" s="68" t="s">
        <v>2040</v>
      </c>
      <c r="O3580" s="31" t="s">
        <v>4766</v>
      </c>
      <c r="P3580" s="31">
        <v>2E-3</v>
      </c>
    </row>
    <row r="3581" spans="1:16" x14ac:dyDescent="0.35">
      <c r="A3581" s="2" t="s">
        <v>645</v>
      </c>
      <c r="B3581" s="27">
        <v>2</v>
      </c>
      <c r="C3581" s="2" t="s">
        <v>649</v>
      </c>
      <c r="D3581" s="11" t="s">
        <v>650</v>
      </c>
      <c r="E3581" s="11"/>
      <c r="F3581" s="11" t="s">
        <v>254</v>
      </c>
      <c r="G3581" s="11" t="s">
        <v>99</v>
      </c>
      <c r="H3581" s="11" t="s">
        <v>7276</v>
      </c>
      <c r="I3581" s="68"/>
      <c r="J3581" s="68"/>
      <c r="K3581" s="68"/>
      <c r="L3581" s="68"/>
      <c r="M3581" s="68" t="s">
        <v>2040</v>
      </c>
      <c r="N3581" s="68" t="s">
        <v>2040</v>
      </c>
      <c r="O3581" s="31" t="s">
        <v>4767</v>
      </c>
      <c r="P3581" s="31">
        <v>2E-3</v>
      </c>
    </row>
    <row r="3582" spans="1:16" x14ac:dyDescent="0.35">
      <c r="A3582" s="2" t="s">
        <v>645</v>
      </c>
      <c r="B3582" s="27">
        <v>2</v>
      </c>
      <c r="C3582" s="2" t="s">
        <v>649</v>
      </c>
      <c r="D3582" s="11" t="s">
        <v>650</v>
      </c>
      <c r="E3582" s="11"/>
      <c r="F3582" s="11" t="s">
        <v>254</v>
      </c>
      <c r="G3582" s="11" t="s">
        <v>659</v>
      </c>
      <c r="H3582" s="11" t="s">
        <v>7269</v>
      </c>
      <c r="I3582" s="68"/>
      <c r="J3582" s="68"/>
      <c r="K3582" s="68"/>
      <c r="L3582" s="68"/>
      <c r="M3582" s="68"/>
      <c r="N3582" s="68"/>
      <c r="O3582" s="31" t="s">
        <v>1645</v>
      </c>
      <c r="P3582" s="31">
        <v>4.0000000000000001E-3</v>
      </c>
    </row>
    <row r="3583" spans="1:16" x14ac:dyDescent="0.35">
      <c r="A3583" s="2" t="s">
        <v>645</v>
      </c>
      <c r="B3583" s="27">
        <v>2</v>
      </c>
      <c r="C3583" s="2" t="s">
        <v>649</v>
      </c>
      <c r="D3583" s="11" t="s">
        <v>650</v>
      </c>
      <c r="E3583" s="11"/>
      <c r="F3583" s="11" t="s">
        <v>254</v>
      </c>
      <c r="G3583" s="11" t="s">
        <v>659</v>
      </c>
      <c r="H3583" s="11" t="s">
        <v>7279</v>
      </c>
      <c r="I3583" s="68"/>
      <c r="J3583" s="68"/>
      <c r="K3583" s="68"/>
      <c r="L3583" s="68"/>
      <c r="M3583" s="68" t="s">
        <v>2040</v>
      </c>
      <c r="N3583" s="68"/>
      <c r="O3583" s="31" t="s">
        <v>4768</v>
      </c>
      <c r="P3583" s="31">
        <v>3.0000000000000001E-3</v>
      </c>
    </row>
    <row r="3584" spans="1:16" x14ac:dyDescent="0.35">
      <c r="A3584" s="2" t="s">
        <v>645</v>
      </c>
      <c r="B3584" s="27">
        <v>2</v>
      </c>
      <c r="C3584" s="2" t="s">
        <v>649</v>
      </c>
      <c r="D3584" s="11" t="s">
        <v>650</v>
      </c>
      <c r="E3584" s="11"/>
      <c r="F3584" s="11" t="s">
        <v>254</v>
      </c>
      <c r="G3584" s="11" t="s">
        <v>659</v>
      </c>
      <c r="H3584" s="11" t="s">
        <v>7288</v>
      </c>
      <c r="I3584" s="68"/>
      <c r="J3584" s="68"/>
      <c r="K3584" s="68"/>
      <c r="L3584" s="68"/>
      <c r="M3584" s="68"/>
      <c r="N3584" s="68" t="s">
        <v>2040</v>
      </c>
      <c r="O3584" s="31" t="s">
        <v>4769</v>
      </c>
      <c r="P3584" s="31">
        <v>3.0000000000000001E-3</v>
      </c>
    </row>
    <row r="3585" spans="1:16" x14ac:dyDescent="0.35">
      <c r="A3585" s="2" t="s">
        <v>645</v>
      </c>
      <c r="B3585" s="27">
        <v>2</v>
      </c>
      <c r="C3585" s="2" t="s">
        <v>649</v>
      </c>
      <c r="D3585" s="11" t="s">
        <v>650</v>
      </c>
      <c r="E3585" s="11"/>
      <c r="F3585" s="11" t="s">
        <v>254</v>
      </c>
      <c r="G3585" s="11" t="s">
        <v>659</v>
      </c>
      <c r="H3585" s="11" t="s">
        <v>7276</v>
      </c>
      <c r="I3585" s="68"/>
      <c r="J3585" s="68"/>
      <c r="K3585" s="68"/>
      <c r="L3585" s="68"/>
      <c r="M3585" s="68" t="s">
        <v>2040</v>
      </c>
      <c r="N3585" s="68" t="s">
        <v>2040</v>
      </c>
      <c r="O3585" s="31" t="s">
        <v>4770</v>
      </c>
      <c r="P3585" s="31">
        <v>2E-3</v>
      </c>
    </row>
    <row r="3586" spans="1:16" x14ac:dyDescent="0.35">
      <c r="A3586" s="2" t="s">
        <v>645</v>
      </c>
      <c r="B3586" s="27">
        <v>2</v>
      </c>
      <c r="C3586" s="2" t="s">
        <v>649</v>
      </c>
      <c r="D3586" s="11" t="s">
        <v>650</v>
      </c>
      <c r="E3586" s="11"/>
      <c r="F3586" s="11" t="s">
        <v>255</v>
      </c>
      <c r="G3586" s="11" t="s">
        <v>99</v>
      </c>
      <c r="H3586" s="11" t="s">
        <v>7269</v>
      </c>
      <c r="I3586" s="68"/>
      <c r="J3586" s="68"/>
      <c r="K3586" s="68"/>
      <c r="L3586" s="68"/>
      <c r="M3586" s="68"/>
      <c r="N3586" s="68"/>
      <c r="O3586" s="31" t="s">
        <v>1646</v>
      </c>
      <c r="P3586" s="31">
        <v>8.0000000000000002E-3</v>
      </c>
    </row>
    <row r="3587" spans="1:16" x14ac:dyDescent="0.35">
      <c r="A3587" s="2" t="s">
        <v>645</v>
      </c>
      <c r="B3587" s="27">
        <v>2</v>
      </c>
      <c r="C3587" s="2" t="s">
        <v>649</v>
      </c>
      <c r="D3587" s="11" t="s">
        <v>650</v>
      </c>
      <c r="E3587" s="11"/>
      <c r="F3587" s="11" t="s">
        <v>255</v>
      </c>
      <c r="G3587" s="11" t="s">
        <v>99</v>
      </c>
      <c r="H3587" s="11" t="s">
        <v>7279</v>
      </c>
      <c r="I3587" s="68"/>
      <c r="J3587" s="68"/>
      <c r="K3587" s="68"/>
      <c r="L3587" s="68"/>
      <c r="M3587" s="68" t="s">
        <v>2040</v>
      </c>
      <c r="N3587" s="68"/>
      <c r="O3587" s="31" t="s">
        <v>4771</v>
      </c>
      <c r="P3587" s="31">
        <v>6.0000000000000001E-3</v>
      </c>
    </row>
    <row r="3588" spans="1:16" x14ac:dyDescent="0.35">
      <c r="A3588" s="2" t="s">
        <v>645</v>
      </c>
      <c r="B3588" s="27">
        <v>2</v>
      </c>
      <c r="C3588" s="2" t="s">
        <v>649</v>
      </c>
      <c r="D3588" s="11" t="s">
        <v>650</v>
      </c>
      <c r="E3588" s="11"/>
      <c r="F3588" s="11" t="s">
        <v>255</v>
      </c>
      <c r="G3588" s="11" t="s">
        <v>99</v>
      </c>
      <c r="H3588" s="11" t="s">
        <v>7288</v>
      </c>
      <c r="I3588" s="68"/>
      <c r="J3588" s="68"/>
      <c r="K3588" s="68"/>
      <c r="L3588" s="68"/>
      <c r="M3588" s="68"/>
      <c r="N3588" s="68" t="s">
        <v>2040</v>
      </c>
      <c r="O3588" s="31" t="s">
        <v>4772</v>
      </c>
      <c r="P3588" s="31">
        <v>6.0000000000000001E-3</v>
      </c>
    </row>
    <row r="3589" spans="1:16" x14ac:dyDescent="0.35">
      <c r="A3589" s="2" t="s">
        <v>645</v>
      </c>
      <c r="B3589" s="27">
        <v>2</v>
      </c>
      <c r="C3589" s="2" t="s">
        <v>649</v>
      </c>
      <c r="D3589" s="11" t="s">
        <v>650</v>
      </c>
      <c r="E3589" s="11"/>
      <c r="F3589" s="11" t="s">
        <v>255</v>
      </c>
      <c r="G3589" s="11" t="s">
        <v>99</v>
      </c>
      <c r="H3589" s="11" t="s">
        <v>7276</v>
      </c>
      <c r="I3589" s="68"/>
      <c r="J3589" s="68"/>
      <c r="K3589" s="68"/>
      <c r="L3589" s="68"/>
      <c r="M3589" s="68" t="s">
        <v>2040</v>
      </c>
      <c r="N3589" s="68" t="s">
        <v>2040</v>
      </c>
      <c r="O3589" s="31" t="s">
        <v>4773</v>
      </c>
      <c r="P3589" s="31">
        <v>5.0000000000000001E-3</v>
      </c>
    </row>
    <row r="3590" spans="1:16" x14ac:dyDescent="0.35">
      <c r="A3590" s="2" t="s">
        <v>645</v>
      </c>
      <c r="B3590" s="27">
        <v>2</v>
      </c>
      <c r="C3590" s="2" t="s">
        <v>649</v>
      </c>
      <c r="D3590" s="11" t="s">
        <v>650</v>
      </c>
      <c r="E3590" s="11"/>
      <c r="F3590" s="11" t="s">
        <v>255</v>
      </c>
      <c r="G3590" s="11" t="s">
        <v>659</v>
      </c>
      <c r="H3590" s="11" t="s">
        <v>7269</v>
      </c>
      <c r="I3590" s="68"/>
      <c r="J3590" s="68"/>
      <c r="K3590" s="68"/>
      <c r="L3590" s="68"/>
      <c r="M3590" s="68"/>
      <c r="N3590" s="68"/>
      <c r="O3590" s="31" t="s">
        <v>1647</v>
      </c>
      <c r="P3590" s="31">
        <v>1.4999999999999999E-2</v>
      </c>
    </row>
    <row r="3591" spans="1:16" x14ac:dyDescent="0.35">
      <c r="A3591" s="2" t="s">
        <v>645</v>
      </c>
      <c r="B3591" s="27">
        <v>2</v>
      </c>
      <c r="C3591" s="2" t="s">
        <v>649</v>
      </c>
      <c r="D3591" s="11" t="s">
        <v>650</v>
      </c>
      <c r="E3591" s="11"/>
      <c r="F3591" s="11" t="s">
        <v>255</v>
      </c>
      <c r="G3591" s="11" t="s">
        <v>659</v>
      </c>
      <c r="H3591" s="11" t="s">
        <v>7279</v>
      </c>
      <c r="I3591" s="68"/>
      <c r="J3591" s="68"/>
      <c r="K3591" s="68"/>
      <c r="L3591" s="68"/>
      <c r="M3591" s="68" t="s">
        <v>2040</v>
      </c>
      <c r="N3591" s="68"/>
      <c r="O3591" s="31" t="s">
        <v>4774</v>
      </c>
      <c r="P3591" s="31">
        <v>1.2E-2</v>
      </c>
    </row>
    <row r="3592" spans="1:16" x14ac:dyDescent="0.35">
      <c r="A3592" s="2" t="s">
        <v>645</v>
      </c>
      <c r="B3592" s="27">
        <v>2</v>
      </c>
      <c r="C3592" s="2" t="s">
        <v>649</v>
      </c>
      <c r="D3592" s="11" t="s">
        <v>650</v>
      </c>
      <c r="E3592" s="11"/>
      <c r="F3592" s="11" t="s">
        <v>255</v>
      </c>
      <c r="G3592" s="11" t="s">
        <v>659</v>
      </c>
      <c r="H3592" s="11" t="s">
        <v>7288</v>
      </c>
      <c r="I3592" s="68"/>
      <c r="J3592" s="68"/>
      <c r="K3592" s="68"/>
      <c r="L3592" s="68"/>
      <c r="M3592" s="68"/>
      <c r="N3592" s="68" t="s">
        <v>2040</v>
      </c>
      <c r="O3592" s="31" t="s">
        <v>4775</v>
      </c>
      <c r="P3592" s="31">
        <v>1.2E-2</v>
      </c>
    </row>
    <row r="3593" spans="1:16" x14ac:dyDescent="0.35">
      <c r="A3593" s="2" t="s">
        <v>645</v>
      </c>
      <c r="B3593" s="27">
        <v>2</v>
      </c>
      <c r="C3593" s="2" t="s">
        <v>649</v>
      </c>
      <c r="D3593" s="11" t="s">
        <v>650</v>
      </c>
      <c r="E3593" s="11"/>
      <c r="F3593" s="11" t="s">
        <v>255</v>
      </c>
      <c r="G3593" s="11" t="s">
        <v>659</v>
      </c>
      <c r="H3593" s="11" t="s">
        <v>7276</v>
      </c>
      <c r="I3593" s="68"/>
      <c r="J3593" s="68"/>
      <c r="K3593" s="68"/>
      <c r="L3593" s="68"/>
      <c r="M3593" s="68" t="s">
        <v>2040</v>
      </c>
      <c r="N3593" s="68" t="s">
        <v>2040</v>
      </c>
      <c r="O3593" s="31" t="s">
        <v>4776</v>
      </c>
      <c r="P3593" s="31">
        <v>8.9999999999999993E-3</v>
      </c>
    </row>
    <row r="3594" spans="1:16" x14ac:dyDescent="0.35">
      <c r="A3594" s="2" t="s">
        <v>645</v>
      </c>
      <c r="B3594" s="27">
        <v>2</v>
      </c>
      <c r="C3594" s="2" t="s">
        <v>649</v>
      </c>
      <c r="D3594" s="11" t="s">
        <v>650</v>
      </c>
      <c r="E3594" s="11"/>
      <c r="F3594" s="11" t="s">
        <v>241</v>
      </c>
      <c r="G3594" s="11" t="s">
        <v>99</v>
      </c>
      <c r="H3594" s="11" t="s">
        <v>7269</v>
      </c>
      <c r="I3594" s="68"/>
      <c r="J3594" s="68"/>
      <c r="K3594" s="68"/>
      <c r="L3594" s="68"/>
      <c r="M3594" s="68"/>
      <c r="N3594" s="68"/>
      <c r="O3594" s="31" t="s">
        <v>1648</v>
      </c>
      <c r="P3594" s="31">
        <v>1.7000000000000001E-2</v>
      </c>
    </row>
    <row r="3595" spans="1:16" x14ac:dyDescent="0.35">
      <c r="A3595" s="2" t="s">
        <v>645</v>
      </c>
      <c r="B3595" s="27">
        <v>2</v>
      </c>
      <c r="C3595" s="2" t="s">
        <v>649</v>
      </c>
      <c r="D3595" s="11" t="s">
        <v>650</v>
      </c>
      <c r="E3595" s="11"/>
      <c r="F3595" s="11" t="s">
        <v>241</v>
      </c>
      <c r="G3595" s="11" t="s">
        <v>99</v>
      </c>
      <c r="H3595" s="11" t="s">
        <v>7279</v>
      </c>
      <c r="I3595" s="68"/>
      <c r="J3595" s="68"/>
      <c r="K3595" s="68"/>
      <c r="L3595" s="68"/>
      <c r="M3595" s="68" t="s">
        <v>2040</v>
      </c>
      <c r="N3595" s="68"/>
      <c r="O3595" s="31" t="s">
        <v>4777</v>
      </c>
      <c r="P3595" s="31">
        <v>1.4E-2</v>
      </c>
    </row>
    <row r="3596" spans="1:16" x14ac:dyDescent="0.35">
      <c r="A3596" s="2" t="s">
        <v>645</v>
      </c>
      <c r="B3596" s="27">
        <v>2</v>
      </c>
      <c r="C3596" s="2" t="s">
        <v>649</v>
      </c>
      <c r="D3596" s="11" t="s">
        <v>650</v>
      </c>
      <c r="E3596" s="11"/>
      <c r="F3596" s="11" t="s">
        <v>241</v>
      </c>
      <c r="G3596" s="11" t="s">
        <v>99</v>
      </c>
      <c r="H3596" s="11" t="s">
        <v>7288</v>
      </c>
      <c r="I3596" s="68"/>
      <c r="J3596" s="68"/>
      <c r="K3596" s="68"/>
      <c r="L3596" s="68"/>
      <c r="M3596" s="68"/>
      <c r="N3596" s="68" t="s">
        <v>2040</v>
      </c>
      <c r="O3596" s="31" t="s">
        <v>4778</v>
      </c>
      <c r="P3596" s="31">
        <v>1.4E-2</v>
      </c>
    </row>
    <row r="3597" spans="1:16" x14ac:dyDescent="0.35">
      <c r="A3597" s="2" t="s">
        <v>645</v>
      </c>
      <c r="B3597" s="27">
        <v>2</v>
      </c>
      <c r="C3597" s="2" t="s">
        <v>649</v>
      </c>
      <c r="D3597" s="11" t="s">
        <v>650</v>
      </c>
      <c r="E3597" s="11"/>
      <c r="F3597" s="11" t="s">
        <v>241</v>
      </c>
      <c r="G3597" s="11" t="s">
        <v>99</v>
      </c>
      <c r="H3597" s="11" t="s">
        <v>7276</v>
      </c>
      <c r="I3597" s="68"/>
      <c r="J3597" s="68"/>
      <c r="K3597" s="68"/>
      <c r="L3597" s="68"/>
      <c r="M3597" s="68" t="s">
        <v>2040</v>
      </c>
      <c r="N3597" s="68" t="s">
        <v>2040</v>
      </c>
      <c r="O3597" s="31" t="s">
        <v>4779</v>
      </c>
      <c r="P3597" s="31">
        <v>0.01</v>
      </c>
    </row>
    <row r="3598" spans="1:16" x14ac:dyDescent="0.35">
      <c r="A3598" s="2" t="s">
        <v>645</v>
      </c>
      <c r="B3598" s="27">
        <v>2</v>
      </c>
      <c r="C3598" s="2" t="s">
        <v>649</v>
      </c>
      <c r="D3598" s="11" t="s">
        <v>650</v>
      </c>
      <c r="E3598" s="11"/>
      <c r="F3598" s="11" t="s">
        <v>241</v>
      </c>
      <c r="G3598" s="11" t="s">
        <v>659</v>
      </c>
      <c r="H3598" s="11" t="s">
        <v>7269</v>
      </c>
      <c r="I3598" s="68"/>
      <c r="J3598" s="68"/>
      <c r="K3598" s="68"/>
      <c r="L3598" s="68"/>
      <c r="M3598" s="68"/>
      <c r="N3598" s="68"/>
      <c r="O3598" s="31" t="s">
        <v>1649</v>
      </c>
      <c r="P3598" s="31">
        <v>2.9000000000000001E-2</v>
      </c>
    </row>
    <row r="3599" spans="1:16" x14ac:dyDescent="0.35">
      <c r="A3599" s="2" t="s">
        <v>645</v>
      </c>
      <c r="B3599" s="27">
        <v>2</v>
      </c>
      <c r="C3599" s="2" t="s">
        <v>649</v>
      </c>
      <c r="D3599" s="11" t="s">
        <v>650</v>
      </c>
      <c r="E3599" s="11"/>
      <c r="F3599" s="11" t="s">
        <v>241</v>
      </c>
      <c r="G3599" s="11" t="s">
        <v>659</v>
      </c>
      <c r="H3599" s="11" t="s">
        <v>7279</v>
      </c>
      <c r="I3599" s="68"/>
      <c r="J3599" s="68"/>
      <c r="K3599" s="68"/>
      <c r="L3599" s="68"/>
      <c r="M3599" s="68" t="s">
        <v>2040</v>
      </c>
      <c r="N3599" s="68"/>
      <c r="O3599" s="31" t="s">
        <v>4780</v>
      </c>
      <c r="P3599" s="31">
        <v>2.3E-2</v>
      </c>
    </row>
    <row r="3600" spans="1:16" x14ac:dyDescent="0.35">
      <c r="A3600" s="2" t="s">
        <v>645</v>
      </c>
      <c r="B3600" s="27">
        <v>2</v>
      </c>
      <c r="C3600" s="2" t="s">
        <v>649</v>
      </c>
      <c r="D3600" s="11" t="s">
        <v>650</v>
      </c>
      <c r="E3600" s="11"/>
      <c r="F3600" s="11" t="s">
        <v>241</v>
      </c>
      <c r="G3600" s="11" t="s">
        <v>659</v>
      </c>
      <c r="H3600" s="11" t="s">
        <v>7288</v>
      </c>
      <c r="I3600" s="68"/>
      <c r="J3600" s="68"/>
      <c r="K3600" s="68"/>
      <c r="L3600" s="68"/>
      <c r="M3600" s="68"/>
      <c r="N3600" s="68" t="s">
        <v>2040</v>
      </c>
      <c r="O3600" s="31" t="s">
        <v>4781</v>
      </c>
      <c r="P3600" s="31">
        <v>2.3E-2</v>
      </c>
    </row>
    <row r="3601" spans="1:16" x14ac:dyDescent="0.35">
      <c r="A3601" s="2" t="s">
        <v>645</v>
      </c>
      <c r="B3601" s="27">
        <v>2</v>
      </c>
      <c r="C3601" s="2" t="s">
        <v>649</v>
      </c>
      <c r="D3601" s="11" t="s">
        <v>650</v>
      </c>
      <c r="E3601" s="11"/>
      <c r="F3601" s="11" t="s">
        <v>241</v>
      </c>
      <c r="G3601" s="11" t="s">
        <v>659</v>
      </c>
      <c r="H3601" s="11" t="s">
        <v>7276</v>
      </c>
      <c r="I3601" s="68"/>
      <c r="J3601" s="68"/>
      <c r="K3601" s="68"/>
      <c r="L3601" s="68"/>
      <c r="M3601" s="68" t="s">
        <v>2040</v>
      </c>
      <c r="N3601" s="68" t="s">
        <v>2040</v>
      </c>
      <c r="O3601" s="31" t="s">
        <v>4782</v>
      </c>
      <c r="P3601" s="31">
        <v>1.7000000000000001E-2</v>
      </c>
    </row>
    <row r="3602" spans="1:16" x14ac:dyDescent="0.35">
      <c r="A3602" s="2" t="s">
        <v>645</v>
      </c>
      <c r="B3602" s="27">
        <v>2</v>
      </c>
      <c r="C3602" s="2" t="s">
        <v>649</v>
      </c>
      <c r="D3602" s="11" t="s">
        <v>650</v>
      </c>
      <c r="E3602" s="11"/>
      <c r="F3602" s="11" t="s">
        <v>103</v>
      </c>
      <c r="G3602" s="11" t="s">
        <v>99</v>
      </c>
      <c r="H3602" s="11" t="s">
        <v>7269</v>
      </c>
      <c r="I3602" s="68"/>
      <c r="J3602" s="68"/>
      <c r="K3602" s="68"/>
      <c r="L3602" s="68"/>
      <c r="M3602" s="68"/>
      <c r="N3602" s="68"/>
      <c r="O3602" s="31" t="s">
        <v>1650</v>
      </c>
      <c r="P3602" s="31">
        <v>2.9000000000000001E-2</v>
      </c>
    </row>
    <row r="3603" spans="1:16" x14ac:dyDescent="0.35">
      <c r="A3603" s="2" t="s">
        <v>645</v>
      </c>
      <c r="B3603" s="27">
        <v>2</v>
      </c>
      <c r="C3603" s="2" t="s">
        <v>649</v>
      </c>
      <c r="D3603" s="11" t="s">
        <v>650</v>
      </c>
      <c r="E3603" s="11"/>
      <c r="F3603" s="11" t="s">
        <v>103</v>
      </c>
      <c r="G3603" s="11" t="s">
        <v>99</v>
      </c>
      <c r="H3603" s="11" t="s">
        <v>7279</v>
      </c>
      <c r="I3603" s="68"/>
      <c r="J3603" s="68"/>
      <c r="K3603" s="68"/>
      <c r="L3603" s="68"/>
      <c r="M3603" s="68" t="s">
        <v>2040</v>
      </c>
      <c r="N3603" s="68"/>
      <c r="O3603" s="31" t="s">
        <v>4783</v>
      </c>
      <c r="P3603" s="31">
        <v>2.3E-2</v>
      </c>
    </row>
    <row r="3604" spans="1:16" x14ac:dyDescent="0.35">
      <c r="A3604" s="2" t="s">
        <v>645</v>
      </c>
      <c r="B3604" s="27">
        <v>2</v>
      </c>
      <c r="C3604" s="2" t="s">
        <v>649</v>
      </c>
      <c r="D3604" s="11" t="s">
        <v>650</v>
      </c>
      <c r="E3604" s="11"/>
      <c r="F3604" s="11" t="s">
        <v>103</v>
      </c>
      <c r="G3604" s="11" t="s">
        <v>99</v>
      </c>
      <c r="H3604" s="11" t="s">
        <v>7288</v>
      </c>
      <c r="I3604" s="68"/>
      <c r="J3604" s="68"/>
      <c r="K3604" s="68"/>
      <c r="L3604" s="68"/>
      <c r="M3604" s="68"/>
      <c r="N3604" s="68" t="s">
        <v>2040</v>
      </c>
      <c r="O3604" s="31" t="s">
        <v>4784</v>
      </c>
      <c r="P3604" s="31">
        <v>2.3E-2</v>
      </c>
    </row>
    <row r="3605" spans="1:16" x14ac:dyDescent="0.35">
      <c r="A3605" s="2" t="s">
        <v>645</v>
      </c>
      <c r="B3605" s="27">
        <v>2</v>
      </c>
      <c r="C3605" s="2" t="s">
        <v>649</v>
      </c>
      <c r="D3605" s="11" t="s">
        <v>650</v>
      </c>
      <c r="E3605" s="11"/>
      <c r="F3605" s="11" t="s">
        <v>103</v>
      </c>
      <c r="G3605" s="11" t="s">
        <v>99</v>
      </c>
      <c r="H3605" s="11" t="s">
        <v>7276</v>
      </c>
      <c r="I3605" s="68"/>
      <c r="J3605" s="68"/>
      <c r="K3605" s="68"/>
      <c r="L3605" s="68"/>
      <c r="M3605" s="68" t="s">
        <v>2040</v>
      </c>
      <c r="N3605" s="68" t="s">
        <v>2040</v>
      </c>
      <c r="O3605" s="31" t="s">
        <v>4785</v>
      </c>
      <c r="P3605" s="31">
        <v>1.7000000000000001E-2</v>
      </c>
    </row>
    <row r="3606" spans="1:16" x14ac:dyDescent="0.35">
      <c r="A3606" s="2" t="s">
        <v>645</v>
      </c>
      <c r="B3606" s="27">
        <v>2</v>
      </c>
      <c r="C3606" s="2" t="s">
        <v>649</v>
      </c>
      <c r="D3606" s="11" t="s">
        <v>650</v>
      </c>
      <c r="E3606" s="11"/>
      <c r="F3606" s="11" t="s">
        <v>103</v>
      </c>
      <c r="G3606" s="11" t="s">
        <v>659</v>
      </c>
      <c r="H3606" s="11" t="s">
        <v>7269</v>
      </c>
      <c r="I3606" s="68"/>
      <c r="J3606" s="68"/>
      <c r="K3606" s="68"/>
      <c r="L3606" s="68"/>
      <c r="M3606" s="68"/>
      <c r="N3606" s="68"/>
      <c r="O3606" s="31" t="s">
        <v>1651</v>
      </c>
      <c r="P3606" s="31">
        <v>4.3999999999999997E-2</v>
      </c>
    </row>
    <row r="3607" spans="1:16" x14ac:dyDescent="0.35">
      <c r="A3607" s="2" t="s">
        <v>645</v>
      </c>
      <c r="B3607" s="27">
        <v>2</v>
      </c>
      <c r="C3607" s="2" t="s">
        <v>649</v>
      </c>
      <c r="D3607" s="11" t="s">
        <v>650</v>
      </c>
      <c r="E3607" s="11"/>
      <c r="F3607" s="11" t="s">
        <v>103</v>
      </c>
      <c r="G3607" s="11" t="s">
        <v>659</v>
      </c>
      <c r="H3607" s="11" t="s">
        <v>7279</v>
      </c>
      <c r="I3607" s="68"/>
      <c r="J3607" s="68"/>
      <c r="K3607" s="68"/>
      <c r="L3607" s="68"/>
      <c r="M3607" s="68" t="s">
        <v>2040</v>
      </c>
      <c r="N3607" s="68"/>
      <c r="O3607" s="31" t="s">
        <v>4786</v>
      </c>
      <c r="P3607" s="31">
        <v>3.5000000000000003E-2</v>
      </c>
    </row>
    <row r="3608" spans="1:16" x14ac:dyDescent="0.35">
      <c r="A3608" s="2" t="s">
        <v>645</v>
      </c>
      <c r="B3608" s="27">
        <v>2</v>
      </c>
      <c r="C3608" s="2" t="s">
        <v>649</v>
      </c>
      <c r="D3608" s="11" t="s">
        <v>650</v>
      </c>
      <c r="E3608" s="11"/>
      <c r="F3608" s="11" t="s">
        <v>103</v>
      </c>
      <c r="G3608" s="11" t="s">
        <v>659</v>
      </c>
      <c r="H3608" s="11" t="s">
        <v>7288</v>
      </c>
      <c r="I3608" s="68"/>
      <c r="J3608" s="68"/>
      <c r="K3608" s="68"/>
      <c r="L3608" s="68"/>
      <c r="M3608" s="68"/>
      <c r="N3608" s="68" t="s">
        <v>2040</v>
      </c>
      <c r="O3608" s="31" t="s">
        <v>4787</v>
      </c>
      <c r="P3608" s="31">
        <v>3.5000000000000003E-2</v>
      </c>
    </row>
    <row r="3609" spans="1:16" x14ac:dyDescent="0.35">
      <c r="A3609" s="2" t="s">
        <v>645</v>
      </c>
      <c r="B3609" s="27">
        <v>2</v>
      </c>
      <c r="C3609" s="2" t="s">
        <v>649</v>
      </c>
      <c r="D3609" s="11" t="s">
        <v>650</v>
      </c>
      <c r="E3609" s="11"/>
      <c r="F3609" s="11" t="s">
        <v>103</v>
      </c>
      <c r="G3609" s="11" t="s">
        <v>659</v>
      </c>
      <c r="H3609" s="11" t="s">
        <v>7276</v>
      </c>
      <c r="I3609" s="68"/>
      <c r="J3609" s="68"/>
      <c r="K3609" s="68"/>
      <c r="L3609" s="68"/>
      <c r="M3609" s="68" t="s">
        <v>2040</v>
      </c>
      <c r="N3609" s="68" t="s">
        <v>2040</v>
      </c>
      <c r="O3609" s="31" t="s">
        <v>4788</v>
      </c>
      <c r="P3609" s="31">
        <v>2.5999999999999999E-2</v>
      </c>
    </row>
    <row r="3610" spans="1:16" x14ac:dyDescent="0.35">
      <c r="A3610" s="2" t="s">
        <v>645</v>
      </c>
      <c r="B3610" s="27">
        <v>2</v>
      </c>
      <c r="C3610" s="2" t="s">
        <v>649</v>
      </c>
      <c r="D3610" s="11" t="s">
        <v>650</v>
      </c>
      <c r="E3610" s="11"/>
      <c r="F3610" s="11" t="s">
        <v>98</v>
      </c>
      <c r="G3610" s="11" t="s">
        <v>99</v>
      </c>
      <c r="H3610" s="11" t="s">
        <v>7269</v>
      </c>
      <c r="I3610" s="68"/>
      <c r="J3610" s="68"/>
      <c r="K3610" s="68"/>
      <c r="L3610" s="68"/>
      <c r="M3610" s="68"/>
      <c r="N3610" s="68"/>
      <c r="O3610" s="31" t="s">
        <v>1652</v>
      </c>
      <c r="P3610" s="31">
        <v>8.2000000000000003E-2</v>
      </c>
    </row>
    <row r="3611" spans="1:16" x14ac:dyDescent="0.35">
      <c r="A3611" s="2" t="s">
        <v>645</v>
      </c>
      <c r="B3611" s="27">
        <v>2</v>
      </c>
      <c r="C3611" s="2" t="s">
        <v>649</v>
      </c>
      <c r="D3611" s="11" t="s">
        <v>650</v>
      </c>
      <c r="E3611" s="11"/>
      <c r="F3611" s="11" t="s">
        <v>98</v>
      </c>
      <c r="G3611" s="11" t="s">
        <v>99</v>
      </c>
      <c r="H3611" s="11" t="s">
        <v>7279</v>
      </c>
      <c r="I3611" s="68"/>
      <c r="J3611" s="68"/>
      <c r="K3611" s="68"/>
      <c r="L3611" s="68"/>
      <c r="M3611" s="68" t="s">
        <v>2040</v>
      </c>
      <c r="N3611" s="68"/>
      <c r="O3611" s="31" t="s">
        <v>4789</v>
      </c>
      <c r="P3611" s="31">
        <v>6.6000000000000003E-2</v>
      </c>
    </row>
    <row r="3612" spans="1:16" x14ac:dyDescent="0.35">
      <c r="A3612" s="2" t="s">
        <v>645</v>
      </c>
      <c r="B3612" s="27">
        <v>2</v>
      </c>
      <c r="C3612" s="2" t="s">
        <v>649</v>
      </c>
      <c r="D3612" s="11" t="s">
        <v>650</v>
      </c>
      <c r="E3612" s="11"/>
      <c r="F3612" s="11" t="s">
        <v>98</v>
      </c>
      <c r="G3612" s="11" t="s">
        <v>99</v>
      </c>
      <c r="H3612" s="11" t="s">
        <v>7288</v>
      </c>
      <c r="I3612" s="68"/>
      <c r="J3612" s="68"/>
      <c r="K3612" s="68"/>
      <c r="L3612" s="68"/>
      <c r="M3612" s="68"/>
      <c r="N3612" s="68" t="s">
        <v>2040</v>
      </c>
      <c r="O3612" s="31" t="s">
        <v>4790</v>
      </c>
      <c r="P3612" s="31">
        <v>6.6000000000000003E-2</v>
      </c>
    </row>
    <row r="3613" spans="1:16" x14ac:dyDescent="0.35">
      <c r="A3613" s="2" t="s">
        <v>645</v>
      </c>
      <c r="B3613" s="27">
        <v>2</v>
      </c>
      <c r="C3613" s="2" t="s">
        <v>649</v>
      </c>
      <c r="D3613" s="11" t="s">
        <v>650</v>
      </c>
      <c r="E3613" s="11"/>
      <c r="F3613" s="11" t="s">
        <v>98</v>
      </c>
      <c r="G3613" s="11" t="s">
        <v>99</v>
      </c>
      <c r="H3613" s="11" t="s">
        <v>7276</v>
      </c>
      <c r="I3613" s="68"/>
      <c r="J3613" s="68"/>
      <c r="K3613" s="68"/>
      <c r="L3613" s="68"/>
      <c r="M3613" s="68" t="s">
        <v>2040</v>
      </c>
      <c r="N3613" s="68" t="s">
        <v>2040</v>
      </c>
      <c r="O3613" s="31" t="s">
        <v>4791</v>
      </c>
      <c r="P3613" s="31">
        <v>4.9000000000000002E-2</v>
      </c>
    </row>
    <row r="3614" spans="1:16" x14ac:dyDescent="0.35">
      <c r="A3614" s="2" t="s">
        <v>645</v>
      </c>
      <c r="B3614" s="27">
        <v>2</v>
      </c>
      <c r="C3614" s="2" t="s">
        <v>649</v>
      </c>
      <c r="D3614" s="11" t="s">
        <v>650</v>
      </c>
      <c r="E3614" s="11"/>
      <c r="F3614" s="11" t="s">
        <v>98</v>
      </c>
      <c r="G3614" s="11" t="s">
        <v>659</v>
      </c>
      <c r="H3614" s="11" t="s">
        <v>7269</v>
      </c>
      <c r="I3614" s="68"/>
      <c r="J3614" s="68"/>
      <c r="K3614" s="68"/>
      <c r="L3614" s="68"/>
      <c r="M3614" s="68"/>
      <c r="N3614" s="68"/>
      <c r="O3614" s="31" t="s">
        <v>1653</v>
      </c>
      <c r="P3614" s="31">
        <v>0.10199999999999999</v>
      </c>
    </row>
    <row r="3615" spans="1:16" x14ac:dyDescent="0.35">
      <c r="A3615" s="2" t="s">
        <v>645</v>
      </c>
      <c r="B3615" s="27">
        <v>2</v>
      </c>
      <c r="C3615" s="2" t="s">
        <v>649</v>
      </c>
      <c r="D3615" s="11" t="s">
        <v>650</v>
      </c>
      <c r="E3615" s="11"/>
      <c r="F3615" s="11" t="s">
        <v>98</v>
      </c>
      <c r="G3615" s="11" t="s">
        <v>659</v>
      </c>
      <c r="H3615" s="11" t="s">
        <v>7279</v>
      </c>
      <c r="I3615" s="68"/>
      <c r="J3615" s="68"/>
      <c r="K3615" s="68"/>
      <c r="L3615" s="68"/>
      <c r="M3615" s="68" t="s">
        <v>2040</v>
      </c>
      <c r="N3615" s="68"/>
      <c r="O3615" s="31" t="s">
        <v>4792</v>
      </c>
      <c r="P3615" s="31">
        <v>8.2000000000000003E-2</v>
      </c>
    </row>
    <row r="3616" spans="1:16" x14ac:dyDescent="0.35">
      <c r="A3616" s="2" t="s">
        <v>645</v>
      </c>
      <c r="B3616" s="27">
        <v>2</v>
      </c>
      <c r="C3616" s="2" t="s">
        <v>649</v>
      </c>
      <c r="D3616" s="11" t="s">
        <v>650</v>
      </c>
      <c r="E3616" s="11"/>
      <c r="F3616" s="11" t="s">
        <v>98</v>
      </c>
      <c r="G3616" s="11" t="s">
        <v>659</v>
      </c>
      <c r="H3616" s="11" t="s">
        <v>7288</v>
      </c>
      <c r="I3616" s="68"/>
      <c r="J3616" s="68"/>
      <c r="K3616" s="68"/>
      <c r="L3616" s="68"/>
      <c r="M3616" s="68"/>
      <c r="N3616" s="68" t="s">
        <v>2040</v>
      </c>
      <c r="O3616" s="31" t="s">
        <v>4793</v>
      </c>
      <c r="P3616" s="31">
        <v>8.2000000000000003E-2</v>
      </c>
    </row>
    <row r="3617" spans="1:16" x14ac:dyDescent="0.35">
      <c r="A3617" s="2" t="s">
        <v>645</v>
      </c>
      <c r="B3617" s="27">
        <v>2</v>
      </c>
      <c r="C3617" s="2" t="s">
        <v>649</v>
      </c>
      <c r="D3617" s="11" t="s">
        <v>650</v>
      </c>
      <c r="E3617" s="11"/>
      <c r="F3617" s="11" t="s">
        <v>98</v>
      </c>
      <c r="G3617" s="11" t="s">
        <v>659</v>
      </c>
      <c r="H3617" s="11" t="s">
        <v>7276</v>
      </c>
      <c r="I3617" s="68"/>
      <c r="J3617" s="68"/>
      <c r="K3617" s="68"/>
      <c r="L3617" s="68"/>
      <c r="M3617" s="68" t="s">
        <v>2040</v>
      </c>
      <c r="N3617" s="68" t="s">
        <v>2040</v>
      </c>
      <c r="O3617" s="31" t="s">
        <v>4794</v>
      </c>
      <c r="P3617" s="31">
        <v>6.0999999999999999E-2</v>
      </c>
    </row>
    <row r="3618" spans="1:16" x14ac:dyDescent="0.35">
      <c r="A3618" s="2" t="s">
        <v>645</v>
      </c>
      <c r="B3618" s="27">
        <v>2</v>
      </c>
      <c r="C3618" s="2" t="s">
        <v>649</v>
      </c>
      <c r="D3618" s="11" t="s">
        <v>650</v>
      </c>
      <c r="E3618" s="11"/>
      <c r="F3618" s="11" t="s">
        <v>104</v>
      </c>
      <c r="G3618" s="11" t="s">
        <v>99</v>
      </c>
      <c r="H3618" s="11" t="s">
        <v>7269</v>
      </c>
      <c r="I3618" s="68"/>
      <c r="J3618" s="68"/>
      <c r="K3618" s="68"/>
      <c r="L3618" s="68"/>
      <c r="M3618" s="68"/>
      <c r="N3618" s="68"/>
      <c r="O3618" s="31" t="s">
        <v>1654</v>
      </c>
      <c r="P3618" s="31">
        <v>0.15</v>
      </c>
    </row>
    <row r="3619" spans="1:16" x14ac:dyDescent="0.35">
      <c r="A3619" s="2" t="s">
        <v>645</v>
      </c>
      <c r="B3619" s="27">
        <v>2</v>
      </c>
      <c r="C3619" s="2" t="s">
        <v>649</v>
      </c>
      <c r="D3619" s="11" t="s">
        <v>650</v>
      </c>
      <c r="E3619" s="11"/>
      <c r="F3619" s="11" t="s">
        <v>104</v>
      </c>
      <c r="G3619" s="11" t="s">
        <v>99</v>
      </c>
      <c r="H3619" s="11" t="s">
        <v>7279</v>
      </c>
      <c r="I3619" s="68"/>
      <c r="J3619" s="68"/>
      <c r="K3619" s="68"/>
      <c r="L3619" s="68"/>
      <c r="M3619" s="68" t="s">
        <v>2040</v>
      </c>
      <c r="N3619" s="68"/>
      <c r="O3619" s="31" t="s">
        <v>4795</v>
      </c>
      <c r="P3619" s="31">
        <v>0.12</v>
      </c>
    </row>
    <row r="3620" spans="1:16" x14ac:dyDescent="0.35">
      <c r="A3620" s="2" t="s">
        <v>645</v>
      </c>
      <c r="B3620" s="27">
        <v>2</v>
      </c>
      <c r="C3620" s="2" t="s">
        <v>649</v>
      </c>
      <c r="D3620" s="11" t="s">
        <v>650</v>
      </c>
      <c r="E3620" s="11"/>
      <c r="F3620" s="11" t="s">
        <v>104</v>
      </c>
      <c r="G3620" s="11" t="s">
        <v>99</v>
      </c>
      <c r="H3620" s="11" t="s">
        <v>7288</v>
      </c>
      <c r="I3620" s="68"/>
      <c r="J3620" s="68"/>
      <c r="K3620" s="68"/>
      <c r="L3620" s="68"/>
      <c r="M3620" s="68"/>
      <c r="N3620" s="68" t="s">
        <v>2040</v>
      </c>
      <c r="O3620" s="31" t="s">
        <v>4796</v>
      </c>
      <c r="P3620" s="31">
        <v>0.12</v>
      </c>
    </row>
    <row r="3621" spans="1:16" x14ac:dyDescent="0.35">
      <c r="A3621" s="2" t="s">
        <v>645</v>
      </c>
      <c r="B3621" s="27">
        <v>2</v>
      </c>
      <c r="C3621" s="2" t="s">
        <v>649</v>
      </c>
      <c r="D3621" s="11" t="s">
        <v>650</v>
      </c>
      <c r="E3621" s="11"/>
      <c r="F3621" s="11" t="s">
        <v>104</v>
      </c>
      <c r="G3621" s="11" t="s">
        <v>99</v>
      </c>
      <c r="H3621" s="11" t="s">
        <v>7276</v>
      </c>
      <c r="I3621" s="68"/>
      <c r="J3621" s="68"/>
      <c r="K3621" s="68"/>
      <c r="L3621" s="68"/>
      <c r="M3621" s="68" t="s">
        <v>2040</v>
      </c>
      <c r="N3621" s="68" t="s">
        <v>2040</v>
      </c>
      <c r="O3621" s="31" t="s">
        <v>4797</v>
      </c>
      <c r="P3621" s="31">
        <v>0.09</v>
      </c>
    </row>
    <row r="3622" spans="1:16" x14ac:dyDescent="0.35">
      <c r="A3622" s="2" t="s">
        <v>645</v>
      </c>
      <c r="B3622" s="27">
        <v>2</v>
      </c>
      <c r="C3622" s="2" t="s">
        <v>649</v>
      </c>
      <c r="D3622" s="11" t="s">
        <v>650</v>
      </c>
      <c r="E3622" s="11"/>
      <c r="F3622" s="11" t="s">
        <v>104</v>
      </c>
      <c r="G3622" s="11" t="s">
        <v>659</v>
      </c>
      <c r="H3622" s="11" t="s">
        <v>7269</v>
      </c>
      <c r="I3622" s="68"/>
      <c r="J3622" s="68"/>
      <c r="K3622" s="68"/>
      <c r="L3622" s="68"/>
      <c r="M3622" s="68"/>
      <c r="N3622" s="68"/>
      <c r="O3622" s="31" t="s">
        <v>1655</v>
      </c>
      <c r="P3622" s="31">
        <v>0.218</v>
      </c>
    </row>
    <row r="3623" spans="1:16" x14ac:dyDescent="0.35">
      <c r="A3623" s="2" t="s">
        <v>645</v>
      </c>
      <c r="B3623" s="27">
        <v>2</v>
      </c>
      <c r="C3623" s="2" t="s">
        <v>649</v>
      </c>
      <c r="D3623" s="11" t="s">
        <v>650</v>
      </c>
      <c r="E3623" s="11"/>
      <c r="F3623" s="11" t="s">
        <v>104</v>
      </c>
      <c r="G3623" s="11" t="s">
        <v>659</v>
      </c>
      <c r="H3623" s="11" t="s">
        <v>7279</v>
      </c>
      <c r="I3623" s="68"/>
      <c r="J3623" s="68"/>
      <c r="K3623" s="68"/>
      <c r="L3623" s="68"/>
      <c r="M3623" s="68" t="s">
        <v>2040</v>
      </c>
      <c r="N3623" s="68"/>
      <c r="O3623" s="31" t="s">
        <v>4798</v>
      </c>
      <c r="P3623" s="31">
        <v>0.17399999999999999</v>
      </c>
    </row>
    <row r="3624" spans="1:16" x14ac:dyDescent="0.35">
      <c r="A3624" s="2" t="s">
        <v>645</v>
      </c>
      <c r="B3624" s="27">
        <v>2</v>
      </c>
      <c r="C3624" s="2" t="s">
        <v>649</v>
      </c>
      <c r="D3624" s="11" t="s">
        <v>650</v>
      </c>
      <c r="E3624" s="11"/>
      <c r="F3624" s="11" t="s">
        <v>104</v>
      </c>
      <c r="G3624" s="11" t="s">
        <v>659</v>
      </c>
      <c r="H3624" s="11" t="s">
        <v>7288</v>
      </c>
      <c r="I3624" s="68"/>
      <c r="J3624" s="68"/>
      <c r="K3624" s="68"/>
      <c r="L3624" s="68"/>
      <c r="M3624" s="68"/>
      <c r="N3624" s="68" t="s">
        <v>2040</v>
      </c>
      <c r="O3624" s="31" t="s">
        <v>4799</v>
      </c>
      <c r="P3624" s="31">
        <v>0.17399999999999999</v>
      </c>
    </row>
    <row r="3625" spans="1:16" x14ac:dyDescent="0.35">
      <c r="A3625" s="2" t="s">
        <v>645</v>
      </c>
      <c r="B3625" s="27">
        <v>2</v>
      </c>
      <c r="C3625" s="2" t="s">
        <v>649</v>
      </c>
      <c r="D3625" s="11" t="s">
        <v>650</v>
      </c>
      <c r="E3625" s="11"/>
      <c r="F3625" s="11" t="s">
        <v>104</v>
      </c>
      <c r="G3625" s="11" t="s">
        <v>659</v>
      </c>
      <c r="H3625" s="11" t="s">
        <v>7276</v>
      </c>
      <c r="I3625" s="68"/>
      <c r="J3625" s="68"/>
      <c r="K3625" s="68"/>
      <c r="L3625" s="68"/>
      <c r="M3625" s="68" t="s">
        <v>2040</v>
      </c>
      <c r="N3625" s="68" t="s">
        <v>2040</v>
      </c>
      <c r="O3625" s="31" t="s">
        <v>4800</v>
      </c>
      <c r="P3625" s="31">
        <v>0.13100000000000001</v>
      </c>
    </row>
    <row r="3626" spans="1:16" x14ac:dyDescent="0.35">
      <c r="A3626" s="2" t="s">
        <v>645</v>
      </c>
      <c r="B3626" s="27">
        <v>2</v>
      </c>
      <c r="C3626" s="2" t="s">
        <v>649</v>
      </c>
      <c r="D3626" s="11" t="s">
        <v>650</v>
      </c>
      <c r="E3626" s="11"/>
      <c r="F3626" s="11" t="s">
        <v>105</v>
      </c>
      <c r="G3626" s="11" t="s">
        <v>99</v>
      </c>
      <c r="H3626" s="11" t="s">
        <v>7269</v>
      </c>
      <c r="I3626" s="68"/>
      <c r="J3626" s="68"/>
      <c r="K3626" s="68"/>
      <c r="L3626" s="68"/>
      <c r="M3626" s="68"/>
      <c r="N3626" s="68"/>
      <c r="O3626" s="31" t="s">
        <v>1656</v>
      </c>
      <c r="P3626" s="31">
        <v>0.31900000000000001</v>
      </c>
    </row>
    <row r="3627" spans="1:16" x14ac:dyDescent="0.35">
      <c r="A3627" s="2" t="s">
        <v>645</v>
      </c>
      <c r="B3627" s="27">
        <v>2</v>
      </c>
      <c r="C3627" s="2" t="s">
        <v>649</v>
      </c>
      <c r="D3627" s="11" t="s">
        <v>650</v>
      </c>
      <c r="E3627" s="11"/>
      <c r="F3627" s="11" t="s">
        <v>105</v>
      </c>
      <c r="G3627" s="11" t="s">
        <v>99</v>
      </c>
      <c r="H3627" s="11" t="s">
        <v>7279</v>
      </c>
      <c r="I3627" s="68"/>
      <c r="J3627" s="68"/>
      <c r="K3627" s="68"/>
      <c r="L3627" s="68"/>
      <c r="M3627" s="68" t="s">
        <v>2040</v>
      </c>
      <c r="N3627" s="68"/>
      <c r="O3627" s="31" t="s">
        <v>4801</v>
      </c>
      <c r="P3627" s="31">
        <v>0.255</v>
      </c>
    </row>
    <row r="3628" spans="1:16" x14ac:dyDescent="0.35">
      <c r="A3628" s="2" t="s">
        <v>645</v>
      </c>
      <c r="B3628" s="27">
        <v>2</v>
      </c>
      <c r="C3628" s="2" t="s">
        <v>649</v>
      </c>
      <c r="D3628" s="11" t="s">
        <v>650</v>
      </c>
      <c r="E3628" s="11"/>
      <c r="F3628" s="11" t="s">
        <v>105</v>
      </c>
      <c r="G3628" s="11" t="s">
        <v>99</v>
      </c>
      <c r="H3628" s="11" t="s">
        <v>7288</v>
      </c>
      <c r="I3628" s="68"/>
      <c r="J3628" s="68"/>
      <c r="K3628" s="68"/>
      <c r="L3628" s="68"/>
      <c r="M3628" s="68"/>
      <c r="N3628" s="68" t="s">
        <v>2040</v>
      </c>
      <c r="O3628" s="31" t="s">
        <v>4802</v>
      </c>
      <c r="P3628" s="31">
        <v>0.255</v>
      </c>
    </row>
    <row r="3629" spans="1:16" x14ac:dyDescent="0.35">
      <c r="A3629" s="2" t="s">
        <v>645</v>
      </c>
      <c r="B3629" s="27">
        <v>2</v>
      </c>
      <c r="C3629" s="2" t="s">
        <v>649</v>
      </c>
      <c r="D3629" s="11" t="s">
        <v>650</v>
      </c>
      <c r="E3629" s="11"/>
      <c r="F3629" s="11" t="s">
        <v>105</v>
      </c>
      <c r="G3629" s="11" t="s">
        <v>99</v>
      </c>
      <c r="H3629" s="11" t="s">
        <v>7276</v>
      </c>
      <c r="I3629" s="68"/>
      <c r="J3629" s="68"/>
      <c r="K3629" s="68"/>
      <c r="L3629" s="68"/>
      <c r="M3629" s="68" t="s">
        <v>2040</v>
      </c>
      <c r="N3629" s="68" t="s">
        <v>2040</v>
      </c>
      <c r="O3629" s="31" t="s">
        <v>4803</v>
      </c>
      <c r="P3629" s="31">
        <v>0.191</v>
      </c>
    </row>
    <row r="3630" spans="1:16" x14ac:dyDescent="0.35">
      <c r="A3630" s="2" t="s">
        <v>645</v>
      </c>
      <c r="B3630" s="27">
        <v>2</v>
      </c>
      <c r="C3630" s="2" t="s">
        <v>649</v>
      </c>
      <c r="D3630" s="11" t="s">
        <v>650</v>
      </c>
      <c r="E3630" s="11"/>
      <c r="F3630" s="11" t="s">
        <v>105</v>
      </c>
      <c r="G3630" s="11" t="s">
        <v>659</v>
      </c>
      <c r="H3630" s="11" t="s">
        <v>7269</v>
      </c>
      <c r="I3630" s="68"/>
      <c r="J3630" s="68"/>
      <c r="K3630" s="68"/>
      <c r="L3630" s="68"/>
      <c r="M3630" s="68"/>
      <c r="N3630" s="68"/>
      <c r="O3630" s="31" t="s">
        <v>1657</v>
      </c>
      <c r="P3630" s="31">
        <v>0.36299999999999999</v>
      </c>
    </row>
    <row r="3631" spans="1:16" x14ac:dyDescent="0.35">
      <c r="A3631" s="2" t="s">
        <v>645</v>
      </c>
      <c r="B3631" s="27">
        <v>2</v>
      </c>
      <c r="C3631" s="2" t="s">
        <v>649</v>
      </c>
      <c r="D3631" s="11" t="s">
        <v>650</v>
      </c>
      <c r="E3631" s="11"/>
      <c r="F3631" s="11" t="s">
        <v>105</v>
      </c>
      <c r="G3631" s="11" t="s">
        <v>659</v>
      </c>
      <c r="H3631" s="11" t="s">
        <v>7279</v>
      </c>
      <c r="I3631" s="68"/>
      <c r="J3631" s="68"/>
      <c r="K3631" s="68"/>
      <c r="L3631" s="68"/>
      <c r="M3631" s="68" t="s">
        <v>2040</v>
      </c>
      <c r="N3631" s="68"/>
      <c r="O3631" s="31" t="s">
        <v>4804</v>
      </c>
      <c r="P3631" s="31">
        <v>0.28999999999999998</v>
      </c>
    </row>
    <row r="3632" spans="1:16" x14ac:dyDescent="0.35">
      <c r="A3632" s="2" t="s">
        <v>645</v>
      </c>
      <c r="B3632" s="27">
        <v>2</v>
      </c>
      <c r="C3632" s="2" t="s">
        <v>649</v>
      </c>
      <c r="D3632" s="11" t="s">
        <v>650</v>
      </c>
      <c r="E3632" s="11"/>
      <c r="F3632" s="11" t="s">
        <v>105</v>
      </c>
      <c r="G3632" s="11" t="s">
        <v>659</v>
      </c>
      <c r="H3632" s="11" t="s">
        <v>7288</v>
      </c>
      <c r="I3632" s="68"/>
      <c r="J3632" s="68"/>
      <c r="K3632" s="68"/>
      <c r="L3632" s="68"/>
      <c r="M3632" s="68"/>
      <c r="N3632" s="68" t="s">
        <v>2040</v>
      </c>
      <c r="O3632" s="31" t="s">
        <v>4805</v>
      </c>
      <c r="P3632" s="31">
        <v>0.28999999999999998</v>
      </c>
    </row>
    <row r="3633" spans="1:16" x14ac:dyDescent="0.35">
      <c r="A3633" s="2" t="s">
        <v>645</v>
      </c>
      <c r="B3633" s="27">
        <v>2</v>
      </c>
      <c r="C3633" s="2" t="s">
        <v>649</v>
      </c>
      <c r="D3633" s="11" t="s">
        <v>650</v>
      </c>
      <c r="E3633" s="11"/>
      <c r="F3633" s="11" t="s">
        <v>105</v>
      </c>
      <c r="G3633" s="11" t="s">
        <v>659</v>
      </c>
      <c r="H3633" s="11" t="s">
        <v>7276</v>
      </c>
      <c r="I3633" s="68"/>
      <c r="J3633" s="68"/>
      <c r="K3633" s="68"/>
      <c r="L3633" s="68"/>
      <c r="M3633" s="68" t="s">
        <v>2040</v>
      </c>
      <c r="N3633" s="68" t="s">
        <v>2040</v>
      </c>
      <c r="O3633" s="31" t="s">
        <v>4806</v>
      </c>
      <c r="P3633" s="31">
        <v>0.218</v>
      </c>
    </row>
    <row r="3634" spans="1:16" x14ac:dyDescent="0.35">
      <c r="A3634" s="2" t="s">
        <v>645</v>
      </c>
      <c r="B3634" s="27">
        <v>2</v>
      </c>
      <c r="C3634" s="2" t="s">
        <v>649</v>
      </c>
      <c r="D3634" s="11" t="s">
        <v>650</v>
      </c>
      <c r="E3634" s="11"/>
      <c r="F3634" s="11" t="s">
        <v>107</v>
      </c>
      <c r="G3634" s="11" t="s">
        <v>99</v>
      </c>
      <c r="H3634" s="11" t="s">
        <v>7269</v>
      </c>
      <c r="I3634" s="68"/>
      <c r="J3634" s="68"/>
      <c r="K3634" s="68"/>
      <c r="L3634" s="68"/>
      <c r="M3634" s="68"/>
      <c r="N3634" s="68"/>
      <c r="O3634" s="31" t="s">
        <v>1658</v>
      </c>
      <c r="P3634" s="31">
        <v>0.45</v>
      </c>
    </row>
    <row r="3635" spans="1:16" x14ac:dyDescent="0.35">
      <c r="A3635" s="2" t="s">
        <v>645</v>
      </c>
      <c r="B3635" s="27">
        <v>2</v>
      </c>
      <c r="C3635" s="2" t="s">
        <v>649</v>
      </c>
      <c r="D3635" s="11" t="s">
        <v>650</v>
      </c>
      <c r="E3635" s="11"/>
      <c r="F3635" s="11" t="s">
        <v>107</v>
      </c>
      <c r="G3635" s="11" t="s">
        <v>99</v>
      </c>
      <c r="H3635" s="11" t="s">
        <v>7279</v>
      </c>
      <c r="I3635" s="68"/>
      <c r="J3635" s="68"/>
      <c r="K3635" s="68"/>
      <c r="L3635" s="68"/>
      <c r="M3635" s="68" t="s">
        <v>2040</v>
      </c>
      <c r="N3635" s="68"/>
      <c r="O3635" s="31" t="s">
        <v>4807</v>
      </c>
      <c r="P3635" s="31">
        <v>0.36</v>
      </c>
    </row>
    <row r="3636" spans="1:16" x14ac:dyDescent="0.35">
      <c r="A3636" s="2" t="s">
        <v>645</v>
      </c>
      <c r="B3636" s="27">
        <v>2</v>
      </c>
      <c r="C3636" s="2" t="s">
        <v>649</v>
      </c>
      <c r="D3636" s="11" t="s">
        <v>650</v>
      </c>
      <c r="E3636" s="11"/>
      <c r="F3636" s="11" t="s">
        <v>107</v>
      </c>
      <c r="G3636" s="11" t="s">
        <v>99</v>
      </c>
      <c r="H3636" s="11" t="s">
        <v>7288</v>
      </c>
      <c r="I3636" s="68"/>
      <c r="J3636" s="68"/>
      <c r="K3636" s="68"/>
      <c r="L3636" s="68"/>
      <c r="M3636" s="68"/>
      <c r="N3636" s="68" t="s">
        <v>2040</v>
      </c>
      <c r="O3636" s="31" t="s">
        <v>4808</v>
      </c>
      <c r="P3636" s="31">
        <v>0.36</v>
      </c>
    </row>
    <row r="3637" spans="1:16" x14ac:dyDescent="0.35">
      <c r="A3637" s="2" t="s">
        <v>645</v>
      </c>
      <c r="B3637" s="27">
        <v>2</v>
      </c>
      <c r="C3637" s="2" t="s">
        <v>649</v>
      </c>
      <c r="D3637" s="11" t="s">
        <v>650</v>
      </c>
      <c r="E3637" s="11"/>
      <c r="F3637" s="11" t="s">
        <v>107</v>
      </c>
      <c r="G3637" s="11" t="s">
        <v>99</v>
      </c>
      <c r="H3637" s="11" t="s">
        <v>7276</v>
      </c>
      <c r="I3637" s="68"/>
      <c r="J3637" s="68"/>
      <c r="K3637" s="68"/>
      <c r="L3637" s="68"/>
      <c r="M3637" s="68" t="s">
        <v>2040</v>
      </c>
      <c r="N3637" s="68" t="s">
        <v>2040</v>
      </c>
      <c r="O3637" s="31" t="s">
        <v>4809</v>
      </c>
      <c r="P3637" s="31">
        <v>0.27</v>
      </c>
    </row>
    <row r="3638" spans="1:16" x14ac:dyDescent="0.35">
      <c r="A3638" s="2" t="s">
        <v>645</v>
      </c>
      <c r="B3638" s="27">
        <v>2</v>
      </c>
      <c r="C3638" s="2" t="s">
        <v>649</v>
      </c>
      <c r="D3638" s="11" t="s">
        <v>650</v>
      </c>
      <c r="E3638" s="11"/>
      <c r="F3638" s="11" t="s">
        <v>107</v>
      </c>
      <c r="G3638" s="11" t="s">
        <v>659</v>
      </c>
      <c r="H3638" s="11" t="s">
        <v>7269</v>
      </c>
      <c r="I3638" s="68"/>
      <c r="J3638" s="68"/>
      <c r="K3638" s="68"/>
      <c r="L3638" s="68"/>
      <c r="M3638" s="68"/>
      <c r="N3638" s="68"/>
      <c r="O3638" s="31" t="s">
        <v>1659</v>
      </c>
      <c r="P3638" s="31">
        <v>0.63800000000000001</v>
      </c>
    </row>
    <row r="3639" spans="1:16" x14ac:dyDescent="0.35">
      <c r="A3639" s="2" t="s">
        <v>645</v>
      </c>
      <c r="B3639" s="27">
        <v>2</v>
      </c>
      <c r="C3639" s="2" t="s">
        <v>649</v>
      </c>
      <c r="D3639" s="11" t="s">
        <v>650</v>
      </c>
      <c r="E3639" s="11"/>
      <c r="F3639" s="11" t="s">
        <v>107</v>
      </c>
      <c r="G3639" s="11" t="s">
        <v>659</v>
      </c>
      <c r="H3639" s="11" t="s">
        <v>7279</v>
      </c>
      <c r="I3639" s="68"/>
      <c r="J3639" s="68"/>
      <c r="K3639" s="68"/>
      <c r="L3639" s="68"/>
      <c r="M3639" s="68" t="s">
        <v>2040</v>
      </c>
      <c r="N3639" s="68"/>
      <c r="O3639" s="31" t="s">
        <v>4810</v>
      </c>
      <c r="P3639" s="31">
        <v>0.51</v>
      </c>
    </row>
    <row r="3640" spans="1:16" x14ac:dyDescent="0.35">
      <c r="A3640" s="2" t="s">
        <v>645</v>
      </c>
      <c r="B3640" s="27">
        <v>2</v>
      </c>
      <c r="C3640" s="2" t="s">
        <v>649</v>
      </c>
      <c r="D3640" s="11" t="s">
        <v>650</v>
      </c>
      <c r="E3640" s="11"/>
      <c r="F3640" s="11" t="s">
        <v>107</v>
      </c>
      <c r="G3640" s="11" t="s">
        <v>659</v>
      </c>
      <c r="H3640" s="11" t="s">
        <v>7288</v>
      </c>
      <c r="I3640" s="68"/>
      <c r="J3640" s="68"/>
      <c r="K3640" s="68"/>
      <c r="L3640" s="68"/>
      <c r="M3640" s="68"/>
      <c r="N3640" s="68" t="s">
        <v>2040</v>
      </c>
      <c r="O3640" s="31" t="s">
        <v>4811</v>
      </c>
      <c r="P3640" s="31">
        <v>0.51</v>
      </c>
    </row>
    <row r="3641" spans="1:16" x14ac:dyDescent="0.35">
      <c r="A3641" s="2" t="s">
        <v>645</v>
      </c>
      <c r="B3641" s="27">
        <v>2</v>
      </c>
      <c r="C3641" s="2" t="s">
        <v>649</v>
      </c>
      <c r="D3641" s="11" t="s">
        <v>650</v>
      </c>
      <c r="E3641" s="11"/>
      <c r="F3641" s="11" t="s">
        <v>107</v>
      </c>
      <c r="G3641" s="11" t="s">
        <v>659</v>
      </c>
      <c r="H3641" s="11" t="s">
        <v>7276</v>
      </c>
      <c r="I3641" s="68"/>
      <c r="J3641" s="68"/>
      <c r="K3641" s="68"/>
      <c r="L3641" s="68"/>
      <c r="M3641" s="68" t="s">
        <v>2040</v>
      </c>
      <c r="N3641" s="68" t="s">
        <v>2040</v>
      </c>
      <c r="O3641" s="31" t="s">
        <v>4812</v>
      </c>
      <c r="P3641" s="31">
        <v>0.38300000000000001</v>
      </c>
    </row>
    <row r="3642" spans="1:16" x14ac:dyDescent="0.35">
      <c r="A3642" s="2" t="s">
        <v>645</v>
      </c>
      <c r="B3642" s="27">
        <v>2</v>
      </c>
      <c r="C3642" s="2" t="s">
        <v>649</v>
      </c>
      <c r="D3642" s="11" t="s">
        <v>650</v>
      </c>
      <c r="E3642" s="11"/>
      <c r="F3642" s="11" t="s">
        <v>109</v>
      </c>
      <c r="G3642" s="11" t="s">
        <v>99</v>
      </c>
      <c r="H3642" s="11" t="s">
        <v>7269</v>
      </c>
      <c r="I3642" s="68"/>
      <c r="J3642" s="68"/>
      <c r="K3642" s="68"/>
      <c r="L3642" s="68"/>
      <c r="M3642" s="68"/>
      <c r="N3642" s="68"/>
      <c r="O3642" s="31" t="s">
        <v>1660</v>
      </c>
      <c r="P3642" s="31">
        <v>0.6</v>
      </c>
    </row>
    <row r="3643" spans="1:16" x14ac:dyDescent="0.35">
      <c r="A3643" s="2" t="s">
        <v>645</v>
      </c>
      <c r="B3643" s="27">
        <v>2</v>
      </c>
      <c r="C3643" s="2" t="s">
        <v>649</v>
      </c>
      <c r="D3643" s="11" t="s">
        <v>650</v>
      </c>
      <c r="E3643" s="11"/>
      <c r="F3643" s="11" t="s">
        <v>109</v>
      </c>
      <c r="G3643" s="11" t="s">
        <v>99</v>
      </c>
      <c r="H3643" s="11" t="s">
        <v>7279</v>
      </c>
      <c r="I3643" s="68"/>
      <c r="J3643" s="68"/>
      <c r="K3643" s="68"/>
      <c r="L3643" s="68"/>
      <c r="M3643" s="68" t="s">
        <v>2040</v>
      </c>
      <c r="N3643" s="68"/>
      <c r="O3643" s="31" t="s">
        <v>4813</v>
      </c>
      <c r="P3643" s="31">
        <v>0.48</v>
      </c>
    </row>
    <row r="3644" spans="1:16" x14ac:dyDescent="0.35">
      <c r="A3644" s="2" t="s">
        <v>645</v>
      </c>
      <c r="B3644" s="27">
        <v>2</v>
      </c>
      <c r="C3644" s="2" t="s">
        <v>649</v>
      </c>
      <c r="D3644" s="11" t="s">
        <v>650</v>
      </c>
      <c r="E3644" s="11"/>
      <c r="F3644" s="11" t="s">
        <v>109</v>
      </c>
      <c r="G3644" s="11" t="s">
        <v>99</v>
      </c>
      <c r="H3644" s="11" t="s">
        <v>7288</v>
      </c>
      <c r="I3644" s="68"/>
      <c r="J3644" s="68"/>
      <c r="K3644" s="68"/>
      <c r="L3644" s="68"/>
      <c r="M3644" s="68"/>
      <c r="N3644" s="68" t="s">
        <v>2040</v>
      </c>
      <c r="O3644" s="31" t="s">
        <v>4814</v>
      </c>
      <c r="P3644" s="31">
        <v>0.48</v>
      </c>
    </row>
    <row r="3645" spans="1:16" x14ac:dyDescent="0.35">
      <c r="A3645" s="2" t="s">
        <v>645</v>
      </c>
      <c r="B3645" s="27">
        <v>2</v>
      </c>
      <c r="C3645" s="2" t="s">
        <v>649</v>
      </c>
      <c r="D3645" s="11" t="s">
        <v>650</v>
      </c>
      <c r="E3645" s="11"/>
      <c r="F3645" s="11" t="s">
        <v>109</v>
      </c>
      <c r="G3645" s="11" t="s">
        <v>99</v>
      </c>
      <c r="H3645" s="11" t="s">
        <v>7276</v>
      </c>
      <c r="I3645" s="68"/>
      <c r="J3645" s="68"/>
      <c r="K3645" s="68"/>
      <c r="L3645" s="68"/>
      <c r="M3645" s="68" t="s">
        <v>2040</v>
      </c>
      <c r="N3645" s="68" t="s">
        <v>2040</v>
      </c>
      <c r="O3645" s="31" t="s">
        <v>4815</v>
      </c>
      <c r="P3645" s="31">
        <v>0.36</v>
      </c>
    </row>
    <row r="3646" spans="1:16" x14ac:dyDescent="0.35">
      <c r="A3646" s="2" t="s">
        <v>645</v>
      </c>
      <c r="B3646" s="27">
        <v>2</v>
      </c>
      <c r="C3646" s="2" t="s">
        <v>649</v>
      </c>
      <c r="D3646" s="11" t="s">
        <v>650</v>
      </c>
      <c r="E3646" s="11"/>
      <c r="F3646" s="11" t="s">
        <v>109</v>
      </c>
      <c r="G3646" s="11" t="s">
        <v>659</v>
      </c>
      <c r="H3646" s="11" t="s">
        <v>7269</v>
      </c>
      <c r="I3646" s="68"/>
      <c r="J3646" s="68"/>
      <c r="K3646" s="68"/>
      <c r="L3646" s="68"/>
      <c r="M3646" s="68"/>
      <c r="N3646" s="68"/>
      <c r="O3646" s="31" t="s">
        <v>1661</v>
      </c>
      <c r="P3646" s="31">
        <v>1.0589999999999999</v>
      </c>
    </row>
    <row r="3647" spans="1:16" x14ac:dyDescent="0.35">
      <c r="A3647" s="2" t="s">
        <v>645</v>
      </c>
      <c r="B3647" s="27">
        <v>2</v>
      </c>
      <c r="C3647" s="2" t="s">
        <v>649</v>
      </c>
      <c r="D3647" s="11" t="s">
        <v>650</v>
      </c>
      <c r="E3647" s="11"/>
      <c r="F3647" s="11" t="s">
        <v>109</v>
      </c>
      <c r="G3647" s="11" t="s">
        <v>659</v>
      </c>
      <c r="H3647" s="11" t="s">
        <v>7279</v>
      </c>
      <c r="I3647" s="68"/>
      <c r="J3647" s="68"/>
      <c r="K3647" s="68"/>
      <c r="L3647" s="68"/>
      <c r="M3647" s="68" t="s">
        <v>2040</v>
      </c>
      <c r="N3647" s="68"/>
      <c r="O3647" s="31" t="s">
        <v>4816</v>
      </c>
      <c r="P3647" s="31">
        <v>0.84699999999999998</v>
      </c>
    </row>
    <row r="3648" spans="1:16" x14ac:dyDescent="0.35">
      <c r="A3648" s="2" t="s">
        <v>645</v>
      </c>
      <c r="B3648" s="27">
        <v>2</v>
      </c>
      <c r="C3648" s="2" t="s">
        <v>649</v>
      </c>
      <c r="D3648" s="11" t="s">
        <v>650</v>
      </c>
      <c r="E3648" s="11"/>
      <c r="F3648" s="11" t="s">
        <v>109</v>
      </c>
      <c r="G3648" s="11" t="s">
        <v>659</v>
      </c>
      <c r="H3648" s="11" t="s">
        <v>7288</v>
      </c>
      <c r="I3648" s="68"/>
      <c r="J3648" s="68"/>
      <c r="K3648" s="68"/>
      <c r="L3648" s="68"/>
      <c r="M3648" s="68"/>
      <c r="N3648" s="68" t="s">
        <v>2040</v>
      </c>
      <c r="O3648" s="31" t="s">
        <v>4817</v>
      </c>
      <c r="P3648" s="31">
        <v>0.84699999999999998</v>
      </c>
    </row>
    <row r="3649" spans="1:16" x14ac:dyDescent="0.35">
      <c r="A3649" s="2" t="s">
        <v>645</v>
      </c>
      <c r="B3649" s="27">
        <v>2</v>
      </c>
      <c r="C3649" s="2" t="s">
        <v>649</v>
      </c>
      <c r="D3649" s="11" t="s">
        <v>650</v>
      </c>
      <c r="E3649" s="11"/>
      <c r="F3649" s="11" t="s">
        <v>109</v>
      </c>
      <c r="G3649" s="11" t="s">
        <v>659</v>
      </c>
      <c r="H3649" s="11" t="s">
        <v>7276</v>
      </c>
      <c r="I3649" s="68"/>
      <c r="J3649" s="68"/>
      <c r="K3649" s="68"/>
      <c r="L3649" s="68"/>
      <c r="M3649" s="68" t="s">
        <v>2040</v>
      </c>
      <c r="N3649" s="68" t="s">
        <v>2040</v>
      </c>
      <c r="O3649" s="31" t="s">
        <v>4818</v>
      </c>
      <c r="P3649" s="31">
        <v>0.63500000000000001</v>
      </c>
    </row>
    <row r="3650" spans="1:16" x14ac:dyDescent="0.35">
      <c r="A3650" s="2" t="s">
        <v>645</v>
      </c>
      <c r="B3650" s="27">
        <v>2</v>
      </c>
      <c r="C3650" s="2" t="s">
        <v>649</v>
      </c>
      <c r="D3650" s="11" t="s">
        <v>650</v>
      </c>
      <c r="E3650" s="11"/>
      <c r="F3650" s="11" t="s">
        <v>110</v>
      </c>
      <c r="G3650" s="11" t="s">
        <v>99</v>
      </c>
      <c r="H3650" s="11" t="s">
        <v>7269</v>
      </c>
      <c r="I3650" s="68"/>
      <c r="J3650" s="68"/>
      <c r="K3650" s="68"/>
      <c r="L3650" s="68"/>
      <c r="M3650" s="68"/>
      <c r="N3650" s="68"/>
      <c r="O3650" s="31" t="s">
        <v>1662</v>
      </c>
      <c r="P3650" s="31">
        <v>0.95699999999999996</v>
      </c>
    </row>
    <row r="3651" spans="1:16" x14ac:dyDescent="0.35">
      <c r="A3651" s="2" t="s">
        <v>645</v>
      </c>
      <c r="B3651" s="27">
        <v>2</v>
      </c>
      <c r="C3651" s="2" t="s">
        <v>649</v>
      </c>
      <c r="D3651" s="11" t="s">
        <v>650</v>
      </c>
      <c r="E3651" s="11"/>
      <c r="F3651" s="11" t="s">
        <v>110</v>
      </c>
      <c r="G3651" s="11" t="s">
        <v>99</v>
      </c>
      <c r="H3651" s="11" t="s">
        <v>7279</v>
      </c>
      <c r="I3651" s="68"/>
      <c r="J3651" s="68"/>
      <c r="K3651" s="68"/>
      <c r="L3651" s="68"/>
      <c r="M3651" s="68" t="s">
        <v>2040</v>
      </c>
      <c r="N3651" s="68"/>
      <c r="O3651" s="31" t="s">
        <v>4819</v>
      </c>
      <c r="P3651" s="31">
        <v>0.76600000000000001</v>
      </c>
    </row>
    <row r="3652" spans="1:16" x14ac:dyDescent="0.35">
      <c r="A3652" s="2" t="s">
        <v>645</v>
      </c>
      <c r="B3652" s="27">
        <v>2</v>
      </c>
      <c r="C3652" s="2" t="s">
        <v>649</v>
      </c>
      <c r="D3652" s="11" t="s">
        <v>650</v>
      </c>
      <c r="E3652" s="11"/>
      <c r="F3652" s="11" t="s">
        <v>110</v>
      </c>
      <c r="G3652" s="11" t="s">
        <v>99</v>
      </c>
      <c r="H3652" s="11" t="s">
        <v>7288</v>
      </c>
      <c r="I3652" s="68"/>
      <c r="J3652" s="68"/>
      <c r="K3652" s="68"/>
      <c r="L3652" s="68"/>
      <c r="M3652" s="68"/>
      <c r="N3652" s="68" t="s">
        <v>2040</v>
      </c>
      <c r="O3652" s="31" t="s">
        <v>4820</v>
      </c>
      <c r="P3652" s="31">
        <v>0.76600000000000001</v>
      </c>
    </row>
    <row r="3653" spans="1:16" x14ac:dyDescent="0.35">
      <c r="A3653" s="2" t="s">
        <v>645</v>
      </c>
      <c r="B3653" s="27">
        <v>2</v>
      </c>
      <c r="C3653" s="2" t="s">
        <v>649</v>
      </c>
      <c r="D3653" s="11" t="s">
        <v>650</v>
      </c>
      <c r="E3653" s="11"/>
      <c r="F3653" s="11" t="s">
        <v>110</v>
      </c>
      <c r="G3653" s="11" t="s">
        <v>99</v>
      </c>
      <c r="H3653" s="11" t="s">
        <v>7276</v>
      </c>
      <c r="I3653" s="68"/>
      <c r="J3653" s="68"/>
      <c r="K3653" s="68"/>
      <c r="L3653" s="68"/>
      <c r="M3653" s="68" t="s">
        <v>2040</v>
      </c>
      <c r="N3653" s="68" t="s">
        <v>2040</v>
      </c>
      <c r="O3653" s="31" t="s">
        <v>4821</v>
      </c>
      <c r="P3653" s="31">
        <v>0.57399999999999995</v>
      </c>
    </row>
    <row r="3654" spans="1:16" x14ac:dyDescent="0.35">
      <c r="A3654" s="2" t="s">
        <v>645</v>
      </c>
      <c r="B3654" s="27">
        <v>2</v>
      </c>
      <c r="C3654" s="2" t="s">
        <v>649</v>
      </c>
      <c r="D3654" s="11" t="s">
        <v>650</v>
      </c>
      <c r="E3654" s="11"/>
      <c r="F3654" s="11" t="s">
        <v>110</v>
      </c>
      <c r="G3654" s="11" t="s">
        <v>659</v>
      </c>
      <c r="H3654" s="11" t="s">
        <v>7269</v>
      </c>
      <c r="I3654" s="68"/>
      <c r="J3654" s="68"/>
      <c r="K3654" s="68"/>
      <c r="L3654" s="68"/>
      <c r="M3654" s="68"/>
      <c r="N3654" s="68"/>
      <c r="O3654" s="31" t="s">
        <v>1663</v>
      </c>
      <c r="P3654" s="31">
        <v>1.4790000000000001</v>
      </c>
    </row>
    <row r="3655" spans="1:16" x14ac:dyDescent="0.35">
      <c r="A3655" s="2" t="s">
        <v>645</v>
      </c>
      <c r="B3655" s="27">
        <v>2</v>
      </c>
      <c r="C3655" s="2" t="s">
        <v>649</v>
      </c>
      <c r="D3655" s="11" t="s">
        <v>650</v>
      </c>
      <c r="E3655" s="11"/>
      <c r="F3655" s="11" t="s">
        <v>110</v>
      </c>
      <c r="G3655" s="11" t="s">
        <v>659</v>
      </c>
      <c r="H3655" s="11" t="s">
        <v>7279</v>
      </c>
      <c r="I3655" s="68"/>
      <c r="J3655" s="68"/>
      <c r="K3655" s="68"/>
      <c r="L3655" s="68"/>
      <c r="M3655" s="68" t="s">
        <v>2040</v>
      </c>
      <c r="N3655" s="68"/>
      <c r="O3655" s="31" t="s">
        <v>4822</v>
      </c>
      <c r="P3655" s="31">
        <v>1.1830000000000001</v>
      </c>
    </row>
    <row r="3656" spans="1:16" x14ac:dyDescent="0.35">
      <c r="A3656" s="2" t="s">
        <v>645</v>
      </c>
      <c r="B3656" s="27">
        <v>2</v>
      </c>
      <c r="C3656" s="2" t="s">
        <v>649</v>
      </c>
      <c r="D3656" s="11" t="s">
        <v>650</v>
      </c>
      <c r="E3656" s="11"/>
      <c r="F3656" s="11" t="s">
        <v>110</v>
      </c>
      <c r="G3656" s="11" t="s">
        <v>659</v>
      </c>
      <c r="H3656" s="11" t="s">
        <v>7288</v>
      </c>
      <c r="I3656" s="68"/>
      <c r="J3656" s="68"/>
      <c r="K3656" s="68"/>
      <c r="L3656" s="68"/>
      <c r="M3656" s="68"/>
      <c r="N3656" s="68" t="s">
        <v>2040</v>
      </c>
      <c r="O3656" s="31" t="s">
        <v>4823</v>
      </c>
      <c r="P3656" s="31">
        <v>1.1830000000000001</v>
      </c>
    </row>
    <row r="3657" spans="1:16" x14ac:dyDescent="0.35">
      <c r="A3657" s="2" t="s">
        <v>645</v>
      </c>
      <c r="B3657" s="27">
        <v>2</v>
      </c>
      <c r="C3657" s="2" t="s">
        <v>649</v>
      </c>
      <c r="D3657" s="11" t="s">
        <v>650</v>
      </c>
      <c r="E3657" s="11"/>
      <c r="F3657" s="11" t="s">
        <v>110</v>
      </c>
      <c r="G3657" s="11" t="s">
        <v>659</v>
      </c>
      <c r="H3657" s="11" t="s">
        <v>7276</v>
      </c>
      <c r="I3657" s="68"/>
      <c r="J3657" s="68"/>
      <c r="K3657" s="68"/>
      <c r="L3657" s="68"/>
      <c r="M3657" s="68" t="s">
        <v>2040</v>
      </c>
      <c r="N3657" s="68" t="s">
        <v>2040</v>
      </c>
      <c r="O3657" s="31" t="s">
        <v>4824</v>
      </c>
      <c r="P3657" s="31">
        <v>0.88700000000000001</v>
      </c>
    </row>
    <row r="3658" spans="1:16" x14ac:dyDescent="0.35">
      <c r="A3658" s="2" t="s">
        <v>645</v>
      </c>
      <c r="B3658" s="27">
        <v>2</v>
      </c>
      <c r="C3658" s="2" t="s">
        <v>649</v>
      </c>
      <c r="D3658" s="11" t="s">
        <v>650</v>
      </c>
      <c r="E3658" s="11"/>
      <c r="F3658" s="11" t="s">
        <v>111</v>
      </c>
      <c r="G3658" s="11" t="s">
        <v>99</v>
      </c>
      <c r="H3658" s="11" t="s">
        <v>7269</v>
      </c>
      <c r="I3658" s="68"/>
      <c r="J3658" s="68"/>
      <c r="K3658" s="68"/>
      <c r="L3658" s="68"/>
      <c r="M3658" s="68"/>
      <c r="N3658" s="68"/>
      <c r="O3658" s="31" t="s">
        <v>1664</v>
      </c>
      <c r="P3658" s="31">
        <v>1.05</v>
      </c>
    </row>
    <row r="3659" spans="1:16" x14ac:dyDescent="0.35">
      <c r="A3659" s="2" t="s">
        <v>645</v>
      </c>
      <c r="B3659" s="27">
        <v>2</v>
      </c>
      <c r="C3659" s="2" t="s">
        <v>649</v>
      </c>
      <c r="D3659" s="11" t="s">
        <v>650</v>
      </c>
      <c r="E3659" s="11"/>
      <c r="F3659" s="11" t="s">
        <v>111</v>
      </c>
      <c r="G3659" s="11" t="s">
        <v>99</v>
      </c>
      <c r="H3659" s="11" t="s">
        <v>7279</v>
      </c>
      <c r="I3659" s="68"/>
      <c r="J3659" s="68"/>
      <c r="K3659" s="68"/>
      <c r="L3659" s="68"/>
      <c r="M3659" s="68" t="s">
        <v>2040</v>
      </c>
      <c r="N3659" s="68"/>
      <c r="O3659" s="31" t="s">
        <v>4825</v>
      </c>
      <c r="P3659" s="31">
        <v>0.84</v>
      </c>
    </row>
    <row r="3660" spans="1:16" x14ac:dyDescent="0.35">
      <c r="A3660" s="2" t="s">
        <v>645</v>
      </c>
      <c r="B3660" s="27">
        <v>2</v>
      </c>
      <c r="C3660" s="2" t="s">
        <v>649</v>
      </c>
      <c r="D3660" s="11" t="s">
        <v>650</v>
      </c>
      <c r="E3660" s="11"/>
      <c r="F3660" s="11" t="s">
        <v>111</v>
      </c>
      <c r="G3660" s="11" t="s">
        <v>99</v>
      </c>
      <c r="H3660" s="11" t="s">
        <v>7288</v>
      </c>
      <c r="I3660" s="68"/>
      <c r="J3660" s="68"/>
      <c r="K3660" s="68"/>
      <c r="L3660" s="68"/>
      <c r="M3660" s="68"/>
      <c r="N3660" s="68" t="s">
        <v>2040</v>
      </c>
      <c r="O3660" s="31" t="s">
        <v>4826</v>
      </c>
      <c r="P3660" s="31">
        <v>0.84</v>
      </c>
    </row>
    <row r="3661" spans="1:16" x14ac:dyDescent="0.35">
      <c r="A3661" s="2" t="s">
        <v>645</v>
      </c>
      <c r="B3661" s="27">
        <v>2</v>
      </c>
      <c r="C3661" s="2" t="s">
        <v>649</v>
      </c>
      <c r="D3661" s="11" t="s">
        <v>650</v>
      </c>
      <c r="E3661" s="11"/>
      <c r="F3661" s="11" t="s">
        <v>111</v>
      </c>
      <c r="G3661" s="11" t="s">
        <v>99</v>
      </c>
      <c r="H3661" s="11" t="s">
        <v>7276</v>
      </c>
      <c r="I3661" s="68"/>
      <c r="J3661" s="68"/>
      <c r="K3661" s="68"/>
      <c r="L3661" s="68"/>
      <c r="M3661" s="68" t="s">
        <v>2040</v>
      </c>
      <c r="N3661" s="68" t="s">
        <v>2040</v>
      </c>
      <c r="O3661" s="31" t="s">
        <v>4827</v>
      </c>
      <c r="P3661" s="31">
        <v>0.63</v>
      </c>
    </row>
    <row r="3662" spans="1:16" x14ac:dyDescent="0.35">
      <c r="A3662" s="2" t="s">
        <v>645</v>
      </c>
      <c r="B3662" s="27">
        <v>2</v>
      </c>
      <c r="C3662" s="2" t="s">
        <v>649</v>
      </c>
      <c r="D3662" s="11" t="s">
        <v>650</v>
      </c>
      <c r="E3662" s="11"/>
      <c r="F3662" s="11" t="s">
        <v>111</v>
      </c>
      <c r="G3662" s="11" t="s">
        <v>659</v>
      </c>
      <c r="H3662" s="11" t="s">
        <v>7269</v>
      </c>
      <c r="I3662" s="68"/>
      <c r="J3662" s="68"/>
      <c r="K3662" s="68"/>
      <c r="L3662" s="68"/>
      <c r="M3662" s="68"/>
      <c r="N3662" s="68"/>
      <c r="O3662" s="31" t="s">
        <v>1665</v>
      </c>
      <c r="P3662" s="31">
        <v>1.9139999999999999</v>
      </c>
    </row>
    <row r="3663" spans="1:16" x14ac:dyDescent="0.35">
      <c r="A3663" s="2" t="s">
        <v>645</v>
      </c>
      <c r="B3663" s="27">
        <v>2</v>
      </c>
      <c r="C3663" s="2" t="s">
        <v>649</v>
      </c>
      <c r="D3663" s="11" t="s">
        <v>650</v>
      </c>
      <c r="E3663" s="11"/>
      <c r="F3663" s="11" t="s">
        <v>111</v>
      </c>
      <c r="G3663" s="11" t="s">
        <v>659</v>
      </c>
      <c r="H3663" s="11" t="s">
        <v>7279</v>
      </c>
      <c r="I3663" s="68"/>
      <c r="J3663" s="68"/>
      <c r="K3663" s="68"/>
      <c r="L3663" s="68"/>
      <c r="M3663" s="68" t="s">
        <v>2040</v>
      </c>
      <c r="N3663" s="68"/>
      <c r="O3663" s="31" t="s">
        <v>4828</v>
      </c>
      <c r="P3663" s="31">
        <v>1.5309999999999999</v>
      </c>
    </row>
    <row r="3664" spans="1:16" x14ac:dyDescent="0.35">
      <c r="A3664" s="2" t="s">
        <v>645</v>
      </c>
      <c r="B3664" s="27">
        <v>2</v>
      </c>
      <c r="C3664" s="2" t="s">
        <v>649</v>
      </c>
      <c r="D3664" s="11" t="s">
        <v>650</v>
      </c>
      <c r="E3664" s="11"/>
      <c r="F3664" s="11" t="s">
        <v>111</v>
      </c>
      <c r="G3664" s="11" t="s">
        <v>659</v>
      </c>
      <c r="H3664" s="11" t="s">
        <v>7288</v>
      </c>
      <c r="I3664" s="68"/>
      <c r="J3664" s="68"/>
      <c r="K3664" s="68"/>
      <c r="L3664" s="68"/>
      <c r="M3664" s="68"/>
      <c r="N3664" s="68" t="s">
        <v>2040</v>
      </c>
      <c r="O3664" s="31" t="s">
        <v>4829</v>
      </c>
      <c r="P3664" s="31">
        <v>1.5309999999999999</v>
      </c>
    </row>
    <row r="3665" spans="1:16" x14ac:dyDescent="0.35">
      <c r="A3665" s="2" t="s">
        <v>645</v>
      </c>
      <c r="B3665" s="27">
        <v>2</v>
      </c>
      <c r="C3665" s="2" t="s">
        <v>649</v>
      </c>
      <c r="D3665" s="11" t="s">
        <v>650</v>
      </c>
      <c r="E3665" s="11"/>
      <c r="F3665" s="11" t="s">
        <v>111</v>
      </c>
      <c r="G3665" s="11" t="s">
        <v>659</v>
      </c>
      <c r="H3665" s="11" t="s">
        <v>7276</v>
      </c>
      <c r="I3665" s="68"/>
      <c r="J3665" s="68"/>
      <c r="K3665" s="68"/>
      <c r="L3665" s="68"/>
      <c r="M3665" s="68" t="s">
        <v>2040</v>
      </c>
      <c r="N3665" s="68" t="s">
        <v>2040</v>
      </c>
      <c r="O3665" s="31" t="s">
        <v>4830</v>
      </c>
      <c r="P3665" s="31">
        <v>1.1479999999999999</v>
      </c>
    </row>
    <row r="3666" spans="1:16" x14ac:dyDescent="0.35">
      <c r="A3666" s="2" t="s">
        <v>645</v>
      </c>
      <c r="B3666" s="27">
        <v>2</v>
      </c>
      <c r="C3666" s="2" t="s">
        <v>649</v>
      </c>
      <c r="D3666" s="11" t="s">
        <v>650</v>
      </c>
      <c r="E3666" s="11"/>
      <c r="F3666" s="11" t="s">
        <v>112</v>
      </c>
      <c r="G3666" s="11" t="s">
        <v>99</v>
      </c>
      <c r="H3666" s="11" t="s">
        <v>7269</v>
      </c>
      <c r="I3666" s="68"/>
      <c r="J3666" s="68"/>
      <c r="K3666" s="68"/>
      <c r="L3666" s="68"/>
      <c r="M3666" s="68"/>
      <c r="N3666" s="68"/>
      <c r="O3666" s="31" t="s">
        <v>1666</v>
      </c>
      <c r="P3666" s="31">
        <v>1.05</v>
      </c>
    </row>
    <row r="3667" spans="1:16" x14ac:dyDescent="0.35">
      <c r="A3667" s="2" t="s">
        <v>645</v>
      </c>
      <c r="B3667" s="27">
        <v>2</v>
      </c>
      <c r="C3667" s="2" t="s">
        <v>649</v>
      </c>
      <c r="D3667" s="11" t="s">
        <v>650</v>
      </c>
      <c r="E3667" s="11"/>
      <c r="F3667" s="11" t="s">
        <v>112</v>
      </c>
      <c r="G3667" s="11" t="s">
        <v>99</v>
      </c>
      <c r="H3667" s="11" t="s">
        <v>7279</v>
      </c>
      <c r="I3667" s="68"/>
      <c r="J3667" s="68"/>
      <c r="K3667" s="68"/>
      <c r="L3667" s="68"/>
      <c r="M3667" s="68" t="s">
        <v>2040</v>
      </c>
      <c r="N3667" s="68"/>
      <c r="O3667" s="31" t="s">
        <v>4831</v>
      </c>
      <c r="P3667" s="31">
        <v>0.84</v>
      </c>
    </row>
    <row r="3668" spans="1:16" x14ac:dyDescent="0.35">
      <c r="A3668" s="2" t="s">
        <v>645</v>
      </c>
      <c r="B3668" s="27">
        <v>2</v>
      </c>
      <c r="C3668" s="2" t="s">
        <v>649</v>
      </c>
      <c r="D3668" s="11" t="s">
        <v>650</v>
      </c>
      <c r="E3668" s="11"/>
      <c r="F3668" s="11" t="s">
        <v>112</v>
      </c>
      <c r="G3668" s="11" t="s">
        <v>99</v>
      </c>
      <c r="H3668" s="11" t="s">
        <v>7288</v>
      </c>
      <c r="I3668" s="68"/>
      <c r="J3668" s="68"/>
      <c r="K3668" s="68"/>
      <c r="L3668" s="68"/>
      <c r="M3668" s="68"/>
      <c r="N3668" s="68" t="s">
        <v>2040</v>
      </c>
      <c r="O3668" s="31" t="s">
        <v>4832</v>
      </c>
      <c r="P3668" s="31">
        <v>0.84</v>
      </c>
    </row>
    <row r="3669" spans="1:16" x14ac:dyDescent="0.35">
      <c r="A3669" s="2" t="s">
        <v>645</v>
      </c>
      <c r="B3669" s="27">
        <v>2</v>
      </c>
      <c r="C3669" s="2" t="s">
        <v>649</v>
      </c>
      <c r="D3669" s="11" t="s">
        <v>650</v>
      </c>
      <c r="E3669" s="11"/>
      <c r="F3669" s="11" t="s">
        <v>112</v>
      </c>
      <c r="G3669" s="11" t="s">
        <v>99</v>
      </c>
      <c r="H3669" s="11" t="s">
        <v>7276</v>
      </c>
      <c r="I3669" s="68"/>
      <c r="J3669" s="68"/>
      <c r="K3669" s="68"/>
      <c r="L3669" s="68"/>
      <c r="M3669" s="68" t="s">
        <v>2040</v>
      </c>
      <c r="N3669" s="68" t="s">
        <v>2040</v>
      </c>
      <c r="O3669" s="31" t="s">
        <v>4833</v>
      </c>
      <c r="P3669" s="31">
        <v>0.63</v>
      </c>
    </row>
    <row r="3670" spans="1:16" x14ac:dyDescent="0.35">
      <c r="A3670" s="2" t="s">
        <v>645</v>
      </c>
      <c r="B3670" s="27">
        <v>2</v>
      </c>
      <c r="C3670" s="2" t="s">
        <v>649</v>
      </c>
      <c r="D3670" s="11" t="s">
        <v>650</v>
      </c>
      <c r="E3670" s="11"/>
      <c r="F3670" s="11" t="s">
        <v>112</v>
      </c>
      <c r="G3670" s="11" t="s">
        <v>659</v>
      </c>
      <c r="H3670" s="11" t="s">
        <v>7269</v>
      </c>
      <c r="I3670" s="68"/>
      <c r="J3670" s="68"/>
      <c r="K3670" s="68"/>
      <c r="L3670" s="68"/>
      <c r="M3670" s="68"/>
      <c r="N3670" s="68"/>
      <c r="O3670" s="31" t="s">
        <v>1667</v>
      </c>
      <c r="P3670" s="31">
        <v>2.117</v>
      </c>
    </row>
    <row r="3671" spans="1:16" x14ac:dyDescent="0.35">
      <c r="A3671" s="2" t="s">
        <v>645</v>
      </c>
      <c r="B3671" s="27">
        <v>2</v>
      </c>
      <c r="C3671" s="2" t="s">
        <v>649</v>
      </c>
      <c r="D3671" s="11" t="s">
        <v>650</v>
      </c>
      <c r="E3671" s="11"/>
      <c r="F3671" s="11" t="s">
        <v>112</v>
      </c>
      <c r="G3671" s="11" t="s">
        <v>659</v>
      </c>
      <c r="H3671" s="11" t="s">
        <v>7279</v>
      </c>
      <c r="I3671" s="68"/>
      <c r="J3671" s="68"/>
      <c r="K3671" s="68"/>
      <c r="L3671" s="68"/>
      <c r="M3671" s="68" t="s">
        <v>2040</v>
      </c>
      <c r="N3671" s="68"/>
      <c r="O3671" s="31" t="s">
        <v>4834</v>
      </c>
      <c r="P3671" s="31">
        <v>1.694</v>
      </c>
    </row>
    <row r="3672" spans="1:16" x14ac:dyDescent="0.35">
      <c r="A3672" s="2" t="s">
        <v>645</v>
      </c>
      <c r="B3672" s="27">
        <v>2</v>
      </c>
      <c r="C3672" s="2" t="s">
        <v>649</v>
      </c>
      <c r="D3672" s="11" t="s">
        <v>650</v>
      </c>
      <c r="E3672" s="11"/>
      <c r="F3672" s="11" t="s">
        <v>112</v>
      </c>
      <c r="G3672" s="11" t="s">
        <v>659</v>
      </c>
      <c r="H3672" s="11" t="s">
        <v>7288</v>
      </c>
      <c r="I3672" s="68"/>
      <c r="J3672" s="68"/>
      <c r="K3672" s="68"/>
      <c r="L3672" s="68"/>
      <c r="M3672" s="68"/>
      <c r="N3672" s="68" t="s">
        <v>2040</v>
      </c>
      <c r="O3672" s="31" t="s">
        <v>4835</v>
      </c>
      <c r="P3672" s="31">
        <v>1.694</v>
      </c>
    </row>
    <row r="3673" spans="1:16" x14ac:dyDescent="0.35">
      <c r="A3673" s="2" t="s">
        <v>645</v>
      </c>
      <c r="B3673" s="27">
        <v>2</v>
      </c>
      <c r="C3673" s="2" t="s">
        <v>649</v>
      </c>
      <c r="D3673" s="11" t="s">
        <v>650</v>
      </c>
      <c r="E3673" s="11"/>
      <c r="F3673" s="11" t="s">
        <v>112</v>
      </c>
      <c r="G3673" s="11" t="s">
        <v>659</v>
      </c>
      <c r="H3673" s="11" t="s">
        <v>7276</v>
      </c>
      <c r="I3673" s="68"/>
      <c r="J3673" s="68"/>
      <c r="K3673" s="68"/>
      <c r="L3673" s="68"/>
      <c r="M3673" s="68" t="s">
        <v>2040</v>
      </c>
      <c r="N3673" s="68" t="s">
        <v>2040</v>
      </c>
      <c r="O3673" s="31" t="s">
        <v>4836</v>
      </c>
      <c r="P3673" s="31">
        <v>1.27</v>
      </c>
    </row>
    <row r="3674" spans="1:16" x14ac:dyDescent="0.35">
      <c r="A3674" s="2" t="s">
        <v>645</v>
      </c>
      <c r="B3674" s="27">
        <v>2</v>
      </c>
      <c r="C3674" s="2" t="s">
        <v>649</v>
      </c>
      <c r="D3674" s="11" t="s">
        <v>650</v>
      </c>
      <c r="E3674" s="11"/>
      <c r="F3674" s="11" t="s">
        <v>113</v>
      </c>
      <c r="G3674" s="11" t="s">
        <v>99</v>
      </c>
      <c r="H3674" s="11" t="s">
        <v>7269</v>
      </c>
      <c r="I3674" s="68"/>
      <c r="J3674" s="68"/>
      <c r="K3674" s="68"/>
      <c r="L3674" s="68"/>
      <c r="M3674" s="68"/>
      <c r="N3674" s="68"/>
      <c r="O3674" s="31" t="s">
        <v>1668</v>
      </c>
      <c r="P3674" s="31">
        <v>1.9139999999999999</v>
      </c>
    </row>
    <row r="3675" spans="1:16" x14ac:dyDescent="0.35">
      <c r="A3675" s="2" t="s">
        <v>645</v>
      </c>
      <c r="B3675" s="27">
        <v>2</v>
      </c>
      <c r="C3675" s="2" t="s">
        <v>649</v>
      </c>
      <c r="D3675" s="11" t="s">
        <v>650</v>
      </c>
      <c r="E3675" s="11"/>
      <c r="F3675" s="11" t="s">
        <v>113</v>
      </c>
      <c r="G3675" s="11" t="s">
        <v>99</v>
      </c>
      <c r="H3675" s="11" t="s">
        <v>7279</v>
      </c>
      <c r="I3675" s="68"/>
      <c r="J3675" s="68"/>
      <c r="K3675" s="68"/>
      <c r="L3675" s="68"/>
      <c r="M3675" s="68" t="s">
        <v>2040</v>
      </c>
      <c r="N3675" s="68"/>
      <c r="O3675" s="31" t="s">
        <v>4837</v>
      </c>
      <c r="P3675" s="31">
        <v>1.5309999999999999</v>
      </c>
    </row>
    <row r="3676" spans="1:16" x14ac:dyDescent="0.35">
      <c r="A3676" s="2" t="s">
        <v>645</v>
      </c>
      <c r="B3676" s="27">
        <v>2</v>
      </c>
      <c r="C3676" s="2" t="s">
        <v>649</v>
      </c>
      <c r="D3676" s="11" t="s">
        <v>650</v>
      </c>
      <c r="E3676" s="11"/>
      <c r="F3676" s="11" t="s">
        <v>113</v>
      </c>
      <c r="G3676" s="11" t="s">
        <v>99</v>
      </c>
      <c r="H3676" s="11" t="s">
        <v>7288</v>
      </c>
      <c r="I3676" s="68"/>
      <c r="J3676" s="68"/>
      <c r="K3676" s="68"/>
      <c r="L3676" s="68"/>
      <c r="M3676" s="68"/>
      <c r="N3676" s="68" t="s">
        <v>2040</v>
      </c>
      <c r="O3676" s="31" t="s">
        <v>4838</v>
      </c>
      <c r="P3676" s="31">
        <v>1.5309999999999999</v>
      </c>
    </row>
    <row r="3677" spans="1:16" x14ac:dyDescent="0.35">
      <c r="A3677" s="2" t="s">
        <v>645</v>
      </c>
      <c r="B3677" s="27">
        <v>2</v>
      </c>
      <c r="C3677" s="2" t="s">
        <v>649</v>
      </c>
      <c r="D3677" s="11" t="s">
        <v>650</v>
      </c>
      <c r="E3677" s="11"/>
      <c r="F3677" s="11" t="s">
        <v>113</v>
      </c>
      <c r="G3677" s="11" t="s">
        <v>99</v>
      </c>
      <c r="H3677" s="11" t="s">
        <v>7276</v>
      </c>
      <c r="I3677" s="68"/>
      <c r="J3677" s="68"/>
      <c r="K3677" s="68"/>
      <c r="L3677" s="68"/>
      <c r="M3677" s="68" t="s">
        <v>2040</v>
      </c>
      <c r="N3677" s="68" t="s">
        <v>2040</v>
      </c>
      <c r="O3677" s="31" t="s">
        <v>4839</v>
      </c>
      <c r="P3677" s="31">
        <v>1.1479999999999999</v>
      </c>
    </row>
    <row r="3678" spans="1:16" x14ac:dyDescent="0.35">
      <c r="A3678" s="2" t="s">
        <v>645</v>
      </c>
      <c r="B3678" s="27">
        <v>2</v>
      </c>
      <c r="C3678" s="2" t="s">
        <v>649</v>
      </c>
      <c r="D3678" s="11" t="s">
        <v>650</v>
      </c>
      <c r="E3678" s="11"/>
      <c r="F3678" s="11" t="s">
        <v>113</v>
      </c>
      <c r="G3678" s="11" t="s">
        <v>659</v>
      </c>
      <c r="H3678" s="11" t="s">
        <v>7269</v>
      </c>
      <c r="I3678" s="68"/>
      <c r="J3678" s="68"/>
      <c r="K3678" s="68"/>
      <c r="L3678" s="68"/>
      <c r="M3678" s="68"/>
      <c r="N3678" s="68"/>
      <c r="O3678" s="31" t="s">
        <v>1669</v>
      </c>
      <c r="P3678" s="31">
        <v>2.5379999999999998</v>
      </c>
    </row>
    <row r="3679" spans="1:16" x14ac:dyDescent="0.35">
      <c r="A3679" s="2" t="s">
        <v>645</v>
      </c>
      <c r="B3679" s="27">
        <v>2</v>
      </c>
      <c r="C3679" s="2" t="s">
        <v>649</v>
      </c>
      <c r="D3679" s="11" t="s">
        <v>650</v>
      </c>
      <c r="E3679" s="11"/>
      <c r="F3679" s="11" t="s">
        <v>113</v>
      </c>
      <c r="G3679" s="11" t="s">
        <v>659</v>
      </c>
      <c r="H3679" s="11" t="s">
        <v>7279</v>
      </c>
      <c r="I3679" s="68"/>
      <c r="J3679" s="68"/>
      <c r="K3679" s="68"/>
      <c r="L3679" s="68"/>
      <c r="M3679" s="68" t="s">
        <v>2040</v>
      </c>
      <c r="N3679" s="68"/>
      <c r="O3679" s="31" t="s">
        <v>4840</v>
      </c>
      <c r="P3679" s="31">
        <v>2.0299999999999998</v>
      </c>
    </row>
    <row r="3680" spans="1:16" x14ac:dyDescent="0.35">
      <c r="A3680" s="2" t="s">
        <v>645</v>
      </c>
      <c r="B3680" s="27">
        <v>2</v>
      </c>
      <c r="C3680" s="2" t="s">
        <v>649</v>
      </c>
      <c r="D3680" s="11" t="s">
        <v>650</v>
      </c>
      <c r="E3680" s="11"/>
      <c r="F3680" s="11" t="s">
        <v>113</v>
      </c>
      <c r="G3680" s="11" t="s">
        <v>659</v>
      </c>
      <c r="H3680" s="11" t="s">
        <v>7288</v>
      </c>
      <c r="I3680" s="68"/>
      <c r="J3680" s="68"/>
      <c r="K3680" s="68"/>
      <c r="L3680" s="68"/>
      <c r="M3680" s="68"/>
      <c r="N3680" s="68" t="s">
        <v>2040</v>
      </c>
      <c r="O3680" s="31" t="s">
        <v>4841</v>
      </c>
      <c r="P3680" s="31">
        <v>2.0299999999999998</v>
      </c>
    </row>
    <row r="3681" spans="1:16" x14ac:dyDescent="0.35">
      <c r="A3681" s="2" t="s">
        <v>645</v>
      </c>
      <c r="B3681" s="27">
        <v>2</v>
      </c>
      <c r="C3681" s="2" t="s">
        <v>649</v>
      </c>
      <c r="D3681" s="11" t="s">
        <v>650</v>
      </c>
      <c r="E3681" s="11"/>
      <c r="F3681" s="11" t="s">
        <v>113</v>
      </c>
      <c r="G3681" s="11" t="s">
        <v>659</v>
      </c>
      <c r="H3681" s="11" t="s">
        <v>7276</v>
      </c>
      <c r="I3681" s="68"/>
      <c r="J3681" s="68"/>
      <c r="K3681" s="68"/>
      <c r="L3681" s="68"/>
      <c r="M3681" s="68" t="s">
        <v>2040</v>
      </c>
      <c r="N3681" s="68" t="s">
        <v>2040</v>
      </c>
      <c r="O3681" s="31" t="s">
        <v>4842</v>
      </c>
      <c r="P3681" s="31">
        <v>1.5229999999999999</v>
      </c>
    </row>
    <row r="3682" spans="1:16" x14ac:dyDescent="0.35">
      <c r="A3682" s="2" t="s">
        <v>645</v>
      </c>
      <c r="B3682" s="27">
        <v>2</v>
      </c>
      <c r="C3682" s="2" t="s">
        <v>649</v>
      </c>
      <c r="D3682" s="11" t="s">
        <v>650</v>
      </c>
      <c r="E3682" s="11"/>
      <c r="F3682" s="11" t="s">
        <v>114</v>
      </c>
      <c r="G3682" s="11" t="s">
        <v>99</v>
      </c>
      <c r="H3682" s="11" t="s">
        <v>7269</v>
      </c>
      <c r="I3682" s="68"/>
      <c r="J3682" s="68"/>
      <c r="K3682" s="68"/>
      <c r="L3682" s="68"/>
      <c r="M3682" s="68"/>
      <c r="N3682" s="68"/>
      <c r="O3682" s="31" t="s">
        <v>1670</v>
      </c>
      <c r="P3682" s="31">
        <v>1.9139999999999999</v>
      </c>
    </row>
    <row r="3683" spans="1:16" x14ac:dyDescent="0.35">
      <c r="A3683" s="2" t="s">
        <v>645</v>
      </c>
      <c r="B3683" s="27">
        <v>2</v>
      </c>
      <c r="C3683" s="2" t="s">
        <v>649</v>
      </c>
      <c r="D3683" s="11" t="s">
        <v>650</v>
      </c>
      <c r="E3683" s="11"/>
      <c r="F3683" s="11" t="s">
        <v>114</v>
      </c>
      <c r="G3683" s="11" t="s">
        <v>99</v>
      </c>
      <c r="H3683" s="11" t="s">
        <v>7279</v>
      </c>
      <c r="I3683" s="68"/>
      <c r="J3683" s="68"/>
      <c r="K3683" s="68"/>
      <c r="L3683" s="68"/>
      <c r="M3683" s="68" t="s">
        <v>2040</v>
      </c>
      <c r="N3683" s="68"/>
      <c r="O3683" s="31" t="s">
        <v>4843</v>
      </c>
      <c r="P3683" s="31">
        <v>1.5309999999999999</v>
      </c>
    </row>
    <row r="3684" spans="1:16" x14ac:dyDescent="0.35">
      <c r="A3684" s="2" t="s">
        <v>645</v>
      </c>
      <c r="B3684" s="27">
        <v>2</v>
      </c>
      <c r="C3684" s="2" t="s">
        <v>649</v>
      </c>
      <c r="D3684" s="11" t="s">
        <v>650</v>
      </c>
      <c r="E3684" s="11"/>
      <c r="F3684" s="11" t="s">
        <v>114</v>
      </c>
      <c r="G3684" s="11" t="s">
        <v>99</v>
      </c>
      <c r="H3684" s="11" t="s">
        <v>7288</v>
      </c>
      <c r="I3684" s="68"/>
      <c r="J3684" s="68"/>
      <c r="K3684" s="68"/>
      <c r="L3684" s="68"/>
      <c r="M3684" s="68"/>
      <c r="N3684" s="68" t="s">
        <v>2040</v>
      </c>
      <c r="O3684" s="31" t="s">
        <v>4844</v>
      </c>
      <c r="P3684" s="31">
        <v>1.5309999999999999</v>
      </c>
    </row>
    <row r="3685" spans="1:16" x14ac:dyDescent="0.35">
      <c r="A3685" s="2" t="s">
        <v>645</v>
      </c>
      <c r="B3685" s="27">
        <v>2</v>
      </c>
      <c r="C3685" s="2" t="s">
        <v>649</v>
      </c>
      <c r="D3685" s="11" t="s">
        <v>650</v>
      </c>
      <c r="E3685" s="11"/>
      <c r="F3685" s="11" t="s">
        <v>114</v>
      </c>
      <c r="G3685" s="11" t="s">
        <v>99</v>
      </c>
      <c r="H3685" s="11" t="s">
        <v>7276</v>
      </c>
      <c r="I3685" s="68"/>
      <c r="J3685" s="68"/>
      <c r="K3685" s="68"/>
      <c r="L3685" s="68"/>
      <c r="M3685" s="68" t="s">
        <v>2040</v>
      </c>
      <c r="N3685" s="68" t="s">
        <v>2040</v>
      </c>
      <c r="O3685" s="31" t="s">
        <v>4845</v>
      </c>
      <c r="P3685" s="31">
        <v>1.1479999999999999</v>
      </c>
    </row>
    <row r="3686" spans="1:16" x14ac:dyDescent="0.35">
      <c r="A3686" s="2" t="s">
        <v>645</v>
      </c>
      <c r="B3686" s="27">
        <v>2</v>
      </c>
      <c r="C3686" s="2" t="s">
        <v>649</v>
      </c>
      <c r="D3686" s="11" t="s">
        <v>650</v>
      </c>
      <c r="E3686" s="11"/>
      <c r="F3686" s="11" t="s">
        <v>114</v>
      </c>
      <c r="G3686" s="11" t="s">
        <v>659</v>
      </c>
      <c r="H3686" s="11" t="s">
        <v>7269</v>
      </c>
      <c r="I3686" s="68"/>
      <c r="J3686" s="68"/>
      <c r="K3686" s="68"/>
      <c r="L3686" s="68"/>
      <c r="M3686" s="68"/>
      <c r="N3686" s="68"/>
      <c r="O3686" s="31" t="s">
        <v>1671</v>
      </c>
      <c r="P3686" s="31">
        <v>2.9729999999999999</v>
      </c>
    </row>
    <row r="3687" spans="1:16" x14ac:dyDescent="0.35">
      <c r="A3687" s="2" t="s">
        <v>645</v>
      </c>
      <c r="B3687" s="27">
        <v>2</v>
      </c>
      <c r="C3687" s="2" t="s">
        <v>649</v>
      </c>
      <c r="D3687" s="11" t="s">
        <v>650</v>
      </c>
      <c r="E3687" s="11"/>
      <c r="F3687" s="11" t="s">
        <v>114</v>
      </c>
      <c r="G3687" s="11" t="s">
        <v>659</v>
      </c>
      <c r="H3687" s="11" t="s">
        <v>7279</v>
      </c>
      <c r="I3687" s="68"/>
      <c r="J3687" s="68"/>
      <c r="K3687" s="68"/>
      <c r="L3687" s="68"/>
      <c r="M3687" s="68" t="s">
        <v>2040</v>
      </c>
      <c r="N3687" s="68"/>
      <c r="O3687" s="31" t="s">
        <v>4846</v>
      </c>
      <c r="P3687" s="31">
        <v>2.3780000000000001</v>
      </c>
    </row>
    <row r="3688" spans="1:16" x14ac:dyDescent="0.35">
      <c r="A3688" s="2" t="s">
        <v>645</v>
      </c>
      <c r="B3688" s="27">
        <v>2</v>
      </c>
      <c r="C3688" s="2" t="s">
        <v>649</v>
      </c>
      <c r="D3688" s="11" t="s">
        <v>650</v>
      </c>
      <c r="E3688" s="11"/>
      <c r="F3688" s="11" t="s">
        <v>114</v>
      </c>
      <c r="G3688" s="11" t="s">
        <v>659</v>
      </c>
      <c r="H3688" s="11" t="s">
        <v>7288</v>
      </c>
      <c r="I3688" s="68"/>
      <c r="J3688" s="68"/>
      <c r="K3688" s="68"/>
      <c r="L3688" s="68"/>
      <c r="M3688" s="68"/>
      <c r="N3688" s="68" t="s">
        <v>2040</v>
      </c>
      <c r="O3688" s="31" t="s">
        <v>4847</v>
      </c>
      <c r="P3688" s="31">
        <v>2.3780000000000001</v>
      </c>
    </row>
    <row r="3689" spans="1:16" x14ac:dyDescent="0.35">
      <c r="A3689" s="2" t="s">
        <v>645</v>
      </c>
      <c r="B3689" s="27">
        <v>2</v>
      </c>
      <c r="C3689" s="2" t="s">
        <v>649</v>
      </c>
      <c r="D3689" s="11" t="s">
        <v>650</v>
      </c>
      <c r="E3689" s="11"/>
      <c r="F3689" s="11" t="s">
        <v>114</v>
      </c>
      <c r="G3689" s="11" t="s">
        <v>659</v>
      </c>
      <c r="H3689" s="11" t="s">
        <v>7276</v>
      </c>
      <c r="I3689" s="68"/>
      <c r="J3689" s="68"/>
      <c r="K3689" s="68"/>
      <c r="L3689" s="68"/>
      <c r="M3689" s="68" t="s">
        <v>2040</v>
      </c>
      <c r="N3689" s="68" t="s">
        <v>2040</v>
      </c>
      <c r="O3689" s="31" t="s">
        <v>4848</v>
      </c>
      <c r="P3689" s="31">
        <v>1.784</v>
      </c>
    </row>
    <row r="3690" spans="1:16" x14ac:dyDescent="0.35">
      <c r="A3690" s="2" t="s">
        <v>645</v>
      </c>
      <c r="B3690" s="27">
        <v>2</v>
      </c>
      <c r="C3690" s="2" t="s">
        <v>649</v>
      </c>
      <c r="D3690" s="11" t="s">
        <v>650</v>
      </c>
      <c r="E3690" s="11"/>
      <c r="F3690" s="11" t="s">
        <v>102</v>
      </c>
      <c r="G3690" s="11" t="s">
        <v>99</v>
      </c>
      <c r="H3690" s="11" t="s">
        <v>7269</v>
      </c>
      <c r="I3690" s="68"/>
      <c r="J3690" s="68"/>
      <c r="K3690" s="68"/>
      <c r="L3690" s="68"/>
      <c r="M3690" s="68"/>
      <c r="N3690" s="68"/>
      <c r="O3690" s="31" t="s">
        <v>1672</v>
      </c>
      <c r="P3690" s="31">
        <v>2.5489999999999999</v>
      </c>
    </row>
    <row r="3691" spans="1:16" x14ac:dyDescent="0.35">
      <c r="A3691" s="2" t="s">
        <v>645</v>
      </c>
      <c r="B3691" s="27">
        <v>2</v>
      </c>
      <c r="C3691" s="2" t="s">
        <v>649</v>
      </c>
      <c r="D3691" s="11" t="s">
        <v>650</v>
      </c>
      <c r="E3691" s="11"/>
      <c r="F3691" s="11" t="s">
        <v>102</v>
      </c>
      <c r="G3691" s="11" t="s">
        <v>99</v>
      </c>
      <c r="H3691" s="11" t="s">
        <v>7279</v>
      </c>
      <c r="I3691" s="68"/>
      <c r="J3691" s="68"/>
      <c r="K3691" s="68"/>
      <c r="L3691" s="68"/>
      <c r="M3691" s="68" t="s">
        <v>2040</v>
      </c>
      <c r="N3691" s="68"/>
      <c r="O3691" s="31" t="s">
        <v>4849</v>
      </c>
      <c r="P3691" s="31">
        <v>2.0390000000000001</v>
      </c>
    </row>
    <row r="3692" spans="1:16" x14ac:dyDescent="0.35">
      <c r="A3692" s="2" t="s">
        <v>645</v>
      </c>
      <c r="B3692" s="27">
        <v>2</v>
      </c>
      <c r="C3692" s="2" t="s">
        <v>649</v>
      </c>
      <c r="D3692" s="11" t="s">
        <v>650</v>
      </c>
      <c r="E3692" s="11"/>
      <c r="F3692" s="11" t="s">
        <v>102</v>
      </c>
      <c r="G3692" s="11" t="s">
        <v>99</v>
      </c>
      <c r="H3692" s="11" t="s">
        <v>7288</v>
      </c>
      <c r="I3692" s="68"/>
      <c r="J3692" s="68"/>
      <c r="K3692" s="68"/>
      <c r="L3692" s="68"/>
      <c r="M3692" s="68"/>
      <c r="N3692" s="68" t="s">
        <v>2040</v>
      </c>
      <c r="O3692" s="31" t="s">
        <v>4850</v>
      </c>
      <c r="P3692" s="31">
        <v>2.0390000000000001</v>
      </c>
    </row>
    <row r="3693" spans="1:16" x14ac:dyDescent="0.35">
      <c r="A3693" s="2" t="s">
        <v>645</v>
      </c>
      <c r="B3693" s="27">
        <v>2</v>
      </c>
      <c r="C3693" s="2" t="s">
        <v>649</v>
      </c>
      <c r="D3693" s="11" t="s">
        <v>650</v>
      </c>
      <c r="E3693" s="11"/>
      <c r="F3693" s="11" t="s">
        <v>102</v>
      </c>
      <c r="G3693" s="11" t="s">
        <v>99</v>
      </c>
      <c r="H3693" s="11" t="s">
        <v>7276</v>
      </c>
      <c r="I3693" s="68"/>
      <c r="J3693" s="68"/>
      <c r="K3693" s="68"/>
      <c r="L3693" s="68"/>
      <c r="M3693" s="68" t="s">
        <v>2040</v>
      </c>
      <c r="N3693" s="68" t="s">
        <v>2040</v>
      </c>
      <c r="O3693" s="31" t="s">
        <v>4851</v>
      </c>
      <c r="P3693" s="31">
        <v>1.5289999999999999</v>
      </c>
    </row>
    <row r="3694" spans="1:16" x14ac:dyDescent="0.35">
      <c r="A3694" s="2" t="s">
        <v>645</v>
      </c>
      <c r="B3694" s="27">
        <v>2</v>
      </c>
      <c r="C3694" s="2" t="s">
        <v>649</v>
      </c>
      <c r="D3694" s="11" t="s">
        <v>650</v>
      </c>
      <c r="E3694" s="11"/>
      <c r="F3694" s="11" t="s">
        <v>102</v>
      </c>
      <c r="G3694" s="11" t="s">
        <v>659</v>
      </c>
      <c r="H3694" s="11" t="s">
        <v>7269</v>
      </c>
      <c r="I3694" s="68"/>
      <c r="J3694" s="68"/>
      <c r="K3694" s="68"/>
      <c r="L3694" s="68"/>
      <c r="M3694" s="68"/>
      <c r="N3694" s="68"/>
      <c r="O3694" s="31" t="s">
        <v>1673</v>
      </c>
      <c r="P3694" s="31">
        <v>4.234</v>
      </c>
    </row>
    <row r="3695" spans="1:16" x14ac:dyDescent="0.35">
      <c r="A3695" s="2" t="s">
        <v>645</v>
      </c>
      <c r="B3695" s="27">
        <v>2</v>
      </c>
      <c r="C3695" s="2" t="s">
        <v>649</v>
      </c>
      <c r="D3695" s="11" t="s">
        <v>650</v>
      </c>
      <c r="E3695" s="11"/>
      <c r="F3695" s="11" t="s">
        <v>102</v>
      </c>
      <c r="G3695" s="11" t="s">
        <v>659</v>
      </c>
      <c r="H3695" s="11" t="s">
        <v>7279</v>
      </c>
      <c r="I3695" s="68"/>
      <c r="J3695" s="68"/>
      <c r="K3695" s="68"/>
      <c r="L3695" s="68"/>
      <c r="M3695" s="68" t="s">
        <v>2040</v>
      </c>
      <c r="N3695" s="68"/>
      <c r="O3695" s="31" t="s">
        <v>4852</v>
      </c>
      <c r="P3695" s="31">
        <v>3.387</v>
      </c>
    </row>
    <row r="3696" spans="1:16" x14ac:dyDescent="0.35">
      <c r="A3696" s="2" t="s">
        <v>645</v>
      </c>
      <c r="B3696" s="27">
        <v>2</v>
      </c>
      <c r="C3696" s="2" t="s">
        <v>649</v>
      </c>
      <c r="D3696" s="11" t="s">
        <v>650</v>
      </c>
      <c r="E3696" s="11"/>
      <c r="F3696" s="11" t="s">
        <v>102</v>
      </c>
      <c r="G3696" s="11" t="s">
        <v>659</v>
      </c>
      <c r="H3696" s="11" t="s">
        <v>7288</v>
      </c>
      <c r="I3696" s="68"/>
      <c r="J3696" s="68"/>
      <c r="K3696" s="68"/>
      <c r="L3696" s="68"/>
      <c r="M3696" s="68"/>
      <c r="N3696" s="68" t="s">
        <v>2040</v>
      </c>
      <c r="O3696" s="31" t="s">
        <v>4853</v>
      </c>
      <c r="P3696" s="31">
        <v>3.387</v>
      </c>
    </row>
    <row r="3697" spans="1:16" x14ac:dyDescent="0.35">
      <c r="A3697" s="2" t="s">
        <v>645</v>
      </c>
      <c r="B3697" s="27">
        <v>2</v>
      </c>
      <c r="C3697" s="2" t="s">
        <v>649</v>
      </c>
      <c r="D3697" s="11" t="s">
        <v>650</v>
      </c>
      <c r="E3697" s="11"/>
      <c r="F3697" s="11" t="s">
        <v>102</v>
      </c>
      <c r="G3697" s="11" t="s">
        <v>659</v>
      </c>
      <c r="H3697" s="11" t="s">
        <v>7276</v>
      </c>
      <c r="I3697" s="68"/>
      <c r="J3697" s="68"/>
      <c r="K3697" s="68"/>
      <c r="L3697" s="68"/>
      <c r="M3697" s="68" t="s">
        <v>2040</v>
      </c>
      <c r="N3697" s="68" t="s">
        <v>2040</v>
      </c>
      <c r="O3697" s="31" t="s">
        <v>4854</v>
      </c>
      <c r="P3697" s="31">
        <v>2.54</v>
      </c>
    </row>
    <row r="3698" spans="1:16" x14ac:dyDescent="0.35">
      <c r="A3698" s="2" t="s">
        <v>293</v>
      </c>
      <c r="B3698" s="27">
        <v>2</v>
      </c>
      <c r="C3698" s="2" t="s">
        <v>294</v>
      </c>
      <c r="D3698" s="11" t="s">
        <v>495</v>
      </c>
      <c r="E3698" s="11"/>
      <c r="F3698" s="33" t="s">
        <v>608</v>
      </c>
      <c r="G3698" s="33" t="s">
        <v>608</v>
      </c>
      <c r="H3698" s="11" t="s">
        <v>7269</v>
      </c>
      <c r="I3698" s="67"/>
      <c r="J3698" s="67"/>
      <c r="K3698" s="67"/>
      <c r="L3698" s="67"/>
      <c r="M3698" s="67"/>
      <c r="N3698" s="67"/>
      <c r="O3698" s="31" t="s">
        <v>1674</v>
      </c>
      <c r="P3698" s="31">
        <v>8.6999999999999994E-2</v>
      </c>
    </row>
    <row r="3699" spans="1:16" x14ac:dyDescent="0.35">
      <c r="A3699" s="2" t="s">
        <v>293</v>
      </c>
      <c r="B3699" s="27">
        <v>2</v>
      </c>
      <c r="C3699" s="2" t="s">
        <v>294</v>
      </c>
      <c r="D3699" s="11" t="s">
        <v>495</v>
      </c>
      <c r="E3699" s="11"/>
      <c r="F3699" s="33" t="s">
        <v>608</v>
      </c>
      <c r="G3699" s="33" t="s">
        <v>608</v>
      </c>
      <c r="H3699" s="11" t="s">
        <v>7279</v>
      </c>
      <c r="I3699" s="68"/>
      <c r="J3699" s="68"/>
      <c r="K3699" s="68"/>
      <c r="L3699" s="68"/>
      <c r="M3699" s="68" t="s">
        <v>2040</v>
      </c>
      <c r="N3699" s="68"/>
      <c r="O3699" s="31" t="s">
        <v>4855</v>
      </c>
      <c r="P3699" s="31">
        <v>7.0000000000000007E-2</v>
      </c>
    </row>
    <row r="3700" spans="1:16" ht="29" x14ac:dyDescent="0.35">
      <c r="A3700" s="2" t="s">
        <v>293</v>
      </c>
      <c r="B3700" s="27">
        <v>2</v>
      </c>
      <c r="C3700" s="2" t="s">
        <v>294</v>
      </c>
      <c r="D3700" s="11" t="s">
        <v>7306</v>
      </c>
      <c r="E3700" s="11"/>
      <c r="F3700" s="33" t="s">
        <v>608</v>
      </c>
      <c r="G3700" s="33" t="s">
        <v>608</v>
      </c>
      <c r="H3700" s="11" t="s">
        <v>7269</v>
      </c>
      <c r="I3700" s="67"/>
      <c r="J3700" s="67"/>
      <c r="K3700" s="67"/>
      <c r="L3700" s="67"/>
      <c r="M3700" s="67"/>
      <c r="N3700" s="67"/>
      <c r="O3700" s="31" t="s">
        <v>1675</v>
      </c>
      <c r="P3700" s="31">
        <v>0.189</v>
      </c>
    </row>
    <row r="3701" spans="1:16" ht="29" x14ac:dyDescent="0.35">
      <c r="A3701" s="2" t="s">
        <v>293</v>
      </c>
      <c r="B3701" s="27">
        <v>2</v>
      </c>
      <c r="C3701" s="2" t="s">
        <v>294</v>
      </c>
      <c r="D3701" s="11" t="s">
        <v>7306</v>
      </c>
      <c r="E3701" s="11"/>
      <c r="F3701" s="33" t="s">
        <v>608</v>
      </c>
      <c r="G3701" s="33" t="s">
        <v>608</v>
      </c>
      <c r="H3701" s="11" t="s">
        <v>7279</v>
      </c>
      <c r="I3701" s="68"/>
      <c r="J3701" s="68"/>
      <c r="K3701" s="68"/>
      <c r="L3701" s="68"/>
      <c r="M3701" s="68" t="s">
        <v>2040</v>
      </c>
      <c r="N3701" s="68"/>
      <c r="O3701" s="31" t="s">
        <v>4856</v>
      </c>
      <c r="P3701" s="31">
        <v>0.151</v>
      </c>
    </row>
    <row r="3702" spans="1:16" x14ac:dyDescent="0.35">
      <c r="A3702" s="2" t="s">
        <v>293</v>
      </c>
      <c r="B3702" s="27">
        <v>2</v>
      </c>
      <c r="C3702" s="2" t="s">
        <v>295</v>
      </c>
      <c r="D3702" s="11" t="s">
        <v>349</v>
      </c>
      <c r="E3702" s="11"/>
      <c r="F3702" s="11" t="s">
        <v>252</v>
      </c>
      <c r="G3702" s="11" t="s">
        <v>608</v>
      </c>
      <c r="H3702" s="11" t="s">
        <v>7269</v>
      </c>
      <c r="I3702" s="68"/>
      <c r="J3702" s="68"/>
      <c r="K3702" s="68"/>
      <c r="L3702" s="68"/>
      <c r="M3702" s="68"/>
      <c r="N3702" s="68"/>
      <c r="O3702" s="31" t="s">
        <v>1676</v>
      </c>
      <c r="P3702" s="31">
        <v>1E-3</v>
      </c>
    </row>
    <row r="3703" spans="1:16" x14ac:dyDescent="0.35">
      <c r="A3703" s="2" t="s">
        <v>293</v>
      </c>
      <c r="B3703" s="27">
        <v>2</v>
      </c>
      <c r="C3703" s="2" t="s">
        <v>295</v>
      </c>
      <c r="D3703" s="11" t="s">
        <v>349</v>
      </c>
      <c r="E3703" s="11"/>
      <c r="F3703" s="11" t="s">
        <v>252</v>
      </c>
      <c r="G3703" s="11" t="s">
        <v>608</v>
      </c>
      <c r="H3703" s="11" t="s">
        <v>7279</v>
      </c>
      <c r="I3703" s="68"/>
      <c r="J3703" s="68"/>
      <c r="K3703" s="68"/>
      <c r="L3703" s="68"/>
      <c r="M3703" s="68" t="s">
        <v>2040</v>
      </c>
      <c r="N3703" s="68"/>
      <c r="O3703" s="31" t="s">
        <v>4857</v>
      </c>
      <c r="P3703" s="31">
        <v>1E-3</v>
      </c>
    </row>
    <row r="3704" spans="1:16" x14ac:dyDescent="0.35">
      <c r="A3704" s="2" t="s">
        <v>293</v>
      </c>
      <c r="B3704" s="27">
        <v>2</v>
      </c>
      <c r="C3704" s="2" t="s">
        <v>295</v>
      </c>
      <c r="D3704" s="11" t="s">
        <v>349</v>
      </c>
      <c r="E3704" s="11"/>
      <c r="F3704" s="11" t="s">
        <v>252</v>
      </c>
      <c r="G3704" s="11" t="s">
        <v>608</v>
      </c>
      <c r="H3704" s="11" t="s">
        <v>7285</v>
      </c>
      <c r="I3704" s="68" t="s">
        <v>2040</v>
      </c>
      <c r="J3704" s="68"/>
      <c r="K3704" s="68"/>
      <c r="L3704" s="68"/>
      <c r="M3704" s="68"/>
      <c r="N3704" s="68"/>
      <c r="O3704" s="31" t="s">
        <v>4858</v>
      </c>
      <c r="P3704" s="31">
        <v>1E-3</v>
      </c>
    </row>
    <row r="3705" spans="1:16" x14ac:dyDescent="0.35">
      <c r="A3705" s="2" t="s">
        <v>293</v>
      </c>
      <c r="B3705" s="27">
        <v>2</v>
      </c>
      <c r="C3705" s="2" t="s">
        <v>295</v>
      </c>
      <c r="D3705" s="11" t="s">
        <v>349</v>
      </c>
      <c r="E3705" s="11"/>
      <c r="F3705" s="11" t="s">
        <v>252</v>
      </c>
      <c r="G3705" s="11" t="s">
        <v>608</v>
      </c>
      <c r="H3705" s="11" t="s">
        <v>7273</v>
      </c>
      <c r="I3705" s="68" t="s">
        <v>2040</v>
      </c>
      <c r="J3705" s="68"/>
      <c r="K3705" s="68"/>
      <c r="L3705" s="68"/>
      <c r="M3705" s="68" t="s">
        <v>2040</v>
      </c>
      <c r="N3705" s="68"/>
      <c r="O3705" s="31" t="s">
        <v>4859</v>
      </c>
      <c r="P3705" s="31">
        <v>1E-3</v>
      </c>
    </row>
    <row r="3706" spans="1:16" x14ac:dyDescent="0.35">
      <c r="A3706" s="2" t="s">
        <v>293</v>
      </c>
      <c r="B3706" s="27">
        <v>2</v>
      </c>
      <c r="C3706" s="2" t="s">
        <v>295</v>
      </c>
      <c r="D3706" s="11" t="s">
        <v>349</v>
      </c>
      <c r="E3706" s="11"/>
      <c r="F3706" s="11" t="s">
        <v>253</v>
      </c>
      <c r="G3706" s="11" t="s">
        <v>608</v>
      </c>
      <c r="H3706" s="11" t="s">
        <v>7269</v>
      </c>
      <c r="I3706" s="68"/>
      <c r="J3706" s="68"/>
      <c r="K3706" s="68"/>
      <c r="L3706" s="68"/>
      <c r="M3706" s="68"/>
      <c r="N3706" s="68"/>
      <c r="O3706" s="31" t="s">
        <v>1677</v>
      </c>
      <c r="P3706" s="31">
        <v>3.0000000000000001E-3</v>
      </c>
    </row>
    <row r="3707" spans="1:16" x14ac:dyDescent="0.35">
      <c r="A3707" s="2" t="s">
        <v>293</v>
      </c>
      <c r="B3707" s="27">
        <v>2</v>
      </c>
      <c r="C3707" s="2" t="s">
        <v>295</v>
      </c>
      <c r="D3707" s="11" t="s">
        <v>349</v>
      </c>
      <c r="E3707" s="11"/>
      <c r="F3707" s="11" t="s">
        <v>253</v>
      </c>
      <c r="G3707" s="11" t="s">
        <v>608</v>
      </c>
      <c r="H3707" s="11" t="s">
        <v>7279</v>
      </c>
      <c r="I3707" s="68"/>
      <c r="J3707" s="68"/>
      <c r="K3707" s="68"/>
      <c r="L3707" s="68"/>
      <c r="M3707" s="68" t="s">
        <v>2040</v>
      </c>
      <c r="N3707" s="68"/>
      <c r="O3707" s="31" t="s">
        <v>4860</v>
      </c>
      <c r="P3707" s="31">
        <v>2E-3</v>
      </c>
    </row>
    <row r="3708" spans="1:16" x14ac:dyDescent="0.35">
      <c r="A3708" s="2" t="s">
        <v>293</v>
      </c>
      <c r="B3708" s="27">
        <v>2</v>
      </c>
      <c r="C3708" s="2" t="s">
        <v>295</v>
      </c>
      <c r="D3708" s="11" t="s">
        <v>349</v>
      </c>
      <c r="E3708" s="11"/>
      <c r="F3708" s="11" t="s">
        <v>253</v>
      </c>
      <c r="G3708" s="11" t="s">
        <v>608</v>
      </c>
      <c r="H3708" s="11" t="s">
        <v>7285</v>
      </c>
      <c r="I3708" s="68" t="s">
        <v>2040</v>
      </c>
      <c r="J3708" s="68"/>
      <c r="K3708" s="68"/>
      <c r="L3708" s="68"/>
      <c r="M3708" s="68"/>
      <c r="N3708" s="68"/>
      <c r="O3708" s="31" t="s">
        <v>4861</v>
      </c>
      <c r="P3708" s="31">
        <v>3.0000000000000001E-3</v>
      </c>
    </row>
    <row r="3709" spans="1:16" x14ac:dyDescent="0.35">
      <c r="A3709" s="2" t="s">
        <v>293</v>
      </c>
      <c r="B3709" s="27">
        <v>2</v>
      </c>
      <c r="C3709" s="2" t="s">
        <v>295</v>
      </c>
      <c r="D3709" s="11" t="s">
        <v>349</v>
      </c>
      <c r="E3709" s="11"/>
      <c r="F3709" s="11" t="s">
        <v>253</v>
      </c>
      <c r="G3709" s="11" t="s">
        <v>608</v>
      </c>
      <c r="H3709" s="11" t="s">
        <v>7273</v>
      </c>
      <c r="I3709" s="68" t="s">
        <v>2040</v>
      </c>
      <c r="J3709" s="68"/>
      <c r="K3709" s="68"/>
      <c r="L3709" s="68"/>
      <c r="M3709" s="68" t="s">
        <v>2040</v>
      </c>
      <c r="N3709" s="68"/>
      <c r="O3709" s="31" t="s">
        <v>4862</v>
      </c>
      <c r="P3709" s="31">
        <v>3.0000000000000001E-3</v>
      </c>
    </row>
    <row r="3710" spans="1:16" x14ac:dyDescent="0.35">
      <c r="A3710" s="2" t="s">
        <v>293</v>
      </c>
      <c r="B3710" s="27">
        <v>2</v>
      </c>
      <c r="C3710" s="2" t="s">
        <v>295</v>
      </c>
      <c r="D3710" s="11" t="s">
        <v>349</v>
      </c>
      <c r="E3710" s="11"/>
      <c r="F3710" s="11" t="s">
        <v>254</v>
      </c>
      <c r="G3710" s="11" t="s">
        <v>608</v>
      </c>
      <c r="H3710" s="11" t="s">
        <v>7269</v>
      </c>
      <c r="I3710" s="68"/>
      <c r="J3710" s="68"/>
      <c r="K3710" s="68"/>
      <c r="L3710" s="68"/>
      <c r="M3710" s="68"/>
      <c r="N3710" s="68"/>
      <c r="O3710" s="31" t="s">
        <v>1678</v>
      </c>
      <c r="P3710" s="31">
        <v>4.0000000000000001E-3</v>
      </c>
    </row>
    <row r="3711" spans="1:16" x14ac:dyDescent="0.35">
      <c r="A3711" s="2" t="s">
        <v>293</v>
      </c>
      <c r="B3711" s="27">
        <v>2</v>
      </c>
      <c r="C3711" s="2" t="s">
        <v>295</v>
      </c>
      <c r="D3711" s="11" t="s">
        <v>349</v>
      </c>
      <c r="E3711" s="11"/>
      <c r="F3711" s="11" t="s">
        <v>254</v>
      </c>
      <c r="G3711" s="11" t="s">
        <v>608</v>
      </c>
      <c r="H3711" s="11" t="s">
        <v>7279</v>
      </c>
      <c r="I3711" s="68"/>
      <c r="J3711" s="68"/>
      <c r="K3711" s="68"/>
      <c r="L3711" s="68"/>
      <c r="M3711" s="68" t="s">
        <v>2040</v>
      </c>
      <c r="N3711" s="68"/>
      <c r="O3711" s="31" t="s">
        <v>4863</v>
      </c>
      <c r="P3711" s="31">
        <v>3.0000000000000001E-3</v>
      </c>
    </row>
    <row r="3712" spans="1:16" x14ac:dyDescent="0.35">
      <c r="A3712" s="2" t="s">
        <v>293</v>
      </c>
      <c r="B3712" s="27">
        <v>2</v>
      </c>
      <c r="C3712" s="2" t="s">
        <v>295</v>
      </c>
      <c r="D3712" s="11" t="s">
        <v>349</v>
      </c>
      <c r="E3712" s="11"/>
      <c r="F3712" s="11" t="s">
        <v>254</v>
      </c>
      <c r="G3712" s="11" t="s">
        <v>608</v>
      </c>
      <c r="H3712" s="11" t="s">
        <v>7285</v>
      </c>
      <c r="I3712" s="68" t="s">
        <v>2040</v>
      </c>
      <c r="J3712" s="68"/>
      <c r="K3712" s="68"/>
      <c r="L3712" s="68"/>
      <c r="M3712" s="68"/>
      <c r="N3712" s="68"/>
      <c r="O3712" s="31" t="s">
        <v>4864</v>
      </c>
      <c r="P3712" s="31">
        <v>5.0000000000000001E-3</v>
      </c>
    </row>
    <row r="3713" spans="1:16" x14ac:dyDescent="0.35">
      <c r="A3713" s="2" t="s">
        <v>293</v>
      </c>
      <c r="B3713" s="27">
        <v>2</v>
      </c>
      <c r="C3713" s="2" t="s">
        <v>295</v>
      </c>
      <c r="D3713" s="11" t="s">
        <v>349</v>
      </c>
      <c r="E3713" s="11"/>
      <c r="F3713" s="11" t="s">
        <v>254</v>
      </c>
      <c r="G3713" s="11" t="s">
        <v>608</v>
      </c>
      <c r="H3713" s="11" t="s">
        <v>7273</v>
      </c>
      <c r="I3713" s="68" t="s">
        <v>2040</v>
      </c>
      <c r="J3713" s="68"/>
      <c r="K3713" s="68"/>
      <c r="L3713" s="68"/>
      <c r="M3713" s="68" t="s">
        <v>2040</v>
      </c>
      <c r="N3713" s="68"/>
      <c r="O3713" s="31" t="s">
        <v>4865</v>
      </c>
      <c r="P3713" s="31">
        <v>5.0000000000000001E-3</v>
      </c>
    </row>
    <row r="3714" spans="1:16" x14ac:dyDescent="0.35">
      <c r="A3714" s="2" t="s">
        <v>293</v>
      </c>
      <c r="B3714" s="27">
        <v>2</v>
      </c>
      <c r="C3714" s="2" t="s">
        <v>295</v>
      </c>
      <c r="D3714" s="11" t="s">
        <v>349</v>
      </c>
      <c r="E3714" s="11"/>
      <c r="F3714" s="11" t="s">
        <v>255</v>
      </c>
      <c r="G3714" s="11" t="s">
        <v>608</v>
      </c>
      <c r="H3714" s="11" t="s">
        <v>7269</v>
      </c>
      <c r="I3714" s="68"/>
      <c r="J3714" s="68"/>
      <c r="K3714" s="68"/>
      <c r="L3714" s="68"/>
      <c r="M3714" s="68"/>
      <c r="N3714" s="68"/>
      <c r="O3714" s="31" t="s">
        <v>1679</v>
      </c>
      <c r="P3714" s="31">
        <v>1.4999999999999999E-2</v>
      </c>
    </row>
    <row r="3715" spans="1:16" x14ac:dyDescent="0.35">
      <c r="A3715" s="2" t="s">
        <v>293</v>
      </c>
      <c r="B3715" s="27">
        <v>2</v>
      </c>
      <c r="C3715" s="2" t="s">
        <v>295</v>
      </c>
      <c r="D3715" s="11" t="s">
        <v>349</v>
      </c>
      <c r="E3715" s="11"/>
      <c r="F3715" s="11" t="s">
        <v>255</v>
      </c>
      <c r="G3715" s="11" t="s">
        <v>608</v>
      </c>
      <c r="H3715" s="11" t="s">
        <v>7279</v>
      </c>
      <c r="I3715" s="68"/>
      <c r="J3715" s="68"/>
      <c r="K3715" s="68"/>
      <c r="L3715" s="68"/>
      <c r="M3715" s="68" t="s">
        <v>2040</v>
      </c>
      <c r="N3715" s="68"/>
      <c r="O3715" s="31" t="s">
        <v>4866</v>
      </c>
      <c r="P3715" s="31">
        <v>1.2E-2</v>
      </c>
    </row>
    <row r="3716" spans="1:16" x14ac:dyDescent="0.35">
      <c r="A3716" s="2" t="s">
        <v>293</v>
      </c>
      <c r="B3716" s="27">
        <v>2</v>
      </c>
      <c r="C3716" s="2" t="s">
        <v>295</v>
      </c>
      <c r="D3716" s="11" t="s">
        <v>349</v>
      </c>
      <c r="E3716" s="11"/>
      <c r="F3716" s="11" t="s">
        <v>255</v>
      </c>
      <c r="G3716" s="11" t="s">
        <v>608</v>
      </c>
      <c r="H3716" s="11" t="s">
        <v>7285</v>
      </c>
      <c r="I3716" s="68" t="s">
        <v>2040</v>
      </c>
      <c r="J3716" s="68"/>
      <c r="K3716" s="68"/>
      <c r="L3716" s="68"/>
      <c r="M3716" s="68"/>
      <c r="N3716" s="68"/>
      <c r="O3716" s="31" t="s">
        <v>4867</v>
      </c>
      <c r="P3716" s="31">
        <v>1.7000000000000001E-2</v>
      </c>
    </row>
    <row r="3717" spans="1:16" x14ac:dyDescent="0.35">
      <c r="A3717" s="2" t="s">
        <v>293</v>
      </c>
      <c r="B3717" s="27">
        <v>2</v>
      </c>
      <c r="C3717" s="2" t="s">
        <v>295</v>
      </c>
      <c r="D3717" s="11" t="s">
        <v>349</v>
      </c>
      <c r="E3717" s="11"/>
      <c r="F3717" s="11" t="s">
        <v>255</v>
      </c>
      <c r="G3717" s="11" t="s">
        <v>608</v>
      </c>
      <c r="H3717" s="11" t="s">
        <v>7273</v>
      </c>
      <c r="I3717" s="68" t="s">
        <v>2040</v>
      </c>
      <c r="J3717" s="68"/>
      <c r="K3717" s="68"/>
      <c r="L3717" s="68"/>
      <c r="M3717" s="68" t="s">
        <v>2040</v>
      </c>
      <c r="N3717" s="68"/>
      <c r="O3717" s="31" t="s">
        <v>4868</v>
      </c>
      <c r="P3717" s="31">
        <v>1.7000000000000001E-2</v>
      </c>
    </row>
    <row r="3718" spans="1:16" x14ac:dyDescent="0.35">
      <c r="A3718" s="2" t="s">
        <v>293</v>
      </c>
      <c r="B3718" s="27">
        <v>2</v>
      </c>
      <c r="C3718" s="2" t="s">
        <v>295</v>
      </c>
      <c r="D3718" s="11" t="s">
        <v>349</v>
      </c>
      <c r="E3718" s="11"/>
      <c r="F3718" s="11" t="s">
        <v>241</v>
      </c>
      <c r="G3718" s="11" t="s">
        <v>608</v>
      </c>
      <c r="H3718" s="11" t="s">
        <v>7269</v>
      </c>
      <c r="I3718" s="68"/>
      <c r="J3718" s="68"/>
      <c r="K3718" s="68"/>
      <c r="L3718" s="68"/>
      <c r="M3718" s="68"/>
      <c r="N3718" s="68"/>
      <c r="O3718" s="31" t="s">
        <v>1680</v>
      </c>
      <c r="P3718" s="31">
        <v>2.9000000000000001E-2</v>
      </c>
    </row>
    <row r="3719" spans="1:16" x14ac:dyDescent="0.35">
      <c r="A3719" s="2" t="s">
        <v>293</v>
      </c>
      <c r="B3719" s="27">
        <v>2</v>
      </c>
      <c r="C3719" s="2" t="s">
        <v>295</v>
      </c>
      <c r="D3719" s="11" t="s">
        <v>349</v>
      </c>
      <c r="E3719" s="11"/>
      <c r="F3719" s="11" t="s">
        <v>241</v>
      </c>
      <c r="G3719" s="11" t="s">
        <v>608</v>
      </c>
      <c r="H3719" s="11" t="s">
        <v>7279</v>
      </c>
      <c r="I3719" s="68"/>
      <c r="J3719" s="68"/>
      <c r="K3719" s="68"/>
      <c r="L3719" s="68"/>
      <c r="M3719" s="68" t="s">
        <v>2040</v>
      </c>
      <c r="N3719" s="68"/>
      <c r="O3719" s="31" t="s">
        <v>4869</v>
      </c>
      <c r="P3719" s="31">
        <v>2.3E-2</v>
      </c>
    </row>
    <row r="3720" spans="1:16" x14ac:dyDescent="0.35">
      <c r="A3720" s="2" t="s">
        <v>293</v>
      </c>
      <c r="B3720" s="27">
        <v>2</v>
      </c>
      <c r="C3720" s="2" t="s">
        <v>295</v>
      </c>
      <c r="D3720" s="11" t="s">
        <v>349</v>
      </c>
      <c r="E3720" s="11"/>
      <c r="F3720" s="11" t="s">
        <v>241</v>
      </c>
      <c r="G3720" s="11" t="s">
        <v>608</v>
      </c>
      <c r="H3720" s="11" t="s">
        <v>7285</v>
      </c>
      <c r="I3720" s="68" t="s">
        <v>2040</v>
      </c>
      <c r="J3720" s="68"/>
      <c r="K3720" s="68"/>
      <c r="L3720" s="68"/>
      <c r="M3720" s="68"/>
      <c r="N3720" s="68"/>
      <c r="O3720" s="31" t="s">
        <v>4870</v>
      </c>
      <c r="P3720" s="31">
        <v>3.3000000000000002E-2</v>
      </c>
    </row>
    <row r="3721" spans="1:16" x14ac:dyDescent="0.35">
      <c r="A3721" s="2" t="s">
        <v>293</v>
      </c>
      <c r="B3721" s="27">
        <v>2</v>
      </c>
      <c r="C3721" s="2" t="s">
        <v>295</v>
      </c>
      <c r="D3721" s="11" t="s">
        <v>349</v>
      </c>
      <c r="E3721" s="11"/>
      <c r="F3721" s="11" t="s">
        <v>241</v>
      </c>
      <c r="G3721" s="11" t="s">
        <v>608</v>
      </c>
      <c r="H3721" s="11" t="s">
        <v>7273</v>
      </c>
      <c r="I3721" s="68" t="s">
        <v>2040</v>
      </c>
      <c r="J3721" s="68"/>
      <c r="K3721" s="68"/>
      <c r="L3721" s="68"/>
      <c r="M3721" s="68" t="s">
        <v>2040</v>
      </c>
      <c r="N3721" s="68"/>
      <c r="O3721" s="31" t="s">
        <v>4871</v>
      </c>
      <c r="P3721" s="31">
        <v>3.3000000000000002E-2</v>
      </c>
    </row>
    <row r="3722" spans="1:16" x14ac:dyDescent="0.35">
      <c r="A3722" s="2" t="s">
        <v>293</v>
      </c>
      <c r="B3722" s="27">
        <v>2</v>
      </c>
      <c r="C3722" s="2" t="s">
        <v>295</v>
      </c>
      <c r="D3722" s="11" t="s">
        <v>349</v>
      </c>
      <c r="E3722" s="11"/>
      <c r="F3722" s="11" t="s">
        <v>103</v>
      </c>
      <c r="G3722" s="11" t="s">
        <v>608</v>
      </c>
      <c r="H3722" s="11" t="s">
        <v>7269</v>
      </c>
      <c r="I3722" s="68"/>
      <c r="J3722" s="68"/>
      <c r="K3722" s="68"/>
      <c r="L3722" s="68"/>
      <c r="M3722" s="68"/>
      <c r="N3722" s="68"/>
      <c r="O3722" s="31" t="s">
        <v>1681</v>
      </c>
      <c r="P3722" s="31">
        <v>4.3999999999999997E-2</v>
      </c>
    </row>
    <row r="3723" spans="1:16" x14ac:dyDescent="0.35">
      <c r="A3723" s="2" t="s">
        <v>293</v>
      </c>
      <c r="B3723" s="27">
        <v>2</v>
      </c>
      <c r="C3723" s="2" t="s">
        <v>295</v>
      </c>
      <c r="D3723" s="11" t="s">
        <v>349</v>
      </c>
      <c r="E3723" s="11"/>
      <c r="F3723" s="11" t="s">
        <v>103</v>
      </c>
      <c r="G3723" s="11" t="s">
        <v>608</v>
      </c>
      <c r="H3723" s="11" t="s">
        <v>7279</v>
      </c>
      <c r="I3723" s="68"/>
      <c r="J3723" s="68"/>
      <c r="K3723" s="68"/>
      <c r="L3723" s="68"/>
      <c r="M3723" s="68" t="s">
        <v>2040</v>
      </c>
      <c r="N3723" s="68"/>
      <c r="O3723" s="31" t="s">
        <v>4872</v>
      </c>
      <c r="P3723" s="31">
        <v>3.5000000000000003E-2</v>
      </c>
    </row>
    <row r="3724" spans="1:16" x14ac:dyDescent="0.35">
      <c r="A3724" s="2" t="s">
        <v>293</v>
      </c>
      <c r="B3724" s="27">
        <v>2</v>
      </c>
      <c r="C3724" s="2" t="s">
        <v>295</v>
      </c>
      <c r="D3724" s="11" t="s">
        <v>349</v>
      </c>
      <c r="E3724" s="11"/>
      <c r="F3724" s="11" t="s">
        <v>103</v>
      </c>
      <c r="G3724" s="11" t="s">
        <v>608</v>
      </c>
      <c r="H3724" s="11" t="s">
        <v>7285</v>
      </c>
      <c r="I3724" s="68" t="s">
        <v>2040</v>
      </c>
      <c r="J3724" s="68"/>
      <c r="K3724" s="68"/>
      <c r="L3724" s="68"/>
      <c r="M3724" s="68"/>
      <c r="N3724" s="68"/>
      <c r="O3724" s="31" t="s">
        <v>4873</v>
      </c>
      <c r="P3724" s="31">
        <v>5.0999999999999997E-2</v>
      </c>
    </row>
    <row r="3725" spans="1:16" x14ac:dyDescent="0.35">
      <c r="A3725" s="2" t="s">
        <v>293</v>
      </c>
      <c r="B3725" s="27">
        <v>2</v>
      </c>
      <c r="C3725" s="2" t="s">
        <v>295</v>
      </c>
      <c r="D3725" s="11" t="s">
        <v>349</v>
      </c>
      <c r="E3725" s="11"/>
      <c r="F3725" s="11" t="s">
        <v>103</v>
      </c>
      <c r="G3725" s="11" t="s">
        <v>608</v>
      </c>
      <c r="H3725" s="11" t="s">
        <v>7273</v>
      </c>
      <c r="I3725" s="68" t="s">
        <v>2040</v>
      </c>
      <c r="J3725" s="68"/>
      <c r="K3725" s="68"/>
      <c r="L3725" s="68"/>
      <c r="M3725" s="68" t="s">
        <v>2040</v>
      </c>
      <c r="N3725" s="68"/>
      <c r="O3725" s="31" t="s">
        <v>4874</v>
      </c>
      <c r="P3725" s="31">
        <v>5.0999999999999997E-2</v>
      </c>
    </row>
    <row r="3726" spans="1:16" x14ac:dyDescent="0.35">
      <c r="A3726" s="2" t="s">
        <v>293</v>
      </c>
      <c r="B3726" s="27">
        <v>2</v>
      </c>
      <c r="C3726" s="2" t="s">
        <v>295</v>
      </c>
      <c r="D3726" s="11" t="s">
        <v>349</v>
      </c>
      <c r="E3726" s="11"/>
      <c r="F3726" s="11" t="s">
        <v>98</v>
      </c>
      <c r="G3726" s="11" t="s">
        <v>608</v>
      </c>
      <c r="H3726" s="11" t="s">
        <v>7269</v>
      </c>
      <c r="I3726" s="68"/>
      <c r="J3726" s="68"/>
      <c r="K3726" s="68"/>
      <c r="L3726" s="68"/>
      <c r="M3726" s="68"/>
      <c r="N3726" s="68"/>
      <c r="O3726" s="31" t="s">
        <v>1682</v>
      </c>
      <c r="P3726" s="31">
        <v>0.10199999999999999</v>
      </c>
    </row>
    <row r="3727" spans="1:16" x14ac:dyDescent="0.35">
      <c r="A3727" s="2" t="s">
        <v>293</v>
      </c>
      <c r="B3727" s="27">
        <v>2</v>
      </c>
      <c r="C3727" s="2" t="s">
        <v>295</v>
      </c>
      <c r="D3727" s="11" t="s">
        <v>349</v>
      </c>
      <c r="E3727" s="11"/>
      <c r="F3727" s="11" t="s">
        <v>98</v>
      </c>
      <c r="G3727" s="11" t="s">
        <v>608</v>
      </c>
      <c r="H3727" s="11" t="s">
        <v>7279</v>
      </c>
      <c r="I3727" s="68"/>
      <c r="J3727" s="68"/>
      <c r="K3727" s="68"/>
      <c r="L3727" s="68"/>
      <c r="M3727" s="68" t="s">
        <v>2040</v>
      </c>
      <c r="N3727" s="68"/>
      <c r="O3727" s="31" t="s">
        <v>4875</v>
      </c>
      <c r="P3727" s="31">
        <v>8.2000000000000003E-2</v>
      </c>
    </row>
    <row r="3728" spans="1:16" x14ac:dyDescent="0.35">
      <c r="A3728" s="2" t="s">
        <v>293</v>
      </c>
      <c r="B3728" s="27">
        <v>2</v>
      </c>
      <c r="C3728" s="2" t="s">
        <v>295</v>
      </c>
      <c r="D3728" s="11" t="s">
        <v>349</v>
      </c>
      <c r="E3728" s="11"/>
      <c r="F3728" s="11" t="s">
        <v>98</v>
      </c>
      <c r="G3728" s="11" t="s">
        <v>608</v>
      </c>
      <c r="H3728" s="11" t="s">
        <v>7285</v>
      </c>
      <c r="I3728" s="68" t="s">
        <v>2040</v>
      </c>
      <c r="J3728" s="68"/>
      <c r="K3728" s="68"/>
      <c r="L3728" s="68"/>
      <c r="M3728" s="68"/>
      <c r="N3728" s="68"/>
      <c r="O3728" s="31" t="s">
        <v>4876</v>
      </c>
      <c r="P3728" s="31">
        <v>0.11700000000000001</v>
      </c>
    </row>
    <row r="3729" spans="1:16" x14ac:dyDescent="0.35">
      <c r="A3729" s="2" t="s">
        <v>293</v>
      </c>
      <c r="B3729" s="27">
        <v>2</v>
      </c>
      <c r="C3729" s="2" t="s">
        <v>295</v>
      </c>
      <c r="D3729" s="11" t="s">
        <v>349</v>
      </c>
      <c r="E3729" s="11"/>
      <c r="F3729" s="11" t="s">
        <v>98</v>
      </c>
      <c r="G3729" s="11" t="s">
        <v>608</v>
      </c>
      <c r="H3729" s="11" t="s">
        <v>7273</v>
      </c>
      <c r="I3729" s="68" t="s">
        <v>2040</v>
      </c>
      <c r="J3729" s="68"/>
      <c r="K3729" s="68"/>
      <c r="L3729" s="68"/>
      <c r="M3729" s="68" t="s">
        <v>2040</v>
      </c>
      <c r="N3729" s="68"/>
      <c r="O3729" s="31" t="s">
        <v>4877</v>
      </c>
      <c r="P3729" s="31">
        <v>0.11700000000000001</v>
      </c>
    </row>
    <row r="3730" spans="1:16" x14ac:dyDescent="0.35">
      <c r="A3730" s="2" t="s">
        <v>293</v>
      </c>
      <c r="B3730" s="27">
        <v>2</v>
      </c>
      <c r="C3730" s="2" t="s">
        <v>295</v>
      </c>
      <c r="D3730" s="11" t="s">
        <v>349</v>
      </c>
      <c r="E3730" s="11"/>
      <c r="F3730" s="11" t="s">
        <v>104</v>
      </c>
      <c r="G3730" s="11" t="s">
        <v>608</v>
      </c>
      <c r="H3730" s="11" t="s">
        <v>7269</v>
      </c>
      <c r="I3730" s="68"/>
      <c r="J3730" s="68"/>
      <c r="K3730" s="68"/>
      <c r="L3730" s="68"/>
      <c r="M3730" s="68"/>
      <c r="N3730" s="68"/>
      <c r="O3730" s="31" t="s">
        <v>1683</v>
      </c>
      <c r="P3730" s="31">
        <v>0.218</v>
      </c>
    </row>
    <row r="3731" spans="1:16" x14ac:dyDescent="0.35">
      <c r="A3731" s="2" t="s">
        <v>293</v>
      </c>
      <c r="B3731" s="27">
        <v>2</v>
      </c>
      <c r="C3731" s="2" t="s">
        <v>295</v>
      </c>
      <c r="D3731" s="11" t="s">
        <v>349</v>
      </c>
      <c r="E3731" s="11"/>
      <c r="F3731" s="11" t="s">
        <v>104</v>
      </c>
      <c r="G3731" s="11" t="s">
        <v>608</v>
      </c>
      <c r="H3731" s="11" t="s">
        <v>7279</v>
      </c>
      <c r="I3731" s="68"/>
      <c r="J3731" s="68"/>
      <c r="K3731" s="68"/>
      <c r="L3731" s="68"/>
      <c r="M3731" s="68" t="s">
        <v>2040</v>
      </c>
      <c r="N3731" s="68"/>
      <c r="O3731" s="31" t="s">
        <v>4878</v>
      </c>
      <c r="P3731" s="31">
        <v>0.17399999999999999</v>
      </c>
    </row>
    <row r="3732" spans="1:16" x14ac:dyDescent="0.35">
      <c r="A3732" s="2" t="s">
        <v>293</v>
      </c>
      <c r="B3732" s="27">
        <v>2</v>
      </c>
      <c r="C3732" s="2" t="s">
        <v>295</v>
      </c>
      <c r="D3732" s="11" t="s">
        <v>349</v>
      </c>
      <c r="E3732" s="11"/>
      <c r="F3732" s="11" t="s">
        <v>104</v>
      </c>
      <c r="G3732" s="11" t="s">
        <v>608</v>
      </c>
      <c r="H3732" s="11" t="s">
        <v>7285</v>
      </c>
      <c r="I3732" s="68" t="s">
        <v>2040</v>
      </c>
      <c r="J3732" s="68"/>
      <c r="K3732" s="68"/>
      <c r="L3732" s="68"/>
      <c r="M3732" s="68"/>
      <c r="N3732" s="68"/>
      <c r="O3732" s="31" t="s">
        <v>4879</v>
      </c>
      <c r="P3732" s="31">
        <v>0.251</v>
      </c>
    </row>
    <row r="3733" spans="1:16" x14ac:dyDescent="0.35">
      <c r="A3733" s="2" t="s">
        <v>293</v>
      </c>
      <c r="B3733" s="27">
        <v>2</v>
      </c>
      <c r="C3733" s="2" t="s">
        <v>295</v>
      </c>
      <c r="D3733" s="11" t="s">
        <v>349</v>
      </c>
      <c r="E3733" s="11"/>
      <c r="F3733" s="11" t="s">
        <v>104</v>
      </c>
      <c r="G3733" s="11" t="s">
        <v>608</v>
      </c>
      <c r="H3733" s="11" t="s">
        <v>7273</v>
      </c>
      <c r="I3733" s="68" t="s">
        <v>2040</v>
      </c>
      <c r="J3733" s="68"/>
      <c r="K3733" s="68"/>
      <c r="L3733" s="68"/>
      <c r="M3733" s="68" t="s">
        <v>2040</v>
      </c>
      <c r="N3733" s="68"/>
      <c r="O3733" s="31" t="s">
        <v>4880</v>
      </c>
      <c r="P3733" s="31">
        <v>0.251</v>
      </c>
    </row>
    <row r="3734" spans="1:16" x14ac:dyDescent="0.35">
      <c r="A3734" s="2" t="s">
        <v>293</v>
      </c>
      <c r="B3734" s="27">
        <v>2</v>
      </c>
      <c r="C3734" s="2" t="s">
        <v>295</v>
      </c>
      <c r="D3734" s="11" t="s">
        <v>349</v>
      </c>
      <c r="E3734" s="11"/>
      <c r="F3734" s="11" t="s">
        <v>105</v>
      </c>
      <c r="G3734" s="11" t="s">
        <v>608</v>
      </c>
      <c r="H3734" s="11" t="s">
        <v>7269</v>
      </c>
      <c r="I3734" s="68"/>
      <c r="J3734" s="68"/>
      <c r="K3734" s="68"/>
      <c r="L3734" s="68"/>
      <c r="M3734" s="68"/>
      <c r="N3734" s="68"/>
      <c r="O3734" s="31" t="s">
        <v>1684</v>
      </c>
      <c r="P3734" s="31">
        <v>0.36299999999999999</v>
      </c>
    </row>
    <row r="3735" spans="1:16" x14ac:dyDescent="0.35">
      <c r="A3735" s="2" t="s">
        <v>293</v>
      </c>
      <c r="B3735" s="27">
        <v>2</v>
      </c>
      <c r="C3735" s="2" t="s">
        <v>295</v>
      </c>
      <c r="D3735" s="11" t="s">
        <v>349</v>
      </c>
      <c r="E3735" s="11"/>
      <c r="F3735" s="11" t="s">
        <v>105</v>
      </c>
      <c r="G3735" s="11" t="s">
        <v>608</v>
      </c>
      <c r="H3735" s="11" t="s">
        <v>7279</v>
      </c>
      <c r="I3735" s="68"/>
      <c r="J3735" s="68"/>
      <c r="K3735" s="68"/>
      <c r="L3735" s="68"/>
      <c r="M3735" s="68" t="s">
        <v>2040</v>
      </c>
      <c r="N3735" s="68"/>
      <c r="O3735" s="31" t="s">
        <v>4881</v>
      </c>
      <c r="P3735" s="31">
        <v>0.28999999999999998</v>
      </c>
    </row>
    <row r="3736" spans="1:16" x14ac:dyDescent="0.35">
      <c r="A3736" s="2" t="s">
        <v>293</v>
      </c>
      <c r="B3736" s="27">
        <v>2</v>
      </c>
      <c r="C3736" s="2" t="s">
        <v>295</v>
      </c>
      <c r="D3736" s="11" t="s">
        <v>349</v>
      </c>
      <c r="E3736" s="11"/>
      <c r="F3736" s="11" t="s">
        <v>105</v>
      </c>
      <c r="G3736" s="11" t="s">
        <v>608</v>
      </c>
      <c r="H3736" s="11" t="s">
        <v>7285</v>
      </c>
      <c r="I3736" s="68" t="s">
        <v>2040</v>
      </c>
      <c r="J3736" s="68"/>
      <c r="K3736" s="68"/>
      <c r="L3736" s="68"/>
      <c r="M3736" s="68"/>
      <c r="N3736" s="68"/>
      <c r="O3736" s="31" t="s">
        <v>4882</v>
      </c>
      <c r="P3736" s="31">
        <v>0.41699999999999998</v>
      </c>
    </row>
    <row r="3737" spans="1:16" x14ac:dyDescent="0.35">
      <c r="A3737" s="2" t="s">
        <v>293</v>
      </c>
      <c r="B3737" s="27">
        <v>2</v>
      </c>
      <c r="C3737" s="2" t="s">
        <v>295</v>
      </c>
      <c r="D3737" s="11" t="s">
        <v>349</v>
      </c>
      <c r="E3737" s="11"/>
      <c r="F3737" s="11" t="s">
        <v>105</v>
      </c>
      <c r="G3737" s="11" t="s">
        <v>608</v>
      </c>
      <c r="H3737" s="11" t="s">
        <v>7273</v>
      </c>
      <c r="I3737" s="68" t="s">
        <v>2040</v>
      </c>
      <c r="J3737" s="68"/>
      <c r="K3737" s="68"/>
      <c r="L3737" s="68"/>
      <c r="M3737" s="68" t="s">
        <v>2040</v>
      </c>
      <c r="N3737" s="68"/>
      <c r="O3737" s="31" t="s">
        <v>4883</v>
      </c>
      <c r="P3737" s="31">
        <v>0.41699999999999998</v>
      </c>
    </row>
    <row r="3738" spans="1:16" x14ac:dyDescent="0.35">
      <c r="A3738" s="2" t="s">
        <v>293</v>
      </c>
      <c r="B3738" s="27">
        <v>2</v>
      </c>
      <c r="C3738" s="2" t="s">
        <v>295</v>
      </c>
      <c r="D3738" s="11" t="s">
        <v>349</v>
      </c>
      <c r="E3738" s="11"/>
      <c r="F3738" s="11" t="s">
        <v>107</v>
      </c>
      <c r="G3738" s="11" t="s">
        <v>608</v>
      </c>
      <c r="H3738" s="11" t="s">
        <v>7269</v>
      </c>
      <c r="I3738" s="68"/>
      <c r="J3738" s="68"/>
      <c r="K3738" s="68"/>
      <c r="L3738" s="68"/>
      <c r="M3738" s="68"/>
      <c r="N3738" s="68"/>
      <c r="O3738" s="31" t="s">
        <v>1685</v>
      </c>
      <c r="P3738" s="31">
        <v>0.63800000000000001</v>
      </c>
    </row>
    <row r="3739" spans="1:16" x14ac:dyDescent="0.35">
      <c r="A3739" s="2" t="s">
        <v>293</v>
      </c>
      <c r="B3739" s="27">
        <v>2</v>
      </c>
      <c r="C3739" s="2" t="s">
        <v>295</v>
      </c>
      <c r="D3739" s="11" t="s">
        <v>349</v>
      </c>
      <c r="E3739" s="11"/>
      <c r="F3739" s="11" t="s">
        <v>107</v>
      </c>
      <c r="G3739" s="11" t="s">
        <v>608</v>
      </c>
      <c r="H3739" s="11" t="s">
        <v>7279</v>
      </c>
      <c r="I3739" s="68"/>
      <c r="J3739" s="68"/>
      <c r="K3739" s="68"/>
      <c r="L3739" s="68"/>
      <c r="M3739" s="68" t="s">
        <v>2040</v>
      </c>
      <c r="N3739" s="68"/>
      <c r="O3739" s="31" t="s">
        <v>4884</v>
      </c>
      <c r="P3739" s="31">
        <v>0.51</v>
      </c>
    </row>
    <row r="3740" spans="1:16" x14ac:dyDescent="0.35">
      <c r="A3740" s="2" t="s">
        <v>293</v>
      </c>
      <c r="B3740" s="27">
        <v>2</v>
      </c>
      <c r="C3740" s="2" t="s">
        <v>295</v>
      </c>
      <c r="D3740" s="11" t="s">
        <v>349</v>
      </c>
      <c r="E3740" s="11"/>
      <c r="F3740" s="11" t="s">
        <v>107</v>
      </c>
      <c r="G3740" s="11" t="s">
        <v>608</v>
      </c>
      <c r="H3740" s="11" t="s">
        <v>7285</v>
      </c>
      <c r="I3740" s="68" t="s">
        <v>2040</v>
      </c>
      <c r="J3740" s="68"/>
      <c r="K3740" s="68"/>
      <c r="L3740" s="68"/>
      <c r="M3740" s="68"/>
      <c r="N3740" s="68"/>
      <c r="O3740" s="31" t="s">
        <v>4885</v>
      </c>
      <c r="P3740" s="31">
        <v>0.73399999999999999</v>
      </c>
    </row>
    <row r="3741" spans="1:16" x14ac:dyDescent="0.35">
      <c r="A3741" s="2" t="s">
        <v>293</v>
      </c>
      <c r="B3741" s="27">
        <v>2</v>
      </c>
      <c r="C3741" s="2" t="s">
        <v>295</v>
      </c>
      <c r="D3741" s="11" t="s">
        <v>349</v>
      </c>
      <c r="E3741" s="11"/>
      <c r="F3741" s="11" t="s">
        <v>107</v>
      </c>
      <c r="G3741" s="11" t="s">
        <v>608</v>
      </c>
      <c r="H3741" s="11" t="s">
        <v>7273</v>
      </c>
      <c r="I3741" s="68" t="s">
        <v>2040</v>
      </c>
      <c r="J3741" s="68"/>
      <c r="K3741" s="68"/>
      <c r="L3741" s="68"/>
      <c r="M3741" s="68" t="s">
        <v>2040</v>
      </c>
      <c r="N3741" s="68"/>
      <c r="O3741" s="31" t="s">
        <v>4886</v>
      </c>
      <c r="P3741" s="31">
        <v>0.73399999999999999</v>
      </c>
    </row>
    <row r="3742" spans="1:16" x14ac:dyDescent="0.35">
      <c r="A3742" s="2" t="s">
        <v>293</v>
      </c>
      <c r="B3742" s="27">
        <v>2</v>
      </c>
      <c r="C3742" s="2" t="s">
        <v>295</v>
      </c>
      <c r="D3742" s="11" t="s">
        <v>349</v>
      </c>
      <c r="E3742" s="11"/>
      <c r="F3742" s="11" t="s">
        <v>109</v>
      </c>
      <c r="G3742" s="11" t="s">
        <v>608</v>
      </c>
      <c r="H3742" s="11" t="s">
        <v>7269</v>
      </c>
      <c r="I3742" s="68"/>
      <c r="J3742" s="68"/>
      <c r="K3742" s="68"/>
      <c r="L3742" s="68"/>
      <c r="M3742" s="68"/>
      <c r="N3742" s="68"/>
      <c r="O3742" s="31" t="s">
        <v>1686</v>
      </c>
      <c r="P3742" s="31">
        <v>1.0589999999999999</v>
      </c>
    </row>
    <row r="3743" spans="1:16" x14ac:dyDescent="0.35">
      <c r="A3743" s="2" t="s">
        <v>293</v>
      </c>
      <c r="B3743" s="27">
        <v>2</v>
      </c>
      <c r="C3743" s="2" t="s">
        <v>295</v>
      </c>
      <c r="D3743" s="11" t="s">
        <v>349</v>
      </c>
      <c r="E3743" s="11"/>
      <c r="F3743" s="11" t="s">
        <v>109</v>
      </c>
      <c r="G3743" s="11" t="s">
        <v>608</v>
      </c>
      <c r="H3743" s="11" t="s">
        <v>7279</v>
      </c>
      <c r="I3743" s="68"/>
      <c r="J3743" s="68"/>
      <c r="K3743" s="68"/>
      <c r="L3743" s="68"/>
      <c r="M3743" s="68" t="s">
        <v>2040</v>
      </c>
      <c r="N3743" s="68"/>
      <c r="O3743" s="31" t="s">
        <v>4887</v>
      </c>
      <c r="P3743" s="31">
        <v>0.84699999999999998</v>
      </c>
    </row>
    <row r="3744" spans="1:16" x14ac:dyDescent="0.35">
      <c r="A3744" s="2" t="s">
        <v>293</v>
      </c>
      <c r="B3744" s="27">
        <v>2</v>
      </c>
      <c r="C3744" s="2" t="s">
        <v>295</v>
      </c>
      <c r="D3744" s="11" t="s">
        <v>349</v>
      </c>
      <c r="E3744" s="11"/>
      <c r="F3744" s="11" t="s">
        <v>109</v>
      </c>
      <c r="G3744" s="11" t="s">
        <v>608</v>
      </c>
      <c r="H3744" s="11" t="s">
        <v>7285</v>
      </c>
      <c r="I3744" s="68" t="s">
        <v>2040</v>
      </c>
      <c r="J3744" s="68"/>
      <c r="K3744" s="68"/>
      <c r="L3744" s="68"/>
      <c r="M3744" s="68"/>
      <c r="N3744" s="68"/>
      <c r="O3744" s="31" t="s">
        <v>4888</v>
      </c>
      <c r="P3744" s="31">
        <v>1.218</v>
      </c>
    </row>
    <row r="3745" spans="1:16" x14ac:dyDescent="0.35">
      <c r="A3745" s="2" t="s">
        <v>293</v>
      </c>
      <c r="B3745" s="27">
        <v>2</v>
      </c>
      <c r="C3745" s="2" t="s">
        <v>295</v>
      </c>
      <c r="D3745" s="11" t="s">
        <v>349</v>
      </c>
      <c r="E3745" s="11"/>
      <c r="F3745" s="11" t="s">
        <v>109</v>
      </c>
      <c r="G3745" s="11" t="s">
        <v>608</v>
      </c>
      <c r="H3745" s="11" t="s">
        <v>7273</v>
      </c>
      <c r="I3745" s="68" t="s">
        <v>2040</v>
      </c>
      <c r="J3745" s="68"/>
      <c r="K3745" s="68"/>
      <c r="L3745" s="68"/>
      <c r="M3745" s="68" t="s">
        <v>2040</v>
      </c>
      <c r="N3745" s="68"/>
      <c r="O3745" s="31" t="s">
        <v>4889</v>
      </c>
      <c r="P3745" s="31">
        <v>1.218</v>
      </c>
    </row>
    <row r="3746" spans="1:16" x14ac:dyDescent="0.35">
      <c r="A3746" s="2" t="s">
        <v>293</v>
      </c>
      <c r="B3746" s="27">
        <v>2</v>
      </c>
      <c r="C3746" s="2" t="s">
        <v>295</v>
      </c>
      <c r="D3746" s="11" t="s">
        <v>349</v>
      </c>
      <c r="E3746" s="11"/>
      <c r="F3746" s="11" t="s">
        <v>110</v>
      </c>
      <c r="G3746" s="11" t="s">
        <v>608</v>
      </c>
      <c r="H3746" s="11" t="s">
        <v>7269</v>
      </c>
      <c r="I3746" s="68"/>
      <c r="J3746" s="68"/>
      <c r="K3746" s="68"/>
      <c r="L3746" s="68"/>
      <c r="M3746" s="68"/>
      <c r="N3746" s="68"/>
      <c r="O3746" s="31" t="s">
        <v>1687</v>
      </c>
      <c r="P3746" s="31">
        <v>1.4790000000000001</v>
      </c>
    </row>
    <row r="3747" spans="1:16" x14ac:dyDescent="0.35">
      <c r="A3747" s="2" t="s">
        <v>293</v>
      </c>
      <c r="B3747" s="27">
        <v>2</v>
      </c>
      <c r="C3747" s="2" t="s">
        <v>295</v>
      </c>
      <c r="D3747" s="11" t="s">
        <v>349</v>
      </c>
      <c r="E3747" s="11"/>
      <c r="F3747" s="11" t="s">
        <v>110</v>
      </c>
      <c r="G3747" s="11" t="s">
        <v>608</v>
      </c>
      <c r="H3747" s="11" t="s">
        <v>7279</v>
      </c>
      <c r="I3747" s="68"/>
      <c r="J3747" s="68"/>
      <c r="K3747" s="68"/>
      <c r="L3747" s="68"/>
      <c r="M3747" s="68" t="s">
        <v>2040</v>
      </c>
      <c r="N3747" s="68"/>
      <c r="O3747" s="31" t="s">
        <v>4890</v>
      </c>
      <c r="P3747" s="31">
        <v>1.1830000000000001</v>
      </c>
    </row>
    <row r="3748" spans="1:16" x14ac:dyDescent="0.35">
      <c r="A3748" s="2" t="s">
        <v>293</v>
      </c>
      <c r="B3748" s="27">
        <v>2</v>
      </c>
      <c r="C3748" s="2" t="s">
        <v>295</v>
      </c>
      <c r="D3748" s="11" t="s">
        <v>349</v>
      </c>
      <c r="E3748" s="11"/>
      <c r="F3748" s="11" t="s">
        <v>110</v>
      </c>
      <c r="G3748" s="11" t="s">
        <v>608</v>
      </c>
      <c r="H3748" s="11" t="s">
        <v>7285</v>
      </c>
      <c r="I3748" s="68" t="s">
        <v>2040</v>
      </c>
      <c r="J3748" s="68"/>
      <c r="K3748" s="68"/>
      <c r="L3748" s="68"/>
      <c r="M3748" s="68"/>
      <c r="N3748" s="68"/>
      <c r="O3748" s="31" t="s">
        <v>4891</v>
      </c>
      <c r="P3748" s="31">
        <v>1.7010000000000001</v>
      </c>
    </row>
    <row r="3749" spans="1:16" x14ac:dyDescent="0.35">
      <c r="A3749" s="2" t="s">
        <v>293</v>
      </c>
      <c r="B3749" s="27">
        <v>2</v>
      </c>
      <c r="C3749" s="2" t="s">
        <v>295</v>
      </c>
      <c r="D3749" s="11" t="s">
        <v>349</v>
      </c>
      <c r="E3749" s="11"/>
      <c r="F3749" s="11" t="s">
        <v>110</v>
      </c>
      <c r="G3749" s="11" t="s">
        <v>608</v>
      </c>
      <c r="H3749" s="11" t="s">
        <v>7273</v>
      </c>
      <c r="I3749" s="68" t="s">
        <v>2040</v>
      </c>
      <c r="J3749" s="68"/>
      <c r="K3749" s="68"/>
      <c r="L3749" s="68"/>
      <c r="M3749" s="68" t="s">
        <v>2040</v>
      </c>
      <c r="N3749" s="68"/>
      <c r="O3749" s="31" t="s">
        <v>4892</v>
      </c>
      <c r="P3749" s="31">
        <v>1.7010000000000001</v>
      </c>
    </row>
    <row r="3750" spans="1:16" x14ac:dyDescent="0.35">
      <c r="A3750" s="2" t="s">
        <v>293</v>
      </c>
      <c r="B3750" s="27">
        <v>2</v>
      </c>
      <c r="C3750" s="2" t="s">
        <v>295</v>
      </c>
      <c r="D3750" s="11" t="s">
        <v>349</v>
      </c>
      <c r="E3750" s="11"/>
      <c r="F3750" s="11" t="s">
        <v>111</v>
      </c>
      <c r="G3750" s="11" t="s">
        <v>608</v>
      </c>
      <c r="H3750" s="11" t="s">
        <v>7269</v>
      </c>
      <c r="I3750" s="68"/>
      <c r="J3750" s="68"/>
      <c r="K3750" s="68"/>
      <c r="L3750" s="68"/>
      <c r="M3750" s="68"/>
      <c r="N3750" s="68"/>
      <c r="O3750" s="31" t="s">
        <v>1688</v>
      </c>
      <c r="P3750" s="31">
        <v>1.9139999999999999</v>
      </c>
    </row>
    <row r="3751" spans="1:16" x14ac:dyDescent="0.35">
      <c r="A3751" s="2" t="s">
        <v>293</v>
      </c>
      <c r="B3751" s="27">
        <v>2</v>
      </c>
      <c r="C3751" s="2" t="s">
        <v>295</v>
      </c>
      <c r="D3751" s="11" t="s">
        <v>349</v>
      </c>
      <c r="E3751" s="11"/>
      <c r="F3751" s="11" t="s">
        <v>111</v>
      </c>
      <c r="G3751" s="11" t="s">
        <v>608</v>
      </c>
      <c r="H3751" s="11" t="s">
        <v>7279</v>
      </c>
      <c r="I3751" s="68"/>
      <c r="J3751" s="68"/>
      <c r="K3751" s="68"/>
      <c r="L3751" s="68"/>
      <c r="M3751" s="68" t="s">
        <v>2040</v>
      </c>
      <c r="N3751" s="68"/>
      <c r="O3751" s="31" t="s">
        <v>4893</v>
      </c>
      <c r="P3751" s="31">
        <v>1.5309999999999999</v>
      </c>
    </row>
    <row r="3752" spans="1:16" x14ac:dyDescent="0.35">
      <c r="A3752" s="2" t="s">
        <v>293</v>
      </c>
      <c r="B3752" s="27">
        <v>2</v>
      </c>
      <c r="C3752" s="2" t="s">
        <v>295</v>
      </c>
      <c r="D3752" s="11" t="s">
        <v>349</v>
      </c>
      <c r="E3752" s="11"/>
      <c r="F3752" s="11" t="s">
        <v>111</v>
      </c>
      <c r="G3752" s="11" t="s">
        <v>608</v>
      </c>
      <c r="H3752" s="11" t="s">
        <v>7285</v>
      </c>
      <c r="I3752" s="68" t="s">
        <v>2040</v>
      </c>
      <c r="J3752" s="68"/>
      <c r="K3752" s="68"/>
      <c r="L3752" s="68"/>
      <c r="M3752" s="68"/>
      <c r="N3752" s="68"/>
      <c r="O3752" s="31" t="s">
        <v>4894</v>
      </c>
      <c r="P3752" s="31">
        <v>2.2010000000000001</v>
      </c>
    </row>
    <row r="3753" spans="1:16" x14ac:dyDescent="0.35">
      <c r="A3753" s="2" t="s">
        <v>293</v>
      </c>
      <c r="B3753" s="27">
        <v>2</v>
      </c>
      <c r="C3753" s="2" t="s">
        <v>295</v>
      </c>
      <c r="D3753" s="11" t="s">
        <v>349</v>
      </c>
      <c r="E3753" s="11"/>
      <c r="F3753" s="11" t="s">
        <v>111</v>
      </c>
      <c r="G3753" s="11" t="s">
        <v>608</v>
      </c>
      <c r="H3753" s="11" t="s">
        <v>7273</v>
      </c>
      <c r="I3753" s="68" t="s">
        <v>2040</v>
      </c>
      <c r="J3753" s="68"/>
      <c r="K3753" s="68"/>
      <c r="L3753" s="68"/>
      <c r="M3753" s="68" t="s">
        <v>2040</v>
      </c>
      <c r="N3753" s="68"/>
      <c r="O3753" s="31" t="s">
        <v>4895</v>
      </c>
      <c r="P3753" s="31">
        <v>2.2010000000000001</v>
      </c>
    </row>
    <row r="3754" spans="1:16" x14ac:dyDescent="0.35">
      <c r="A3754" s="2" t="s">
        <v>293</v>
      </c>
      <c r="B3754" s="27">
        <v>2</v>
      </c>
      <c r="C3754" s="2" t="s">
        <v>295</v>
      </c>
      <c r="D3754" s="11" t="s">
        <v>349</v>
      </c>
      <c r="E3754" s="11"/>
      <c r="F3754" s="11" t="s">
        <v>112</v>
      </c>
      <c r="G3754" s="11" t="s">
        <v>608</v>
      </c>
      <c r="H3754" s="11" t="s">
        <v>7269</v>
      </c>
      <c r="I3754" s="68"/>
      <c r="J3754" s="68"/>
      <c r="K3754" s="68"/>
      <c r="L3754" s="68"/>
      <c r="M3754" s="68"/>
      <c r="N3754" s="68"/>
      <c r="O3754" s="31" t="s">
        <v>1689</v>
      </c>
      <c r="P3754" s="31">
        <v>2.117</v>
      </c>
    </row>
    <row r="3755" spans="1:16" x14ac:dyDescent="0.35">
      <c r="A3755" s="2" t="s">
        <v>293</v>
      </c>
      <c r="B3755" s="27">
        <v>2</v>
      </c>
      <c r="C3755" s="2" t="s">
        <v>295</v>
      </c>
      <c r="D3755" s="11" t="s">
        <v>349</v>
      </c>
      <c r="E3755" s="11"/>
      <c r="F3755" s="11" t="s">
        <v>112</v>
      </c>
      <c r="G3755" s="11" t="s">
        <v>608</v>
      </c>
      <c r="H3755" s="11" t="s">
        <v>7279</v>
      </c>
      <c r="I3755" s="68"/>
      <c r="J3755" s="68"/>
      <c r="K3755" s="68"/>
      <c r="L3755" s="68"/>
      <c r="M3755" s="68" t="s">
        <v>2040</v>
      </c>
      <c r="N3755" s="68"/>
      <c r="O3755" s="31" t="s">
        <v>4896</v>
      </c>
      <c r="P3755" s="31">
        <v>1.694</v>
      </c>
    </row>
    <row r="3756" spans="1:16" x14ac:dyDescent="0.35">
      <c r="A3756" s="2" t="s">
        <v>293</v>
      </c>
      <c r="B3756" s="27">
        <v>2</v>
      </c>
      <c r="C3756" s="2" t="s">
        <v>295</v>
      </c>
      <c r="D3756" s="11" t="s">
        <v>349</v>
      </c>
      <c r="E3756" s="11"/>
      <c r="F3756" s="11" t="s">
        <v>112</v>
      </c>
      <c r="G3756" s="11" t="s">
        <v>608</v>
      </c>
      <c r="H3756" s="11" t="s">
        <v>7285</v>
      </c>
      <c r="I3756" s="68" t="s">
        <v>2040</v>
      </c>
      <c r="J3756" s="68"/>
      <c r="K3756" s="68"/>
      <c r="L3756" s="68"/>
      <c r="M3756" s="68"/>
      <c r="N3756" s="68"/>
      <c r="O3756" s="31" t="s">
        <v>4897</v>
      </c>
      <c r="P3756" s="31">
        <v>2.4350000000000001</v>
      </c>
    </row>
    <row r="3757" spans="1:16" x14ac:dyDescent="0.35">
      <c r="A3757" s="2" t="s">
        <v>293</v>
      </c>
      <c r="B3757" s="27">
        <v>2</v>
      </c>
      <c r="C3757" s="2" t="s">
        <v>295</v>
      </c>
      <c r="D3757" s="11" t="s">
        <v>349</v>
      </c>
      <c r="E3757" s="11"/>
      <c r="F3757" s="11" t="s">
        <v>112</v>
      </c>
      <c r="G3757" s="11" t="s">
        <v>608</v>
      </c>
      <c r="H3757" s="11" t="s">
        <v>7273</v>
      </c>
      <c r="I3757" s="68" t="s">
        <v>2040</v>
      </c>
      <c r="J3757" s="68"/>
      <c r="K3757" s="68"/>
      <c r="L3757" s="68"/>
      <c r="M3757" s="68" t="s">
        <v>2040</v>
      </c>
      <c r="N3757" s="68"/>
      <c r="O3757" s="31" t="s">
        <v>4898</v>
      </c>
      <c r="P3757" s="31">
        <v>2.4350000000000001</v>
      </c>
    </row>
    <row r="3758" spans="1:16" x14ac:dyDescent="0.35">
      <c r="A3758" s="2" t="s">
        <v>293</v>
      </c>
      <c r="B3758" s="27">
        <v>2</v>
      </c>
      <c r="C3758" s="2" t="s">
        <v>295</v>
      </c>
      <c r="D3758" s="11" t="s">
        <v>349</v>
      </c>
      <c r="E3758" s="11"/>
      <c r="F3758" s="11" t="s">
        <v>113</v>
      </c>
      <c r="G3758" s="11" t="s">
        <v>608</v>
      </c>
      <c r="H3758" s="11" t="s">
        <v>7269</v>
      </c>
      <c r="I3758" s="68"/>
      <c r="J3758" s="68"/>
      <c r="K3758" s="68"/>
      <c r="L3758" s="68"/>
      <c r="M3758" s="68"/>
      <c r="N3758" s="68"/>
      <c r="O3758" s="31" t="s">
        <v>1690</v>
      </c>
      <c r="P3758" s="31">
        <v>2.5379999999999998</v>
      </c>
    </row>
    <row r="3759" spans="1:16" x14ac:dyDescent="0.35">
      <c r="A3759" s="2" t="s">
        <v>293</v>
      </c>
      <c r="B3759" s="27">
        <v>2</v>
      </c>
      <c r="C3759" s="2" t="s">
        <v>295</v>
      </c>
      <c r="D3759" s="11" t="s">
        <v>349</v>
      </c>
      <c r="E3759" s="11"/>
      <c r="F3759" s="11" t="s">
        <v>113</v>
      </c>
      <c r="G3759" s="11" t="s">
        <v>608</v>
      </c>
      <c r="H3759" s="11" t="s">
        <v>7279</v>
      </c>
      <c r="I3759" s="68"/>
      <c r="J3759" s="68"/>
      <c r="K3759" s="68"/>
      <c r="L3759" s="68"/>
      <c r="M3759" s="68" t="s">
        <v>2040</v>
      </c>
      <c r="N3759" s="68"/>
      <c r="O3759" s="31" t="s">
        <v>4899</v>
      </c>
      <c r="P3759" s="31">
        <v>2.0299999999999998</v>
      </c>
    </row>
    <row r="3760" spans="1:16" x14ac:dyDescent="0.35">
      <c r="A3760" s="2" t="s">
        <v>293</v>
      </c>
      <c r="B3760" s="27">
        <v>2</v>
      </c>
      <c r="C3760" s="2" t="s">
        <v>295</v>
      </c>
      <c r="D3760" s="11" t="s">
        <v>349</v>
      </c>
      <c r="E3760" s="11"/>
      <c r="F3760" s="11" t="s">
        <v>113</v>
      </c>
      <c r="G3760" s="11" t="s">
        <v>608</v>
      </c>
      <c r="H3760" s="11" t="s">
        <v>7285</v>
      </c>
      <c r="I3760" s="68" t="s">
        <v>2040</v>
      </c>
      <c r="J3760" s="68"/>
      <c r="K3760" s="68"/>
      <c r="L3760" s="68"/>
      <c r="M3760" s="68"/>
      <c r="N3760" s="68"/>
      <c r="O3760" s="31" t="s">
        <v>4900</v>
      </c>
      <c r="P3760" s="31">
        <v>2.919</v>
      </c>
    </row>
    <row r="3761" spans="1:16" x14ac:dyDescent="0.35">
      <c r="A3761" s="2" t="s">
        <v>293</v>
      </c>
      <c r="B3761" s="27">
        <v>2</v>
      </c>
      <c r="C3761" s="2" t="s">
        <v>295</v>
      </c>
      <c r="D3761" s="11" t="s">
        <v>349</v>
      </c>
      <c r="E3761" s="11"/>
      <c r="F3761" s="11" t="s">
        <v>113</v>
      </c>
      <c r="G3761" s="11" t="s">
        <v>608</v>
      </c>
      <c r="H3761" s="11" t="s">
        <v>7273</v>
      </c>
      <c r="I3761" s="68" t="s">
        <v>2040</v>
      </c>
      <c r="J3761" s="68"/>
      <c r="K3761" s="68"/>
      <c r="L3761" s="68"/>
      <c r="M3761" s="68" t="s">
        <v>2040</v>
      </c>
      <c r="N3761" s="68"/>
      <c r="O3761" s="31" t="s">
        <v>4901</v>
      </c>
      <c r="P3761" s="31">
        <v>2.919</v>
      </c>
    </row>
    <row r="3762" spans="1:16" x14ac:dyDescent="0.35">
      <c r="A3762" s="2" t="s">
        <v>293</v>
      </c>
      <c r="B3762" s="27">
        <v>2</v>
      </c>
      <c r="C3762" s="2" t="s">
        <v>295</v>
      </c>
      <c r="D3762" s="11" t="s">
        <v>349</v>
      </c>
      <c r="E3762" s="11"/>
      <c r="F3762" s="11" t="s">
        <v>114</v>
      </c>
      <c r="G3762" s="11" t="s">
        <v>608</v>
      </c>
      <c r="H3762" s="11" t="s">
        <v>7269</v>
      </c>
      <c r="I3762" s="68"/>
      <c r="J3762" s="68"/>
      <c r="K3762" s="68"/>
      <c r="L3762" s="68"/>
      <c r="M3762" s="68"/>
      <c r="N3762" s="68"/>
      <c r="O3762" s="31" t="s">
        <v>1691</v>
      </c>
      <c r="P3762" s="31">
        <v>2.9729999999999999</v>
      </c>
    </row>
    <row r="3763" spans="1:16" x14ac:dyDescent="0.35">
      <c r="A3763" s="2" t="s">
        <v>293</v>
      </c>
      <c r="B3763" s="27">
        <v>2</v>
      </c>
      <c r="C3763" s="2" t="s">
        <v>295</v>
      </c>
      <c r="D3763" s="11" t="s">
        <v>349</v>
      </c>
      <c r="E3763" s="11"/>
      <c r="F3763" s="11" t="s">
        <v>114</v>
      </c>
      <c r="G3763" s="11" t="s">
        <v>608</v>
      </c>
      <c r="H3763" s="11" t="s">
        <v>7279</v>
      </c>
      <c r="I3763" s="68"/>
      <c r="J3763" s="68"/>
      <c r="K3763" s="68"/>
      <c r="L3763" s="68"/>
      <c r="M3763" s="68" t="s">
        <v>2040</v>
      </c>
      <c r="N3763" s="68"/>
      <c r="O3763" s="31" t="s">
        <v>4902</v>
      </c>
      <c r="P3763" s="31">
        <v>2.3780000000000001</v>
      </c>
    </row>
    <row r="3764" spans="1:16" x14ac:dyDescent="0.35">
      <c r="A3764" s="2" t="s">
        <v>293</v>
      </c>
      <c r="B3764" s="27">
        <v>2</v>
      </c>
      <c r="C3764" s="2" t="s">
        <v>295</v>
      </c>
      <c r="D3764" s="11" t="s">
        <v>349</v>
      </c>
      <c r="E3764" s="11"/>
      <c r="F3764" s="11" t="s">
        <v>114</v>
      </c>
      <c r="G3764" s="11" t="s">
        <v>608</v>
      </c>
      <c r="H3764" s="11" t="s">
        <v>7285</v>
      </c>
      <c r="I3764" s="68" t="s">
        <v>2040</v>
      </c>
      <c r="J3764" s="68"/>
      <c r="K3764" s="68"/>
      <c r="L3764" s="68"/>
      <c r="M3764" s="68"/>
      <c r="N3764" s="68"/>
      <c r="O3764" s="31" t="s">
        <v>4903</v>
      </c>
      <c r="P3764" s="31">
        <v>3.419</v>
      </c>
    </row>
    <row r="3765" spans="1:16" x14ac:dyDescent="0.35">
      <c r="A3765" s="2" t="s">
        <v>293</v>
      </c>
      <c r="B3765" s="27">
        <v>2</v>
      </c>
      <c r="C3765" s="2" t="s">
        <v>295</v>
      </c>
      <c r="D3765" s="11" t="s">
        <v>349</v>
      </c>
      <c r="E3765" s="11"/>
      <c r="F3765" s="11" t="s">
        <v>114</v>
      </c>
      <c r="G3765" s="11" t="s">
        <v>608</v>
      </c>
      <c r="H3765" s="11" t="s">
        <v>7273</v>
      </c>
      <c r="I3765" s="68" t="s">
        <v>2040</v>
      </c>
      <c r="J3765" s="68"/>
      <c r="K3765" s="68"/>
      <c r="L3765" s="68"/>
      <c r="M3765" s="68" t="s">
        <v>2040</v>
      </c>
      <c r="N3765" s="68"/>
      <c r="O3765" s="31" t="s">
        <v>4904</v>
      </c>
      <c r="P3765" s="31">
        <v>3.419</v>
      </c>
    </row>
    <row r="3766" spans="1:16" x14ac:dyDescent="0.35">
      <c r="A3766" s="2" t="s">
        <v>293</v>
      </c>
      <c r="B3766" s="27">
        <v>2</v>
      </c>
      <c r="C3766" s="2" t="s">
        <v>295</v>
      </c>
      <c r="D3766" s="11" t="s">
        <v>349</v>
      </c>
      <c r="E3766" s="11"/>
      <c r="F3766" s="11" t="s">
        <v>102</v>
      </c>
      <c r="G3766" s="11" t="s">
        <v>608</v>
      </c>
      <c r="H3766" s="11" t="s">
        <v>7269</v>
      </c>
      <c r="I3766" s="68"/>
      <c r="J3766" s="68"/>
      <c r="K3766" s="68"/>
      <c r="L3766" s="68"/>
      <c r="M3766" s="68"/>
      <c r="N3766" s="68"/>
      <c r="O3766" s="31" t="s">
        <v>1692</v>
      </c>
      <c r="P3766" s="31">
        <v>4.234</v>
      </c>
    </row>
    <row r="3767" spans="1:16" x14ac:dyDescent="0.35">
      <c r="A3767" s="2" t="s">
        <v>293</v>
      </c>
      <c r="B3767" s="27">
        <v>2</v>
      </c>
      <c r="C3767" s="2" t="s">
        <v>295</v>
      </c>
      <c r="D3767" s="11" t="s">
        <v>349</v>
      </c>
      <c r="E3767" s="11"/>
      <c r="F3767" s="11" t="s">
        <v>102</v>
      </c>
      <c r="G3767" s="11" t="s">
        <v>608</v>
      </c>
      <c r="H3767" s="11" t="s">
        <v>7279</v>
      </c>
      <c r="I3767" s="68"/>
      <c r="J3767" s="68"/>
      <c r="K3767" s="68"/>
      <c r="L3767" s="68"/>
      <c r="M3767" s="68" t="s">
        <v>2040</v>
      </c>
      <c r="N3767" s="68"/>
      <c r="O3767" s="31" t="s">
        <v>4905</v>
      </c>
      <c r="P3767" s="31">
        <v>3.387</v>
      </c>
    </row>
    <row r="3768" spans="1:16" x14ac:dyDescent="0.35">
      <c r="A3768" s="2" t="s">
        <v>293</v>
      </c>
      <c r="B3768" s="27">
        <v>2</v>
      </c>
      <c r="C3768" s="2" t="s">
        <v>295</v>
      </c>
      <c r="D3768" s="11" t="s">
        <v>349</v>
      </c>
      <c r="E3768" s="11"/>
      <c r="F3768" s="11" t="s">
        <v>102</v>
      </c>
      <c r="G3768" s="11" t="s">
        <v>608</v>
      </c>
      <c r="H3768" s="11" t="s">
        <v>7285</v>
      </c>
      <c r="I3768" s="68" t="s">
        <v>2040</v>
      </c>
      <c r="J3768" s="68"/>
      <c r="K3768" s="68"/>
      <c r="L3768" s="68"/>
      <c r="M3768" s="68"/>
      <c r="N3768" s="68"/>
      <c r="O3768" s="31" t="s">
        <v>4906</v>
      </c>
      <c r="P3768" s="31">
        <v>4.8689999999999998</v>
      </c>
    </row>
    <row r="3769" spans="1:16" x14ac:dyDescent="0.35">
      <c r="A3769" s="2" t="s">
        <v>293</v>
      </c>
      <c r="B3769" s="27">
        <v>2</v>
      </c>
      <c r="C3769" s="2" t="s">
        <v>295</v>
      </c>
      <c r="D3769" s="11" t="s">
        <v>349</v>
      </c>
      <c r="E3769" s="11"/>
      <c r="F3769" s="11" t="s">
        <v>102</v>
      </c>
      <c r="G3769" s="11" t="s">
        <v>608</v>
      </c>
      <c r="H3769" s="11" t="s">
        <v>7273</v>
      </c>
      <c r="I3769" s="68" t="s">
        <v>2040</v>
      </c>
      <c r="J3769" s="68"/>
      <c r="K3769" s="68"/>
      <c r="L3769" s="68"/>
      <c r="M3769" s="68" t="s">
        <v>2040</v>
      </c>
      <c r="N3769" s="68"/>
      <c r="O3769" s="31" t="s">
        <v>4907</v>
      </c>
      <c r="P3769" s="31">
        <v>4.8689999999999998</v>
      </c>
    </row>
    <row r="3770" spans="1:16" x14ac:dyDescent="0.35">
      <c r="A3770" s="2" t="s">
        <v>293</v>
      </c>
      <c r="B3770" s="27">
        <v>2</v>
      </c>
      <c r="C3770" s="2" t="s">
        <v>313</v>
      </c>
      <c r="D3770" s="11" t="s">
        <v>245</v>
      </c>
      <c r="E3770" s="11"/>
      <c r="F3770" s="11" t="s">
        <v>189</v>
      </c>
      <c r="G3770" s="11" t="s">
        <v>608</v>
      </c>
      <c r="H3770" s="11" t="s">
        <v>7269</v>
      </c>
      <c r="I3770" s="68"/>
      <c r="J3770" s="68"/>
      <c r="K3770" s="68"/>
      <c r="L3770" s="68"/>
      <c r="M3770" s="68"/>
      <c r="N3770" s="68"/>
      <c r="O3770" s="31" t="s">
        <v>1693</v>
      </c>
      <c r="P3770" s="31">
        <v>8.6999999999999994E-2</v>
      </c>
    </row>
    <row r="3771" spans="1:16" x14ac:dyDescent="0.35">
      <c r="A3771" s="2" t="s">
        <v>293</v>
      </c>
      <c r="B3771" s="27">
        <v>2</v>
      </c>
      <c r="C3771" s="2" t="s">
        <v>313</v>
      </c>
      <c r="D3771" s="11" t="s">
        <v>245</v>
      </c>
      <c r="E3771" s="11"/>
      <c r="F3771" s="11" t="s">
        <v>189</v>
      </c>
      <c r="G3771" s="11" t="s">
        <v>608</v>
      </c>
      <c r="H3771" s="11" t="s">
        <v>7279</v>
      </c>
      <c r="I3771" s="68"/>
      <c r="J3771" s="68"/>
      <c r="K3771" s="68"/>
      <c r="L3771" s="68"/>
      <c r="M3771" s="68" t="s">
        <v>2040</v>
      </c>
      <c r="N3771" s="68"/>
      <c r="O3771" s="31" t="s">
        <v>4908</v>
      </c>
      <c r="P3771" s="31">
        <v>7.0000000000000007E-2</v>
      </c>
    </row>
    <row r="3772" spans="1:16" x14ac:dyDescent="0.35">
      <c r="A3772" s="2" t="s">
        <v>293</v>
      </c>
      <c r="B3772" s="27">
        <v>2</v>
      </c>
      <c r="C3772" s="2" t="s">
        <v>313</v>
      </c>
      <c r="D3772" s="11" t="s">
        <v>245</v>
      </c>
      <c r="E3772" s="11"/>
      <c r="F3772" s="11" t="s">
        <v>129</v>
      </c>
      <c r="G3772" s="11" t="s">
        <v>608</v>
      </c>
      <c r="H3772" s="11" t="s">
        <v>7269</v>
      </c>
      <c r="I3772" s="68"/>
      <c r="J3772" s="68"/>
      <c r="K3772" s="68"/>
      <c r="L3772" s="68"/>
      <c r="M3772" s="68"/>
      <c r="N3772" s="68"/>
      <c r="O3772" s="31" t="s">
        <v>1694</v>
      </c>
      <c r="P3772" s="31">
        <v>0.189</v>
      </c>
    </row>
    <row r="3773" spans="1:16" x14ac:dyDescent="0.35">
      <c r="A3773" s="2" t="s">
        <v>293</v>
      </c>
      <c r="B3773" s="27">
        <v>2</v>
      </c>
      <c r="C3773" s="2" t="s">
        <v>313</v>
      </c>
      <c r="D3773" s="11" t="s">
        <v>245</v>
      </c>
      <c r="E3773" s="11"/>
      <c r="F3773" s="11" t="s">
        <v>129</v>
      </c>
      <c r="G3773" s="11" t="s">
        <v>608</v>
      </c>
      <c r="H3773" s="11" t="s">
        <v>7279</v>
      </c>
      <c r="I3773" s="68"/>
      <c r="J3773" s="68"/>
      <c r="K3773" s="68"/>
      <c r="L3773" s="68"/>
      <c r="M3773" s="68" t="s">
        <v>2040</v>
      </c>
      <c r="N3773" s="68"/>
      <c r="O3773" s="31" t="s">
        <v>4909</v>
      </c>
      <c r="P3773" s="31">
        <v>0.151</v>
      </c>
    </row>
    <row r="3774" spans="1:16" x14ac:dyDescent="0.35">
      <c r="A3774" s="2" t="s">
        <v>293</v>
      </c>
      <c r="B3774" s="27">
        <v>2</v>
      </c>
      <c r="C3774" s="2" t="s">
        <v>313</v>
      </c>
      <c r="D3774" s="11" t="s">
        <v>246</v>
      </c>
      <c r="E3774" s="11"/>
      <c r="F3774" s="33" t="s">
        <v>608</v>
      </c>
      <c r="G3774" s="33" t="s">
        <v>608</v>
      </c>
      <c r="H3774" s="11" t="s">
        <v>7269</v>
      </c>
      <c r="I3774" s="67"/>
      <c r="J3774" s="67"/>
      <c r="K3774" s="67"/>
      <c r="L3774" s="67"/>
      <c r="M3774" s="67"/>
      <c r="N3774" s="67"/>
      <c r="O3774" s="31" t="s">
        <v>1695</v>
      </c>
      <c r="P3774" s="31">
        <v>2.9000000000000001E-2</v>
      </c>
    </row>
    <row r="3775" spans="1:16" x14ac:dyDescent="0.35">
      <c r="A3775" s="2" t="s">
        <v>293</v>
      </c>
      <c r="B3775" s="27">
        <v>2</v>
      </c>
      <c r="C3775" s="2" t="s">
        <v>313</v>
      </c>
      <c r="D3775" s="11" t="s">
        <v>246</v>
      </c>
      <c r="E3775" s="11"/>
      <c r="F3775" s="33" t="s">
        <v>608</v>
      </c>
      <c r="G3775" s="33" t="s">
        <v>608</v>
      </c>
      <c r="H3775" s="11" t="s">
        <v>7279</v>
      </c>
      <c r="I3775" s="68"/>
      <c r="J3775" s="68"/>
      <c r="K3775" s="68"/>
      <c r="L3775" s="68"/>
      <c r="M3775" s="68" t="s">
        <v>2040</v>
      </c>
      <c r="N3775" s="68"/>
      <c r="O3775" s="31" t="s">
        <v>4910</v>
      </c>
      <c r="P3775" s="31">
        <v>2.3E-2</v>
      </c>
    </row>
    <row r="3776" spans="1:16" x14ac:dyDescent="0.35">
      <c r="A3776" s="2" t="s">
        <v>293</v>
      </c>
      <c r="B3776" s="27">
        <v>2</v>
      </c>
      <c r="C3776" s="2" t="s">
        <v>313</v>
      </c>
      <c r="D3776" s="11" t="s">
        <v>247</v>
      </c>
      <c r="E3776" s="11"/>
      <c r="F3776" s="11" t="s">
        <v>189</v>
      </c>
      <c r="G3776" s="11" t="s">
        <v>608</v>
      </c>
      <c r="H3776" s="11" t="s">
        <v>7269</v>
      </c>
      <c r="I3776" s="68"/>
      <c r="J3776" s="68"/>
      <c r="K3776" s="68"/>
      <c r="L3776" s="68"/>
      <c r="M3776" s="68"/>
      <c r="N3776" s="68"/>
      <c r="O3776" s="31" t="s">
        <v>1696</v>
      </c>
      <c r="P3776" s="31">
        <v>0.10199999999999999</v>
      </c>
    </row>
    <row r="3777" spans="1:16" x14ac:dyDescent="0.35">
      <c r="A3777" s="2" t="s">
        <v>293</v>
      </c>
      <c r="B3777" s="27">
        <v>2</v>
      </c>
      <c r="C3777" s="2" t="s">
        <v>313</v>
      </c>
      <c r="D3777" s="11" t="s">
        <v>247</v>
      </c>
      <c r="E3777" s="11"/>
      <c r="F3777" s="11" t="s">
        <v>189</v>
      </c>
      <c r="G3777" s="11" t="s">
        <v>608</v>
      </c>
      <c r="H3777" s="11" t="s">
        <v>7279</v>
      </c>
      <c r="I3777" s="68"/>
      <c r="J3777" s="68"/>
      <c r="K3777" s="68"/>
      <c r="L3777" s="68"/>
      <c r="M3777" s="68" t="s">
        <v>2040</v>
      </c>
      <c r="N3777" s="68"/>
      <c r="O3777" s="31" t="s">
        <v>4911</v>
      </c>
      <c r="P3777" s="31">
        <v>8.2000000000000003E-2</v>
      </c>
    </row>
    <row r="3778" spans="1:16" x14ac:dyDescent="0.35">
      <c r="A3778" s="2" t="s">
        <v>293</v>
      </c>
      <c r="B3778" s="27">
        <v>2</v>
      </c>
      <c r="C3778" s="2" t="s">
        <v>313</v>
      </c>
      <c r="D3778" s="11" t="s">
        <v>247</v>
      </c>
      <c r="E3778" s="11"/>
      <c r="F3778" s="11" t="s">
        <v>129</v>
      </c>
      <c r="G3778" s="11" t="s">
        <v>608</v>
      </c>
      <c r="H3778" s="11" t="s">
        <v>7269</v>
      </c>
      <c r="I3778" s="68"/>
      <c r="J3778" s="68"/>
      <c r="K3778" s="68"/>
      <c r="L3778" s="68"/>
      <c r="M3778" s="68"/>
      <c r="N3778" s="68"/>
      <c r="O3778" s="31" t="s">
        <v>1697</v>
      </c>
      <c r="P3778" s="31">
        <v>0.218</v>
      </c>
    </row>
    <row r="3779" spans="1:16" x14ac:dyDescent="0.35">
      <c r="A3779" s="2" t="s">
        <v>293</v>
      </c>
      <c r="B3779" s="27">
        <v>2</v>
      </c>
      <c r="C3779" s="2" t="s">
        <v>313</v>
      </c>
      <c r="D3779" s="11" t="s">
        <v>247</v>
      </c>
      <c r="E3779" s="11"/>
      <c r="F3779" s="11" t="s">
        <v>129</v>
      </c>
      <c r="G3779" s="11" t="s">
        <v>608</v>
      </c>
      <c r="H3779" s="11" t="s">
        <v>7279</v>
      </c>
      <c r="I3779" s="68"/>
      <c r="J3779" s="68"/>
      <c r="K3779" s="68"/>
      <c r="L3779" s="68"/>
      <c r="M3779" s="68" t="s">
        <v>2040</v>
      </c>
      <c r="N3779" s="68"/>
      <c r="O3779" s="31" t="s">
        <v>4912</v>
      </c>
      <c r="P3779" s="31">
        <v>0.17399999999999999</v>
      </c>
    </row>
    <row r="3780" spans="1:16" ht="29" x14ac:dyDescent="0.35">
      <c r="A3780" s="2" t="s">
        <v>293</v>
      </c>
      <c r="B3780" s="27">
        <v>2</v>
      </c>
      <c r="C3780" s="2" t="s">
        <v>313</v>
      </c>
      <c r="D3780" s="11" t="s">
        <v>322</v>
      </c>
      <c r="E3780" s="11"/>
      <c r="F3780" s="11" t="s">
        <v>252</v>
      </c>
      <c r="G3780" s="11" t="s">
        <v>608</v>
      </c>
      <c r="H3780" s="11" t="s">
        <v>7269</v>
      </c>
      <c r="I3780" s="68"/>
      <c r="J3780" s="68"/>
      <c r="K3780" s="68"/>
      <c r="L3780" s="68"/>
      <c r="M3780" s="68"/>
      <c r="N3780" s="68"/>
      <c r="O3780" s="31" t="s">
        <v>1698</v>
      </c>
      <c r="P3780" s="31">
        <v>1E-3</v>
      </c>
    </row>
    <row r="3781" spans="1:16" ht="29" x14ac:dyDescent="0.35">
      <c r="A3781" s="2" t="s">
        <v>293</v>
      </c>
      <c r="B3781" s="27">
        <v>2</v>
      </c>
      <c r="C3781" s="2" t="s">
        <v>313</v>
      </c>
      <c r="D3781" s="11" t="s">
        <v>322</v>
      </c>
      <c r="E3781" s="11"/>
      <c r="F3781" s="11" t="s">
        <v>252</v>
      </c>
      <c r="G3781" s="11" t="s">
        <v>608</v>
      </c>
      <c r="H3781" s="11" t="s">
        <v>7279</v>
      </c>
      <c r="I3781" s="68"/>
      <c r="J3781" s="68"/>
      <c r="K3781" s="68"/>
      <c r="L3781" s="68"/>
      <c r="M3781" s="68" t="s">
        <v>2040</v>
      </c>
      <c r="N3781" s="68"/>
      <c r="O3781" s="31" t="s">
        <v>4913</v>
      </c>
      <c r="P3781" s="31">
        <v>1E-3</v>
      </c>
    </row>
    <row r="3782" spans="1:16" ht="29" x14ac:dyDescent="0.35">
      <c r="A3782" s="2" t="s">
        <v>293</v>
      </c>
      <c r="B3782" s="27">
        <v>2</v>
      </c>
      <c r="C3782" s="2" t="s">
        <v>313</v>
      </c>
      <c r="D3782" s="11" t="s">
        <v>322</v>
      </c>
      <c r="E3782" s="11"/>
      <c r="F3782" s="11" t="s">
        <v>252</v>
      </c>
      <c r="G3782" s="11" t="s">
        <v>608</v>
      </c>
      <c r="H3782" s="11" t="s">
        <v>7288</v>
      </c>
      <c r="I3782" s="68"/>
      <c r="J3782" s="68"/>
      <c r="K3782" s="68"/>
      <c r="L3782" s="68"/>
      <c r="M3782" s="68"/>
      <c r="N3782" s="68" t="s">
        <v>2040</v>
      </c>
      <c r="O3782" s="31" t="s">
        <v>4914</v>
      </c>
      <c r="P3782" s="31">
        <v>1E-3</v>
      </c>
    </row>
    <row r="3783" spans="1:16" ht="29" x14ac:dyDescent="0.35">
      <c r="A3783" s="2" t="s">
        <v>293</v>
      </c>
      <c r="B3783" s="27">
        <v>2</v>
      </c>
      <c r="C3783" s="2" t="s">
        <v>313</v>
      </c>
      <c r="D3783" s="11" t="s">
        <v>322</v>
      </c>
      <c r="E3783" s="11"/>
      <c r="F3783" s="11" t="s">
        <v>252</v>
      </c>
      <c r="G3783" s="11" t="s">
        <v>608</v>
      </c>
      <c r="H3783" s="11" t="s">
        <v>7276</v>
      </c>
      <c r="I3783" s="68"/>
      <c r="J3783" s="68"/>
      <c r="K3783" s="68"/>
      <c r="L3783" s="68"/>
      <c r="M3783" s="68" t="s">
        <v>2040</v>
      </c>
      <c r="N3783" s="68" t="s">
        <v>2040</v>
      </c>
      <c r="O3783" s="31" t="s">
        <v>4915</v>
      </c>
      <c r="P3783" s="31">
        <v>1E-3</v>
      </c>
    </row>
    <row r="3784" spans="1:16" ht="29" x14ac:dyDescent="0.35">
      <c r="A3784" s="2" t="s">
        <v>293</v>
      </c>
      <c r="B3784" s="27">
        <v>2</v>
      </c>
      <c r="C3784" s="2" t="s">
        <v>313</v>
      </c>
      <c r="D3784" s="11" t="s">
        <v>322</v>
      </c>
      <c r="E3784" s="11"/>
      <c r="F3784" s="11" t="s">
        <v>253</v>
      </c>
      <c r="G3784" s="11" t="s">
        <v>608</v>
      </c>
      <c r="H3784" s="11" t="s">
        <v>7269</v>
      </c>
      <c r="I3784" s="68"/>
      <c r="J3784" s="68"/>
      <c r="K3784" s="68"/>
      <c r="L3784" s="68"/>
      <c r="M3784" s="68"/>
      <c r="N3784" s="68"/>
      <c r="O3784" s="31" t="s">
        <v>1699</v>
      </c>
      <c r="P3784" s="31">
        <v>3.0000000000000001E-3</v>
      </c>
    </row>
    <row r="3785" spans="1:16" ht="29" x14ac:dyDescent="0.35">
      <c r="A3785" s="2" t="s">
        <v>293</v>
      </c>
      <c r="B3785" s="27">
        <v>2</v>
      </c>
      <c r="C3785" s="2" t="s">
        <v>313</v>
      </c>
      <c r="D3785" s="11" t="s">
        <v>322</v>
      </c>
      <c r="E3785" s="11"/>
      <c r="F3785" s="11" t="s">
        <v>253</v>
      </c>
      <c r="G3785" s="11" t="s">
        <v>608</v>
      </c>
      <c r="H3785" s="11" t="s">
        <v>7279</v>
      </c>
      <c r="I3785" s="68"/>
      <c r="J3785" s="68"/>
      <c r="K3785" s="68"/>
      <c r="L3785" s="68"/>
      <c r="M3785" s="68" t="s">
        <v>2040</v>
      </c>
      <c r="N3785" s="68"/>
      <c r="O3785" s="31" t="s">
        <v>4916</v>
      </c>
      <c r="P3785" s="31">
        <v>2E-3</v>
      </c>
    </row>
    <row r="3786" spans="1:16" ht="29" x14ac:dyDescent="0.35">
      <c r="A3786" s="2" t="s">
        <v>293</v>
      </c>
      <c r="B3786" s="27">
        <v>2</v>
      </c>
      <c r="C3786" s="2" t="s">
        <v>313</v>
      </c>
      <c r="D3786" s="11" t="s">
        <v>322</v>
      </c>
      <c r="E3786" s="11"/>
      <c r="F3786" s="11" t="s">
        <v>253</v>
      </c>
      <c r="G3786" s="11" t="s">
        <v>608</v>
      </c>
      <c r="H3786" s="11" t="s">
        <v>7288</v>
      </c>
      <c r="I3786" s="68"/>
      <c r="J3786" s="68"/>
      <c r="K3786" s="68"/>
      <c r="L3786" s="68"/>
      <c r="M3786" s="68"/>
      <c r="N3786" s="68" t="s">
        <v>2040</v>
      </c>
      <c r="O3786" s="31" t="s">
        <v>4917</v>
      </c>
      <c r="P3786" s="31">
        <v>2E-3</v>
      </c>
    </row>
    <row r="3787" spans="1:16" ht="29" x14ac:dyDescent="0.35">
      <c r="A3787" s="2" t="s">
        <v>293</v>
      </c>
      <c r="B3787" s="27">
        <v>2</v>
      </c>
      <c r="C3787" s="2" t="s">
        <v>313</v>
      </c>
      <c r="D3787" s="11" t="s">
        <v>322</v>
      </c>
      <c r="E3787" s="11"/>
      <c r="F3787" s="11" t="s">
        <v>253</v>
      </c>
      <c r="G3787" s="11" t="s">
        <v>608</v>
      </c>
      <c r="H3787" s="11" t="s">
        <v>7276</v>
      </c>
      <c r="I3787" s="68"/>
      <c r="J3787" s="68"/>
      <c r="K3787" s="68"/>
      <c r="L3787" s="68"/>
      <c r="M3787" s="68" t="s">
        <v>2040</v>
      </c>
      <c r="N3787" s="68" t="s">
        <v>2040</v>
      </c>
      <c r="O3787" s="31" t="s">
        <v>4918</v>
      </c>
      <c r="P3787" s="31">
        <v>2E-3</v>
      </c>
    </row>
    <row r="3788" spans="1:16" ht="29" x14ac:dyDescent="0.35">
      <c r="A3788" s="2" t="s">
        <v>293</v>
      </c>
      <c r="B3788" s="27">
        <v>2</v>
      </c>
      <c r="C3788" s="2" t="s">
        <v>313</v>
      </c>
      <c r="D3788" s="11" t="s">
        <v>322</v>
      </c>
      <c r="E3788" s="11"/>
      <c r="F3788" s="11" t="s">
        <v>254</v>
      </c>
      <c r="G3788" s="11" t="s">
        <v>608</v>
      </c>
      <c r="H3788" s="11" t="s">
        <v>7269</v>
      </c>
      <c r="I3788" s="68"/>
      <c r="J3788" s="68"/>
      <c r="K3788" s="68"/>
      <c r="L3788" s="68"/>
      <c r="M3788" s="68"/>
      <c r="N3788" s="68"/>
      <c r="O3788" s="31" t="s">
        <v>1700</v>
      </c>
      <c r="P3788" s="31">
        <v>4.0000000000000001E-3</v>
      </c>
    </row>
    <row r="3789" spans="1:16" ht="29" x14ac:dyDescent="0.35">
      <c r="A3789" s="2" t="s">
        <v>293</v>
      </c>
      <c r="B3789" s="27">
        <v>2</v>
      </c>
      <c r="C3789" s="2" t="s">
        <v>313</v>
      </c>
      <c r="D3789" s="11" t="s">
        <v>322</v>
      </c>
      <c r="E3789" s="11"/>
      <c r="F3789" s="11" t="s">
        <v>254</v>
      </c>
      <c r="G3789" s="11" t="s">
        <v>608</v>
      </c>
      <c r="H3789" s="11" t="s">
        <v>7279</v>
      </c>
      <c r="I3789" s="68"/>
      <c r="J3789" s="68"/>
      <c r="K3789" s="68"/>
      <c r="L3789" s="68"/>
      <c r="M3789" s="68" t="s">
        <v>2040</v>
      </c>
      <c r="N3789" s="68"/>
      <c r="O3789" s="31" t="s">
        <v>4919</v>
      </c>
      <c r="P3789" s="31">
        <v>3.0000000000000001E-3</v>
      </c>
    </row>
    <row r="3790" spans="1:16" ht="29" x14ac:dyDescent="0.35">
      <c r="A3790" s="2" t="s">
        <v>293</v>
      </c>
      <c r="B3790" s="27">
        <v>2</v>
      </c>
      <c r="C3790" s="2" t="s">
        <v>313</v>
      </c>
      <c r="D3790" s="11" t="s">
        <v>322</v>
      </c>
      <c r="E3790" s="11"/>
      <c r="F3790" s="11" t="s">
        <v>254</v>
      </c>
      <c r="G3790" s="11" t="s">
        <v>608</v>
      </c>
      <c r="H3790" s="11" t="s">
        <v>7288</v>
      </c>
      <c r="I3790" s="68"/>
      <c r="J3790" s="68"/>
      <c r="K3790" s="68"/>
      <c r="L3790" s="68"/>
      <c r="M3790" s="68"/>
      <c r="N3790" s="68" t="s">
        <v>2040</v>
      </c>
      <c r="O3790" s="31" t="s">
        <v>4920</v>
      </c>
      <c r="P3790" s="31">
        <v>3.0000000000000001E-3</v>
      </c>
    </row>
    <row r="3791" spans="1:16" ht="29" x14ac:dyDescent="0.35">
      <c r="A3791" s="2" t="s">
        <v>293</v>
      </c>
      <c r="B3791" s="27">
        <v>2</v>
      </c>
      <c r="C3791" s="2" t="s">
        <v>313</v>
      </c>
      <c r="D3791" s="11" t="s">
        <v>322</v>
      </c>
      <c r="E3791" s="11"/>
      <c r="F3791" s="11" t="s">
        <v>254</v>
      </c>
      <c r="G3791" s="11" t="s">
        <v>608</v>
      </c>
      <c r="H3791" s="11" t="s">
        <v>7276</v>
      </c>
      <c r="I3791" s="68"/>
      <c r="J3791" s="68"/>
      <c r="K3791" s="68"/>
      <c r="L3791" s="68"/>
      <c r="M3791" s="68" t="s">
        <v>2040</v>
      </c>
      <c r="N3791" s="68" t="s">
        <v>2040</v>
      </c>
      <c r="O3791" s="31" t="s">
        <v>4921</v>
      </c>
      <c r="P3791" s="31">
        <v>2E-3</v>
      </c>
    </row>
    <row r="3792" spans="1:16" ht="29" x14ac:dyDescent="0.35">
      <c r="A3792" s="2" t="s">
        <v>293</v>
      </c>
      <c r="B3792" s="27">
        <v>2</v>
      </c>
      <c r="C3792" s="2" t="s">
        <v>313</v>
      </c>
      <c r="D3792" s="11" t="s">
        <v>322</v>
      </c>
      <c r="E3792" s="11"/>
      <c r="F3792" s="11" t="s">
        <v>255</v>
      </c>
      <c r="G3792" s="11" t="s">
        <v>608</v>
      </c>
      <c r="H3792" s="11" t="s">
        <v>7269</v>
      </c>
      <c r="I3792" s="68"/>
      <c r="J3792" s="68"/>
      <c r="K3792" s="68"/>
      <c r="L3792" s="68"/>
      <c r="M3792" s="68"/>
      <c r="N3792" s="68"/>
      <c r="O3792" s="31" t="s">
        <v>1701</v>
      </c>
      <c r="P3792" s="31">
        <v>1.4999999999999999E-2</v>
      </c>
    </row>
    <row r="3793" spans="1:16" ht="29" x14ac:dyDescent="0.35">
      <c r="A3793" s="2" t="s">
        <v>293</v>
      </c>
      <c r="B3793" s="27">
        <v>2</v>
      </c>
      <c r="C3793" s="2" t="s">
        <v>313</v>
      </c>
      <c r="D3793" s="11" t="s">
        <v>322</v>
      </c>
      <c r="E3793" s="11"/>
      <c r="F3793" s="11" t="s">
        <v>255</v>
      </c>
      <c r="G3793" s="11" t="s">
        <v>608</v>
      </c>
      <c r="H3793" s="11" t="s">
        <v>7279</v>
      </c>
      <c r="I3793" s="68"/>
      <c r="J3793" s="68"/>
      <c r="K3793" s="68"/>
      <c r="L3793" s="68"/>
      <c r="M3793" s="68" t="s">
        <v>2040</v>
      </c>
      <c r="N3793" s="68"/>
      <c r="O3793" s="31" t="s">
        <v>4922</v>
      </c>
      <c r="P3793" s="31">
        <v>1.2E-2</v>
      </c>
    </row>
    <row r="3794" spans="1:16" ht="29" x14ac:dyDescent="0.35">
      <c r="A3794" s="2" t="s">
        <v>293</v>
      </c>
      <c r="B3794" s="27">
        <v>2</v>
      </c>
      <c r="C3794" s="2" t="s">
        <v>313</v>
      </c>
      <c r="D3794" s="11" t="s">
        <v>322</v>
      </c>
      <c r="E3794" s="11"/>
      <c r="F3794" s="11" t="s">
        <v>255</v>
      </c>
      <c r="G3794" s="11" t="s">
        <v>608</v>
      </c>
      <c r="H3794" s="11" t="s">
        <v>7288</v>
      </c>
      <c r="I3794" s="68"/>
      <c r="J3794" s="68"/>
      <c r="K3794" s="68"/>
      <c r="L3794" s="68"/>
      <c r="M3794" s="68"/>
      <c r="N3794" s="68" t="s">
        <v>2040</v>
      </c>
      <c r="O3794" s="31" t="s">
        <v>4923</v>
      </c>
      <c r="P3794" s="31">
        <v>1.2E-2</v>
      </c>
    </row>
    <row r="3795" spans="1:16" ht="29" x14ac:dyDescent="0.35">
      <c r="A3795" s="2" t="s">
        <v>293</v>
      </c>
      <c r="B3795" s="27">
        <v>2</v>
      </c>
      <c r="C3795" s="2" t="s">
        <v>313</v>
      </c>
      <c r="D3795" s="11" t="s">
        <v>322</v>
      </c>
      <c r="E3795" s="11"/>
      <c r="F3795" s="11" t="s">
        <v>255</v>
      </c>
      <c r="G3795" s="11" t="s">
        <v>608</v>
      </c>
      <c r="H3795" s="11" t="s">
        <v>7276</v>
      </c>
      <c r="I3795" s="68"/>
      <c r="J3795" s="68"/>
      <c r="K3795" s="68"/>
      <c r="L3795" s="68"/>
      <c r="M3795" s="68" t="s">
        <v>2040</v>
      </c>
      <c r="N3795" s="68" t="s">
        <v>2040</v>
      </c>
      <c r="O3795" s="31" t="s">
        <v>4924</v>
      </c>
      <c r="P3795" s="31">
        <v>8.9999999999999993E-3</v>
      </c>
    </row>
    <row r="3796" spans="1:16" ht="29" x14ac:dyDescent="0.35">
      <c r="A3796" s="2" t="s">
        <v>293</v>
      </c>
      <c r="B3796" s="27">
        <v>2</v>
      </c>
      <c r="C3796" s="2" t="s">
        <v>313</v>
      </c>
      <c r="D3796" s="11" t="s">
        <v>322</v>
      </c>
      <c r="E3796" s="11"/>
      <c r="F3796" s="11" t="s">
        <v>241</v>
      </c>
      <c r="G3796" s="11" t="s">
        <v>608</v>
      </c>
      <c r="H3796" s="11" t="s">
        <v>7269</v>
      </c>
      <c r="I3796" s="68"/>
      <c r="J3796" s="68"/>
      <c r="K3796" s="68"/>
      <c r="L3796" s="68"/>
      <c r="M3796" s="68"/>
      <c r="N3796" s="68"/>
      <c r="O3796" s="31" t="s">
        <v>1702</v>
      </c>
      <c r="P3796" s="31">
        <v>2.9000000000000001E-2</v>
      </c>
    </row>
    <row r="3797" spans="1:16" ht="29" x14ac:dyDescent="0.35">
      <c r="A3797" s="2" t="s">
        <v>293</v>
      </c>
      <c r="B3797" s="27">
        <v>2</v>
      </c>
      <c r="C3797" s="2" t="s">
        <v>313</v>
      </c>
      <c r="D3797" s="11" t="s">
        <v>322</v>
      </c>
      <c r="E3797" s="11"/>
      <c r="F3797" s="11" t="s">
        <v>241</v>
      </c>
      <c r="G3797" s="11" t="s">
        <v>608</v>
      </c>
      <c r="H3797" s="11" t="s">
        <v>7279</v>
      </c>
      <c r="I3797" s="68"/>
      <c r="J3797" s="68"/>
      <c r="K3797" s="68"/>
      <c r="L3797" s="68"/>
      <c r="M3797" s="68" t="s">
        <v>2040</v>
      </c>
      <c r="N3797" s="68"/>
      <c r="O3797" s="31" t="s">
        <v>4925</v>
      </c>
      <c r="P3797" s="31">
        <v>2.3E-2</v>
      </c>
    </row>
    <row r="3798" spans="1:16" ht="29" x14ac:dyDescent="0.35">
      <c r="A3798" s="2" t="s">
        <v>293</v>
      </c>
      <c r="B3798" s="27">
        <v>2</v>
      </c>
      <c r="C3798" s="2" t="s">
        <v>313</v>
      </c>
      <c r="D3798" s="11" t="s">
        <v>322</v>
      </c>
      <c r="E3798" s="11"/>
      <c r="F3798" s="11" t="s">
        <v>241</v>
      </c>
      <c r="G3798" s="11" t="s">
        <v>608</v>
      </c>
      <c r="H3798" s="11" t="s">
        <v>7288</v>
      </c>
      <c r="I3798" s="68"/>
      <c r="J3798" s="68"/>
      <c r="K3798" s="68"/>
      <c r="L3798" s="68"/>
      <c r="M3798" s="68"/>
      <c r="N3798" s="68" t="s">
        <v>2040</v>
      </c>
      <c r="O3798" s="31" t="s">
        <v>4926</v>
      </c>
      <c r="P3798" s="31">
        <v>2.3E-2</v>
      </c>
    </row>
    <row r="3799" spans="1:16" ht="29" x14ac:dyDescent="0.35">
      <c r="A3799" s="2" t="s">
        <v>293</v>
      </c>
      <c r="B3799" s="27">
        <v>2</v>
      </c>
      <c r="C3799" s="2" t="s">
        <v>313</v>
      </c>
      <c r="D3799" s="11" t="s">
        <v>322</v>
      </c>
      <c r="E3799" s="11"/>
      <c r="F3799" s="11" t="s">
        <v>241</v>
      </c>
      <c r="G3799" s="11" t="s">
        <v>608</v>
      </c>
      <c r="H3799" s="11" t="s">
        <v>7276</v>
      </c>
      <c r="I3799" s="68"/>
      <c r="J3799" s="68"/>
      <c r="K3799" s="68"/>
      <c r="L3799" s="68"/>
      <c r="M3799" s="68" t="s">
        <v>2040</v>
      </c>
      <c r="N3799" s="68" t="s">
        <v>2040</v>
      </c>
      <c r="O3799" s="31" t="s">
        <v>4927</v>
      </c>
      <c r="P3799" s="31">
        <v>1.7000000000000001E-2</v>
      </c>
    </row>
    <row r="3800" spans="1:16" ht="29" x14ac:dyDescent="0.35">
      <c r="A3800" s="2" t="s">
        <v>293</v>
      </c>
      <c r="B3800" s="27">
        <v>2</v>
      </c>
      <c r="C3800" s="2" t="s">
        <v>313</v>
      </c>
      <c r="D3800" s="11" t="s">
        <v>322</v>
      </c>
      <c r="E3800" s="11"/>
      <c r="F3800" s="11" t="s">
        <v>103</v>
      </c>
      <c r="G3800" s="11" t="s">
        <v>608</v>
      </c>
      <c r="H3800" s="11" t="s">
        <v>7269</v>
      </c>
      <c r="I3800" s="68"/>
      <c r="J3800" s="68"/>
      <c r="K3800" s="68"/>
      <c r="L3800" s="68"/>
      <c r="M3800" s="68"/>
      <c r="N3800" s="68"/>
      <c r="O3800" s="31" t="s">
        <v>1703</v>
      </c>
      <c r="P3800" s="31">
        <v>4.3999999999999997E-2</v>
      </c>
    </row>
    <row r="3801" spans="1:16" ht="29" x14ac:dyDescent="0.35">
      <c r="A3801" s="2" t="s">
        <v>293</v>
      </c>
      <c r="B3801" s="27">
        <v>2</v>
      </c>
      <c r="C3801" s="2" t="s">
        <v>313</v>
      </c>
      <c r="D3801" s="11" t="s">
        <v>322</v>
      </c>
      <c r="E3801" s="11"/>
      <c r="F3801" s="11" t="s">
        <v>103</v>
      </c>
      <c r="G3801" s="11" t="s">
        <v>608</v>
      </c>
      <c r="H3801" s="11" t="s">
        <v>7279</v>
      </c>
      <c r="I3801" s="68"/>
      <c r="J3801" s="68"/>
      <c r="K3801" s="68"/>
      <c r="L3801" s="68"/>
      <c r="M3801" s="68" t="s">
        <v>2040</v>
      </c>
      <c r="N3801" s="68"/>
      <c r="O3801" s="31" t="s">
        <v>4928</v>
      </c>
      <c r="P3801" s="31">
        <v>3.5000000000000003E-2</v>
      </c>
    </row>
    <row r="3802" spans="1:16" ht="29" x14ac:dyDescent="0.35">
      <c r="A3802" s="2" t="s">
        <v>293</v>
      </c>
      <c r="B3802" s="27">
        <v>2</v>
      </c>
      <c r="C3802" s="2" t="s">
        <v>313</v>
      </c>
      <c r="D3802" s="11" t="s">
        <v>322</v>
      </c>
      <c r="E3802" s="11"/>
      <c r="F3802" s="11" t="s">
        <v>103</v>
      </c>
      <c r="G3802" s="11" t="s">
        <v>608</v>
      </c>
      <c r="H3802" s="11" t="s">
        <v>7288</v>
      </c>
      <c r="I3802" s="68"/>
      <c r="J3802" s="68"/>
      <c r="K3802" s="68"/>
      <c r="L3802" s="68"/>
      <c r="M3802" s="68"/>
      <c r="N3802" s="68" t="s">
        <v>2040</v>
      </c>
      <c r="O3802" s="31" t="s">
        <v>4929</v>
      </c>
      <c r="P3802" s="31">
        <v>3.5000000000000003E-2</v>
      </c>
    </row>
    <row r="3803" spans="1:16" ht="29" x14ac:dyDescent="0.35">
      <c r="A3803" s="2" t="s">
        <v>293</v>
      </c>
      <c r="B3803" s="27">
        <v>2</v>
      </c>
      <c r="C3803" s="2" t="s">
        <v>313</v>
      </c>
      <c r="D3803" s="11" t="s">
        <v>322</v>
      </c>
      <c r="E3803" s="11"/>
      <c r="F3803" s="11" t="s">
        <v>103</v>
      </c>
      <c r="G3803" s="11" t="s">
        <v>608</v>
      </c>
      <c r="H3803" s="11" t="s">
        <v>7276</v>
      </c>
      <c r="I3803" s="68"/>
      <c r="J3803" s="68"/>
      <c r="K3803" s="68"/>
      <c r="L3803" s="68"/>
      <c r="M3803" s="68" t="s">
        <v>2040</v>
      </c>
      <c r="N3803" s="68" t="s">
        <v>2040</v>
      </c>
      <c r="O3803" s="31" t="s">
        <v>4930</v>
      </c>
      <c r="P3803" s="31">
        <v>2.5999999999999999E-2</v>
      </c>
    </row>
    <row r="3804" spans="1:16" ht="29" x14ac:dyDescent="0.35">
      <c r="A3804" s="2" t="s">
        <v>293</v>
      </c>
      <c r="B3804" s="27">
        <v>2</v>
      </c>
      <c r="C3804" s="2" t="s">
        <v>313</v>
      </c>
      <c r="D3804" s="11" t="s">
        <v>322</v>
      </c>
      <c r="E3804" s="11"/>
      <c r="F3804" s="11" t="s">
        <v>98</v>
      </c>
      <c r="G3804" s="11" t="s">
        <v>608</v>
      </c>
      <c r="H3804" s="11" t="s">
        <v>7269</v>
      </c>
      <c r="I3804" s="68"/>
      <c r="J3804" s="68"/>
      <c r="K3804" s="68"/>
      <c r="L3804" s="68"/>
      <c r="M3804" s="68"/>
      <c r="N3804" s="68"/>
      <c r="O3804" s="31" t="s">
        <v>1704</v>
      </c>
      <c r="P3804" s="31">
        <v>8.6999999999999994E-2</v>
      </c>
    </row>
    <row r="3805" spans="1:16" ht="29" x14ac:dyDescent="0.35">
      <c r="A3805" s="2" t="s">
        <v>293</v>
      </c>
      <c r="B3805" s="27">
        <v>2</v>
      </c>
      <c r="C3805" s="2" t="s">
        <v>313</v>
      </c>
      <c r="D3805" s="11" t="s">
        <v>322</v>
      </c>
      <c r="E3805" s="11"/>
      <c r="F3805" s="11" t="s">
        <v>98</v>
      </c>
      <c r="G3805" s="11" t="s">
        <v>608</v>
      </c>
      <c r="H3805" s="11" t="s">
        <v>7279</v>
      </c>
      <c r="I3805" s="68"/>
      <c r="J3805" s="68"/>
      <c r="K3805" s="68"/>
      <c r="L3805" s="68"/>
      <c r="M3805" s="68" t="s">
        <v>2040</v>
      </c>
      <c r="N3805" s="68"/>
      <c r="O3805" s="31" t="s">
        <v>4931</v>
      </c>
      <c r="P3805" s="31">
        <v>7.0000000000000007E-2</v>
      </c>
    </row>
    <row r="3806" spans="1:16" ht="29" x14ac:dyDescent="0.35">
      <c r="A3806" s="2" t="s">
        <v>293</v>
      </c>
      <c r="B3806" s="27">
        <v>2</v>
      </c>
      <c r="C3806" s="2" t="s">
        <v>313</v>
      </c>
      <c r="D3806" s="11" t="s">
        <v>322</v>
      </c>
      <c r="E3806" s="11"/>
      <c r="F3806" s="11" t="s">
        <v>98</v>
      </c>
      <c r="G3806" s="11" t="s">
        <v>608</v>
      </c>
      <c r="H3806" s="11" t="s">
        <v>7288</v>
      </c>
      <c r="I3806" s="68"/>
      <c r="J3806" s="68"/>
      <c r="K3806" s="68"/>
      <c r="L3806" s="68"/>
      <c r="M3806" s="68"/>
      <c r="N3806" s="68" t="s">
        <v>2040</v>
      </c>
      <c r="O3806" s="31" t="s">
        <v>4932</v>
      </c>
      <c r="P3806" s="31">
        <v>7.0000000000000007E-2</v>
      </c>
    </row>
    <row r="3807" spans="1:16" ht="29" x14ac:dyDescent="0.35">
      <c r="A3807" s="2" t="s">
        <v>293</v>
      </c>
      <c r="B3807" s="27">
        <v>2</v>
      </c>
      <c r="C3807" s="2" t="s">
        <v>313</v>
      </c>
      <c r="D3807" s="11" t="s">
        <v>322</v>
      </c>
      <c r="E3807" s="11"/>
      <c r="F3807" s="11" t="s">
        <v>98</v>
      </c>
      <c r="G3807" s="11" t="s">
        <v>608</v>
      </c>
      <c r="H3807" s="11" t="s">
        <v>7276</v>
      </c>
      <c r="I3807" s="68"/>
      <c r="J3807" s="68"/>
      <c r="K3807" s="68"/>
      <c r="L3807" s="68"/>
      <c r="M3807" s="68" t="s">
        <v>2040</v>
      </c>
      <c r="N3807" s="68" t="s">
        <v>2040</v>
      </c>
      <c r="O3807" s="31" t="s">
        <v>4933</v>
      </c>
      <c r="P3807" s="31">
        <v>5.1999999999999998E-2</v>
      </c>
    </row>
    <row r="3808" spans="1:16" ht="29" x14ac:dyDescent="0.35">
      <c r="A3808" s="2" t="s">
        <v>293</v>
      </c>
      <c r="B3808" s="27">
        <v>2</v>
      </c>
      <c r="C3808" s="2" t="s">
        <v>313</v>
      </c>
      <c r="D3808" s="11" t="s">
        <v>322</v>
      </c>
      <c r="E3808" s="11"/>
      <c r="F3808" s="11" t="s">
        <v>104</v>
      </c>
      <c r="G3808" s="11" t="s">
        <v>608</v>
      </c>
      <c r="H3808" s="11" t="s">
        <v>7269</v>
      </c>
      <c r="I3808" s="68"/>
      <c r="J3808" s="68"/>
      <c r="K3808" s="68"/>
      <c r="L3808" s="68"/>
      <c r="M3808" s="68"/>
      <c r="N3808" s="68"/>
      <c r="O3808" s="31" t="s">
        <v>1705</v>
      </c>
      <c r="P3808" s="31">
        <v>0.189</v>
      </c>
    </row>
    <row r="3809" spans="1:16" ht="29" x14ac:dyDescent="0.35">
      <c r="A3809" s="2" t="s">
        <v>293</v>
      </c>
      <c r="B3809" s="27">
        <v>2</v>
      </c>
      <c r="C3809" s="2" t="s">
        <v>313</v>
      </c>
      <c r="D3809" s="11" t="s">
        <v>322</v>
      </c>
      <c r="E3809" s="11"/>
      <c r="F3809" s="11" t="s">
        <v>104</v>
      </c>
      <c r="G3809" s="11" t="s">
        <v>608</v>
      </c>
      <c r="H3809" s="11" t="s">
        <v>7279</v>
      </c>
      <c r="I3809" s="68"/>
      <c r="J3809" s="68"/>
      <c r="K3809" s="68"/>
      <c r="L3809" s="68"/>
      <c r="M3809" s="68" t="s">
        <v>2040</v>
      </c>
      <c r="N3809" s="68"/>
      <c r="O3809" s="31" t="s">
        <v>4934</v>
      </c>
      <c r="P3809" s="31">
        <v>0.151</v>
      </c>
    </row>
    <row r="3810" spans="1:16" ht="29" x14ac:dyDescent="0.35">
      <c r="A3810" s="2" t="s">
        <v>293</v>
      </c>
      <c r="B3810" s="27">
        <v>2</v>
      </c>
      <c r="C3810" s="2" t="s">
        <v>313</v>
      </c>
      <c r="D3810" s="11" t="s">
        <v>322</v>
      </c>
      <c r="E3810" s="11"/>
      <c r="F3810" s="11" t="s">
        <v>104</v>
      </c>
      <c r="G3810" s="11" t="s">
        <v>608</v>
      </c>
      <c r="H3810" s="11" t="s">
        <v>7288</v>
      </c>
      <c r="I3810" s="68"/>
      <c r="J3810" s="68"/>
      <c r="K3810" s="68"/>
      <c r="L3810" s="68"/>
      <c r="M3810" s="68"/>
      <c r="N3810" s="68" t="s">
        <v>2040</v>
      </c>
      <c r="O3810" s="31" t="s">
        <v>4935</v>
      </c>
      <c r="P3810" s="31">
        <v>0.151</v>
      </c>
    </row>
    <row r="3811" spans="1:16" ht="29" x14ac:dyDescent="0.35">
      <c r="A3811" s="2" t="s">
        <v>293</v>
      </c>
      <c r="B3811" s="27">
        <v>2</v>
      </c>
      <c r="C3811" s="2" t="s">
        <v>313</v>
      </c>
      <c r="D3811" s="11" t="s">
        <v>322</v>
      </c>
      <c r="E3811" s="11"/>
      <c r="F3811" s="11" t="s">
        <v>104</v>
      </c>
      <c r="G3811" s="11" t="s">
        <v>608</v>
      </c>
      <c r="H3811" s="11" t="s">
        <v>7276</v>
      </c>
      <c r="I3811" s="68"/>
      <c r="J3811" s="68"/>
      <c r="K3811" s="68"/>
      <c r="L3811" s="68"/>
      <c r="M3811" s="68" t="s">
        <v>2040</v>
      </c>
      <c r="N3811" s="68" t="s">
        <v>2040</v>
      </c>
      <c r="O3811" s="31" t="s">
        <v>4936</v>
      </c>
      <c r="P3811" s="31">
        <v>0.113</v>
      </c>
    </row>
    <row r="3812" spans="1:16" ht="29" x14ac:dyDescent="0.35">
      <c r="A3812" s="2" t="s">
        <v>293</v>
      </c>
      <c r="B3812" s="27">
        <v>2</v>
      </c>
      <c r="C3812" s="2" t="s">
        <v>313</v>
      </c>
      <c r="D3812" s="11" t="s">
        <v>322</v>
      </c>
      <c r="E3812" s="11"/>
      <c r="F3812" s="11" t="s">
        <v>105</v>
      </c>
      <c r="G3812" s="11" t="s">
        <v>608</v>
      </c>
      <c r="H3812" s="11" t="s">
        <v>7269</v>
      </c>
      <c r="I3812" s="68"/>
      <c r="J3812" s="68"/>
      <c r="K3812" s="68"/>
      <c r="L3812" s="68"/>
      <c r="M3812" s="68"/>
      <c r="N3812" s="68"/>
      <c r="O3812" s="31" t="s">
        <v>1706</v>
      </c>
      <c r="P3812" s="31">
        <v>0.34799999999999998</v>
      </c>
    </row>
    <row r="3813" spans="1:16" ht="29" x14ac:dyDescent="0.35">
      <c r="A3813" s="2" t="s">
        <v>293</v>
      </c>
      <c r="B3813" s="27">
        <v>2</v>
      </c>
      <c r="C3813" s="2" t="s">
        <v>313</v>
      </c>
      <c r="D3813" s="11" t="s">
        <v>322</v>
      </c>
      <c r="E3813" s="11"/>
      <c r="F3813" s="11" t="s">
        <v>105</v>
      </c>
      <c r="G3813" s="11" t="s">
        <v>608</v>
      </c>
      <c r="H3813" s="11" t="s">
        <v>7279</v>
      </c>
      <c r="I3813" s="68"/>
      <c r="J3813" s="68"/>
      <c r="K3813" s="68"/>
      <c r="L3813" s="68"/>
      <c r="M3813" s="68" t="s">
        <v>2040</v>
      </c>
      <c r="N3813" s="68"/>
      <c r="O3813" s="31" t="s">
        <v>4937</v>
      </c>
      <c r="P3813" s="31">
        <v>0.27800000000000002</v>
      </c>
    </row>
    <row r="3814" spans="1:16" ht="29" x14ac:dyDescent="0.35">
      <c r="A3814" s="2" t="s">
        <v>293</v>
      </c>
      <c r="B3814" s="27">
        <v>2</v>
      </c>
      <c r="C3814" s="2" t="s">
        <v>313</v>
      </c>
      <c r="D3814" s="11" t="s">
        <v>322</v>
      </c>
      <c r="E3814" s="11"/>
      <c r="F3814" s="11" t="s">
        <v>105</v>
      </c>
      <c r="G3814" s="11" t="s">
        <v>608</v>
      </c>
      <c r="H3814" s="11" t="s">
        <v>7288</v>
      </c>
      <c r="I3814" s="68"/>
      <c r="J3814" s="68"/>
      <c r="K3814" s="68"/>
      <c r="L3814" s="68"/>
      <c r="M3814" s="68"/>
      <c r="N3814" s="68" t="s">
        <v>2040</v>
      </c>
      <c r="O3814" s="31" t="s">
        <v>4938</v>
      </c>
      <c r="P3814" s="31">
        <v>0.27800000000000002</v>
      </c>
    </row>
    <row r="3815" spans="1:16" ht="29" x14ac:dyDescent="0.35">
      <c r="A3815" s="2" t="s">
        <v>293</v>
      </c>
      <c r="B3815" s="27">
        <v>2</v>
      </c>
      <c r="C3815" s="2" t="s">
        <v>313</v>
      </c>
      <c r="D3815" s="11" t="s">
        <v>322</v>
      </c>
      <c r="E3815" s="11"/>
      <c r="F3815" s="11" t="s">
        <v>105</v>
      </c>
      <c r="G3815" s="11" t="s">
        <v>608</v>
      </c>
      <c r="H3815" s="11" t="s">
        <v>7276</v>
      </c>
      <c r="I3815" s="68"/>
      <c r="J3815" s="68"/>
      <c r="K3815" s="68"/>
      <c r="L3815" s="68"/>
      <c r="M3815" s="68" t="s">
        <v>2040</v>
      </c>
      <c r="N3815" s="68" t="s">
        <v>2040</v>
      </c>
      <c r="O3815" s="31" t="s">
        <v>4939</v>
      </c>
      <c r="P3815" s="31">
        <v>0.20899999999999999</v>
      </c>
    </row>
    <row r="3816" spans="1:16" ht="29" x14ac:dyDescent="0.35">
      <c r="A3816" s="2" t="s">
        <v>293</v>
      </c>
      <c r="B3816" s="27">
        <v>2</v>
      </c>
      <c r="C3816" s="2" t="s">
        <v>313</v>
      </c>
      <c r="D3816" s="11" t="s">
        <v>322</v>
      </c>
      <c r="E3816" s="11"/>
      <c r="F3816" s="11" t="s">
        <v>107</v>
      </c>
      <c r="G3816" s="11" t="s">
        <v>608</v>
      </c>
      <c r="H3816" s="11" t="s">
        <v>7269</v>
      </c>
      <c r="I3816" s="68"/>
      <c r="J3816" s="68"/>
      <c r="K3816" s="68"/>
      <c r="L3816" s="68"/>
      <c r="M3816" s="68"/>
      <c r="N3816" s="68"/>
      <c r="O3816" s="31" t="s">
        <v>1707</v>
      </c>
      <c r="P3816" s="31">
        <v>0.92800000000000005</v>
      </c>
    </row>
    <row r="3817" spans="1:16" ht="29" x14ac:dyDescent="0.35">
      <c r="A3817" s="2" t="s">
        <v>293</v>
      </c>
      <c r="B3817" s="27">
        <v>2</v>
      </c>
      <c r="C3817" s="2" t="s">
        <v>313</v>
      </c>
      <c r="D3817" s="11" t="s">
        <v>322</v>
      </c>
      <c r="E3817" s="11"/>
      <c r="F3817" s="11" t="s">
        <v>107</v>
      </c>
      <c r="G3817" s="11" t="s">
        <v>608</v>
      </c>
      <c r="H3817" s="11" t="s">
        <v>7279</v>
      </c>
      <c r="I3817" s="68"/>
      <c r="J3817" s="68"/>
      <c r="K3817" s="68"/>
      <c r="L3817" s="68"/>
      <c r="M3817" s="68" t="s">
        <v>2040</v>
      </c>
      <c r="N3817" s="68"/>
      <c r="O3817" s="31" t="s">
        <v>4940</v>
      </c>
      <c r="P3817" s="31">
        <v>0.74199999999999999</v>
      </c>
    </row>
    <row r="3818" spans="1:16" ht="29" x14ac:dyDescent="0.35">
      <c r="A3818" s="2" t="s">
        <v>293</v>
      </c>
      <c r="B3818" s="27">
        <v>2</v>
      </c>
      <c r="C3818" s="2" t="s">
        <v>313</v>
      </c>
      <c r="D3818" s="11" t="s">
        <v>322</v>
      </c>
      <c r="E3818" s="11"/>
      <c r="F3818" s="11" t="s">
        <v>107</v>
      </c>
      <c r="G3818" s="11" t="s">
        <v>608</v>
      </c>
      <c r="H3818" s="11" t="s">
        <v>7288</v>
      </c>
      <c r="I3818" s="68"/>
      <c r="J3818" s="68"/>
      <c r="K3818" s="68"/>
      <c r="L3818" s="68"/>
      <c r="M3818" s="68"/>
      <c r="N3818" s="68" t="s">
        <v>2040</v>
      </c>
      <c r="O3818" s="31" t="s">
        <v>4941</v>
      </c>
      <c r="P3818" s="31">
        <v>0.74199999999999999</v>
      </c>
    </row>
    <row r="3819" spans="1:16" ht="29" x14ac:dyDescent="0.35">
      <c r="A3819" s="2" t="s">
        <v>293</v>
      </c>
      <c r="B3819" s="27">
        <v>2</v>
      </c>
      <c r="C3819" s="2" t="s">
        <v>313</v>
      </c>
      <c r="D3819" s="11" t="s">
        <v>322</v>
      </c>
      <c r="E3819" s="11"/>
      <c r="F3819" s="11" t="s">
        <v>107</v>
      </c>
      <c r="G3819" s="11" t="s">
        <v>608</v>
      </c>
      <c r="H3819" s="11" t="s">
        <v>7276</v>
      </c>
      <c r="I3819" s="68"/>
      <c r="J3819" s="68"/>
      <c r="K3819" s="68"/>
      <c r="L3819" s="68"/>
      <c r="M3819" s="68" t="s">
        <v>2040</v>
      </c>
      <c r="N3819" s="68" t="s">
        <v>2040</v>
      </c>
      <c r="O3819" s="31" t="s">
        <v>4942</v>
      </c>
      <c r="P3819" s="31">
        <v>0.55700000000000005</v>
      </c>
    </row>
    <row r="3820" spans="1:16" ht="29" x14ac:dyDescent="0.35">
      <c r="A3820" s="2" t="s">
        <v>293</v>
      </c>
      <c r="B3820" s="27">
        <v>2</v>
      </c>
      <c r="C3820" s="2" t="s">
        <v>313</v>
      </c>
      <c r="D3820" s="11" t="s">
        <v>322</v>
      </c>
      <c r="E3820" s="11"/>
      <c r="F3820" s="11" t="s">
        <v>109</v>
      </c>
      <c r="G3820" s="11" t="s">
        <v>608</v>
      </c>
      <c r="H3820" s="11" t="s">
        <v>7269</v>
      </c>
      <c r="I3820" s="68"/>
      <c r="J3820" s="68"/>
      <c r="K3820" s="68"/>
      <c r="L3820" s="68"/>
      <c r="M3820" s="68"/>
      <c r="N3820" s="68"/>
      <c r="O3820" s="31" t="s">
        <v>1708</v>
      </c>
      <c r="P3820" s="31">
        <v>0.92800000000000005</v>
      </c>
    </row>
    <row r="3821" spans="1:16" ht="29" x14ac:dyDescent="0.35">
      <c r="A3821" s="2" t="s">
        <v>293</v>
      </c>
      <c r="B3821" s="27">
        <v>2</v>
      </c>
      <c r="C3821" s="2" t="s">
        <v>313</v>
      </c>
      <c r="D3821" s="11" t="s">
        <v>322</v>
      </c>
      <c r="E3821" s="11"/>
      <c r="F3821" s="11" t="s">
        <v>109</v>
      </c>
      <c r="G3821" s="11" t="s">
        <v>608</v>
      </c>
      <c r="H3821" s="11" t="s">
        <v>7279</v>
      </c>
      <c r="I3821" s="68"/>
      <c r="J3821" s="68"/>
      <c r="K3821" s="68"/>
      <c r="L3821" s="68"/>
      <c r="M3821" s="68" t="s">
        <v>2040</v>
      </c>
      <c r="N3821" s="68"/>
      <c r="O3821" s="31" t="s">
        <v>4943</v>
      </c>
      <c r="P3821" s="31">
        <v>0.74199999999999999</v>
      </c>
    </row>
    <row r="3822" spans="1:16" ht="29" x14ac:dyDescent="0.35">
      <c r="A3822" s="2" t="s">
        <v>293</v>
      </c>
      <c r="B3822" s="27">
        <v>2</v>
      </c>
      <c r="C3822" s="2" t="s">
        <v>313</v>
      </c>
      <c r="D3822" s="11" t="s">
        <v>322</v>
      </c>
      <c r="E3822" s="11"/>
      <c r="F3822" s="11" t="s">
        <v>109</v>
      </c>
      <c r="G3822" s="11" t="s">
        <v>608</v>
      </c>
      <c r="H3822" s="11" t="s">
        <v>7288</v>
      </c>
      <c r="I3822" s="68"/>
      <c r="J3822" s="68"/>
      <c r="K3822" s="68"/>
      <c r="L3822" s="68"/>
      <c r="M3822" s="68"/>
      <c r="N3822" s="68" t="s">
        <v>2040</v>
      </c>
      <c r="O3822" s="31" t="s">
        <v>4944</v>
      </c>
      <c r="P3822" s="31">
        <v>0.74199999999999999</v>
      </c>
    </row>
    <row r="3823" spans="1:16" ht="29" x14ac:dyDescent="0.35">
      <c r="A3823" s="2" t="s">
        <v>293</v>
      </c>
      <c r="B3823" s="27">
        <v>2</v>
      </c>
      <c r="C3823" s="2" t="s">
        <v>313</v>
      </c>
      <c r="D3823" s="11" t="s">
        <v>322</v>
      </c>
      <c r="E3823" s="11"/>
      <c r="F3823" s="11" t="s">
        <v>109</v>
      </c>
      <c r="G3823" s="11" t="s">
        <v>608</v>
      </c>
      <c r="H3823" s="11" t="s">
        <v>7276</v>
      </c>
      <c r="I3823" s="68"/>
      <c r="J3823" s="68"/>
      <c r="K3823" s="68"/>
      <c r="L3823" s="68"/>
      <c r="M3823" s="68" t="s">
        <v>2040</v>
      </c>
      <c r="N3823" s="68" t="s">
        <v>2040</v>
      </c>
      <c r="O3823" s="31" t="s">
        <v>4945</v>
      </c>
      <c r="P3823" s="31">
        <v>0.55700000000000005</v>
      </c>
    </row>
    <row r="3824" spans="1:16" ht="29" x14ac:dyDescent="0.35">
      <c r="A3824" s="2" t="s">
        <v>293</v>
      </c>
      <c r="B3824" s="27">
        <v>2</v>
      </c>
      <c r="C3824" s="2" t="s">
        <v>313</v>
      </c>
      <c r="D3824" s="11" t="s">
        <v>322</v>
      </c>
      <c r="E3824" s="11"/>
      <c r="F3824" s="11" t="s">
        <v>110</v>
      </c>
      <c r="G3824" s="11" t="s">
        <v>608</v>
      </c>
      <c r="H3824" s="11" t="s">
        <v>7269</v>
      </c>
      <c r="I3824" s="68"/>
      <c r="J3824" s="68"/>
      <c r="K3824" s="68"/>
      <c r="L3824" s="68"/>
      <c r="M3824" s="68"/>
      <c r="N3824" s="68"/>
      <c r="O3824" s="31" t="s">
        <v>1709</v>
      </c>
      <c r="P3824" s="31">
        <v>1.61</v>
      </c>
    </row>
    <row r="3825" spans="1:16" ht="29" x14ac:dyDescent="0.35">
      <c r="A3825" s="2" t="s">
        <v>293</v>
      </c>
      <c r="B3825" s="27">
        <v>2</v>
      </c>
      <c r="C3825" s="2" t="s">
        <v>313</v>
      </c>
      <c r="D3825" s="11" t="s">
        <v>322</v>
      </c>
      <c r="E3825" s="11"/>
      <c r="F3825" s="11" t="s">
        <v>110</v>
      </c>
      <c r="G3825" s="11" t="s">
        <v>608</v>
      </c>
      <c r="H3825" s="11" t="s">
        <v>7279</v>
      </c>
      <c r="I3825" s="68"/>
      <c r="J3825" s="68"/>
      <c r="K3825" s="68"/>
      <c r="L3825" s="68"/>
      <c r="M3825" s="68" t="s">
        <v>2040</v>
      </c>
      <c r="N3825" s="68"/>
      <c r="O3825" s="31" t="s">
        <v>4946</v>
      </c>
      <c r="P3825" s="31">
        <v>1.288</v>
      </c>
    </row>
    <row r="3826" spans="1:16" ht="29" x14ac:dyDescent="0.35">
      <c r="A3826" s="2" t="s">
        <v>293</v>
      </c>
      <c r="B3826" s="27">
        <v>2</v>
      </c>
      <c r="C3826" s="2" t="s">
        <v>313</v>
      </c>
      <c r="D3826" s="11" t="s">
        <v>322</v>
      </c>
      <c r="E3826" s="11"/>
      <c r="F3826" s="11" t="s">
        <v>110</v>
      </c>
      <c r="G3826" s="11" t="s">
        <v>608</v>
      </c>
      <c r="H3826" s="11" t="s">
        <v>7288</v>
      </c>
      <c r="I3826" s="68"/>
      <c r="J3826" s="68"/>
      <c r="K3826" s="68"/>
      <c r="L3826" s="68"/>
      <c r="M3826" s="68"/>
      <c r="N3826" s="68" t="s">
        <v>2040</v>
      </c>
      <c r="O3826" s="31" t="s">
        <v>4947</v>
      </c>
      <c r="P3826" s="31">
        <v>1.288</v>
      </c>
    </row>
    <row r="3827" spans="1:16" ht="29" x14ac:dyDescent="0.35">
      <c r="A3827" s="2" t="s">
        <v>293</v>
      </c>
      <c r="B3827" s="27">
        <v>2</v>
      </c>
      <c r="C3827" s="2" t="s">
        <v>313</v>
      </c>
      <c r="D3827" s="11" t="s">
        <v>322</v>
      </c>
      <c r="E3827" s="11"/>
      <c r="F3827" s="11" t="s">
        <v>110</v>
      </c>
      <c r="G3827" s="11" t="s">
        <v>608</v>
      </c>
      <c r="H3827" s="11" t="s">
        <v>7276</v>
      </c>
      <c r="I3827" s="68"/>
      <c r="J3827" s="68"/>
      <c r="K3827" s="68"/>
      <c r="L3827" s="68"/>
      <c r="M3827" s="68" t="s">
        <v>2040</v>
      </c>
      <c r="N3827" s="68" t="s">
        <v>2040</v>
      </c>
      <c r="O3827" s="31" t="s">
        <v>4948</v>
      </c>
      <c r="P3827" s="31">
        <v>0.96599999999999997</v>
      </c>
    </row>
    <row r="3828" spans="1:16" ht="29" x14ac:dyDescent="0.35">
      <c r="A3828" s="2" t="s">
        <v>293</v>
      </c>
      <c r="B3828" s="27">
        <v>2</v>
      </c>
      <c r="C3828" s="2" t="s">
        <v>313</v>
      </c>
      <c r="D3828" s="11" t="s">
        <v>322</v>
      </c>
      <c r="E3828" s="11"/>
      <c r="F3828" s="11" t="s">
        <v>111</v>
      </c>
      <c r="G3828" s="11" t="s">
        <v>608</v>
      </c>
      <c r="H3828" s="11" t="s">
        <v>7269</v>
      </c>
      <c r="I3828" s="68"/>
      <c r="J3828" s="68"/>
      <c r="K3828" s="68"/>
      <c r="L3828" s="68"/>
      <c r="M3828" s="68"/>
      <c r="N3828" s="68"/>
      <c r="O3828" s="31" t="s">
        <v>1710</v>
      </c>
      <c r="P3828" s="31">
        <v>1.61</v>
      </c>
    </row>
    <row r="3829" spans="1:16" ht="29" x14ac:dyDescent="0.35">
      <c r="A3829" s="2" t="s">
        <v>293</v>
      </c>
      <c r="B3829" s="27">
        <v>2</v>
      </c>
      <c r="C3829" s="2" t="s">
        <v>313</v>
      </c>
      <c r="D3829" s="11" t="s">
        <v>322</v>
      </c>
      <c r="E3829" s="11"/>
      <c r="F3829" s="11" t="s">
        <v>111</v>
      </c>
      <c r="G3829" s="11" t="s">
        <v>608</v>
      </c>
      <c r="H3829" s="11" t="s">
        <v>7279</v>
      </c>
      <c r="I3829" s="68"/>
      <c r="J3829" s="68"/>
      <c r="K3829" s="68"/>
      <c r="L3829" s="68"/>
      <c r="M3829" s="68" t="s">
        <v>2040</v>
      </c>
      <c r="N3829" s="68"/>
      <c r="O3829" s="31" t="s">
        <v>4949</v>
      </c>
      <c r="P3829" s="31">
        <v>1.288</v>
      </c>
    </row>
    <row r="3830" spans="1:16" ht="29" x14ac:dyDescent="0.35">
      <c r="A3830" s="2" t="s">
        <v>293</v>
      </c>
      <c r="B3830" s="27">
        <v>2</v>
      </c>
      <c r="C3830" s="2" t="s">
        <v>313</v>
      </c>
      <c r="D3830" s="11" t="s">
        <v>322</v>
      </c>
      <c r="E3830" s="11"/>
      <c r="F3830" s="11" t="s">
        <v>111</v>
      </c>
      <c r="G3830" s="11" t="s">
        <v>608</v>
      </c>
      <c r="H3830" s="11" t="s">
        <v>7288</v>
      </c>
      <c r="I3830" s="68"/>
      <c r="J3830" s="68"/>
      <c r="K3830" s="68"/>
      <c r="L3830" s="68"/>
      <c r="M3830" s="68"/>
      <c r="N3830" s="68" t="s">
        <v>2040</v>
      </c>
      <c r="O3830" s="31" t="s">
        <v>4950</v>
      </c>
      <c r="P3830" s="31">
        <v>1.288</v>
      </c>
    </row>
    <row r="3831" spans="1:16" ht="29" x14ac:dyDescent="0.35">
      <c r="A3831" s="2" t="s">
        <v>293</v>
      </c>
      <c r="B3831" s="27">
        <v>2</v>
      </c>
      <c r="C3831" s="2" t="s">
        <v>313</v>
      </c>
      <c r="D3831" s="11" t="s">
        <v>322</v>
      </c>
      <c r="E3831" s="11"/>
      <c r="F3831" s="11" t="s">
        <v>111</v>
      </c>
      <c r="G3831" s="11" t="s">
        <v>608</v>
      </c>
      <c r="H3831" s="11" t="s">
        <v>7276</v>
      </c>
      <c r="I3831" s="68"/>
      <c r="J3831" s="68"/>
      <c r="K3831" s="68"/>
      <c r="L3831" s="68"/>
      <c r="M3831" s="68" t="s">
        <v>2040</v>
      </c>
      <c r="N3831" s="68" t="s">
        <v>2040</v>
      </c>
      <c r="O3831" s="31" t="s">
        <v>4951</v>
      </c>
      <c r="P3831" s="31">
        <v>0.96599999999999997</v>
      </c>
    </row>
    <row r="3832" spans="1:16" ht="29" x14ac:dyDescent="0.35">
      <c r="A3832" s="2" t="s">
        <v>293</v>
      </c>
      <c r="B3832" s="27">
        <v>2</v>
      </c>
      <c r="C3832" s="2" t="s">
        <v>313</v>
      </c>
      <c r="D3832" s="11" t="s">
        <v>322</v>
      </c>
      <c r="E3832" s="11"/>
      <c r="F3832" s="11" t="s">
        <v>112</v>
      </c>
      <c r="G3832" s="11" t="s">
        <v>608</v>
      </c>
      <c r="H3832" s="11" t="s">
        <v>7269</v>
      </c>
      <c r="I3832" s="68"/>
      <c r="J3832" s="68"/>
      <c r="K3832" s="68"/>
      <c r="L3832" s="68"/>
      <c r="M3832" s="68"/>
      <c r="N3832" s="68"/>
      <c r="O3832" s="31" t="s">
        <v>1711</v>
      </c>
      <c r="P3832" s="31">
        <v>1.61</v>
      </c>
    </row>
    <row r="3833" spans="1:16" ht="29" x14ac:dyDescent="0.35">
      <c r="A3833" s="2" t="s">
        <v>293</v>
      </c>
      <c r="B3833" s="27">
        <v>2</v>
      </c>
      <c r="C3833" s="2" t="s">
        <v>313</v>
      </c>
      <c r="D3833" s="11" t="s">
        <v>322</v>
      </c>
      <c r="E3833" s="11"/>
      <c r="F3833" s="11" t="s">
        <v>112</v>
      </c>
      <c r="G3833" s="11" t="s">
        <v>608</v>
      </c>
      <c r="H3833" s="11" t="s">
        <v>7279</v>
      </c>
      <c r="I3833" s="68"/>
      <c r="J3833" s="68"/>
      <c r="K3833" s="68"/>
      <c r="L3833" s="68"/>
      <c r="M3833" s="68" t="s">
        <v>2040</v>
      </c>
      <c r="N3833" s="68"/>
      <c r="O3833" s="31" t="s">
        <v>4952</v>
      </c>
      <c r="P3833" s="31">
        <v>1.288</v>
      </c>
    </row>
    <row r="3834" spans="1:16" ht="29" x14ac:dyDescent="0.35">
      <c r="A3834" s="2" t="s">
        <v>293</v>
      </c>
      <c r="B3834" s="27">
        <v>2</v>
      </c>
      <c r="C3834" s="2" t="s">
        <v>313</v>
      </c>
      <c r="D3834" s="11" t="s">
        <v>322</v>
      </c>
      <c r="E3834" s="11"/>
      <c r="F3834" s="11" t="s">
        <v>112</v>
      </c>
      <c r="G3834" s="11" t="s">
        <v>608</v>
      </c>
      <c r="H3834" s="11" t="s">
        <v>7288</v>
      </c>
      <c r="I3834" s="68"/>
      <c r="J3834" s="68"/>
      <c r="K3834" s="68"/>
      <c r="L3834" s="68"/>
      <c r="M3834" s="68"/>
      <c r="N3834" s="68" t="s">
        <v>2040</v>
      </c>
      <c r="O3834" s="31" t="s">
        <v>4953</v>
      </c>
      <c r="P3834" s="31">
        <v>1.288</v>
      </c>
    </row>
    <row r="3835" spans="1:16" ht="29" x14ac:dyDescent="0.35">
      <c r="A3835" s="2" t="s">
        <v>293</v>
      </c>
      <c r="B3835" s="27">
        <v>2</v>
      </c>
      <c r="C3835" s="2" t="s">
        <v>313</v>
      </c>
      <c r="D3835" s="11" t="s">
        <v>322</v>
      </c>
      <c r="E3835" s="11"/>
      <c r="F3835" s="11" t="s">
        <v>112</v>
      </c>
      <c r="G3835" s="11" t="s">
        <v>608</v>
      </c>
      <c r="H3835" s="11" t="s">
        <v>7276</v>
      </c>
      <c r="I3835" s="68"/>
      <c r="J3835" s="68"/>
      <c r="K3835" s="68"/>
      <c r="L3835" s="68"/>
      <c r="M3835" s="68" t="s">
        <v>2040</v>
      </c>
      <c r="N3835" s="68" t="s">
        <v>2040</v>
      </c>
      <c r="O3835" s="31" t="s">
        <v>4954</v>
      </c>
      <c r="P3835" s="31">
        <v>0.96599999999999997</v>
      </c>
    </row>
    <row r="3836" spans="1:16" ht="29" x14ac:dyDescent="0.35">
      <c r="A3836" s="2" t="s">
        <v>293</v>
      </c>
      <c r="B3836" s="27">
        <v>2</v>
      </c>
      <c r="C3836" s="2" t="s">
        <v>313</v>
      </c>
      <c r="D3836" s="11" t="s">
        <v>322</v>
      </c>
      <c r="E3836" s="11"/>
      <c r="F3836" s="11" t="s">
        <v>113</v>
      </c>
      <c r="G3836" s="11" t="s">
        <v>608</v>
      </c>
      <c r="H3836" s="11" t="s">
        <v>7269</v>
      </c>
      <c r="I3836" s="68"/>
      <c r="J3836" s="68"/>
      <c r="K3836" s="68"/>
      <c r="L3836" s="68"/>
      <c r="M3836" s="68"/>
      <c r="N3836" s="68"/>
      <c r="O3836" s="31" t="s">
        <v>1712</v>
      </c>
      <c r="P3836" s="31">
        <v>3.6829999999999998</v>
      </c>
    </row>
    <row r="3837" spans="1:16" ht="29" x14ac:dyDescent="0.35">
      <c r="A3837" s="2" t="s">
        <v>293</v>
      </c>
      <c r="B3837" s="27">
        <v>2</v>
      </c>
      <c r="C3837" s="2" t="s">
        <v>313</v>
      </c>
      <c r="D3837" s="11" t="s">
        <v>322</v>
      </c>
      <c r="E3837" s="11"/>
      <c r="F3837" s="11" t="s">
        <v>113</v>
      </c>
      <c r="G3837" s="11" t="s">
        <v>608</v>
      </c>
      <c r="H3837" s="11" t="s">
        <v>7279</v>
      </c>
      <c r="I3837" s="68"/>
      <c r="J3837" s="68"/>
      <c r="K3837" s="68"/>
      <c r="L3837" s="68"/>
      <c r="M3837" s="68" t="s">
        <v>2040</v>
      </c>
      <c r="N3837" s="68"/>
      <c r="O3837" s="31" t="s">
        <v>4955</v>
      </c>
      <c r="P3837" s="31">
        <v>2.9460000000000002</v>
      </c>
    </row>
    <row r="3838" spans="1:16" ht="29" x14ac:dyDescent="0.35">
      <c r="A3838" s="2" t="s">
        <v>293</v>
      </c>
      <c r="B3838" s="27">
        <v>2</v>
      </c>
      <c r="C3838" s="2" t="s">
        <v>313</v>
      </c>
      <c r="D3838" s="11" t="s">
        <v>322</v>
      </c>
      <c r="E3838" s="11"/>
      <c r="F3838" s="11" t="s">
        <v>113</v>
      </c>
      <c r="G3838" s="11" t="s">
        <v>608</v>
      </c>
      <c r="H3838" s="11" t="s">
        <v>7288</v>
      </c>
      <c r="I3838" s="68"/>
      <c r="J3838" s="68"/>
      <c r="K3838" s="68"/>
      <c r="L3838" s="68"/>
      <c r="M3838" s="68"/>
      <c r="N3838" s="68" t="s">
        <v>2040</v>
      </c>
      <c r="O3838" s="31" t="s">
        <v>4956</v>
      </c>
      <c r="P3838" s="31">
        <v>2.9460000000000002</v>
      </c>
    </row>
    <row r="3839" spans="1:16" ht="29" x14ac:dyDescent="0.35">
      <c r="A3839" s="2" t="s">
        <v>293</v>
      </c>
      <c r="B3839" s="27">
        <v>2</v>
      </c>
      <c r="C3839" s="2" t="s">
        <v>313</v>
      </c>
      <c r="D3839" s="11" t="s">
        <v>322</v>
      </c>
      <c r="E3839" s="11"/>
      <c r="F3839" s="11" t="s">
        <v>113</v>
      </c>
      <c r="G3839" s="11" t="s">
        <v>608</v>
      </c>
      <c r="H3839" s="11" t="s">
        <v>7276</v>
      </c>
      <c r="I3839" s="68"/>
      <c r="J3839" s="68"/>
      <c r="K3839" s="68"/>
      <c r="L3839" s="68"/>
      <c r="M3839" s="68" t="s">
        <v>2040</v>
      </c>
      <c r="N3839" s="68" t="s">
        <v>2040</v>
      </c>
      <c r="O3839" s="31" t="s">
        <v>4957</v>
      </c>
      <c r="P3839" s="31">
        <v>2.21</v>
      </c>
    </row>
    <row r="3840" spans="1:16" ht="29" x14ac:dyDescent="0.35">
      <c r="A3840" s="2" t="s">
        <v>293</v>
      </c>
      <c r="B3840" s="27">
        <v>2</v>
      </c>
      <c r="C3840" s="2" t="s">
        <v>313</v>
      </c>
      <c r="D3840" s="11" t="s">
        <v>322</v>
      </c>
      <c r="E3840" s="11"/>
      <c r="F3840" s="11" t="s">
        <v>114</v>
      </c>
      <c r="G3840" s="11" t="s">
        <v>608</v>
      </c>
      <c r="H3840" s="11" t="s">
        <v>7269</v>
      </c>
      <c r="I3840" s="68"/>
      <c r="J3840" s="68"/>
      <c r="K3840" s="68"/>
      <c r="L3840" s="68"/>
      <c r="M3840" s="68"/>
      <c r="N3840" s="68"/>
      <c r="O3840" s="31" t="s">
        <v>1713</v>
      </c>
      <c r="P3840" s="31">
        <v>3.6829999999999998</v>
      </c>
    </row>
    <row r="3841" spans="1:16" ht="29" x14ac:dyDescent="0.35">
      <c r="A3841" s="2" t="s">
        <v>293</v>
      </c>
      <c r="B3841" s="27">
        <v>2</v>
      </c>
      <c r="C3841" s="2" t="s">
        <v>313</v>
      </c>
      <c r="D3841" s="11" t="s">
        <v>322</v>
      </c>
      <c r="E3841" s="11"/>
      <c r="F3841" s="11" t="s">
        <v>114</v>
      </c>
      <c r="G3841" s="11" t="s">
        <v>608</v>
      </c>
      <c r="H3841" s="11" t="s">
        <v>7279</v>
      </c>
      <c r="I3841" s="68"/>
      <c r="J3841" s="68"/>
      <c r="K3841" s="68"/>
      <c r="L3841" s="68"/>
      <c r="M3841" s="68" t="s">
        <v>2040</v>
      </c>
      <c r="N3841" s="68"/>
      <c r="O3841" s="31" t="s">
        <v>4958</v>
      </c>
      <c r="P3841" s="31">
        <v>2.9460000000000002</v>
      </c>
    </row>
    <row r="3842" spans="1:16" ht="29" x14ac:dyDescent="0.35">
      <c r="A3842" s="2" t="s">
        <v>293</v>
      </c>
      <c r="B3842" s="27">
        <v>2</v>
      </c>
      <c r="C3842" s="2" t="s">
        <v>313</v>
      </c>
      <c r="D3842" s="11" t="s">
        <v>322</v>
      </c>
      <c r="E3842" s="11"/>
      <c r="F3842" s="11" t="s">
        <v>114</v>
      </c>
      <c r="G3842" s="11" t="s">
        <v>608</v>
      </c>
      <c r="H3842" s="11" t="s">
        <v>7288</v>
      </c>
      <c r="I3842" s="68"/>
      <c r="J3842" s="68"/>
      <c r="K3842" s="68"/>
      <c r="L3842" s="68"/>
      <c r="M3842" s="68"/>
      <c r="N3842" s="68" t="s">
        <v>2040</v>
      </c>
      <c r="O3842" s="31" t="s">
        <v>4959</v>
      </c>
      <c r="P3842" s="31">
        <v>2.9460000000000002</v>
      </c>
    </row>
    <row r="3843" spans="1:16" ht="29" x14ac:dyDescent="0.35">
      <c r="A3843" s="2" t="s">
        <v>293</v>
      </c>
      <c r="B3843" s="27">
        <v>2</v>
      </c>
      <c r="C3843" s="2" t="s">
        <v>313</v>
      </c>
      <c r="D3843" s="11" t="s">
        <v>322</v>
      </c>
      <c r="E3843" s="11"/>
      <c r="F3843" s="11" t="s">
        <v>114</v>
      </c>
      <c r="G3843" s="11" t="s">
        <v>608</v>
      </c>
      <c r="H3843" s="11" t="s">
        <v>7276</v>
      </c>
      <c r="I3843" s="68"/>
      <c r="J3843" s="68"/>
      <c r="K3843" s="68"/>
      <c r="L3843" s="68"/>
      <c r="M3843" s="68" t="s">
        <v>2040</v>
      </c>
      <c r="N3843" s="68" t="s">
        <v>2040</v>
      </c>
      <c r="O3843" s="31" t="s">
        <v>4960</v>
      </c>
      <c r="P3843" s="31">
        <v>2.21</v>
      </c>
    </row>
    <row r="3844" spans="1:16" ht="29" x14ac:dyDescent="0.35">
      <c r="A3844" s="2" t="s">
        <v>293</v>
      </c>
      <c r="B3844" s="27">
        <v>2</v>
      </c>
      <c r="C3844" s="2" t="s">
        <v>313</v>
      </c>
      <c r="D3844" s="11" t="s">
        <v>322</v>
      </c>
      <c r="E3844" s="11"/>
      <c r="F3844" s="11" t="s">
        <v>102</v>
      </c>
      <c r="G3844" s="11" t="s">
        <v>608</v>
      </c>
      <c r="H3844" s="11" t="s">
        <v>7269</v>
      </c>
      <c r="I3844" s="68"/>
      <c r="J3844" s="68"/>
      <c r="K3844" s="68"/>
      <c r="L3844" s="68"/>
      <c r="M3844" s="68"/>
      <c r="N3844" s="68"/>
      <c r="O3844" s="31" t="s">
        <v>1714</v>
      </c>
      <c r="P3844" s="31">
        <v>3.6829999999999998</v>
      </c>
    </row>
    <row r="3845" spans="1:16" ht="29" x14ac:dyDescent="0.35">
      <c r="A3845" s="2" t="s">
        <v>293</v>
      </c>
      <c r="B3845" s="27">
        <v>2</v>
      </c>
      <c r="C3845" s="2" t="s">
        <v>313</v>
      </c>
      <c r="D3845" s="11" t="s">
        <v>322</v>
      </c>
      <c r="E3845" s="11"/>
      <c r="F3845" s="11" t="s">
        <v>102</v>
      </c>
      <c r="G3845" s="11" t="s">
        <v>608</v>
      </c>
      <c r="H3845" s="11" t="s">
        <v>7279</v>
      </c>
      <c r="I3845" s="68"/>
      <c r="J3845" s="68"/>
      <c r="K3845" s="68"/>
      <c r="L3845" s="68"/>
      <c r="M3845" s="68" t="s">
        <v>2040</v>
      </c>
      <c r="N3845" s="68"/>
      <c r="O3845" s="31" t="s">
        <v>4961</v>
      </c>
      <c r="P3845" s="31">
        <v>2.9460000000000002</v>
      </c>
    </row>
    <row r="3846" spans="1:16" ht="29" x14ac:dyDescent="0.35">
      <c r="A3846" s="2" t="s">
        <v>293</v>
      </c>
      <c r="B3846" s="27">
        <v>2</v>
      </c>
      <c r="C3846" s="2" t="s">
        <v>313</v>
      </c>
      <c r="D3846" s="11" t="s">
        <v>322</v>
      </c>
      <c r="E3846" s="11"/>
      <c r="F3846" s="11" t="s">
        <v>102</v>
      </c>
      <c r="G3846" s="11" t="s">
        <v>608</v>
      </c>
      <c r="H3846" s="11" t="s">
        <v>7288</v>
      </c>
      <c r="I3846" s="68"/>
      <c r="J3846" s="68"/>
      <c r="K3846" s="68"/>
      <c r="L3846" s="68"/>
      <c r="M3846" s="68"/>
      <c r="N3846" s="68" t="s">
        <v>2040</v>
      </c>
      <c r="O3846" s="31" t="s">
        <v>4962</v>
      </c>
      <c r="P3846" s="31">
        <v>2.9460000000000002</v>
      </c>
    </row>
    <row r="3847" spans="1:16" ht="29" x14ac:dyDescent="0.35">
      <c r="A3847" s="2" t="s">
        <v>293</v>
      </c>
      <c r="B3847" s="27">
        <v>2</v>
      </c>
      <c r="C3847" s="2" t="s">
        <v>313</v>
      </c>
      <c r="D3847" s="11" t="s">
        <v>322</v>
      </c>
      <c r="E3847" s="11"/>
      <c r="F3847" s="11" t="s">
        <v>102</v>
      </c>
      <c r="G3847" s="11" t="s">
        <v>608</v>
      </c>
      <c r="H3847" s="11" t="s">
        <v>7276</v>
      </c>
      <c r="I3847" s="68"/>
      <c r="J3847" s="68"/>
      <c r="K3847" s="68"/>
      <c r="L3847" s="68"/>
      <c r="M3847" s="68" t="s">
        <v>2040</v>
      </c>
      <c r="N3847" s="68" t="s">
        <v>2040</v>
      </c>
      <c r="O3847" s="31" t="s">
        <v>4963</v>
      </c>
      <c r="P3847" s="31">
        <v>2.21</v>
      </c>
    </row>
    <row r="3848" spans="1:16" x14ac:dyDescent="0.35">
      <c r="A3848" s="2" t="s">
        <v>293</v>
      </c>
      <c r="B3848" s="27">
        <v>2</v>
      </c>
      <c r="C3848" s="2" t="s">
        <v>302</v>
      </c>
      <c r="D3848" s="11" t="s">
        <v>227</v>
      </c>
      <c r="E3848" s="11"/>
      <c r="F3848" s="11" t="s">
        <v>228</v>
      </c>
      <c r="G3848" s="11" t="s">
        <v>608</v>
      </c>
      <c r="H3848" s="11" t="s">
        <v>7269</v>
      </c>
      <c r="I3848" s="68"/>
      <c r="J3848" s="68"/>
      <c r="K3848" s="68"/>
      <c r="L3848" s="68"/>
      <c r="M3848" s="68"/>
      <c r="N3848" s="68"/>
      <c r="O3848" s="31" t="s">
        <v>1715</v>
      </c>
      <c r="P3848" s="31">
        <v>1.117</v>
      </c>
    </row>
    <row r="3849" spans="1:16" x14ac:dyDescent="0.35">
      <c r="A3849" s="2" t="s">
        <v>293</v>
      </c>
      <c r="B3849" s="27">
        <v>2</v>
      </c>
      <c r="C3849" s="2" t="s">
        <v>302</v>
      </c>
      <c r="D3849" s="11" t="s">
        <v>227</v>
      </c>
      <c r="E3849" s="11"/>
      <c r="F3849" s="11" t="s">
        <v>228</v>
      </c>
      <c r="G3849" s="11" t="s">
        <v>608</v>
      </c>
      <c r="H3849" s="11" t="s">
        <v>7279</v>
      </c>
      <c r="I3849" s="68"/>
      <c r="J3849" s="68"/>
      <c r="K3849" s="68"/>
      <c r="L3849" s="68"/>
      <c r="M3849" s="68" t="s">
        <v>2040</v>
      </c>
      <c r="N3849" s="68"/>
      <c r="O3849" s="31" t="s">
        <v>4964</v>
      </c>
      <c r="P3849" s="31">
        <v>0.89400000000000002</v>
      </c>
    </row>
    <row r="3850" spans="1:16" x14ac:dyDescent="0.35">
      <c r="A3850" s="2" t="s">
        <v>293</v>
      </c>
      <c r="B3850" s="27">
        <v>2</v>
      </c>
      <c r="C3850" s="2" t="s">
        <v>302</v>
      </c>
      <c r="D3850" s="11" t="s">
        <v>227</v>
      </c>
      <c r="E3850" s="11"/>
      <c r="F3850" s="11" t="s">
        <v>228</v>
      </c>
      <c r="G3850" s="11" t="s">
        <v>608</v>
      </c>
      <c r="H3850" s="11" t="s">
        <v>7285</v>
      </c>
      <c r="I3850" s="68" t="s">
        <v>2040</v>
      </c>
      <c r="J3850" s="68"/>
      <c r="K3850" s="68"/>
      <c r="L3850" s="68"/>
      <c r="M3850" s="68"/>
      <c r="N3850" s="68"/>
      <c r="O3850" s="31" t="s">
        <v>4965</v>
      </c>
      <c r="P3850" s="31">
        <v>1.2849999999999999</v>
      </c>
    </row>
    <row r="3851" spans="1:16" x14ac:dyDescent="0.35">
      <c r="A3851" s="2" t="s">
        <v>293</v>
      </c>
      <c r="B3851" s="27">
        <v>2</v>
      </c>
      <c r="C3851" s="2" t="s">
        <v>302</v>
      </c>
      <c r="D3851" s="11" t="s">
        <v>227</v>
      </c>
      <c r="E3851" s="11"/>
      <c r="F3851" s="11" t="s">
        <v>228</v>
      </c>
      <c r="G3851" s="11" t="s">
        <v>608</v>
      </c>
      <c r="H3851" s="11" t="s">
        <v>7273</v>
      </c>
      <c r="I3851" s="68" t="s">
        <v>2040</v>
      </c>
      <c r="J3851" s="68"/>
      <c r="K3851" s="68"/>
      <c r="L3851" s="68"/>
      <c r="M3851" s="68" t="s">
        <v>2040</v>
      </c>
      <c r="N3851" s="68"/>
      <c r="O3851" s="31" t="s">
        <v>4966</v>
      </c>
      <c r="P3851" s="31">
        <v>1.2849999999999999</v>
      </c>
    </row>
    <row r="3852" spans="1:16" x14ac:dyDescent="0.35">
      <c r="A3852" s="2" t="s">
        <v>293</v>
      </c>
      <c r="B3852" s="27">
        <v>2</v>
      </c>
      <c r="C3852" s="2" t="s">
        <v>302</v>
      </c>
      <c r="D3852" s="11" t="s">
        <v>227</v>
      </c>
      <c r="E3852" s="11"/>
      <c r="F3852" s="11" t="s">
        <v>228</v>
      </c>
      <c r="G3852" s="11" t="s">
        <v>608</v>
      </c>
      <c r="H3852" s="11" t="s">
        <v>7288</v>
      </c>
      <c r="I3852" s="68"/>
      <c r="J3852" s="68"/>
      <c r="K3852" s="68"/>
      <c r="L3852" s="68"/>
      <c r="M3852" s="68"/>
      <c r="N3852" s="68" t="s">
        <v>2040</v>
      </c>
      <c r="O3852" s="31" t="s">
        <v>4967</v>
      </c>
      <c r="P3852" s="31">
        <v>0.89400000000000002</v>
      </c>
    </row>
    <row r="3853" spans="1:16" x14ac:dyDescent="0.35">
      <c r="A3853" s="2" t="s">
        <v>293</v>
      </c>
      <c r="B3853" s="27">
        <v>2</v>
      </c>
      <c r="C3853" s="2" t="s">
        <v>302</v>
      </c>
      <c r="D3853" s="11" t="s">
        <v>227</v>
      </c>
      <c r="E3853" s="11"/>
      <c r="F3853" s="11" t="s">
        <v>228</v>
      </c>
      <c r="G3853" s="11" t="s">
        <v>608</v>
      </c>
      <c r="H3853" s="11" t="s">
        <v>7276</v>
      </c>
      <c r="I3853" s="68"/>
      <c r="J3853" s="68"/>
      <c r="K3853" s="68"/>
      <c r="L3853" s="68"/>
      <c r="M3853" s="68" t="s">
        <v>2040</v>
      </c>
      <c r="N3853" s="68" t="s">
        <v>2040</v>
      </c>
      <c r="O3853" s="31" t="s">
        <v>4968</v>
      </c>
      <c r="P3853" s="31">
        <v>0.67</v>
      </c>
    </row>
    <row r="3854" spans="1:16" x14ac:dyDescent="0.35">
      <c r="A3854" s="2" t="s">
        <v>293</v>
      </c>
      <c r="B3854" s="27">
        <v>2</v>
      </c>
      <c r="C3854" s="2" t="s">
        <v>302</v>
      </c>
      <c r="D3854" s="11" t="s">
        <v>227</v>
      </c>
      <c r="E3854" s="11"/>
      <c r="F3854" s="11" t="s">
        <v>228</v>
      </c>
      <c r="G3854" s="11" t="s">
        <v>608</v>
      </c>
      <c r="H3854" s="11" t="s">
        <v>7282</v>
      </c>
      <c r="I3854" s="68" t="s">
        <v>2040</v>
      </c>
      <c r="J3854" s="68"/>
      <c r="K3854" s="68"/>
      <c r="L3854" s="68"/>
      <c r="M3854" s="68"/>
      <c r="N3854" s="68" t="s">
        <v>2040</v>
      </c>
      <c r="O3854" s="31" t="s">
        <v>4969</v>
      </c>
      <c r="P3854" s="31">
        <v>1.0609999999999999</v>
      </c>
    </row>
    <row r="3855" spans="1:16" x14ac:dyDescent="0.35">
      <c r="A3855" s="2" t="s">
        <v>293</v>
      </c>
      <c r="B3855" s="27">
        <v>2</v>
      </c>
      <c r="C3855" s="2" t="s">
        <v>302</v>
      </c>
      <c r="D3855" s="11" t="s">
        <v>227</v>
      </c>
      <c r="E3855" s="11"/>
      <c r="F3855" s="11" t="s">
        <v>228</v>
      </c>
      <c r="G3855" s="11" t="s">
        <v>608</v>
      </c>
      <c r="H3855" s="11" t="s">
        <v>7272</v>
      </c>
      <c r="I3855" s="68" t="s">
        <v>2040</v>
      </c>
      <c r="J3855" s="68"/>
      <c r="K3855" s="68"/>
      <c r="L3855" s="68"/>
      <c r="M3855" s="68" t="s">
        <v>2040</v>
      </c>
      <c r="N3855" s="68" t="s">
        <v>2040</v>
      </c>
      <c r="O3855" s="31" t="s">
        <v>4970</v>
      </c>
      <c r="P3855" s="31">
        <v>1.0609999999999999</v>
      </c>
    </row>
    <row r="3856" spans="1:16" x14ac:dyDescent="0.35">
      <c r="A3856" s="2" t="s">
        <v>293</v>
      </c>
      <c r="B3856" s="27">
        <v>2</v>
      </c>
      <c r="C3856" s="2" t="s">
        <v>302</v>
      </c>
      <c r="D3856" s="11" t="s">
        <v>227</v>
      </c>
      <c r="E3856" s="11"/>
      <c r="F3856" s="11" t="s">
        <v>228</v>
      </c>
      <c r="G3856" s="11" t="s">
        <v>608</v>
      </c>
      <c r="H3856" s="11" t="s">
        <v>5867</v>
      </c>
      <c r="I3856" s="68"/>
      <c r="J3856" s="68" t="s">
        <v>2040</v>
      </c>
      <c r="K3856" s="68"/>
      <c r="L3856" s="68"/>
      <c r="M3856" s="68"/>
      <c r="N3856" s="68"/>
      <c r="O3856" s="31" t="s">
        <v>4971</v>
      </c>
      <c r="P3856" s="31">
        <v>1.2290000000000001</v>
      </c>
    </row>
    <row r="3857" spans="1:16" x14ac:dyDescent="0.35">
      <c r="A3857" s="2" t="s">
        <v>293</v>
      </c>
      <c r="B3857" s="27">
        <v>2</v>
      </c>
      <c r="C3857" s="2" t="s">
        <v>302</v>
      </c>
      <c r="D3857" s="11" t="s">
        <v>227</v>
      </c>
      <c r="E3857" s="11"/>
      <c r="F3857" s="11" t="s">
        <v>228</v>
      </c>
      <c r="G3857" s="11" t="s">
        <v>608</v>
      </c>
      <c r="H3857" s="11" t="s">
        <v>7296</v>
      </c>
      <c r="I3857" s="68"/>
      <c r="J3857" s="68" t="s">
        <v>2040</v>
      </c>
      <c r="K3857" s="68"/>
      <c r="L3857" s="68"/>
      <c r="M3857" s="68" t="s">
        <v>2040</v>
      </c>
      <c r="N3857" s="68"/>
      <c r="O3857" s="31" t="s">
        <v>4972</v>
      </c>
      <c r="P3857" s="31">
        <v>1.2290000000000001</v>
      </c>
    </row>
    <row r="3858" spans="1:16" x14ac:dyDescent="0.35">
      <c r="A3858" s="2" t="s">
        <v>293</v>
      </c>
      <c r="B3858" s="27">
        <v>2</v>
      </c>
      <c r="C3858" s="2" t="s">
        <v>302</v>
      </c>
      <c r="D3858" s="11" t="s">
        <v>227</v>
      </c>
      <c r="E3858" s="11"/>
      <c r="F3858" s="11" t="s">
        <v>228</v>
      </c>
      <c r="G3858" s="11" t="s">
        <v>608</v>
      </c>
      <c r="H3858" s="11" t="s">
        <v>7298</v>
      </c>
      <c r="I3858" s="68" t="s">
        <v>2040</v>
      </c>
      <c r="J3858" s="68" t="s">
        <v>2040</v>
      </c>
      <c r="K3858" s="68"/>
      <c r="L3858" s="68"/>
      <c r="M3858" s="68"/>
      <c r="N3858" s="68"/>
      <c r="O3858" s="31" t="s">
        <v>4973</v>
      </c>
      <c r="P3858" s="31">
        <v>1.3959999999999999</v>
      </c>
    </row>
    <row r="3859" spans="1:16" x14ac:dyDescent="0.35">
      <c r="A3859" s="2" t="s">
        <v>293</v>
      </c>
      <c r="B3859" s="27">
        <v>2</v>
      </c>
      <c r="C3859" s="2" t="s">
        <v>302</v>
      </c>
      <c r="D3859" s="11" t="s">
        <v>227</v>
      </c>
      <c r="E3859" s="11"/>
      <c r="F3859" s="11" t="s">
        <v>228</v>
      </c>
      <c r="G3859" s="11" t="s">
        <v>608</v>
      </c>
      <c r="H3859" s="11" t="s">
        <v>7294</v>
      </c>
      <c r="I3859" s="68" t="s">
        <v>2040</v>
      </c>
      <c r="J3859" s="68" t="s">
        <v>2040</v>
      </c>
      <c r="K3859" s="68"/>
      <c r="L3859" s="68"/>
      <c r="M3859" s="68" t="s">
        <v>2040</v>
      </c>
      <c r="N3859" s="68"/>
      <c r="O3859" s="31" t="s">
        <v>4974</v>
      </c>
      <c r="P3859" s="31">
        <v>1.3959999999999999</v>
      </c>
    </row>
    <row r="3860" spans="1:16" x14ac:dyDescent="0.35">
      <c r="A3860" s="2" t="s">
        <v>293</v>
      </c>
      <c r="B3860" s="27">
        <v>2</v>
      </c>
      <c r="C3860" s="2" t="s">
        <v>302</v>
      </c>
      <c r="D3860" s="11" t="s">
        <v>227</v>
      </c>
      <c r="E3860" s="11"/>
      <c r="F3860" s="11" t="s">
        <v>228</v>
      </c>
      <c r="G3860" s="11" t="s">
        <v>608</v>
      </c>
      <c r="H3860" s="11" t="s">
        <v>7299</v>
      </c>
      <c r="I3860" s="68"/>
      <c r="J3860" s="68" t="s">
        <v>2040</v>
      </c>
      <c r="K3860" s="68"/>
      <c r="L3860" s="68"/>
      <c r="M3860" s="68"/>
      <c r="N3860" s="68" t="s">
        <v>2040</v>
      </c>
      <c r="O3860" s="31" t="s">
        <v>4975</v>
      </c>
      <c r="P3860" s="31">
        <v>1.0049999999999999</v>
      </c>
    </row>
    <row r="3861" spans="1:16" x14ac:dyDescent="0.35">
      <c r="A3861" s="2" t="s">
        <v>293</v>
      </c>
      <c r="B3861" s="27">
        <v>2</v>
      </c>
      <c r="C3861" s="2" t="s">
        <v>302</v>
      </c>
      <c r="D3861" s="11" t="s">
        <v>227</v>
      </c>
      <c r="E3861" s="11"/>
      <c r="F3861" s="11" t="s">
        <v>228</v>
      </c>
      <c r="G3861" s="11" t="s">
        <v>608</v>
      </c>
      <c r="H3861" s="11" t="s">
        <v>7295</v>
      </c>
      <c r="I3861" s="68"/>
      <c r="J3861" s="68" t="s">
        <v>2040</v>
      </c>
      <c r="K3861" s="68"/>
      <c r="L3861" s="68"/>
      <c r="M3861" s="68" t="s">
        <v>2040</v>
      </c>
      <c r="N3861" s="68" t="s">
        <v>2040</v>
      </c>
      <c r="O3861" s="31" t="s">
        <v>4976</v>
      </c>
      <c r="P3861" s="31">
        <v>1.0049999999999999</v>
      </c>
    </row>
    <row r="3862" spans="1:16" x14ac:dyDescent="0.35">
      <c r="A3862" s="2" t="s">
        <v>293</v>
      </c>
      <c r="B3862" s="27">
        <v>2</v>
      </c>
      <c r="C3862" s="2" t="s">
        <v>302</v>
      </c>
      <c r="D3862" s="11" t="s">
        <v>227</v>
      </c>
      <c r="E3862" s="11"/>
      <c r="F3862" s="11" t="s">
        <v>228</v>
      </c>
      <c r="G3862" s="11" t="s">
        <v>608</v>
      </c>
      <c r="H3862" s="11" t="s">
        <v>7297</v>
      </c>
      <c r="I3862" s="68" t="s">
        <v>2040</v>
      </c>
      <c r="J3862" s="68" t="s">
        <v>2040</v>
      </c>
      <c r="K3862" s="68"/>
      <c r="L3862" s="68"/>
      <c r="M3862" s="68"/>
      <c r="N3862" s="68" t="s">
        <v>2040</v>
      </c>
      <c r="O3862" s="31" t="s">
        <v>4977</v>
      </c>
      <c r="P3862" s="31">
        <v>1.173</v>
      </c>
    </row>
    <row r="3863" spans="1:16" x14ac:dyDescent="0.35">
      <c r="A3863" s="2" t="s">
        <v>293</v>
      </c>
      <c r="B3863" s="27">
        <v>2</v>
      </c>
      <c r="C3863" s="2" t="s">
        <v>302</v>
      </c>
      <c r="D3863" s="11" t="s">
        <v>227</v>
      </c>
      <c r="E3863" s="11"/>
      <c r="F3863" s="11" t="s">
        <v>228</v>
      </c>
      <c r="G3863" s="11" t="s">
        <v>608</v>
      </c>
      <c r="H3863" s="11" t="s">
        <v>7291</v>
      </c>
      <c r="I3863" s="68" t="s">
        <v>2040</v>
      </c>
      <c r="J3863" s="68" t="s">
        <v>2040</v>
      </c>
      <c r="K3863" s="68"/>
      <c r="L3863" s="68"/>
      <c r="M3863" s="68" t="s">
        <v>2040</v>
      </c>
      <c r="N3863" s="68" t="s">
        <v>2040</v>
      </c>
      <c r="O3863" s="31" t="s">
        <v>4978</v>
      </c>
      <c r="P3863" s="31">
        <v>1.173</v>
      </c>
    </row>
    <row r="3864" spans="1:16" x14ac:dyDescent="0.35">
      <c r="A3864" s="2" t="s">
        <v>293</v>
      </c>
      <c r="B3864" s="27">
        <v>2</v>
      </c>
      <c r="C3864" s="2" t="s">
        <v>302</v>
      </c>
      <c r="D3864" s="11" t="s">
        <v>227</v>
      </c>
      <c r="E3864" s="11"/>
      <c r="F3864" s="11" t="s">
        <v>112</v>
      </c>
      <c r="G3864" s="11" t="s">
        <v>608</v>
      </c>
      <c r="H3864" s="11" t="s">
        <v>7269</v>
      </c>
      <c r="I3864" s="68"/>
      <c r="J3864" s="68"/>
      <c r="K3864" s="68"/>
      <c r="L3864" s="68"/>
      <c r="M3864" s="68"/>
      <c r="N3864" s="68"/>
      <c r="O3864" s="31" t="s">
        <v>1716</v>
      </c>
      <c r="P3864" s="31">
        <v>1.117</v>
      </c>
    </row>
    <row r="3865" spans="1:16" x14ac:dyDescent="0.35">
      <c r="A3865" s="2" t="s">
        <v>293</v>
      </c>
      <c r="B3865" s="27">
        <v>2</v>
      </c>
      <c r="C3865" s="2" t="s">
        <v>302</v>
      </c>
      <c r="D3865" s="11" t="s">
        <v>227</v>
      </c>
      <c r="E3865" s="11"/>
      <c r="F3865" s="11" t="s">
        <v>112</v>
      </c>
      <c r="G3865" s="11" t="s">
        <v>608</v>
      </c>
      <c r="H3865" s="11" t="s">
        <v>7279</v>
      </c>
      <c r="I3865" s="68"/>
      <c r="J3865" s="68"/>
      <c r="K3865" s="68"/>
      <c r="L3865" s="68"/>
      <c r="M3865" s="68" t="s">
        <v>2040</v>
      </c>
      <c r="N3865" s="68"/>
      <c r="O3865" s="31" t="s">
        <v>4979</v>
      </c>
      <c r="P3865" s="31">
        <v>0.89400000000000002</v>
      </c>
    </row>
    <row r="3866" spans="1:16" x14ac:dyDescent="0.35">
      <c r="A3866" s="2" t="s">
        <v>293</v>
      </c>
      <c r="B3866" s="27">
        <v>2</v>
      </c>
      <c r="C3866" s="2" t="s">
        <v>302</v>
      </c>
      <c r="D3866" s="11" t="s">
        <v>227</v>
      </c>
      <c r="E3866" s="11"/>
      <c r="F3866" s="11" t="s">
        <v>112</v>
      </c>
      <c r="G3866" s="11" t="s">
        <v>608</v>
      </c>
      <c r="H3866" s="11" t="s">
        <v>7285</v>
      </c>
      <c r="I3866" s="68" t="s">
        <v>2040</v>
      </c>
      <c r="J3866" s="68"/>
      <c r="K3866" s="68"/>
      <c r="L3866" s="68"/>
      <c r="M3866" s="68"/>
      <c r="N3866" s="68"/>
      <c r="O3866" s="31" t="s">
        <v>4980</v>
      </c>
      <c r="P3866" s="31">
        <v>1.2849999999999999</v>
      </c>
    </row>
    <row r="3867" spans="1:16" x14ac:dyDescent="0.35">
      <c r="A3867" s="2" t="s">
        <v>293</v>
      </c>
      <c r="B3867" s="27">
        <v>2</v>
      </c>
      <c r="C3867" s="2" t="s">
        <v>302</v>
      </c>
      <c r="D3867" s="11" t="s">
        <v>227</v>
      </c>
      <c r="E3867" s="11"/>
      <c r="F3867" s="11" t="s">
        <v>112</v>
      </c>
      <c r="G3867" s="11" t="s">
        <v>608</v>
      </c>
      <c r="H3867" s="11" t="s">
        <v>7273</v>
      </c>
      <c r="I3867" s="68" t="s">
        <v>2040</v>
      </c>
      <c r="J3867" s="68"/>
      <c r="K3867" s="68"/>
      <c r="L3867" s="68"/>
      <c r="M3867" s="68" t="s">
        <v>2040</v>
      </c>
      <c r="N3867" s="68"/>
      <c r="O3867" s="31" t="s">
        <v>4981</v>
      </c>
      <c r="P3867" s="31">
        <v>1.2849999999999999</v>
      </c>
    </row>
    <row r="3868" spans="1:16" x14ac:dyDescent="0.35">
      <c r="A3868" s="2" t="s">
        <v>293</v>
      </c>
      <c r="B3868" s="27">
        <v>2</v>
      </c>
      <c r="C3868" s="2" t="s">
        <v>302</v>
      </c>
      <c r="D3868" s="11" t="s">
        <v>227</v>
      </c>
      <c r="E3868" s="11"/>
      <c r="F3868" s="11" t="s">
        <v>112</v>
      </c>
      <c r="G3868" s="11" t="s">
        <v>608</v>
      </c>
      <c r="H3868" s="11" t="s">
        <v>7288</v>
      </c>
      <c r="I3868" s="68"/>
      <c r="J3868" s="68"/>
      <c r="K3868" s="68"/>
      <c r="L3868" s="68"/>
      <c r="M3868" s="68"/>
      <c r="N3868" s="68" t="s">
        <v>2040</v>
      </c>
      <c r="O3868" s="31" t="s">
        <v>4982</v>
      </c>
      <c r="P3868" s="31">
        <v>0.89400000000000002</v>
      </c>
    </row>
    <row r="3869" spans="1:16" x14ac:dyDescent="0.35">
      <c r="A3869" s="2" t="s">
        <v>293</v>
      </c>
      <c r="B3869" s="27">
        <v>2</v>
      </c>
      <c r="C3869" s="2" t="s">
        <v>302</v>
      </c>
      <c r="D3869" s="11" t="s">
        <v>227</v>
      </c>
      <c r="E3869" s="11"/>
      <c r="F3869" s="11" t="s">
        <v>112</v>
      </c>
      <c r="G3869" s="11" t="s">
        <v>608</v>
      </c>
      <c r="H3869" s="11" t="s">
        <v>7276</v>
      </c>
      <c r="I3869" s="68"/>
      <c r="J3869" s="68"/>
      <c r="K3869" s="68"/>
      <c r="L3869" s="68"/>
      <c r="M3869" s="68" t="s">
        <v>2040</v>
      </c>
      <c r="N3869" s="68" t="s">
        <v>2040</v>
      </c>
      <c r="O3869" s="31" t="s">
        <v>4983</v>
      </c>
      <c r="P3869" s="31">
        <v>0.67</v>
      </c>
    </row>
    <row r="3870" spans="1:16" x14ac:dyDescent="0.35">
      <c r="A3870" s="2" t="s">
        <v>293</v>
      </c>
      <c r="B3870" s="27">
        <v>2</v>
      </c>
      <c r="C3870" s="2" t="s">
        <v>302</v>
      </c>
      <c r="D3870" s="11" t="s">
        <v>227</v>
      </c>
      <c r="E3870" s="11"/>
      <c r="F3870" s="11" t="s">
        <v>112</v>
      </c>
      <c r="G3870" s="11" t="s">
        <v>608</v>
      </c>
      <c r="H3870" s="11" t="s">
        <v>7282</v>
      </c>
      <c r="I3870" s="68" t="s">
        <v>2040</v>
      </c>
      <c r="J3870" s="68"/>
      <c r="K3870" s="68"/>
      <c r="L3870" s="68"/>
      <c r="M3870" s="68"/>
      <c r="N3870" s="68" t="s">
        <v>2040</v>
      </c>
      <c r="O3870" s="31" t="s">
        <v>4984</v>
      </c>
      <c r="P3870" s="31">
        <v>1.0609999999999999</v>
      </c>
    </row>
    <row r="3871" spans="1:16" x14ac:dyDescent="0.35">
      <c r="A3871" s="2" t="s">
        <v>293</v>
      </c>
      <c r="B3871" s="27">
        <v>2</v>
      </c>
      <c r="C3871" s="2" t="s">
        <v>302</v>
      </c>
      <c r="D3871" s="11" t="s">
        <v>227</v>
      </c>
      <c r="E3871" s="11"/>
      <c r="F3871" s="11" t="s">
        <v>112</v>
      </c>
      <c r="G3871" s="11" t="s">
        <v>608</v>
      </c>
      <c r="H3871" s="11" t="s">
        <v>7272</v>
      </c>
      <c r="I3871" s="68" t="s">
        <v>2040</v>
      </c>
      <c r="J3871" s="68"/>
      <c r="K3871" s="68"/>
      <c r="L3871" s="68"/>
      <c r="M3871" s="68" t="s">
        <v>2040</v>
      </c>
      <c r="N3871" s="68" t="s">
        <v>2040</v>
      </c>
      <c r="O3871" s="31" t="s">
        <v>4985</v>
      </c>
      <c r="P3871" s="31">
        <v>1.0609999999999999</v>
      </c>
    </row>
    <row r="3872" spans="1:16" x14ac:dyDescent="0.35">
      <c r="A3872" s="2" t="s">
        <v>293</v>
      </c>
      <c r="B3872" s="27">
        <v>2</v>
      </c>
      <c r="C3872" s="2" t="s">
        <v>302</v>
      </c>
      <c r="D3872" s="11" t="s">
        <v>227</v>
      </c>
      <c r="E3872" s="11"/>
      <c r="F3872" s="11" t="s">
        <v>112</v>
      </c>
      <c r="G3872" s="11" t="s">
        <v>608</v>
      </c>
      <c r="H3872" s="11" t="s">
        <v>5867</v>
      </c>
      <c r="I3872" s="68"/>
      <c r="J3872" s="68" t="s">
        <v>2040</v>
      </c>
      <c r="K3872" s="68"/>
      <c r="L3872" s="68"/>
      <c r="M3872" s="68"/>
      <c r="N3872" s="68"/>
      <c r="O3872" s="31" t="s">
        <v>4986</v>
      </c>
      <c r="P3872" s="31">
        <v>1.2290000000000001</v>
      </c>
    </row>
    <row r="3873" spans="1:16" x14ac:dyDescent="0.35">
      <c r="A3873" s="2" t="s">
        <v>293</v>
      </c>
      <c r="B3873" s="27">
        <v>2</v>
      </c>
      <c r="C3873" s="2" t="s">
        <v>302</v>
      </c>
      <c r="D3873" s="11" t="s">
        <v>227</v>
      </c>
      <c r="E3873" s="11"/>
      <c r="F3873" s="11" t="s">
        <v>112</v>
      </c>
      <c r="G3873" s="11" t="s">
        <v>608</v>
      </c>
      <c r="H3873" s="11" t="s">
        <v>7296</v>
      </c>
      <c r="I3873" s="68"/>
      <c r="J3873" s="68" t="s">
        <v>2040</v>
      </c>
      <c r="K3873" s="68"/>
      <c r="L3873" s="68"/>
      <c r="M3873" s="68" t="s">
        <v>2040</v>
      </c>
      <c r="N3873" s="68"/>
      <c r="O3873" s="31" t="s">
        <v>4987</v>
      </c>
      <c r="P3873" s="31">
        <v>1.2290000000000001</v>
      </c>
    </row>
    <row r="3874" spans="1:16" x14ac:dyDescent="0.35">
      <c r="A3874" s="2" t="s">
        <v>293</v>
      </c>
      <c r="B3874" s="27">
        <v>2</v>
      </c>
      <c r="C3874" s="2" t="s">
        <v>302</v>
      </c>
      <c r="D3874" s="11" t="s">
        <v>227</v>
      </c>
      <c r="E3874" s="11"/>
      <c r="F3874" s="11" t="s">
        <v>112</v>
      </c>
      <c r="G3874" s="11" t="s">
        <v>608</v>
      </c>
      <c r="H3874" s="11" t="s">
        <v>7298</v>
      </c>
      <c r="I3874" s="68" t="s">
        <v>2040</v>
      </c>
      <c r="J3874" s="68" t="s">
        <v>2040</v>
      </c>
      <c r="K3874" s="68"/>
      <c r="L3874" s="68"/>
      <c r="M3874" s="68"/>
      <c r="N3874" s="68"/>
      <c r="O3874" s="31" t="s">
        <v>4988</v>
      </c>
      <c r="P3874" s="31">
        <v>1.3959999999999999</v>
      </c>
    </row>
    <row r="3875" spans="1:16" x14ac:dyDescent="0.35">
      <c r="A3875" s="2" t="s">
        <v>293</v>
      </c>
      <c r="B3875" s="27">
        <v>2</v>
      </c>
      <c r="C3875" s="2" t="s">
        <v>302</v>
      </c>
      <c r="D3875" s="11" t="s">
        <v>227</v>
      </c>
      <c r="E3875" s="11"/>
      <c r="F3875" s="11" t="s">
        <v>112</v>
      </c>
      <c r="G3875" s="11" t="s">
        <v>608</v>
      </c>
      <c r="H3875" s="11" t="s">
        <v>7294</v>
      </c>
      <c r="I3875" s="68" t="s">
        <v>2040</v>
      </c>
      <c r="J3875" s="68" t="s">
        <v>2040</v>
      </c>
      <c r="K3875" s="68"/>
      <c r="L3875" s="68"/>
      <c r="M3875" s="68" t="s">
        <v>2040</v>
      </c>
      <c r="N3875" s="68"/>
      <c r="O3875" s="31" t="s">
        <v>4989</v>
      </c>
      <c r="P3875" s="31">
        <v>1.3959999999999999</v>
      </c>
    </row>
    <row r="3876" spans="1:16" x14ac:dyDescent="0.35">
      <c r="A3876" s="2" t="s">
        <v>293</v>
      </c>
      <c r="B3876" s="27">
        <v>2</v>
      </c>
      <c r="C3876" s="2" t="s">
        <v>302</v>
      </c>
      <c r="D3876" s="11" t="s">
        <v>227</v>
      </c>
      <c r="E3876" s="11"/>
      <c r="F3876" s="11" t="s">
        <v>112</v>
      </c>
      <c r="G3876" s="11" t="s">
        <v>608</v>
      </c>
      <c r="H3876" s="11" t="s">
        <v>7299</v>
      </c>
      <c r="I3876" s="68"/>
      <c r="J3876" s="68" t="s">
        <v>2040</v>
      </c>
      <c r="K3876" s="68"/>
      <c r="L3876" s="68"/>
      <c r="M3876" s="68"/>
      <c r="N3876" s="68" t="s">
        <v>2040</v>
      </c>
      <c r="O3876" s="31" t="s">
        <v>4990</v>
      </c>
      <c r="P3876" s="31">
        <v>1.0049999999999999</v>
      </c>
    </row>
    <row r="3877" spans="1:16" x14ac:dyDescent="0.35">
      <c r="A3877" s="2" t="s">
        <v>293</v>
      </c>
      <c r="B3877" s="27">
        <v>2</v>
      </c>
      <c r="C3877" s="2" t="s">
        <v>302</v>
      </c>
      <c r="D3877" s="11" t="s">
        <v>227</v>
      </c>
      <c r="E3877" s="11"/>
      <c r="F3877" s="11" t="s">
        <v>112</v>
      </c>
      <c r="G3877" s="11" t="s">
        <v>608</v>
      </c>
      <c r="H3877" s="11" t="s">
        <v>7295</v>
      </c>
      <c r="I3877" s="68"/>
      <c r="J3877" s="68" t="s">
        <v>2040</v>
      </c>
      <c r="K3877" s="68"/>
      <c r="L3877" s="68"/>
      <c r="M3877" s="68" t="s">
        <v>2040</v>
      </c>
      <c r="N3877" s="68" t="s">
        <v>2040</v>
      </c>
      <c r="O3877" s="31" t="s">
        <v>4991</v>
      </c>
      <c r="P3877" s="31">
        <v>1.0049999999999999</v>
      </c>
    </row>
    <row r="3878" spans="1:16" x14ac:dyDescent="0.35">
      <c r="A3878" s="2" t="s">
        <v>293</v>
      </c>
      <c r="B3878" s="27">
        <v>2</v>
      </c>
      <c r="C3878" s="2" t="s">
        <v>302</v>
      </c>
      <c r="D3878" s="11" t="s">
        <v>227</v>
      </c>
      <c r="E3878" s="11"/>
      <c r="F3878" s="11" t="s">
        <v>112</v>
      </c>
      <c r="G3878" s="11" t="s">
        <v>608</v>
      </c>
      <c r="H3878" s="11" t="s">
        <v>7297</v>
      </c>
      <c r="I3878" s="68" t="s">
        <v>2040</v>
      </c>
      <c r="J3878" s="68" t="s">
        <v>2040</v>
      </c>
      <c r="K3878" s="68"/>
      <c r="L3878" s="68"/>
      <c r="M3878" s="68"/>
      <c r="N3878" s="68" t="s">
        <v>2040</v>
      </c>
      <c r="O3878" s="31" t="s">
        <v>4992</v>
      </c>
      <c r="P3878" s="31">
        <v>1.173</v>
      </c>
    </row>
    <row r="3879" spans="1:16" x14ac:dyDescent="0.35">
      <c r="A3879" s="2" t="s">
        <v>293</v>
      </c>
      <c r="B3879" s="27">
        <v>2</v>
      </c>
      <c r="C3879" s="2" t="s">
        <v>302</v>
      </c>
      <c r="D3879" s="11" t="s">
        <v>227</v>
      </c>
      <c r="E3879" s="11"/>
      <c r="F3879" s="11" t="s">
        <v>112</v>
      </c>
      <c r="G3879" s="11" t="s">
        <v>608</v>
      </c>
      <c r="H3879" s="11" t="s">
        <v>7291</v>
      </c>
      <c r="I3879" s="68" t="s">
        <v>2040</v>
      </c>
      <c r="J3879" s="68" t="s">
        <v>2040</v>
      </c>
      <c r="K3879" s="68"/>
      <c r="L3879" s="68"/>
      <c r="M3879" s="68" t="s">
        <v>2040</v>
      </c>
      <c r="N3879" s="68" t="s">
        <v>2040</v>
      </c>
      <c r="O3879" s="31" t="s">
        <v>4993</v>
      </c>
      <c r="P3879" s="31">
        <v>1.173</v>
      </c>
    </row>
    <row r="3880" spans="1:16" x14ac:dyDescent="0.35">
      <c r="A3880" s="2" t="s">
        <v>293</v>
      </c>
      <c r="B3880" s="27">
        <v>2</v>
      </c>
      <c r="C3880" s="2" t="s">
        <v>302</v>
      </c>
      <c r="D3880" s="11" t="s">
        <v>227</v>
      </c>
      <c r="E3880" s="11"/>
      <c r="F3880" s="11" t="s">
        <v>113</v>
      </c>
      <c r="G3880" s="11" t="s">
        <v>608</v>
      </c>
      <c r="H3880" s="11" t="s">
        <v>7269</v>
      </c>
      <c r="I3880" s="68"/>
      <c r="J3880" s="68"/>
      <c r="K3880" s="68"/>
      <c r="L3880" s="68"/>
      <c r="M3880" s="68"/>
      <c r="N3880" s="68"/>
      <c r="O3880" s="31" t="s">
        <v>1717</v>
      </c>
      <c r="P3880" s="31">
        <v>1.9139999999999999</v>
      </c>
    </row>
    <row r="3881" spans="1:16" x14ac:dyDescent="0.35">
      <c r="A3881" s="2" t="s">
        <v>293</v>
      </c>
      <c r="B3881" s="27">
        <v>2</v>
      </c>
      <c r="C3881" s="2" t="s">
        <v>302</v>
      </c>
      <c r="D3881" s="11" t="s">
        <v>227</v>
      </c>
      <c r="E3881" s="11"/>
      <c r="F3881" s="11" t="s">
        <v>113</v>
      </c>
      <c r="G3881" s="11" t="s">
        <v>608</v>
      </c>
      <c r="H3881" s="11" t="s">
        <v>7279</v>
      </c>
      <c r="I3881" s="68"/>
      <c r="J3881" s="68"/>
      <c r="K3881" s="68"/>
      <c r="L3881" s="68"/>
      <c r="M3881" s="68" t="s">
        <v>2040</v>
      </c>
      <c r="N3881" s="68"/>
      <c r="O3881" s="31" t="s">
        <v>4994</v>
      </c>
      <c r="P3881" s="31">
        <v>1.5309999999999999</v>
      </c>
    </row>
    <row r="3882" spans="1:16" x14ac:dyDescent="0.35">
      <c r="A3882" s="2" t="s">
        <v>293</v>
      </c>
      <c r="B3882" s="27">
        <v>2</v>
      </c>
      <c r="C3882" s="2" t="s">
        <v>302</v>
      </c>
      <c r="D3882" s="11" t="s">
        <v>227</v>
      </c>
      <c r="E3882" s="11"/>
      <c r="F3882" s="11" t="s">
        <v>113</v>
      </c>
      <c r="G3882" s="11" t="s">
        <v>608</v>
      </c>
      <c r="H3882" s="11" t="s">
        <v>7285</v>
      </c>
      <c r="I3882" s="68" t="s">
        <v>2040</v>
      </c>
      <c r="J3882" s="68"/>
      <c r="K3882" s="68"/>
      <c r="L3882" s="68"/>
      <c r="M3882" s="68"/>
      <c r="N3882" s="68"/>
      <c r="O3882" s="31" t="s">
        <v>4995</v>
      </c>
      <c r="P3882" s="31">
        <v>2.2010000000000001</v>
      </c>
    </row>
    <row r="3883" spans="1:16" x14ac:dyDescent="0.35">
      <c r="A3883" s="2" t="s">
        <v>293</v>
      </c>
      <c r="B3883" s="27">
        <v>2</v>
      </c>
      <c r="C3883" s="2" t="s">
        <v>302</v>
      </c>
      <c r="D3883" s="11" t="s">
        <v>227</v>
      </c>
      <c r="E3883" s="11"/>
      <c r="F3883" s="11" t="s">
        <v>113</v>
      </c>
      <c r="G3883" s="11" t="s">
        <v>608</v>
      </c>
      <c r="H3883" s="11" t="s">
        <v>7273</v>
      </c>
      <c r="I3883" s="68" t="s">
        <v>2040</v>
      </c>
      <c r="J3883" s="68"/>
      <c r="K3883" s="68"/>
      <c r="L3883" s="68"/>
      <c r="M3883" s="68" t="s">
        <v>2040</v>
      </c>
      <c r="N3883" s="68"/>
      <c r="O3883" s="31" t="s">
        <v>4996</v>
      </c>
      <c r="P3883" s="31">
        <v>2.2010000000000001</v>
      </c>
    </row>
    <row r="3884" spans="1:16" x14ac:dyDescent="0.35">
      <c r="A3884" s="2" t="s">
        <v>293</v>
      </c>
      <c r="B3884" s="27">
        <v>2</v>
      </c>
      <c r="C3884" s="2" t="s">
        <v>302</v>
      </c>
      <c r="D3884" s="11" t="s">
        <v>227</v>
      </c>
      <c r="E3884" s="11"/>
      <c r="F3884" s="11" t="s">
        <v>113</v>
      </c>
      <c r="G3884" s="11" t="s">
        <v>608</v>
      </c>
      <c r="H3884" s="11" t="s">
        <v>7288</v>
      </c>
      <c r="I3884" s="68"/>
      <c r="J3884" s="68"/>
      <c r="K3884" s="68"/>
      <c r="L3884" s="68"/>
      <c r="M3884" s="68"/>
      <c r="N3884" s="68" t="s">
        <v>2040</v>
      </c>
      <c r="O3884" s="31" t="s">
        <v>4997</v>
      </c>
      <c r="P3884" s="31">
        <v>1.5309999999999999</v>
      </c>
    </row>
    <row r="3885" spans="1:16" x14ac:dyDescent="0.35">
      <c r="A3885" s="2" t="s">
        <v>293</v>
      </c>
      <c r="B3885" s="27">
        <v>2</v>
      </c>
      <c r="C3885" s="2" t="s">
        <v>302</v>
      </c>
      <c r="D3885" s="11" t="s">
        <v>227</v>
      </c>
      <c r="E3885" s="11"/>
      <c r="F3885" s="11" t="s">
        <v>113</v>
      </c>
      <c r="G3885" s="11" t="s">
        <v>608</v>
      </c>
      <c r="H3885" s="11" t="s">
        <v>7276</v>
      </c>
      <c r="I3885" s="68"/>
      <c r="J3885" s="68"/>
      <c r="K3885" s="68"/>
      <c r="L3885" s="68"/>
      <c r="M3885" s="68" t="s">
        <v>2040</v>
      </c>
      <c r="N3885" s="68" t="s">
        <v>2040</v>
      </c>
      <c r="O3885" s="31" t="s">
        <v>4998</v>
      </c>
      <c r="P3885" s="31">
        <v>1.1479999999999999</v>
      </c>
    </row>
    <row r="3886" spans="1:16" x14ac:dyDescent="0.35">
      <c r="A3886" s="2" t="s">
        <v>293</v>
      </c>
      <c r="B3886" s="27">
        <v>2</v>
      </c>
      <c r="C3886" s="2" t="s">
        <v>302</v>
      </c>
      <c r="D3886" s="11" t="s">
        <v>227</v>
      </c>
      <c r="E3886" s="11"/>
      <c r="F3886" s="11" t="s">
        <v>113</v>
      </c>
      <c r="G3886" s="11" t="s">
        <v>608</v>
      </c>
      <c r="H3886" s="11" t="s">
        <v>7282</v>
      </c>
      <c r="I3886" s="68" t="s">
        <v>2040</v>
      </c>
      <c r="J3886" s="68"/>
      <c r="K3886" s="68"/>
      <c r="L3886" s="68"/>
      <c r="M3886" s="68"/>
      <c r="N3886" s="68" t="s">
        <v>2040</v>
      </c>
      <c r="O3886" s="31" t="s">
        <v>4999</v>
      </c>
      <c r="P3886" s="31">
        <v>1.8180000000000001</v>
      </c>
    </row>
    <row r="3887" spans="1:16" x14ac:dyDescent="0.35">
      <c r="A3887" s="2" t="s">
        <v>293</v>
      </c>
      <c r="B3887" s="27">
        <v>2</v>
      </c>
      <c r="C3887" s="2" t="s">
        <v>302</v>
      </c>
      <c r="D3887" s="11" t="s">
        <v>227</v>
      </c>
      <c r="E3887" s="11"/>
      <c r="F3887" s="11" t="s">
        <v>113</v>
      </c>
      <c r="G3887" s="11" t="s">
        <v>608</v>
      </c>
      <c r="H3887" s="11" t="s">
        <v>7272</v>
      </c>
      <c r="I3887" s="68" t="s">
        <v>2040</v>
      </c>
      <c r="J3887" s="68"/>
      <c r="K3887" s="68"/>
      <c r="L3887" s="68"/>
      <c r="M3887" s="68" t="s">
        <v>2040</v>
      </c>
      <c r="N3887" s="68" t="s">
        <v>2040</v>
      </c>
      <c r="O3887" s="31" t="s">
        <v>5000</v>
      </c>
      <c r="P3887" s="31">
        <v>1.8180000000000001</v>
      </c>
    </row>
    <row r="3888" spans="1:16" x14ac:dyDescent="0.35">
      <c r="A3888" s="2" t="s">
        <v>293</v>
      </c>
      <c r="B3888" s="27">
        <v>2</v>
      </c>
      <c r="C3888" s="2" t="s">
        <v>302</v>
      </c>
      <c r="D3888" s="11" t="s">
        <v>227</v>
      </c>
      <c r="E3888" s="11"/>
      <c r="F3888" s="11" t="s">
        <v>113</v>
      </c>
      <c r="G3888" s="11" t="s">
        <v>608</v>
      </c>
      <c r="H3888" s="11" t="s">
        <v>5867</v>
      </c>
      <c r="I3888" s="68"/>
      <c r="J3888" s="68" t="s">
        <v>2040</v>
      </c>
      <c r="K3888" s="68"/>
      <c r="L3888" s="68"/>
      <c r="M3888" s="68"/>
      <c r="N3888" s="68"/>
      <c r="O3888" s="31" t="s">
        <v>5001</v>
      </c>
      <c r="P3888" s="31">
        <v>2.105</v>
      </c>
    </row>
    <row r="3889" spans="1:16" x14ac:dyDescent="0.35">
      <c r="A3889" s="2" t="s">
        <v>293</v>
      </c>
      <c r="B3889" s="27">
        <v>2</v>
      </c>
      <c r="C3889" s="2" t="s">
        <v>302</v>
      </c>
      <c r="D3889" s="11" t="s">
        <v>227</v>
      </c>
      <c r="E3889" s="11"/>
      <c r="F3889" s="11" t="s">
        <v>113</v>
      </c>
      <c r="G3889" s="11" t="s">
        <v>608</v>
      </c>
      <c r="H3889" s="11" t="s">
        <v>7296</v>
      </c>
      <c r="I3889" s="68"/>
      <c r="J3889" s="68" t="s">
        <v>2040</v>
      </c>
      <c r="K3889" s="68"/>
      <c r="L3889" s="68"/>
      <c r="M3889" s="68" t="s">
        <v>2040</v>
      </c>
      <c r="N3889" s="68"/>
      <c r="O3889" s="31" t="s">
        <v>5002</v>
      </c>
      <c r="P3889" s="31">
        <v>2.105</v>
      </c>
    </row>
    <row r="3890" spans="1:16" x14ac:dyDescent="0.35">
      <c r="A3890" s="2" t="s">
        <v>293</v>
      </c>
      <c r="B3890" s="27">
        <v>2</v>
      </c>
      <c r="C3890" s="2" t="s">
        <v>302</v>
      </c>
      <c r="D3890" s="11" t="s">
        <v>227</v>
      </c>
      <c r="E3890" s="11"/>
      <c r="F3890" s="11" t="s">
        <v>113</v>
      </c>
      <c r="G3890" s="11" t="s">
        <v>608</v>
      </c>
      <c r="H3890" s="11" t="s">
        <v>7298</v>
      </c>
      <c r="I3890" s="68" t="s">
        <v>2040</v>
      </c>
      <c r="J3890" s="68" t="s">
        <v>2040</v>
      </c>
      <c r="K3890" s="68"/>
      <c r="L3890" s="68"/>
      <c r="M3890" s="68"/>
      <c r="N3890" s="68"/>
      <c r="O3890" s="31" t="s">
        <v>5003</v>
      </c>
      <c r="P3890" s="31">
        <v>2.3929999999999998</v>
      </c>
    </row>
    <row r="3891" spans="1:16" x14ac:dyDescent="0.35">
      <c r="A3891" s="2" t="s">
        <v>293</v>
      </c>
      <c r="B3891" s="27">
        <v>2</v>
      </c>
      <c r="C3891" s="2" t="s">
        <v>302</v>
      </c>
      <c r="D3891" s="11" t="s">
        <v>227</v>
      </c>
      <c r="E3891" s="11"/>
      <c r="F3891" s="11" t="s">
        <v>113</v>
      </c>
      <c r="G3891" s="11" t="s">
        <v>608</v>
      </c>
      <c r="H3891" s="11" t="s">
        <v>7294</v>
      </c>
      <c r="I3891" s="68" t="s">
        <v>2040</v>
      </c>
      <c r="J3891" s="68" t="s">
        <v>2040</v>
      </c>
      <c r="K3891" s="68"/>
      <c r="L3891" s="68"/>
      <c r="M3891" s="68" t="s">
        <v>2040</v>
      </c>
      <c r="N3891" s="68"/>
      <c r="O3891" s="31" t="s">
        <v>5004</v>
      </c>
      <c r="P3891" s="31">
        <v>2.3929999999999998</v>
      </c>
    </row>
    <row r="3892" spans="1:16" x14ac:dyDescent="0.35">
      <c r="A3892" s="2" t="s">
        <v>293</v>
      </c>
      <c r="B3892" s="27">
        <v>2</v>
      </c>
      <c r="C3892" s="2" t="s">
        <v>302</v>
      </c>
      <c r="D3892" s="11" t="s">
        <v>227</v>
      </c>
      <c r="E3892" s="11"/>
      <c r="F3892" s="11" t="s">
        <v>113</v>
      </c>
      <c r="G3892" s="11" t="s">
        <v>608</v>
      </c>
      <c r="H3892" s="11" t="s">
        <v>7299</v>
      </c>
      <c r="I3892" s="68"/>
      <c r="J3892" s="68" t="s">
        <v>2040</v>
      </c>
      <c r="K3892" s="68"/>
      <c r="L3892" s="68"/>
      <c r="M3892" s="68"/>
      <c r="N3892" s="68" t="s">
        <v>2040</v>
      </c>
      <c r="O3892" s="31" t="s">
        <v>5005</v>
      </c>
      <c r="P3892" s="31">
        <v>1.7230000000000001</v>
      </c>
    </row>
    <row r="3893" spans="1:16" x14ac:dyDescent="0.35">
      <c r="A3893" s="2" t="s">
        <v>293</v>
      </c>
      <c r="B3893" s="27">
        <v>2</v>
      </c>
      <c r="C3893" s="2" t="s">
        <v>302</v>
      </c>
      <c r="D3893" s="11" t="s">
        <v>227</v>
      </c>
      <c r="E3893" s="11"/>
      <c r="F3893" s="11" t="s">
        <v>113</v>
      </c>
      <c r="G3893" s="11" t="s">
        <v>608</v>
      </c>
      <c r="H3893" s="11" t="s">
        <v>7295</v>
      </c>
      <c r="I3893" s="68"/>
      <c r="J3893" s="68" t="s">
        <v>2040</v>
      </c>
      <c r="K3893" s="68"/>
      <c r="L3893" s="68"/>
      <c r="M3893" s="68" t="s">
        <v>2040</v>
      </c>
      <c r="N3893" s="68" t="s">
        <v>2040</v>
      </c>
      <c r="O3893" s="31" t="s">
        <v>5006</v>
      </c>
      <c r="P3893" s="31">
        <v>1.7230000000000001</v>
      </c>
    </row>
    <row r="3894" spans="1:16" x14ac:dyDescent="0.35">
      <c r="A3894" s="2" t="s">
        <v>293</v>
      </c>
      <c r="B3894" s="27">
        <v>2</v>
      </c>
      <c r="C3894" s="2" t="s">
        <v>302</v>
      </c>
      <c r="D3894" s="11" t="s">
        <v>227</v>
      </c>
      <c r="E3894" s="11"/>
      <c r="F3894" s="11" t="s">
        <v>113</v>
      </c>
      <c r="G3894" s="11" t="s">
        <v>608</v>
      </c>
      <c r="H3894" s="11" t="s">
        <v>7297</v>
      </c>
      <c r="I3894" s="68" t="s">
        <v>2040</v>
      </c>
      <c r="J3894" s="68" t="s">
        <v>2040</v>
      </c>
      <c r="K3894" s="68"/>
      <c r="L3894" s="68"/>
      <c r="M3894" s="68"/>
      <c r="N3894" s="68" t="s">
        <v>2040</v>
      </c>
      <c r="O3894" s="31" t="s">
        <v>5007</v>
      </c>
      <c r="P3894" s="31">
        <v>2.0099999999999998</v>
      </c>
    </row>
    <row r="3895" spans="1:16" x14ac:dyDescent="0.35">
      <c r="A3895" s="2" t="s">
        <v>293</v>
      </c>
      <c r="B3895" s="27">
        <v>2</v>
      </c>
      <c r="C3895" s="2" t="s">
        <v>302</v>
      </c>
      <c r="D3895" s="11" t="s">
        <v>227</v>
      </c>
      <c r="E3895" s="11"/>
      <c r="F3895" s="11" t="s">
        <v>113</v>
      </c>
      <c r="G3895" s="11" t="s">
        <v>608</v>
      </c>
      <c r="H3895" s="11" t="s">
        <v>7291</v>
      </c>
      <c r="I3895" s="68" t="s">
        <v>2040</v>
      </c>
      <c r="J3895" s="68" t="s">
        <v>2040</v>
      </c>
      <c r="K3895" s="68"/>
      <c r="L3895" s="68"/>
      <c r="M3895" s="68" t="s">
        <v>2040</v>
      </c>
      <c r="N3895" s="68" t="s">
        <v>2040</v>
      </c>
      <c r="O3895" s="31" t="s">
        <v>5008</v>
      </c>
      <c r="P3895" s="31">
        <v>2.0099999999999998</v>
      </c>
    </row>
    <row r="3896" spans="1:16" x14ac:dyDescent="0.35">
      <c r="A3896" s="2" t="s">
        <v>293</v>
      </c>
      <c r="B3896" s="27">
        <v>2</v>
      </c>
      <c r="C3896" s="2" t="s">
        <v>302</v>
      </c>
      <c r="D3896" s="11" t="s">
        <v>227</v>
      </c>
      <c r="E3896" s="11"/>
      <c r="F3896" s="11" t="s">
        <v>114</v>
      </c>
      <c r="G3896" s="11" t="s">
        <v>608</v>
      </c>
      <c r="H3896" s="11" t="s">
        <v>7269</v>
      </c>
      <c r="I3896" s="68"/>
      <c r="J3896" s="68"/>
      <c r="K3896" s="68"/>
      <c r="L3896" s="68"/>
      <c r="M3896" s="68"/>
      <c r="N3896" s="68"/>
      <c r="O3896" s="31" t="s">
        <v>1718</v>
      </c>
      <c r="P3896" s="31">
        <v>1.9139999999999999</v>
      </c>
    </row>
    <row r="3897" spans="1:16" x14ac:dyDescent="0.35">
      <c r="A3897" s="2" t="s">
        <v>293</v>
      </c>
      <c r="B3897" s="27">
        <v>2</v>
      </c>
      <c r="C3897" s="2" t="s">
        <v>302</v>
      </c>
      <c r="D3897" s="11" t="s">
        <v>227</v>
      </c>
      <c r="E3897" s="11"/>
      <c r="F3897" s="11" t="s">
        <v>114</v>
      </c>
      <c r="G3897" s="11" t="s">
        <v>608</v>
      </c>
      <c r="H3897" s="11" t="s">
        <v>7279</v>
      </c>
      <c r="I3897" s="68"/>
      <c r="J3897" s="68"/>
      <c r="K3897" s="68"/>
      <c r="L3897" s="68"/>
      <c r="M3897" s="68" t="s">
        <v>2040</v>
      </c>
      <c r="N3897" s="68"/>
      <c r="O3897" s="31" t="s">
        <v>5009</v>
      </c>
      <c r="P3897" s="31">
        <v>1.5309999999999999</v>
      </c>
    </row>
    <row r="3898" spans="1:16" x14ac:dyDescent="0.35">
      <c r="A3898" s="2" t="s">
        <v>293</v>
      </c>
      <c r="B3898" s="27">
        <v>2</v>
      </c>
      <c r="C3898" s="2" t="s">
        <v>302</v>
      </c>
      <c r="D3898" s="11" t="s">
        <v>227</v>
      </c>
      <c r="E3898" s="11"/>
      <c r="F3898" s="11" t="s">
        <v>114</v>
      </c>
      <c r="G3898" s="11" t="s">
        <v>608</v>
      </c>
      <c r="H3898" s="11" t="s">
        <v>7285</v>
      </c>
      <c r="I3898" s="68" t="s">
        <v>2040</v>
      </c>
      <c r="J3898" s="68"/>
      <c r="K3898" s="68"/>
      <c r="L3898" s="68"/>
      <c r="M3898" s="68"/>
      <c r="N3898" s="68"/>
      <c r="O3898" s="31" t="s">
        <v>5010</v>
      </c>
      <c r="P3898" s="31">
        <v>2.2010000000000001</v>
      </c>
    </row>
    <row r="3899" spans="1:16" x14ac:dyDescent="0.35">
      <c r="A3899" s="2" t="s">
        <v>293</v>
      </c>
      <c r="B3899" s="27">
        <v>2</v>
      </c>
      <c r="C3899" s="2" t="s">
        <v>302</v>
      </c>
      <c r="D3899" s="11" t="s">
        <v>227</v>
      </c>
      <c r="E3899" s="11"/>
      <c r="F3899" s="11" t="s">
        <v>114</v>
      </c>
      <c r="G3899" s="11" t="s">
        <v>608</v>
      </c>
      <c r="H3899" s="11" t="s">
        <v>7273</v>
      </c>
      <c r="I3899" s="68" t="s">
        <v>2040</v>
      </c>
      <c r="J3899" s="68"/>
      <c r="K3899" s="68"/>
      <c r="L3899" s="68"/>
      <c r="M3899" s="68" t="s">
        <v>2040</v>
      </c>
      <c r="N3899" s="68"/>
      <c r="O3899" s="31" t="s">
        <v>5011</v>
      </c>
      <c r="P3899" s="31">
        <v>2.2010000000000001</v>
      </c>
    </row>
    <row r="3900" spans="1:16" x14ac:dyDescent="0.35">
      <c r="A3900" s="2" t="s">
        <v>293</v>
      </c>
      <c r="B3900" s="27">
        <v>2</v>
      </c>
      <c r="C3900" s="2" t="s">
        <v>302</v>
      </c>
      <c r="D3900" s="11" t="s">
        <v>227</v>
      </c>
      <c r="E3900" s="11"/>
      <c r="F3900" s="11" t="s">
        <v>114</v>
      </c>
      <c r="G3900" s="11" t="s">
        <v>608</v>
      </c>
      <c r="H3900" s="11" t="s">
        <v>7288</v>
      </c>
      <c r="I3900" s="68"/>
      <c r="J3900" s="68"/>
      <c r="K3900" s="68"/>
      <c r="L3900" s="68"/>
      <c r="M3900" s="68"/>
      <c r="N3900" s="68" t="s">
        <v>2040</v>
      </c>
      <c r="O3900" s="31" t="s">
        <v>5012</v>
      </c>
      <c r="P3900" s="31">
        <v>1.5309999999999999</v>
      </c>
    </row>
    <row r="3901" spans="1:16" x14ac:dyDescent="0.35">
      <c r="A3901" s="2" t="s">
        <v>293</v>
      </c>
      <c r="B3901" s="27">
        <v>2</v>
      </c>
      <c r="C3901" s="2" t="s">
        <v>302</v>
      </c>
      <c r="D3901" s="11" t="s">
        <v>227</v>
      </c>
      <c r="E3901" s="11"/>
      <c r="F3901" s="11" t="s">
        <v>114</v>
      </c>
      <c r="G3901" s="11" t="s">
        <v>608</v>
      </c>
      <c r="H3901" s="11" t="s">
        <v>7276</v>
      </c>
      <c r="I3901" s="68"/>
      <c r="J3901" s="68"/>
      <c r="K3901" s="68"/>
      <c r="L3901" s="68"/>
      <c r="M3901" s="68" t="s">
        <v>2040</v>
      </c>
      <c r="N3901" s="68" t="s">
        <v>2040</v>
      </c>
      <c r="O3901" s="31" t="s">
        <v>5013</v>
      </c>
      <c r="P3901" s="31">
        <v>1.1479999999999999</v>
      </c>
    </row>
    <row r="3902" spans="1:16" x14ac:dyDescent="0.35">
      <c r="A3902" s="2" t="s">
        <v>293</v>
      </c>
      <c r="B3902" s="27">
        <v>2</v>
      </c>
      <c r="C3902" s="2" t="s">
        <v>302</v>
      </c>
      <c r="D3902" s="11" t="s">
        <v>227</v>
      </c>
      <c r="E3902" s="11"/>
      <c r="F3902" s="11" t="s">
        <v>114</v>
      </c>
      <c r="G3902" s="11" t="s">
        <v>608</v>
      </c>
      <c r="H3902" s="11" t="s">
        <v>7282</v>
      </c>
      <c r="I3902" s="68" t="s">
        <v>2040</v>
      </c>
      <c r="J3902" s="68"/>
      <c r="K3902" s="68"/>
      <c r="L3902" s="68"/>
      <c r="M3902" s="68"/>
      <c r="N3902" s="68" t="s">
        <v>2040</v>
      </c>
      <c r="O3902" s="31" t="s">
        <v>5014</v>
      </c>
      <c r="P3902" s="31">
        <v>1.8180000000000001</v>
      </c>
    </row>
    <row r="3903" spans="1:16" x14ac:dyDescent="0.35">
      <c r="A3903" s="2" t="s">
        <v>293</v>
      </c>
      <c r="B3903" s="27">
        <v>2</v>
      </c>
      <c r="C3903" s="2" t="s">
        <v>302</v>
      </c>
      <c r="D3903" s="11" t="s">
        <v>227</v>
      </c>
      <c r="E3903" s="11"/>
      <c r="F3903" s="11" t="s">
        <v>114</v>
      </c>
      <c r="G3903" s="11" t="s">
        <v>608</v>
      </c>
      <c r="H3903" s="11" t="s">
        <v>7272</v>
      </c>
      <c r="I3903" s="68" t="s">
        <v>2040</v>
      </c>
      <c r="J3903" s="68"/>
      <c r="K3903" s="68"/>
      <c r="L3903" s="68"/>
      <c r="M3903" s="68" t="s">
        <v>2040</v>
      </c>
      <c r="N3903" s="68" t="s">
        <v>2040</v>
      </c>
      <c r="O3903" s="31" t="s">
        <v>5015</v>
      </c>
      <c r="P3903" s="31">
        <v>1.8180000000000001</v>
      </c>
    </row>
    <row r="3904" spans="1:16" x14ac:dyDescent="0.35">
      <c r="A3904" s="2" t="s">
        <v>293</v>
      </c>
      <c r="B3904" s="27">
        <v>2</v>
      </c>
      <c r="C3904" s="2" t="s">
        <v>302</v>
      </c>
      <c r="D3904" s="11" t="s">
        <v>227</v>
      </c>
      <c r="E3904" s="11"/>
      <c r="F3904" s="11" t="s">
        <v>114</v>
      </c>
      <c r="G3904" s="11" t="s">
        <v>608</v>
      </c>
      <c r="H3904" s="11" t="s">
        <v>5867</v>
      </c>
      <c r="I3904" s="68"/>
      <c r="J3904" s="68" t="s">
        <v>2040</v>
      </c>
      <c r="K3904" s="68"/>
      <c r="L3904" s="68"/>
      <c r="M3904" s="68"/>
      <c r="N3904" s="68"/>
      <c r="O3904" s="31" t="s">
        <v>5016</v>
      </c>
      <c r="P3904" s="31">
        <v>2.105</v>
      </c>
    </row>
    <row r="3905" spans="1:16" x14ac:dyDescent="0.35">
      <c r="A3905" s="2" t="s">
        <v>293</v>
      </c>
      <c r="B3905" s="27">
        <v>2</v>
      </c>
      <c r="C3905" s="2" t="s">
        <v>302</v>
      </c>
      <c r="D3905" s="11" t="s">
        <v>227</v>
      </c>
      <c r="E3905" s="11"/>
      <c r="F3905" s="11" t="s">
        <v>114</v>
      </c>
      <c r="G3905" s="11" t="s">
        <v>608</v>
      </c>
      <c r="H3905" s="11" t="s">
        <v>7296</v>
      </c>
      <c r="I3905" s="68"/>
      <c r="J3905" s="68" t="s">
        <v>2040</v>
      </c>
      <c r="K3905" s="68"/>
      <c r="L3905" s="68"/>
      <c r="M3905" s="68" t="s">
        <v>2040</v>
      </c>
      <c r="N3905" s="68"/>
      <c r="O3905" s="31" t="s">
        <v>5017</v>
      </c>
      <c r="P3905" s="31">
        <v>2.105</v>
      </c>
    </row>
    <row r="3906" spans="1:16" x14ac:dyDescent="0.35">
      <c r="A3906" s="2" t="s">
        <v>293</v>
      </c>
      <c r="B3906" s="27">
        <v>2</v>
      </c>
      <c r="C3906" s="2" t="s">
        <v>302</v>
      </c>
      <c r="D3906" s="11" t="s">
        <v>227</v>
      </c>
      <c r="E3906" s="11"/>
      <c r="F3906" s="11" t="s">
        <v>114</v>
      </c>
      <c r="G3906" s="11" t="s">
        <v>608</v>
      </c>
      <c r="H3906" s="11" t="s">
        <v>7298</v>
      </c>
      <c r="I3906" s="68" t="s">
        <v>2040</v>
      </c>
      <c r="J3906" s="68" t="s">
        <v>2040</v>
      </c>
      <c r="K3906" s="68"/>
      <c r="L3906" s="68"/>
      <c r="M3906" s="68"/>
      <c r="N3906" s="68"/>
      <c r="O3906" s="31" t="s">
        <v>5018</v>
      </c>
      <c r="P3906" s="31">
        <v>2.3929999999999998</v>
      </c>
    </row>
    <row r="3907" spans="1:16" x14ac:dyDescent="0.35">
      <c r="A3907" s="2" t="s">
        <v>293</v>
      </c>
      <c r="B3907" s="27">
        <v>2</v>
      </c>
      <c r="C3907" s="2" t="s">
        <v>302</v>
      </c>
      <c r="D3907" s="11" t="s">
        <v>227</v>
      </c>
      <c r="E3907" s="11"/>
      <c r="F3907" s="11" t="s">
        <v>114</v>
      </c>
      <c r="G3907" s="11" t="s">
        <v>608</v>
      </c>
      <c r="H3907" s="11" t="s">
        <v>7294</v>
      </c>
      <c r="I3907" s="68" t="s">
        <v>2040</v>
      </c>
      <c r="J3907" s="68" t="s">
        <v>2040</v>
      </c>
      <c r="K3907" s="68"/>
      <c r="L3907" s="68"/>
      <c r="M3907" s="68" t="s">
        <v>2040</v>
      </c>
      <c r="N3907" s="68"/>
      <c r="O3907" s="31" t="s">
        <v>5019</v>
      </c>
      <c r="P3907" s="31">
        <v>2.3929999999999998</v>
      </c>
    </row>
    <row r="3908" spans="1:16" x14ac:dyDescent="0.35">
      <c r="A3908" s="2" t="s">
        <v>293</v>
      </c>
      <c r="B3908" s="27">
        <v>2</v>
      </c>
      <c r="C3908" s="2" t="s">
        <v>302</v>
      </c>
      <c r="D3908" s="11" t="s">
        <v>227</v>
      </c>
      <c r="E3908" s="11"/>
      <c r="F3908" s="11" t="s">
        <v>114</v>
      </c>
      <c r="G3908" s="11" t="s">
        <v>608</v>
      </c>
      <c r="H3908" s="11" t="s">
        <v>7299</v>
      </c>
      <c r="I3908" s="68"/>
      <c r="J3908" s="68" t="s">
        <v>2040</v>
      </c>
      <c r="K3908" s="68"/>
      <c r="L3908" s="68"/>
      <c r="M3908" s="68"/>
      <c r="N3908" s="68" t="s">
        <v>2040</v>
      </c>
      <c r="O3908" s="31" t="s">
        <v>5020</v>
      </c>
      <c r="P3908" s="31">
        <v>1.7230000000000001</v>
      </c>
    </row>
    <row r="3909" spans="1:16" x14ac:dyDescent="0.35">
      <c r="A3909" s="2" t="s">
        <v>293</v>
      </c>
      <c r="B3909" s="27">
        <v>2</v>
      </c>
      <c r="C3909" s="2" t="s">
        <v>302</v>
      </c>
      <c r="D3909" s="11" t="s">
        <v>227</v>
      </c>
      <c r="E3909" s="11"/>
      <c r="F3909" s="11" t="s">
        <v>114</v>
      </c>
      <c r="G3909" s="11" t="s">
        <v>608</v>
      </c>
      <c r="H3909" s="11" t="s">
        <v>7295</v>
      </c>
      <c r="I3909" s="68"/>
      <c r="J3909" s="68" t="s">
        <v>2040</v>
      </c>
      <c r="K3909" s="68"/>
      <c r="L3909" s="68"/>
      <c r="M3909" s="68" t="s">
        <v>2040</v>
      </c>
      <c r="N3909" s="68" t="s">
        <v>2040</v>
      </c>
      <c r="O3909" s="31" t="s">
        <v>5021</v>
      </c>
      <c r="P3909" s="31">
        <v>1.7230000000000001</v>
      </c>
    </row>
    <row r="3910" spans="1:16" x14ac:dyDescent="0.35">
      <c r="A3910" s="2" t="s">
        <v>293</v>
      </c>
      <c r="B3910" s="27">
        <v>2</v>
      </c>
      <c r="C3910" s="2" t="s">
        <v>302</v>
      </c>
      <c r="D3910" s="11" t="s">
        <v>227</v>
      </c>
      <c r="E3910" s="11"/>
      <c r="F3910" s="11" t="s">
        <v>114</v>
      </c>
      <c r="G3910" s="11" t="s">
        <v>608</v>
      </c>
      <c r="H3910" s="11" t="s">
        <v>7297</v>
      </c>
      <c r="I3910" s="68" t="s">
        <v>2040</v>
      </c>
      <c r="J3910" s="68" t="s">
        <v>2040</v>
      </c>
      <c r="K3910" s="68"/>
      <c r="L3910" s="68"/>
      <c r="M3910" s="68"/>
      <c r="N3910" s="68" t="s">
        <v>2040</v>
      </c>
      <c r="O3910" s="31" t="s">
        <v>5022</v>
      </c>
      <c r="P3910" s="31">
        <v>2.0099999999999998</v>
      </c>
    </row>
    <row r="3911" spans="1:16" x14ac:dyDescent="0.35">
      <c r="A3911" s="2" t="s">
        <v>293</v>
      </c>
      <c r="B3911" s="27">
        <v>2</v>
      </c>
      <c r="C3911" s="2" t="s">
        <v>302</v>
      </c>
      <c r="D3911" s="11" t="s">
        <v>227</v>
      </c>
      <c r="E3911" s="11"/>
      <c r="F3911" s="11" t="s">
        <v>114</v>
      </c>
      <c r="G3911" s="11" t="s">
        <v>608</v>
      </c>
      <c r="H3911" s="11" t="s">
        <v>7291</v>
      </c>
      <c r="I3911" s="68" t="s">
        <v>2040</v>
      </c>
      <c r="J3911" s="68" t="s">
        <v>2040</v>
      </c>
      <c r="K3911" s="68"/>
      <c r="L3911" s="68"/>
      <c r="M3911" s="68" t="s">
        <v>2040</v>
      </c>
      <c r="N3911" s="68" t="s">
        <v>2040</v>
      </c>
      <c r="O3911" s="31" t="s">
        <v>5023</v>
      </c>
      <c r="P3911" s="31">
        <v>2.0099999999999998</v>
      </c>
    </row>
    <row r="3912" spans="1:16" x14ac:dyDescent="0.35">
      <c r="A3912" s="2" t="s">
        <v>293</v>
      </c>
      <c r="B3912" s="27">
        <v>2</v>
      </c>
      <c r="C3912" s="2" t="s">
        <v>302</v>
      </c>
      <c r="D3912" s="11" t="s">
        <v>227</v>
      </c>
      <c r="E3912" s="11"/>
      <c r="F3912" s="11" t="s">
        <v>102</v>
      </c>
      <c r="G3912" s="11" t="s">
        <v>608</v>
      </c>
      <c r="H3912" s="11" t="s">
        <v>7269</v>
      </c>
      <c r="I3912" s="68"/>
      <c r="J3912" s="68"/>
      <c r="K3912" s="68"/>
      <c r="L3912" s="68"/>
      <c r="M3912" s="68"/>
      <c r="N3912" s="68"/>
      <c r="O3912" s="31" t="s">
        <v>1719</v>
      </c>
      <c r="P3912" s="31">
        <v>2.7120000000000002</v>
      </c>
    </row>
    <row r="3913" spans="1:16" x14ac:dyDescent="0.35">
      <c r="A3913" s="2" t="s">
        <v>293</v>
      </c>
      <c r="B3913" s="27">
        <v>2</v>
      </c>
      <c r="C3913" s="2" t="s">
        <v>302</v>
      </c>
      <c r="D3913" s="11" t="s">
        <v>227</v>
      </c>
      <c r="E3913" s="11"/>
      <c r="F3913" s="11" t="s">
        <v>102</v>
      </c>
      <c r="G3913" s="11" t="s">
        <v>608</v>
      </c>
      <c r="H3913" s="11" t="s">
        <v>7279</v>
      </c>
      <c r="I3913" s="68"/>
      <c r="J3913" s="68"/>
      <c r="K3913" s="68"/>
      <c r="L3913" s="68"/>
      <c r="M3913" s="68" t="s">
        <v>2040</v>
      </c>
      <c r="N3913" s="68"/>
      <c r="O3913" s="31" t="s">
        <v>5024</v>
      </c>
      <c r="P3913" s="31">
        <v>2.17</v>
      </c>
    </row>
    <row r="3914" spans="1:16" x14ac:dyDescent="0.35">
      <c r="A3914" s="2" t="s">
        <v>293</v>
      </c>
      <c r="B3914" s="27">
        <v>2</v>
      </c>
      <c r="C3914" s="2" t="s">
        <v>302</v>
      </c>
      <c r="D3914" s="11" t="s">
        <v>227</v>
      </c>
      <c r="E3914" s="11"/>
      <c r="F3914" s="11" t="s">
        <v>102</v>
      </c>
      <c r="G3914" s="11" t="s">
        <v>608</v>
      </c>
      <c r="H3914" s="11" t="s">
        <v>7285</v>
      </c>
      <c r="I3914" s="68" t="s">
        <v>2040</v>
      </c>
      <c r="J3914" s="68"/>
      <c r="K3914" s="68"/>
      <c r="L3914" s="68"/>
      <c r="M3914" s="68"/>
      <c r="N3914" s="68"/>
      <c r="O3914" s="31" t="s">
        <v>5025</v>
      </c>
      <c r="P3914" s="31">
        <v>3.1190000000000002</v>
      </c>
    </row>
    <row r="3915" spans="1:16" x14ac:dyDescent="0.35">
      <c r="A3915" s="2" t="s">
        <v>293</v>
      </c>
      <c r="B3915" s="27">
        <v>2</v>
      </c>
      <c r="C3915" s="2" t="s">
        <v>302</v>
      </c>
      <c r="D3915" s="11" t="s">
        <v>227</v>
      </c>
      <c r="E3915" s="11"/>
      <c r="F3915" s="11" t="s">
        <v>102</v>
      </c>
      <c r="G3915" s="11" t="s">
        <v>608</v>
      </c>
      <c r="H3915" s="11" t="s">
        <v>7273</v>
      </c>
      <c r="I3915" s="68" t="s">
        <v>2040</v>
      </c>
      <c r="J3915" s="68"/>
      <c r="K3915" s="68"/>
      <c r="L3915" s="68"/>
      <c r="M3915" s="68" t="s">
        <v>2040</v>
      </c>
      <c r="N3915" s="68"/>
      <c r="O3915" s="31" t="s">
        <v>5026</v>
      </c>
      <c r="P3915" s="31">
        <v>3.1190000000000002</v>
      </c>
    </row>
    <row r="3916" spans="1:16" x14ac:dyDescent="0.35">
      <c r="A3916" s="2" t="s">
        <v>293</v>
      </c>
      <c r="B3916" s="27">
        <v>2</v>
      </c>
      <c r="C3916" s="2" t="s">
        <v>302</v>
      </c>
      <c r="D3916" s="11" t="s">
        <v>227</v>
      </c>
      <c r="E3916" s="11"/>
      <c r="F3916" s="11" t="s">
        <v>102</v>
      </c>
      <c r="G3916" s="11" t="s">
        <v>608</v>
      </c>
      <c r="H3916" s="11" t="s">
        <v>7288</v>
      </c>
      <c r="I3916" s="68"/>
      <c r="J3916" s="68"/>
      <c r="K3916" s="68"/>
      <c r="L3916" s="68"/>
      <c r="M3916" s="68"/>
      <c r="N3916" s="68" t="s">
        <v>2040</v>
      </c>
      <c r="O3916" s="31" t="s">
        <v>5027</v>
      </c>
      <c r="P3916" s="31">
        <v>2.17</v>
      </c>
    </row>
    <row r="3917" spans="1:16" x14ac:dyDescent="0.35">
      <c r="A3917" s="2" t="s">
        <v>293</v>
      </c>
      <c r="B3917" s="27">
        <v>2</v>
      </c>
      <c r="C3917" s="2" t="s">
        <v>302</v>
      </c>
      <c r="D3917" s="11" t="s">
        <v>227</v>
      </c>
      <c r="E3917" s="11"/>
      <c r="F3917" s="11" t="s">
        <v>102</v>
      </c>
      <c r="G3917" s="11" t="s">
        <v>608</v>
      </c>
      <c r="H3917" s="11" t="s">
        <v>7276</v>
      </c>
      <c r="I3917" s="68"/>
      <c r="J3917" s="68"/>
      <c r="K3917" s="68"/>
      <c r="L3917" s="68"/>
      <c r="M3917" s="68" t="s">
        <v>2040</v>
      </c>
      <c r="N3917" s="68" t="s">
        <v>2040</v>
      </c>
      <c r="O3917" s="31" t="s">
        <v>5028</v>
      </c>
      <c r="P3917" s="31">
        <v>1.627</v>
      </c>
    </row>
    <row r="3918" spans="1:16" x14ac:dyDescent="0.35">
      <c r="A3918" s="2" t="s">
        <v>293</v>
      </c>
      <c r="B3918" s="27">
        <v>2</v>
      </c>
      <c r="C3918" s="2" t="s">
        <v>302</v>
      </c>
      <c r="D3918" s="11" t="s">
        <v>227</v>
      </c>
      <c r="E3918" s="11"/>
      <c r="F3918" s="11" t="s">
        <v>102</v>
      </c>
      <c r="G3918" s="11" t="s">
        <v>608</v>
      </c>
      <c r="H3918" s="11" t="s">
        <v>7282</v>
      </c>
      <c r="I3918" s="68" t="s">
        <v>2040</v>
      </c>
      <c r="J3918" s="68"/>
      <c r="K3918" s="68"/>
      <c r="L3918" s="68"/>
      <c r="M3918" s="68"/>
      <c r="N3918" s="68" t="s">
        <v>2040</v>
      </c>
      <c r="O3918" s="31" t="s">
        <v>5029</v>
      </c>
      <c r="P3918" s="31">
        <v>2.5760000000000001</v>
      </c>
    </row>
    <row r="3919" spans="1:16" x14ac:dyDescent="0.35">
      <c r="A3919" s="2" t="s">
        <v>293</v>
      </c>
      <c r="B3919" s="27">
        <v>2</v>
      </c>
      <c r="C3919" s="2" t="s">
        <v>302</v>
      </c>
      <c r="D3919" s="11" t="s">
        <v>227</v>
      </c>
      <c r="E3919" s="11"/>
      <c r="F3919" s="11" t="s">
        <v>102</v>
      </c>
      <c r="G3919" s="11" t="s">
        <v>608</v>
      </c>
      <c r="H3919" s="11" t="s">
        <v>7272</v>
      </c>
      <c r="I3919" s="68" t="s">
        <v>2040</v>
      </c>
      <c r="J3919" s="68"/>
      <c r="K3919" s="68"/>
      <c r="L3919" s="68"/>
      <c r="M3919" s="68" t="s">
        <v>2040</v>
      </c>
      <c r="N3919" s="68" t="s">
        <v>2040</v>
      </c>
      <c r="O3919" s="31" t="s">
        <v>5030</v>
      </c>
      <c r="P3919" s="31">
        <v>2.5760000000000001</v>
      </c>
    </row>
    <row r="3920" spans="1:16" x14ac:dyDescent="0.35">
      <c r="A3920" s="2" t="s">
        <v>293</v>
      </c>
      <c r="B3920" s="27">
        <v>2</v>
      </c>
      <c r="C3920" s="2" t="s">
        <v>302</v>
      </c>
      <c r="D3920" s="11" t="s">
        <v>227</v>
      </c>
      <c r="E3920" s="11"/>
      <c r="F3920" s="11" t="s">
        <v>102</v>
      </c>
      <c r="G3920" s="11" t="s">
        <v>608</v>
      </c>
      <c r="H3920" s="11" t="s">
        <v>5867</v>
      </c>
      <c r="I3920" s="68"/>
      <c r="J3920" s="68" t="s">
        <v>2040</v>
      </c>
      <c r="K3920" s="68"/>
      <c r="L3920" s="68"/>
      <c r="M3920" s="68"/>
      <c r="N3920" s="68"/>
      <c r="O3920" s="31" t="s">
        <v>5031</v>
      </c>
      <c r="P3920" s="31">
        <v>2.9830000000000001</v>
      </c>
    </row>
    <row r="3921" spans="1:16" x14ac:dyDescent="0.35">
      <c r="A3921" s="2" t="s">
        <v>293</v>
      </c>
      <c r="B3921" s="27">
        <v>2</v>
      </c>
      <c r="C3921" s="2" t="s">
        <v>302</v>
      </c>
      <c r="D3921" s="11" t="s">
        <v>227</v>
      </c>
      <c r="E3921" s="11"/>
      <c r="F3921" s="11" t="s">
        <v>102</v>
      </c>
      <c r="G3921" s="11" t="s">
        <v>608</v>
      </c>
      <c r="H3921" s="11" t="s">
        <v>7296</v>
      </c>
      <c r="I3921" s="68"/>
      <c r="J3921" s="68" t="s">
        <v>2040</v>
      </c>
      <c r="K3921" s="68"/>
      <c r="L3921" s="68"/>
      <c r="M3921" s="68" t="s">
        <v>2040</v>
      </c>
      <c r="N3921" s="68"/>
      <c r="O3921" s="31" t="s">
        <v>5032</v>
      </c>
      <c r="P3921" s="31">
        <v>2.9830000000000001</v>
      </c>
    </row>
    <row r="3922" spans="1:16" x14ac:dyDescent="0.35">
      <c r="A3922" s="2" t="s">
        <v>293</v>
      </c>
      <c r="B3922" s="27">
        <v>2</v>
      </c>
      <c r="C3922" s="2" t="s">
        <v>302</v>
      </c>
      <c r="D3922" s="11" t="s">
        <v>227</v>
      </c>
      <c r="E3922" s="11"/>
      <c r="F3922" s="11" t="s">
        <v>102</v>
      </c>
      <c r="G3922" s="11" t="s">
        <v>608</v>
      </c>
      <c r="H3922" s="11" t="s">
        <v>7298</v>
      </c>
      <c r="I3922" s="68" t="s">
        <v>2040</v>
      </c>
      <c r="J3922" s="68" t="s">
        <v>2040</v>
      </c>
      <c r="K3922" s="68"/>
      <c r="L3922" s="68"/>
      <c r="M3922" s="68"/>
      <c r="N3922" s="68"/>
      <c r="O3922" s="31" t="s">
        <v>5033</v>
      </c>
      <c r="P3922" s="31">
        <v>3.39</v>
      </c>
    </row>
    <row r="3923" spans="1:16" x14ac:dyDescent="0.35">
      <c r="A3923" s="2" t="s">
        <v>293</v>
      </c>
      <c r="B3923" s="27">
        <v>2</v>
      </c>
      <c r="C3923" s="2" t="s">
        <v>302</v>
      </c>
      <c r="D3923" s="11" t="s">
        <v>227</v>
      </c>
      <c r="E3923" s="11"/>
      <c r="F3923" s="11" t="s">
        <v>102</v>
      </c>
      <c r="G3923" s="11" t="s">
        <v>608</v>
      </c>
      <c r="H3923" s="11" t="s">
        <v>7294</v>
      </c>
      <c r="I3923" s="68" t="s">
        <v>2040</v>
      </c>
      <c r="J3923" s="68" t="s">
        <v>2040</v>
      </c>
      <c r="K3923" s="68"/>
      <c r="L3923" s="68"/>
      <c r="M3923" s="68" t="s">
        <v>2040</v>
      </c>
      <c r="N3923" s="68"/>
      <c r="O3923" s="31" t="s">
        <v>5034</v>
      </c>
      <c r="P3923" s="31">
        <v>3.39</v>
      </c>
    </row>
    <row r="3924" spans="1:16" x14ac:dyDescent="0.35">
      <c r="A3924" s="2" t="s">
        <v>293</v>
      </c>
      <c r="B3924" s="27">
        <v>2</v>
      </c>
      <c r="C3924" s="2" t="s">
        <v>302</v>
      </c>
      <c r="D3924" s="11" t="s">
        <v>227</v>
      </c>
      <c r="E3924" s="11"/>
      <c r="F3924" s="11" t="s">
        <v>102</v>
      </c>
      <c r="G3924" s="11" t="s">
        <v>608</v>
      </c>
      <c r="H3924" s="11" t="s">
        <v>7299</v>
      </c>
      <c r="I3924" s="68"/>
      <c r="J3924" s="68" t="s">
        <v>2040</v>
      </c>
      <c r="K3924" s="68"/>
      <c r="L3924" s="68"/>
      <c r="M3924" s="68"/>
      <c r="N3924" s="68" t="s">
        <v>2040</v>
      </c>
      <c r="O3924" s="31" t="s">
        <v>5035</v>
      </c>
      <c r="P3924" s="31">
        <v>2.4409999999999998</v>
      </c>
    </row>
    <row r="3925" spans="1:16" x14ac:dyDescent="0.35">
      <c r="A3925" s="2" t="s">
        <v>293</v>
      </c>
      <c r="B3925" s="27">
        <v>2</v>
      </c>
      <c r="C3925" s="2" t="s">
        <v>302</v>
      </c>
      <c r="D3925" s="11" t="s">
        <v>227</v>
      </c>
      <c r="E3925" s="11"/>
      <c r="F3925" s="11" t="s">
        <v>102</v>
      </c>
      <c r="G3925" s="11" t="s">
        <v>608</v>
      </c>
      <c r="H3925" s="11" t="s">
        <v>7295</v>
      </c>
      <c r="I3925" s="68"/>
      <c r="J3925" s="68" t="s">
        <v>2040</v>
      </c>
      <c r="K3925" s="68"/>
      <c r="L3925" s="68"/>
      <c r="M3925" s="68" t="s">
        <v>2040</v>
      </c>
      <c r="N3925" s="68" t="s">
        <v>2040</v>
      </c>
      <c r="O3925" s="31" t="s">
        <v>5036</v>
      </c>
      <c r="P3925" s="31">
        <v>2.4409999999999998</v>
      </c>
    </row>
    <row r="3926" spans="1:16" x14ac:dyDescent="0.35">
      <c r="A3926" s="2" t="s">
        <v>293</v>
      </c>
      <c r="B3926" s="27">
        <v>2</v>
      </c>
      <c r="C3926" s="2" t="s">
        <v>302</v>
      </c>
      <c r="D3926" s="11" t="s">
        <v>227</v>
      </c>
      <c r="E3926" s="11"/>
      <c r="F3926" s="11" t="s">
        <v>102</v>
      </c>
      <c r="G3926" s="11" t="s">
        <v>608</v>
      </c>
      <c r="H3926" s="11" t="s">
        <v>7297</v>
      </c>
      <c r="I3926" s="68" t="s">
        <v>2040</v>
      </c>
      <c r="J3926" s="68" t="s">
        <v>2040</v>
      </c>
      <c r="K3926" s="68"/>
      <c r="L3926" s="68"/>
      <c r="M3926" s="68"/>
      <c r="N3926" s="68" t="s">
        <v>2040</v>
      </c>
      <c r="O3926" s="31" t="s">
        <v>5037</v>
      </c>
      <c r="P3926" s="31">
        <v>2.8479999999999999</v>
      </c>
    </row>
    <row r="3927" spans="1:16" x14ac:dyDescent="0.35">
      <c r="A3927" s="2" t="s">
        <v>293</v>
      </c>
      <c r="B3927" s="27">
        <v>2</v>
      </c>
      <c r="C3927" s="2" t="s">
        <v>302</v>
      </c>
      <c r="D3927" s="11" t="s">
        <v>227</v>
      </c>
      <c r="E3927" s="11"/>
      <c r="F3927" s="11" t="s">
        <v>102</v>
      </c>
      <c r="G3927" s="11" t="s">
        <v>608</v>
      </c>
      <c r="H3927" s="11" t="s">
        <v>7291</v>
      </c>
      <c r="I3927" s="68" t="s">
        <v>2040</v>
      </c>
      <c r="J3927" s="68" t="s">
        <v>2040</v>
      </c>
      <c r="K3927" s="68"/>
      <c r="L3927" s="68"/>
      <c r="M3927" s="68" t="s">
        <v>2040</v>
      </c>
      <c r="N3927" s="68" t="s">
        <v>2040</v>
      </c>
      <c r="O3927" s="31" t="s">
        <v>5038</v>
      </c>
      <c r="P3927" s="31">
        <v>2.8479999999999999</v>
      </c>
    </row>
    <row r="3928" spans="1:16" x14ac:dyDescent="0.35">
      <c r="A3928" s="2" t="s">
        <v>293</v>
      </c>
      <c r="B3928" s="27">
        <v>2</v>
      </c>
      <c r="C3928" s="2" t="s">
        <v>302</v>
      </c>
      <c r="D3928" s="11" t="s">
        <v>229</v>
      </c>
      <c r="E3928" s="11"/>
      <c r="F3928" s="33" t="s">
        <v>608</v>
      </c>
      <c r="G3928" s="33" t="s">
        <v>99</v>
      </c>
      <c r="H3928" s="11" t="s">
        <v>7269</v>
      </c>
      <c r="I3928" s="67"/>
      <c r="J3928" s="67"/>
      <c r="K3928" s="67"/>
      <c r="L3928" s="67"/>
      <c r="M3928" s="67"/>
      <c r="N3928" s="67"/>
      <c r="O3928" s="31" t="s">
        <v>1720</v>
      </c>
      <c r="P3928" s="31">
        <v>2.7120000000000002</v>
      </c>
    </row>
    <row r="3929" spans="1:16" x14ac:dyDescent="0.35">
      <c r="A3929" s="2" t="s">
        <v>293</v>
      </c>
      <c r="B3929" s="27">
        <v>2</v>
      </c>
      <c r="C3929" s="2" t="s">
        <v>302</v>
      </c>
      <c r="D3929" s="11" t="s">
        <v>229</v>
      </c>
      <c r="E3929" s="11"/>
      <c r="F3929" s="33" t="s">
        <v>608</v>
      </c>
      <c r="G3929" s="33" t="s">
        <v>99</v>
      </c>
      <c r="H3929" s="11" t="s">
        <v>7279</v>
      </c>
      <c r="I3929" s="68"/>
      <c r="J3929" s="68"/>
      <c r="K3929" s="68"/>
      <c r="L3929" s="68"/>
      <c r="M3929" s="68" t="s">
        <v>2040</v>
      </c>
      <c r="N3929" s="68"/>
      <c r="O3929" s="31" t="s">
        <v>5039</v>
      </c>
      <c r="P3929" s="31">
        <v>2.17</v>
      </c>
    </row>
    <row r="3930" spans="1:16" x14ac:dyDescent="0.35">
      <c r="A3930" s="2" t="s">
        <v>293</v>
      </c>
      <c r="B3930" s="27">
        <v>2</v>
      </c>
      <c r="C3930" s="2" t="s">
        <v>302</v>
      </c>
      <c r="D3930" s="11" t="s">
        <v>229</v>
      </c>
      <c r="E3930" s="11"/>
      <c r="F3930" s="33" t="s">
        <v>608</v>
      </c>
      <c r="G3930" s="33" t="s">
        <v>99</v>
      </c>
      <c r="H3930" s="11" t="s">
        <v>7285</v>
      </c>
      <c r="I3930" s="68" t="s">
        <v>2040</v>
      </c>
      <c r="J3930" s="68"/>
      <c r="K3930" s="68"/>
      <c r="L3930" s="68"/>
      <c r="M3930" s="68"/>
      <c r="N3930" s="68"/>
      <c r="O3930" s="31" t="s">
        <v>5040</v>
      </c>
      <c r="P3930" s="31">
        <v>3.1190000000000002</v>
      </c>
    </row>
    <row r="3931" spans="1:16" x14ac:dyDescent="0.35">
      <c r="A3931" s="2" t="s">
        <v>293</v>
      </c>
      <c r="B3931" s="27">
        <v>2</v>
      </c>
      <c r="C3931" s="2" t="s">
        <v>302</v>
      </c>
      <c r="D3931" s="11" t="s">
        <v>229</v>
      </c>
      <c r="E3931" s="11"/>
      <c r="F3931" s="33" t="s">
        <v>608</v>
      </c>
      <c r="G3931" s="33" t="s">
        <v>99</v>
      </c>
      <c r="H3931" s="11" t="s">
        <v>7273</v>
      </c>
      <c r="I3931" s="68" t="s">
        <v>2040</v>
      </c>
      <c r="J3931" s="68"/>
      <c r="K3931" s="68"/>
      <c r="L3931" s="68"/>
      <c r="M3931" s="68" t="s">
        <v>2040</v>
      </c>
      <c r="N3931" s="68"/>
      <c r="O3931" s="31" t="s">
        <v>5041</v>
      </c>
      <c r="P3931" s="31">
        <v>3.1190000000000002</v>
      </c>
    </row>
    <row r="3932" spans="1:16" x14ac:dyDescent="0.35">
      <c r="A3932" s="2" t="s">
        <v>293</v>
      </c>
      <c r="B3932" s="27">
        <v>2</v>
      </c>
      <c r="C3932" s="2" t="s">
        <v>302</v>
      </c>
      <c r="D3932" s="11" t="s">
        <v>229</v>
      </c>
      <c r="E3932" s="11"/>
      <c r="F3932" s="33" t="s">
        <v>608</v>
      </c>
      <c r="G3932" s="33" t="s">
        <v>99</v>
      </c>
      <c r="H3932" s="11" t="s">
        <v>7288</v>
      </c>
      <c r="I3932" s="68"/>
      <c r="J3932" s="68"/>
      <c r="K3932" s="68"/>
      <c r="L3932" s="68"/>
      <c r="M3932" s="68"/>
      <c r="N3932" s="68" t="s">
        <v>2040</v>
      </c>
      <c r="O3932" s="31" t="s">
        <v>5042</v>
      </c>
      <c r="P3932" s="31">
        <v>2.17</v>
      </c>
    </row>
    <row r="3933" spans="1:16" x14ac:dyDescent="0.35">
      <c r="A3933" s="2" t="s">
        <v>293</v>
      </c>
      <c r="B3933" s="27">
        <v>2</v>
      </c>
      <c r="C3933" s="2" t="s">
        <v>302</v>
      </c>
      <c r="D3933" s="11" t="s">
        <v>229</v>
      </c>
      <c r="E3933" s="11"/>
      <c r="F3933" s="33" t="s">
        <v>608</v>
      </c>
      <c r="G3933" s="33" t="s">
        <v>99</v>
      </c>
      <c r="H3933" s="11" t="s">
        <v>7276</v>
      </c>
      <c r="I3933" s="68"/>
      <c r="J3933" s="68"/>
      <c r="K3933" s="68"/>
      <c r="L3933" s="68"/>
      <c r="M3933" s="68" t="s">
        <v>2040</v>
      </c>
      <c r="N3933" s="68" t="s">
        <v>2040</v>
      </c>
      <c r="O3933" s="31" t="s">
        <v>5043</v>
      </c>
      <c r="P3933" s="31">
        <v>1.627</v>
      </c>
    </row>
    <row r="3934" spans="1:16" x14ac:dyDescent="0.35">
      <c r="A3934" s="2" t="s">
        <v>293</v>
      </c>
      <c r="B3934" s="27">
        <v>2</v>
      </c>
      <c r="C3934" s="2" t="s">
        <v>302</v>
      </c>
      <c r="D3934" s="11" t="s">
        <v>229</v>
      </c>
      <c r="E3934" s="11"/>
      <c r="F3934" s="33" t="s">
        <v>608</v>
      </c>
      <c r="G3934" s="33" t="s">
        <v>99</v>
      </c>
      <c r="H3934" s="11" t="s">
        <v>7282</v>
      </c>
      <c r="I3934" s="68" t="s">
        <v>2040</v>
      </c>
      <c r="J3934" s="68"/>
      <c r="K3934" s="68"/>
      <c r="L3934" s="68"/>
      <c r="M3934" s="68"/>
      <c r="N3934" s="68" t="s">
        <v>2040</v>
      </c>
      <c r="O3934" s="31" t="s">
        <v>5044</v>
      </c>
      <c r="P3934" s="31">
        <v>2.5760000000000001</v>
      </c>
    </row>
    <row r="3935" spans="1:16" x14ac:dyDescent="0.35">
      <c r="A3935" s="2" t="s">
        <v>293</v>
      </c>
      <c r="B3935" s="27">
        <v>2</v>
      </c>
      <c r="C3935" s="2" t="s">
        <v>302</v>
      </c>
      <c r="D3935" s="11" t="s">
        <v>229</v>
      </c>
      <c r="E3935" s="11"/>
      <c r="F3935" s="33" t="s">
        <v>608</v>
      </c>
      <c r="G3935" s="33" t="s">
        <v>99</v>
      </c>
      <c r="H3935" s="11" t="s">
        <v>7272</v>
      </c>
      <c r="I3935" s="68" t="s">
        <v>2040</v>
      </c>
      <c r="J3935" s="68"/>
      <c r="K3935" s="68"/>
      <c r="L3935" s="68"/>
      <c r="M3935" s="68" t="s">
        <v>2040</v>
      </c>
      <c r="N3935" s="68" t="s">
        <v>2040</v>
      </c>
      <c r="O3935" s="31" t="s">
        <v>5045</v>
      </c>
      <c r="P3935" s="31">
        <v>2.5760000000000001</v>
      </c>
    </row>
    <row r="3936" spans="1:16" x14ac:dyDescent="0.35">
      <c r="A3936" s="2" t="s">
        <v>293</v>
      </c>
      <c r="B3936" s="27">
        <v>2</v>
      </c>
      <c r="C3936" s="2" t="s">
        <v>302</v>
      </c>
      <c r="D3936" s="11" t="s">
        <v>229</v>
      </c>
      <c r="E3936" s="11"/>
      <c r="F3936" s="32" t="s">
        <v>608</v>
      </c>
      <c r="G3936" s="11" t="s">
        <v>659</v>
      </c>
      <c r="H3936" s="11" t="s">
        <v>7269</v>
      </c>
      <c r="I3936" s="68"/>
      <c r="J3936" s="68"/>
      <c r="K3936" s="68"/>
      <c r="L3936" s="68"/>
      <c r="M3936" s="68"/>
      <c r="N3936" s="68"/>
      <c r="O3936" s="31" t="s">
        <v>1721</v>
      </c>
      <c r="P3936" s="31">
        <v>4.234</v>
      </c>
    </row>
    <row r="3937" spans="1:16" x14ac:dyDescent="0.35">
      <c r="A3937" s="2" t="s">
        <v>293</v>
      </c>
      <c r="B3937" s="27">
        <v>2</v>
      </c>
      <c r="C3937" s="2" t="s">
        <v>302</v>
      </c>
      <c r="D3937" s="11" t="s">
        <v>229</v>
      </c>
      <c r="E3937" s="11"/>
      <c r="F3937" s="32" t="s">
        <v>608</v>
      </c>
      <c r="G3937" s="11" t="s">
        <v>659</v>
      </c>
      <c r="H3937" s="11" t="s">
        <v>7279</v>
      </c>
      <c r="I3937" s="68"/>
      <c r="J3937" s="68"/>
      <c r="K3937" s="68"/>
      <c r="L3937" s="68"/>
      <c r="M3937" s="68" t="s">
        <v>2040</v>
      </c>
      <c r="N3937" s="68"/>
      <c r="O3937" s="31" t="s">
        <v>5046</v>
      </c>
      <c r="P3937" s="31">
        <v>3.387</v>
      </c>
    </row>
    <row r="3938" spans="1:16" x14ac:dyDescent="0.35">
      <c r="A3938" s="2" t="s">
        <v>293</v>
      </c>
      <c r="B3938" s="27">
        <v>2</v>
      </c>
      <c r="C3938" s="2" t="s">
        <v>302</v>
      </c>
      <c r="D3938" s="11" t="s">
        <v>229</v>
      </c>
      <c r="E3938" s="11"/>
      <c r="F3938" s="32" t="s">
        <v>608</v>
      </c>
      <c r="G3938" s="11" t="s">
        <v>659</v>
      </c>
      <c r="H3938" s="11" t="s">
        <v>7285</v>
      </c>
      <c r="I3938" s="68" t="s">
        <v>2040</v>
      </c>
      <c r="J3938" s="68"/>
      <c r="K3938" s="68"/>
      <c r="L3938" s="68"/>
      <c r="M3938" s="68"/>
      <c r="N3938" s="68"/>
      <c r="O3938" s="31" t="s">
        <v>5047</v>
      </c>
      <c r="P3938" s="31">
        <v>4.8689999999999998</v>
      </c>
    </row>
    <row r="3939" spans="1:16" x14ac:dyDescent="0.35">
      <c r="A3939" s="2" t="s">
        <v>293</v>
      </c>
      <c r="B3939" s="27">
        <v>2</v>
      </c>
      <c r="C3939" s="2" t="s">
        <v>302</v>
      </c>
      <c r="D3939" s="11" t="s">
        <v>229</v>
      </c>
      <c r="E3939" s="11"/>
      <c r="F3939" s="32" t="s">
        <v>608</v>
      </c>
      <c r="G3939" s="11" t="s">
        <v>659</v>
      </c>
      <c r="H3939" s="11" t="s">
        <v>7273</v>
      </c>
      <c r="I3939" s="68" t="s">
        <v>2040</v>
      </c>
      <c r="J3939" s="68"/>
      <c r="K3939" s="68"/>
      <c r="L3939" s="68"/>
      <c r="M3939" s="68" t="s">
        <v>2040</v>
      </c>
      <c r="N3939" s="68"/>
      <c r="O3939" s="31" t="s">
        <v>5048</v>
      </c>
      <c r="P3939" s="31">
        <v>4.8689999999999998</v>
      </c>
    </row>
    <row r="3940" spans="1:16" x14ac:dyDescent="0.35">
      <c r="A3940" s="2" t="s">
        <v>293</v>
      </c>
      <c r="B3940" s="27">
        <v>2</v>
      </c>
      <c r="C3940" s="2" t="s">
        <v>302</v>
      </c>
      <c r="D3940" s="11" t="s">
        <v>229</v>
      </c>
      <c r="E3940" s="11"/>
      <c r="F3940" s="32" t="s">
        <v>608</v>
      </c>
      <c r="G3940" s="11" t="s">
        <v>659</v>
      </c>
      <c r="H3940" s="11" t="s">
        <v>7288</v>
      </c>
      <c r="I3940" s="68"/>
      <c r="J3940" s="68"/>
      <c r="K3940" s="68"/>
      <c r="L3940" s="68"/>
      <c r="M3940" s="68"/>
      <c r="N3940" s="68" t="s">
        <v>2040</v>
      </c>
      <c r="O3940" s="31" t="s">
        <v>5049</v>
      </c>
      <c r="P3940" s="31">
        <v>3.387</v>
      </c>
    </row>
    <row r="3941" spans="1:16" x14ac:dyDescent="0.35">
      <c r="A3941" s="2" t="s">
        <v>293</v>
      </c>
      <c r="B3941" s="27">
        <v>2</v>
      </c>
      <c r="C3941" s="2" t="s">
        <v>302</v>
      </c>
      <c r="D3941" s="11" t="s">
        <v>229</v>
      </c>
      <c r="E3941" s="11"/>
      <c r="F3941" s="32" t="s">
        <v>608</v>
      </c>
      <c r="G3941" s="11" t="s">
        <v>659</v>
      </c>
      <c r="H3941" s="11" t="s">
        <v>7276</v>
      </c>
      <c r="I3941" s="68"/>
      <c r="J3941" s="68"/>
      <c r="K3941" s="68"/>
      <c r="L3941" s="68"/>
      <c r="M3941" s="68" t="s">
        <v>2040</v>
      </c>
      <c r="N3941" s="68" t="s">
        <v>2040</v>
      </c>
      <c r="O3941" s="31" t="s">
        <v>5050</v>
      </c>
      <c r="P3941" s="31">
        <v>2.54</v>
      </c>
    </row>
    <row r="3942" spans="1:16" x14ac:dyDescent="0.35">
      <c r="A3942" s="2" t="s">
        <v>293</v>
      </c>
      <c r="B3942" s="27">
        <v>2</v>
      </c>
      <c r="C3942" s="2" t="s">
        <v>302</v>
      </c>
      <c r="D3942" s="11" t="s">
        <v>229</v>
      </c>
      <c r="E3942" s="11"/>
      <c r="F3942" s="32" t="s">
        <v>608</v>
      </c>
      <c r="G3942" s="11" t="s">
        <v>659</v>
      </c>
      <c r="H3942" s="11" t="s">
        <v>7282</v>
      </c>
      <c r="I3942" s="68" t="s">
        <v>2040</v>
      </c>
      <c r="J3942" s="68"/>
      <c r="K3942" s="68"/>
      <c r="L3942" s="68"/>
      <c r="M3942" s="68"/>
      <c r="N3942" s="68" t="s">
        <v>2040</v>
      </c>
      <c r="O3942" s="31" t="s">
        <v>5051</v>
      </c>
      <c r="P3942" s="31">
        <v>4.0220000000000002</v>
      </c>
    </row>
    <row r="3943" spans="1:16" x14ac:dyDescent="0.35">
      <c r="A3943" s="2" t="s">
        <v>293</v>
      </c>
      <c r="B3943" s="27">
        <v>2</v>
      </c>
      <c r="C3943" s="2" t="s">
        <v>302</v>
      </c>
      <c r="D3943" s="11" t="s">
        <v>229</v>
      </c>
      <c r="E3943" s="11"/>
      <c r="F3943" s="32" t="s">
        <v>608</v>
      </c>
      <c r="G3943" s="11" t="s">
        <v>659</v>
      </c>
      <c r="H3943" s="11" t="s">
        <v>7272</v>
      </c>
      <c r="I3943" s="68" t="s">
        <v>2040</v>
      </c>
      <c r="J3943" s="68"/>
      <c r="K3943" s="68"/>
      <c r="L3943" s="68"/>
      <c r="M3943" s="68" t="s">
        <v>2040</v>
      </c>
      <c r="N3943" s="68" t="s">
        <v>2040</v>
      </c>
      <c r="O3943" s="31" t="s">
        <v>5052</v>
      </c>
      <c r="P3943" s="31">
        <v>4.0220000000000002</v>
      </c>
    </row>
    <row r="3944" spans="1:16" x14ac:dyDescent="0.35">
      <c r="A3944" s="2" t="s">
        <v>293</v>
      </c>
      <c r="B3944" s="27">
        <v>2</v>
      </c>
      <c r="C3944" s="2" t="s">
        <v>302</v>
      </c>
      <c r="D3944" s="11" t="s">
        <v>230</v>
      </c>
      <c r="E3944" s="11"/>
      <c r="F3944" s="33" t="s">
        <v>608</v>
      </c>
      <c r="G3944" s="33" t="s">
        <v>99</v>
      </c>
      <c r="H3944" s="11" t="s">
        <v>7269</v>
      </c>
      <c r="I3944" s="67"/>
      <c r="J3944" s="67"/>
      <c r="K3944" s="67"/>
      <c r="L3944" s="67"/>
      <c r="M3944" s="67"/>
      <c r="N3944" s="67"/>
      <c r="O3944" s="31" t="s">
        <v>1722</v>
      </c>
      <c r="P3944" s="31">
        <v>1.9139999999999999</v>
      </c>
    </row>
    <row r="3945" spans="1:16" x14ac:dyDescent="0.35">
      <c r="A3945" s="2" t="s">
        <v>293</v>
      </c>
      <c r="B3945" s="27">
        <v>2</v>
      </c>
      <c r="C3945" s="2" t="s">
        <v>302</v>
      </c>
      <c r="D3945" s="11" t="s">
        <v>230</v>
      </c>
      <c r="E3945" s="11"/>
      <c r="F3945" s="33" t="s">
        <v>608</v>
      </c>
      <c r="G3945" s="33" t="s">
        <v>99</v>
      </c>
      <c r="H3945" s="11" t="s">
        <v>7279</v>
      </c>
      <c r="I3945" s="68"/>
      <c r="J3945" s="68"/>
      <c r="K3945" s="68"/>
      <c r="L3945" s="68"/>
      <c r="M3945" s="68" t="s">
        <v>2040</v>
      </c>
      <c r="N3945" s="68"/>
      <c r="O3945" s="31" t="s">
        <v>5053</v>
      </c>
      <c r="P3945" s="31">
        <v>1.5309999999999999</v>
      </c>
    </row>
    <row r="3946" spans="1:16" x14ac:dyDescent="0.35">
      <c r="A3946" s="2" t="s">
        <v>293</v>
      </c>
      <c r="B3946" s="27">
        <v>2</v>
      </c>
      <c r="C3946" s="2" t="s">
        <v>302</v>
      </c>
      <c r="D3946" s="11" t="s">
        <v>230</v>
      </c>
      <c r="E3946" s="11"/>
      <c r="F3946" s="33" t="s">
        <v>608</v>
      </c>
      <c r="G3946" s="33" t="s">
        <v>99</v>
      </c>
      <c r="H3946" s="11" t="s">
        <v>7288</v>
      </c>
      <c r="I3946" s="68"/>
      <c r="J3946" s="68"/>
      <c r="K3946" s="68"/>
      <c r="L3946" s="68"/>
      <c r="M3946" s="68"/>
      <c r="N3946" s="68" t="s">
        <v>2040</v>
      </c>
      <c r="O3946" s="31" t="s">
        <v>5054</v>
      </c>
      <c r="P3946" s="31">
        <v>1.5309999999999999</v>
      </c>
    </row>
    <row r="3947" spans="1:16" x14ac:dyDescent="0.35">
      <c r="A3947" s="2" t="s">
        <v>293</v>
      </c>
      <c r="B3947" s="27">
        <v>2</v>
      </c>
      <c r="C3947" s="2" t="s">
        <v>302</v>
      </c>
      <c r="D3947" s="11" t="s">
        <v>230</v>
      </c>
      <c r="E3947" s="11"/>
      <c r="F3947" s="33" t="s">
        <v>608</v>
      </c>
      <c r="G3947" s="33" t="s">
        <v>99</v>
      </c>
      <c r="H3947" s="11" t="s">
        <v>7276</v>
      </c>
      <c r="I3947" s="68"/>
      <c r="J3947" s="68"/>
      <c r="K3947" s="68"/>
      <c r="L3947" s="68"/>
      <c r="M3947" s="68" t="s">
        <v>2040</v>
      </c>
      <c r="N3947" s="68" t="s">
        <v>2040</v>
      </c>
      <c r="O3947" s="31" t="s">
        <v>5055</v>
      </c>
      <c r="P3947" s="31">
        <v>1.1479999999999999</v>
      </c>
    </row>
    <row r="3948" spans="1:16" x14ac:dyDescent="0.35">
      <c r="A3948" s="2" t="s">
        <v>293</v>
      </c>
      <c r="B3948" s="27">
        <v>2</v>
      </c>
      <c r="C3948" s="2" t="s">
        <v>302</v>
      </c>
      <c r="D3948" s="11" t="s">
        <v>230</v>
      </c>
      <c r="E3948" s="11"/>
      <c r="F3948" s="33" t="s">
        <v>608</v>
      </c>
      <c r="G3948" s="11" t="s">
        <v>659</v>
      </c>
      <c r="H3948" s="11" t="s">
        <v>7269</v>
      </c>
      <c r="I3948" s="68"/>
      <c r="J3948" s="68"/>
      <c r="K3948" s="68"/>
      <c r="L3948" s="68"/>
      <c r="M3948" s="68"/>
      <c r="N3948" s="68"/>
      <c r="O3948" s="31" t="s">
        <v>1723</v>
      </c>
      <c r="P3948" s="31">
        <v>4.234</v>
      </c>
    </row>
    <row r="3949" spans="1:16" x14ac:dyDescent="0.35">
      <c r="A3949" s="2" t="s">
        <v>293</v>
      </c>
      <c r="B3949" s="27">
        <v>2</v>
      </c>
      <c r="C3949" s="2" t="s">
        <v>302</v>
      </c>
      <c r="D3949" s="11" t="s">
        <v>230</v>
      </c>
      <c r="E3949" s="11"/>
      <c r="F3949" s="33" t="s">
        <v>608</v>
      </c>
      <c r="G3949" s="11" t="s">
        <v>659</v>
      </c>
      <c r="H3949" s="11" t="s">
        <v>7279</v>
      </c>
      <c r="I3949" s="68"/>
      <c r="J3949" s="68"/>
      <c r="K3949" s="68"/>
      <c r="L3949" s="68"/>
      <c r="M3949" s="68" t="s">
        <v>2040</v>
      </c>
      <c r="N3949" s="68"/>
      <c r="O3949" s="31" t="s">
        <v>5056</v>
      </c>
      <c r="P3949" s="31">
        <v>3.387</v>
      </c>
    </row>
    <row r="3950" spans="1:16" x14ac:dyDescent="0.35">
      <c r="A3950" s="2" t="s">
        <v>293</v>
      </c>
      <c r="B3950" s="27">
        <v>2</v>
      </c>
      <c r="C3950" s="2" t="s">
        <v>302</v>
      </c>
      <c r="D3950" s="11" t="s">
        <v>230</v>
      </c>
      <c r="E3950" s="11"/>
      <c r="F3950" s="33" t="s">
        <v>608</v>
      </c>
      <c r="G3950" s="11" t="s">
        <v>659</v>
      </c>
      <c r="H3950" s="11" t="s">
        <v>7288</v>
      </c>
      <c r="I3950" s="68"/>
      <c r="J3950" s="68"/>
      <c r="K3950" s="68"/>
      <c r="L3950" s="68"/>
      <c r="M3950" s="68"/>
      <c r="N3950" s="68" t="s">
        <v>2040</v>
      </c>
      <c r="O3950" s="31" t="s">
        <v>5057</v>
      </c>
      <c r="P3950" s="31">
        <v>3.387</v>
      </c>
    </row>
    <row r="3951" spans="1:16" x14ac:dyDescent="0.35">
      <c r="A3951" s="2" t="s">
        <v>293</v>
      </c>
      <c r="B3951" s="27">
        <v>2</v>
      </c>
      <c r="C3951" s="2" t="s">
        <v>302</v>
      </c>
      <c r="D3951" s="11" t="s">
        <v>230</v>
      </c>
      <c r="E3951" s="11"/>
      <c r="F3951" s="33" t="s">
        <v>608</v>
      </c>
      <c r="G3951" s="11" t="s">
        <v>659</v>
      </c>
      <c r="H3951" s="11" t="s">
        <v>7276</v>
      </c>
      <c r="I3951" s="68"/>
      <c r="J3951" s="68"/>
      <c r="K3951" s="68"/>
      <c r="L3951" s="68"/>
      <c r="M3951" s="68" t="s">
        <v>2040</v>
      </c>
      <c r="N3951" s="68" t="s">
        <v>2040</v>
      </c>
      <c r="O3951" s="31" t="s">
        <v>5058</v>
      </c>
      <c r="P3951" s="31">
        <v>2.54</v>
      </c>
    </row>
    <row r="3952" spans="1:16" x14ac:dyDescent="0.35">
      <c r="A3952" s="2" t="s">
        <v>293</v>
      </c>
      <c r="B3952" s="27">
        <v>2</v>
      </c>
      <c r="C3952" s="2" t="s">
        <v>302</v>
      </c>
      <c r="D3952" s="11" t="s">
        <v>230</v>
      </c>
      <c r="E3952" s="11"/>
      <c r="F3952" s="33" t="s">
        <v>608</v>
      </c>
      <c r="G3952" s="11" t="s">
        <v>659</v>
      </c>
      <c r="H3952" s="11" t="s">
        <v>5867</v>
      </c>
      <c r="I3952" s="68"/>
      <c r="J3952" s="68" t="s">
        <v>2040</v>
      </c>
      <c r="K3952" s="68"/>
      <c r="L3952" s="68"/>
      <c r="M3952" s="68"/>
      <c r="N3952" s="68"/>
      <c r="O3952" s="31" t="s">
        <v>5059</v>
      </c>
      <c r="P3952" s="31">
        <v>4.657</v>
      </c>
    </row>
    <row r="3953" spans="1:16" x14ac:dyDescent="0.35">
      <c r="A3953" s="2" t="s">
        <v>293</v>
      </c>
      <c r="B3953" s="27">
        <v>2</v>
      </c>
      <c r="C3953" s="2" t="s">
        <v>302</v>
      </c>
      <c r="D3953" s="11" t="s">
        <v>230</v>
      </c>
      <c r="E3953" s="11"/>
      <c r="F3953" s="33" t="s">
        <v>608</v>
      </c>
      <c r="G3953" s="11" t="s">
        <v>659</v>
      </c>
      <c r="H3953" s="11" t="s">
        <v>7296</v>
      </c>
      <c r="I3953" s="68"/>
      <c r="J3953" s="68" t="s">
        <v>2040</v>
      </c>
      <c r="K3953" s="68"/>
      <c r="L3953" s="68"/>
      <c r="M3953" s="68" t="s">
        <v>2040</v>
      </c>
      <c r="N3953" s="68"/>
      <c r="O3953" s="31" t="s">
        <v>5060</v>
      </c>
      <c r="P3953" s="31">
        <v>4.657</v>
      </c>
    </row>
    <row r="3954" spans="1:16" x14ac:dyDescent="0.35">
      <c r="A3954" s="2" t="s">
        <v>293</v>
      </c>
      <c r="B3954" s="27">
        <v>2</v>
      </c>
      <c r="C3954" s="2" t="s">
        <v>302</v>
      </c>
      <c r="D3954" s="11" t="s">
        <v>230</v>
      </c>
      <c r="E3954" s="11"/>
      <c r="F3954" s="33" t="s">
        <v>608</v>
      </c>
      <c r="G3954" s="11" t="s">
        <v>659</v>
      </c>
      <c r="H3954" s="11" t="s">
        <v>7299</v>
      </c>
      <c r="I3954" s="68"/>
      <c r="J3954" s="68" t="s">
        <v>2040</v>
      </c>
      <c r="K3954" s="68"/>
      <c r="L3954" s="68"/>
      <c r="M3954" s="68"/>
      <c r="N3954" s="68" t="s">
        <v>2040</v>
      </c>
      <c r="O3954" s="31" t="s">
        <v>5061</v>
      </c>
      <c r="P3954" s="31">
        <v>3.8109999999999999</v>
      </c>
    </row>
    <row r="3955" spans="1:16" x14ac:dyDescent="0.35">
      <c r="A3955" s="2" t="s">
        <v>293</v>
      </c>
      <c r="B3955" s="27">
        <v>2</v>
      </c>
      <c r="C3955" s="2" t="s">
        <v>302</v>
      </c>
      <c r="D3955" s="11" t="s">
        <v>230</v>
      </c>
      <c r="E3955" s="11"/>
      <c r="F3955" s="33" t="s">
        <v>608</v>
      </c>
      <c r="G3955" s="11" t="s">
        <v>659</v>
      </c>
      <c r="H3955" s="11" t="s">
        <v>7295</v>
      </c>
      <c r="I3955" s="68"/>
      <c r="J3955" s="68" t="s">
        <v>2040</v>
      </c>
      <c r="K3955" s="68"/>
      <c r="L3955" s="68"/>
      <c r="M3955" s="68" t="s">
        <v>2040</v>
      </c>
      <c r="N3955" s="68" t="s">
        <v>2040</v>
      </c>
      <c r="O3955" s="31" t="s">
        <v>5062</v>
      </c>
      <c r="P3955" s="31">
        <v>3.8109999999999999</v>
      </c>
    </row>
    <row r="3956" spans="1:16" x14ac:dyDescent="0.35">
      <c r="A3956" s="2" t="s">
        <v>293</v>
      </c>
      <c r="B3956" s="27">
        <v>2</v>
      </c>
      <c r="C3956" s="2" t="s">
        <v>302</v>
      </c>
      <c r="D3956" s="11" t="s">
        <v>236</v>
      </c>
      <c r="E3956" s="11"/>
      <c r="F3956" s="33" t="s">
        <v>608</v>
      </c>
      <c r="G3956" s="33" t="s">
        <v>608</v>
      </c>
      <c r="H3956" s="11" t="s">
        <v>7269</v>
      </c>
      <c r="I3956" s="67"/>
      <c r="J3956" s="67"/>
      <c r="K3956" s="67"/>
      <c r="L3956" s="67"/>
      <c r="M3956" s="67"/>
      <c r="N3956" s="67"/>
      <c r="O3956" s="31" t="s">
        <v>1724</v>
      </c>
      <c r="P3956" s="31">
        <v>4.6109999999999998</v>
      </c>
    </row>
    <row r="3957" spans="1:16" x14ac:dyDescent="0.35">
      <c r="A3957" s="2" t="s">
        <v>293</v>
      </c>
      <c r="B3957" s="27">
        <v>2</v>
      </c>
      <c r="C3957" s="2" t="s">
        <v>302</v>
      </c>
      <c r="D3957" s="11" t="s">
        <v>236</v>
      </c>
      <c r="E3957" s="11"/>
      <c r="F3957" s="33" t="s">
        <v>608</v>
      </c>
      <c r="G3957" s="33" t="s">
        <v>608</v>
      </c>
      <c r="H3957" s="11" t="s">
        <v>7279</v>
      </c>
      <c r="I3957" s="68"/>
      <c r="J3957" s="68"/>
      <c r="K3957" s="68"/>
      <c r="L3957" s="68"/>
      <c r="M3957" s="68" t="s">
        <v>2040</v>
      </c>
      <c r="N3957" s="68"/>
      <c r="O3957" s="31" t="s">
        <v>5063</v>
      </c>
      <c r="P3957" s="31">
        <v>3.6890000000000001</v>
      </c>
    </row>
    <row r="3958" spans="1:16" x14ac:dyDescent="0.35">
      <c r="A3958" s="2" t="s">
        <v>293</v>
      </c>
      <c r="B3958" s="27">
        <v>2</v>
      </c>
      <c r="C3958" s="2" t="s">
        <v>302</v>
      </c>
      <c r="D3958" s="11" t="s">
        <v>236</v>
      </c>
      <c r="E3958" s="11"/>
      <c r="F3958" s="33" t="s">
        <v>608</v>
      </c>
      <c r="G3958" s="33" t="s">
        <v>608</v>
      </c>
      <c r="H3958" s="11" t="s">
        <v>7285</v>
      </c>
      <c r="I3958" s="68" t="s">
        <v>2040</v>
      </c>
      <c r="J3958" s="68"/>
      <c r="K3958" s="68"/>
      <c r="L3958" s="68"/>
      <c r="M3958" s="68"/>
      <c r="N3958" s="68"/>
      <c r="O3958" s="31" t="s">
        <v>5064</v>
      </c>
      <c r="P3958" s="31">
        <v>5.3029999999999999</v>
      </c>
    </row>
    <row r="3959" spans="1:16" x14ac:dyDescent="0.35">
      <c r="A3959" s="2" t="s">
        <v>293</v>
      </c>
      <c r="B3959" s="27">
        <v>2</v>
      </c>
      <c r="C3959" s="2" t="s">
        <v>302</v>
      </c>
      <c r="D3959" s="11" t="s">
        <v>236</v>
      </c>
      <c r="E3959" s="11"/>
      <c r="F3959" s="33" t="s">
        <v>608</v>
      </c>
      <c r="G3959" s="33" t="s">
        <v>608</v>
      </c>
      <c r="H3959" s="11" t="s">
        <v>7273</v>
      </c>
      <c r="I3959" s="68" t="s">
        <v>2040</v>
      </c>
      <c r="J3959" s="68"/>
      <c r="K3959" s="68"/>
      <c r="L3959" s="68"/>
      <c r="M3959" s="68" t="s">
        <v>2040</v>
      </c>
      <c r="N3959" s="68"/>
      <c r="O3959" s="31" t="s">
        <v>5065</v>
      </c>
      <c r="P3959" s="31">
        <v>5.3029999999999999</v>
      </c>
    </row>
    <row r="3960" spans="1:16" x14ac:dyDescent="0.35">
      <c r="A3960" s="2" t="s">
        <v>293</v>
      </c>
      <c r="B3960" s="27">
        <v>2</v>
      </c>
      <c r="C3960" s="2" t="s">
        <v>302</v>
      </c>
      <c r="D3960" s="11" t="s">
        <v>236</v>
      </c>
      <c r="E3960" s="11"/>
      <c r="F3960" s="33" t="s">
        <v>608</v>
      </c>
      <c r="G3960" s="33" t="s">
        <v>608</v>
      </c>
      <c r="H3960" s="11" t="s">
        <v>7288</v>
      </c>
      <c r="I3960" s="68"/>
      <c r="J3960" s="68"/>
      <c r="K3960" s="68"/>
      <c r="L3960" s="68"/>
      <c r="M3960" s="68"/>
      <c r="N3960" s="68" t="s">
        <v>2040</v>
      </c>
      <c r="O3960" s="31" t="s">
        <v>5066</v>
      </c>
      <c r="P3960" s="31">
        <v>3.6890000000000001</v>
      </c>
    </row>
    <row r="3961" spans="1:16" x14ac:dyDescent="0.35">
      <c r="A3961" s="2" t="s">
        <v>293</v>
      </c>
      <c r="B3961" s="27">
        <v>2</v>
      </c>
      <c r="C3961" s="2" t="s">
        <v>302</v>
      </c>
      <c r="D3961" s="11" t="s">
        <v>236</v>
      </c>
      <c r="E3961" s="11"/>
      <c r="F3961" s="33" t="s">
        <v>608</v>
      </c>
      <c r="G3961" s="33" t="s">
        <v>608</v>
      </c>
      <c r="H3961" s="11" t="s">
        <v>7276</v>
      </c>
      <c r="I3961" s="68"/>
      <c r="J3961" s="68"/>
      <c r="K3961" s="68"/>
      <c r="L3961" s="68"/>
      <c r="M3961" s="68" t="s">
        <v>2040</v>
      </c>
      <c r="N3961" s="68" t="s">
        <v>2040</v>
      </c>
      <c r="O3961" s="31" t="s">
        <v>5067</v>
      </c>
      <c r="P3961" s="31">
        <v>2.7669999999999999</v>
      </c>
    </row>
    <row r="3962" spans="1:16" x14ac:dyDescent="0.35">
      <c r="A3962" s="2" t="s">
        <v>293</v>
      </c>
      <c r="B3962" s="27">
        <v>2</v>
      </c>
      <c r="C3962" s="2" t="s">
        <v>302</v>
      </c>
      <c r="D3962" s="11" t="s">
        <v>236</v>
      </c>
      <c r="E3962" s="11"/>
      <c r="F3962" s="33" t="s">
        <v>608</v>
      </c>
      <c r="G3962" s="33" t="s">
        <v>608</v>
      </c>
      <c r="H3962" s="11" t="s">
        <v>7282</v>
      </c>
      <c r="I3962" s="68" t="s">
        <v>2040</v>
      </c>
      <c r="J3962" s="68"/>
      <c r="K3962" s="68"/>
      <c r="L3962" s="68"/>
      <c r="M3962" s="68"/>
      <c r="N3962" s="68" t="s">
        <v>2040</v>
      </c>
      <c r="O3962" s="31" t="s">
        <v>5068</v>
      </c>
      <c r="P3962" s="31">
        <v>4.38</v>
      </c>
    </row>
    <row r="3963" spans="1:16" x14ac:dyDescent="0.35">
      <c r="A3963" s="2" t="s">
        <v>293</v>
      </c>
      <c r="B3963" s="27">
        <v>2</v>
      </c>
      <c r="C3963" s="2" t="s">
        <v>302</v>
      </c>
      <c r="D3963" s="11" t="s">
        <v>236</v>
      </c>
      <c r="E3963" s="11"/>
      <c r="F3963" s="33" t="s">
        <v>608</v>
      </c>
      <c r="G3963" s="33" t="s">
        <v>608</v>
      </c>
      <c r="H3963" s="11" t="s">
        <v>7272</v>
      </c>
      <c r="I3963" s="68" t="s">
        <v>2040</v>
      </c>
      <c r="J3963" s="68"/>
      <c r="K3963" s="68"/>
      <c r="L3963" s="68"/>
      <c r="M3963" s="68" t="s">
        <v>2040</v>
      </c>
      <c r="N3963" s="68" t="s">
        <v>2040</v>
      </c>
      <c r="O3963" s="31" t="s">
        <v>5069</v>
      </c>
      <c r="P3963" s="31">
        <v>4.38</v>
      </c>
    </row>
    <row r="3964" spans="1:16" x14ac:dyDescent="0.35">
      <c r="A3964" s="2" t="s">
        <v>293</v>
      </c>
      <c r="B3964" s="27">
        <v>2</v>
      </c>
      <c r="C3964" s="2" t="s">
        <v>302</v>
      </c>
      <c r="D3964" s="11" t="s">
        <v>2015</v>
      </c>
      <c r="E3964" s="11"/>
      <c r="F3964" s="11" t="s">
        <v>144</v>
      </c>
      <c r="G3964" s="11" t="s">
        <v>608</v>
      </c>
      <c r="H3964" s="11" t="s">
        <v>7269</v>
      </c>
      <c r="I3964" s="68"/>
      <c r="J3964" s="68"/>
      <c r="K3964" s="68"/>
      <c r="L3964" s="68"/>
      <c r="M3964" s="68"/>
      <c r="N3964" s="68"/>
      <c r="O3964" s="31" t="s">
        <v>1725</v>
      </c>
      <c r="P3964" s="31">
        <v>0.63800000000000001</v>
      </c>
    </row>
    <row r="3965" spans="1:16" x14ac:dyDescent="0.35">
      <c r="A3965" s="2" t="s">
        <v>293</v>
      </c>
      <c r="B3965" s="27">
        <v>2</v>
      </c>
      <c r="C3965" s="2" t="s">
        <v>302</v>
      </c>
      <c r="D3965" s="11" t="s">
        <v>2015</v>
      </c>
      <c r="E3965" s="11"/>
      <c r="F3965" s="11" t="s">
        <v>144</v>
      </c>
      <c r="G3965" s="11" t="s">
        <v>608</v>
      </c>
      <c r="H3965" s="11" t="s">
        <v>7279</v>
      </c>
      <c r="I3965" s="68"/>
      <c r="J3965" s="68"/>
      <c r="K3965" s="68"/>
      <c r="L3965" s="68"/>
      <c r="M3965" s="68" t="s">
        <v>2040</v>
      </c>
      <c r="N3965" s="68"/>
      <c r="O3965" s="31" t="s">
        <v>5070</v>
      </c>
      <c r="P3965" s="31">
        <v>0.51</v>
      </c>
    </row>
    <row r="3966" spans="1:16" x14ac:dyDescent="0.35">
      <c r="A3966" s="2" t="s">
        <v>293</v>
      </c>
      <c r="B3966" s="27">
        <v>2</v>
      </c>
      <c r="C3966" s="2" t="s">
        <v>302</v>
      </c>
      <c r="D3966" s="11" t="s">
        <v>2015</v>
      </c>
      <c r="E3966" s="11"/>
      <c r="F3966" s="11" t="s">
        <v>144</v>
      </c>
      <c r="G3966" s="11" t="s">
        <v>608</v>
      </c>
      <c r="H3966" s="11" t="s">
        <v>7285</v>
      </c>
      <c r="I3966" s="68" t="s">
        <v>2040</v>
      </c>
      <c r="J3966" s="68"/>
      <c r="K3966" s="68"/>
      <c r="L3966" s="68"/>
      <c r="M3966" s="68"/>
      <c r="N3966" s="68"/>
      <c r="O3966" s="31" t="s">
        <v>5071</v>
      </c>
      <c r="P3966" s="31">
        <v>0.73399999999999999</v>
      </c>
    </row>
    <row r="3967" spans="1:16" x14ac:dyDescent="0.35">
      <c r="A3967" s="2" t="s">
        <v>293</v>
      </c>
      <c r="B3967" s="27">
        <v>2</v>
      </c>
      <c r="C3967" s="2" t="s">
        <v>302</v>
      </c>
      <c r="D3967" s="11" t="s">
        <v>2015</v>
      </c>
      <c r="E3967" s="11"/>
      <c r="F3967" s="11" t="s">
        <v>144</v>
      </c>
      <c r="G3967" s="11" t="s">
        <v>608</v>
      </c>
      <c r="H3967" s="11" t="s">
        <v>7273</v>
      </c>
      <c r="I3967" s="68" t="s">
        <v>2040</v>
      </c>
      <c r="J3967" s="68"/>
      <c r="K3967" s="68"/>
      <c r="L3967" s="68"/>
      <c r="M3967" s="68" t="s">
        <v>2040</v>
      </c>
      <c r="N3967" s="68"/>
      <c r="O3967" s="31" t="s">
        <v>5072</v>
      </c>
      <c r="P3967" s="31">
        <v>0.73399999999999999</v>
      </c>
    </row>
    <row r="3968" spans="1:16" x14ac:dyDescent="0.35">
      <c r="A3968" s="2" t="s">
        <v>293</v>
      </c>
      <c r="B3968" s="27">
        <v>2</v>
      </c>
      <c r="C3968" s="2" t="s">
        <v>302</v>
      </c>
      <c r="D3968" s="11" t="s">
        <v>2015</v>
      </c>
      <c r="E3968" s="11"/>
      <c r="F3968" s="11" t="s">
        <v>144</v>
      </c>
      <c r="G3968" s="11" t="s">
        <v>608</v>
      </c>
      <c r="H3968" s="11" t="s">
        <v>5867</v>
      </c>
      <c r="I3968" s="68"/>
      <c r="J3968" s="68" t="s">
        <v>2040</v>
      </c>
      <c r="K3968" s="68"/>
      <c r="L3968" s="68"/>
      <c r="M3968" s="68"/>
      <c r="N3968" s="68"/>
      <c r="O3968" s="31" t="s">
        <v>5073</v>
      </c>
      <c r="P3968" s="31">
        <v>0.70199999999999996</v>
      </c>
    </row>
    <row r="3969" spans="1:16" x14ac:dyDescent="0.35">
      <c r="A3969" s="2" t="s">
        <v>293</v>
      </c>
      <c r="B3969" s="27">
        <v>2</v>
      </c>
      <c r="C3969" s="2" t="s">
        <v>302</v>
      </c>
      <c r="D3969" s="11" t="s">
        <v>2015</v>
      </c>
      <c r="E3969" s="11"/>
      <c r="F3969" s="11" t="s">
        <v>144</v>
      </c>
      <c r="G3969" s="11" t="s">
        <v>608</v>
      </c>
      <c r="H3969" s="11" t="s">
        <v>7296</v>
      </c>
      <c r="I3969" s="68"/>
      <c r="J3969" s="68" t="s">
        <v>2040</v>
      </c>
      <c r="K3969" s="68"/>
      <c r="L3969" s="68"/>
      <c r="M3969" s="68" t="s">
        <v>2040</v>
      </c>
      <c r="N3969" s="68"/>
      <c r="O3969" s="31" t="s">
        <v>5074</v>
      </c>
      <c r="P3969" s="31">
        <v>0.70199999999999996</v>
      </c>
    </row>
    <row r="3970" spans="1:16" x14ac:dyDescent="0.35">
      <c r="A3970" s="2" t="s">
        <v>293</v>
      </c>
      <c r="B3970" s="27">
        <v>2</v>
      </c>
      <c r="C3970" s="2" t="s">
        <v>302</v>
      </c>
      <c r="D3970" s="11" t="s">
        <v>2015</v>
      </c>
      <c r="E3970" s="11"/>
      <c r="F3970" s="11" t="s">
        <v>144</v>
      </c>
      <c r="G3970" s="11" t="s">
        <v>608</v>
      </c>
      <c r="H3970" s="11" t="s">
        <v>7298</v>
      </c>
      <c r="I3970" s="68" t="s">
        <v>2040</v>
      </c>
      <c r="J3970" s="68" t="s">
        <v>2040</v>
      </c>
      <c r="K3970" s="68"/>
      <c r="L3970" s="68"/>
      <c r="M3970" s="68"/>
      <c r="N3970" s="68"/>
      <c r="O3970" s="31" t="s">
        <v>5075</v>
      </c>
      <c r="P3970" s="31">
        <v>0.79800000000000004</v>
      </c>
    </row>
    <row r="3971" spans="1:16" x14ac:dyDescent="0.35">
      <c r="A3971" s="2" t="s">
        <v>293</v>
      </c>
      <c r="B3971" s="27">
        <v>2</v>
      </c>
      <c r="C3971" s="2" t="s">
        <v>302</v>
      </c>
      <c r="D3971" s="11" t="s">
        <v>2015</v>
      </c>
      <c r="E3971" s="11"/>
      <c r="F3971" s="11" t="s">
        <v>144</v>
      </c>
      <c r="G3971" s="11" t="s">
        <v>608</v>
      </c>
      <c r="H3971" s="11" t="s">
        <v>7294</v>
      </c>
      <c r="I3971" s="68" t="s">
        <v>2040</v>
      </c>
      <c r="J3971" s="68" t="s">
        <v>2040</v>
      </c>
      <c r="K3971" s="68"/>
      <c r="L3971" s="68"/>
      <c r="M3971" s="68" t="s">
        <v>2040</v>
      </c>
      <c r="N3971" s="68"/>
      <c r="O3971" s="31" t="s">
        <v>5076</v>
      </c>
      <c r="P3971" s="31">
        <v>0.79800000000000004</v>
      </c>
    </row>
    <row r="3972" spans="1:16" x14ac:dyDescent="0.35">
      <c r="A3972" s="2" t="s">
        <v>293</v>
      </c>
      <c r="B3972" s="27">
        <v>2</v>
      </c>
      <c r="C3972" s="2" t="s">
        <v>302</v>
      </c>
      <c r="D3972" s="11" t="s">
        <v>2015</v>
      </c>
      <c r="E3972" s="11"/>
      <c r="F3972" s="11" t="s">
        <v>109</v>
      </c>
      <c r="G3972" s="11" t="s">
        <v>608</v>
      </c>
      <c r="H3972" s="11" t="s">
        <v>7269</v>
      </c>
      <c r="I3972" s="68"/>
      <c r="J3972" s="68"/>
      <c r="K3972" s="68"/>
      <c r="L3972" s="68"/>
      <c r="M3972" s="68"/>
      <c r="N3972" s="68"/>
      <c r="O3972" s="31" t="s">
        <v>1726</v>
      </c>
      <c r="P3972" s="31">
        <v>1.0589999999999999</v>
      </c>
    </row>
    <row r="3973" spans="1:16" x14ac:dyDescent="0.35">
      <c r="A3973" s="2" t="s">
        <v>293</v>
      </c>
      <c r="B3973" s="27">
        <v>2</v>
      </c>
      <c r="C3973" s="2" t="s">
        <v>302</v>
      </c>
      <c r="D3973" s="11" t="s">
        <v>2015</v>
      </c>
      <c r="E3973" s="11"/>
      <c r="F3973" s="11" t="s">
        <v>109</v>
      </c>
      <c r="G3973" s="11" t="s">
        <v>608</v>
      </c>
      <c r="H3973" s="11" t="s">
        <v>7279</v>
      </c>
      <c r="I3973" s="68"/>
      <c r="J3973" s="68"/>
      <c r="K3973" s="68"/>
      <c r="L3973" s="68"/>
      <c r="M3973" s="68" t="s">
        <v>2040</v>
      </c>
      <c r="N3973" s="68"/>
      <c r="O3973" s="31" t="s">
        <v>5077</v>
      </c>
      <c r="P3973" s="31">
        <v>0.84699999999999998</v>
      </c>
    </row>
    <row r="3974" spans="1:16" x14ac:dyDescent="0.35">
      <c r="A3974" s="2" t="s">
        <v>293</v>
      </c>
      <c r="B3974" s="27">
        <v>2</v>
      </c>
      <c r="C3974" s="2" t="s">
        <v>302</v>
      </c>
      <c r="D3974" s="11" t="s">
        <v>2015</v>
      </c>
      <c r="E3974" s="11"/>
      <c r="F3974" s="11" t="s">
        <v>109</v>
      </c>
      <c r="G3974" s="11" t="s">
        <v>608</v>
      </c>
      <c r="H3974" s="11" t="s">
        <v>7285</v>
      </c>
      <c r="I3974" s="68" t="s">
        <v>2040</v>
      </c>
      <c r="J3974" s="68"/>
      <c r="K3974" s="68"/>
      <c r="L3974" s="68"/>
      <c r="M3974" s="68"/>
      <c r="N3974" s="68"/>
      <c r="O3974" s="31" t="s">
        <v>5078</v>
      </c>
      <c r="P3974" s="31">
        <v>1.218</v>
      </c>
    </row>
    <row r="3975" spans="1:16" x14ac:dyDescent="0.35">
      <c r="A3975" s="2" t="s">
        <v>293</v>
      </c>
      <c r="B3975" s="27">
        <v>2</v>
      </c>
      <c r="C3975" s="2" t="s">
        <v>302</v>
      </c>
      <c r="D3975" s="11" t="s">
        <v>2015</v>
      </c>
      <c r="E3975" s="11"/>
      <c r="F3975" s="11" t="s">
        <v>109</v>
      </c>
      <c r="G3975" s="11" t="s">
        <v>608</v>
      </c>
      <c r="H3975" s="11" t="s">
        <v>7273</v>
      </c>
      <c r="I3975" s="68" t="s">
        <v>2040</v>
      </c>
      <c r="J3975" s="68"/>
      <c r="K3975" s="68"/>
      <c r="L3975" s="68"/>
      <c r="M3975" s="68" t="s">
        <v>2040</v>
      </c>
      <c r="N3975" s="68"/>
      <c r="O3975" s="31" t="s">
        <v>5079</v>
      </c>
      <c r="P3975" s="31">
        <v>1.218</v>
      </c>
    </row>
    <row r="3976" spans="1:16" x14ac:dyDescent="0.35">
      <c r="A3976" s="2" t="s">
        <v>293</v>
      </c>
      <c r="B3976" s="27">
        <v>2</v>
      </c>
      <c r="C3976" s="2" t="s">
        <v>302</v>
      </c>
      <c r="D3976" s="11" t="s">
        <v>2015</v>
      </c>
      <c r="E3976" s="11"/>
      <c r="F3976" s="11" t="s">
        <v>109</v>
      </c>
      <c r="G3976" s="11" t="s">
        <v>608</v>
      </c>
      <c r="H3976" s="11" t="s">
        <v>5867</v>
      </c>
      <c r="I3976" s="68"/>
      <c r="J3976" s="68" t="s">
        <v>2040</v>
      </c>
      <c r="K3976" s="68"/>
      <c r="L3976" s="68"/>
      <c r="M3976" s="68"/>
      <c r="N3976" s="68"/>
      <c r="O3976" s="31" t="s">
        <v>5080</v>
      </c>
      <c r="P3976" s="31">
        <v>1.165</v>
      </c>
    </row>
    <row r="3977" spans="1:16" x14ac:dyDescent="0.35">
      <c r="A3977" s="2" t="s">
        <v>293</v>
      </c>
      <c r="B3977" s="27">
        <v>2</v>
      </c>
      <c r="C3977" s="2" t="s">
        <v>302</v>
      </c>
      <c r="D3977" s="11" t="s">
        <v>2015</v>
      </c>
      <c r="E3977" s="11"/>
      <c r="F3977" s="11" t="s">
        <v>109</v>
      </c>
      <c r="G3977" s="11" t="s">
        <v>608</v>
      </c>
      <c r="H3977" s="11" t="s">
        <v>7296</v>
      </c>
      <c r="I3977" s="68"/>
      <c r="J3977" s="68" t="s">
        <v>2040</v>
      </c>
      <c r="K3977" s="68"/>
      <c r="L3977" s="68"/>
      <c r="M3977" s="68" t="s">
        <v>2040</v>
      </c>
      <c r="N3977" s="68"/>
      <c r="O3977" s="31" t="s">
        <v>5081</v>
      </c>
      <c r="P3977" s="31">
        <v>1.165</v>
      </c>
    </row>
    <row r="3978" spans="1:16" x14ac:dyDescent="0.35">
      <c r="A3978" s="2" t="s">
        <v>293</v>
      </c>
      <c r="B3978" s="27">
        <v>2</v>
      </c>
      <c r="C3978" s="2" t="s">
        <v>302</v>
      </c>
      <c r="D3978" s="11" t="s">
        <v>2015</v>
      </c>
      <c r="E3978" s="11"/>
      <c r="F3978" s="11" t="s">
        <v>109</v>
      </c>
      <c r="G3978" s="11" t="s">
        <v>608</v>
      </c>
      <c r="H3978" s="11" t="s">
        <v>7298</v>
      </c>
      <c r="I3978" s="68" t="s">
        <v>2040</v>
      </c>
      <c r="J3978" s="68" t="s">
        <v>2040</v>
      </c>
      <c r="K3978" s="68"/>
      <c r="L3978" s="68"/>
      <c r="M3978" s="68"/>
      <c r="N3978" s="68"/>
      <c r="O3978" s="31" t="s">
        <v>5082</v>
      </c>
      <c r="P3978" s="31">
        <v>1.3240000000000001</v>
      </c>
    </row>
    <row r="3979" spans="1:16" x14ac:dyDescent="0.35">
      <c r="A3979" s="2" t="s">
        <v>293</v>
      </c>
      <c r="B3979" s="27">
        <v>2</v>
      </c>
      <c r="C3979" s="2" t="s">
        <v>302</v>
      </c>
      <c r="D3979" s="11" t="s">
        <v>2015</v>
      </c>
      <c r="E3979" s="11"/>
      <c r="F3979" s="11" t="s">
        <v>109</v>
      </c>
      <c r="G3979" s="11" t="s">
        <v>608</v>
      </c>
      <c r="H3979" s="11" t="s">
        <v>7294</v>
      </c>
      <c r="I3979" s="68" t="s">
        <v>2040</v>
      </c>
      <c r="J3979" s="68" t="s">
        <v>2040</v>
      </c>
      <c r="K3979" s="68"/>
      <c r="L3979" s="68"/>
      <c r="M3979" s="68" t="s">
        <v>2040</v>
      </c>
      <c r="N3979" s="68"/>
      <c r="O3979" s="31" t="s">
        <v>5083</v>
      </c>
      <c r="P3979" s="31">
        <v>1.3240000000000001</v>
      </c>
    </row>
    <row r="3980" spans="1:16" x14ac:dyDescent="0.35">
      <c r="A3980" s="2" t="s">
        <v>293</v>
      </c>
      <c r="B3980" s="27">
        <v>2</v>
      </c>
      <c r="C3980" s="2" t="s">
        <v>302</v>
      </c>
      <c r="D3980" s="11" t="s">
        <v>2015</v>
      </c>
      <c r="E3980" s="11"/>
      <c r="F3980" s="11" t="s">
        <v>110</v>
      </c>
      <c r="G3980" s="11" t="s">
        <v>608</v>
      </c>
      <c r="H3980" s="11" t="s">
        <v>7269</v>
      </c>
      <c r="I3980" s="68"/>
      <c r="J3980" s="68"/>
      <c r="K3980" s="68"/>
      <c r="L3980" s="68"/>
      <c r="M3980" s="68"/>
      <c r="N3980" s="68"/>
      <c r="O3980" s="31" t="s">
        <v>1727</v>
      </c>
      <c r="P3980" s="31">
        <v>1.4790000000000001</v>
      </c>
    </row>
    <row r="3981" spans="1:16" x14ac:dyDescent="0.35">
      <c r="A3981" s="2" t="s">
        <v>293</v>
      </c>
      <c r="B3981" s="27">
        <v>2</v>
      </c>
      <c r="C3981" s="2" t="s">
        <v>302</v>
      </c>
      <c r="D3981" s="11" t="s">
        <v>2015</v>
      </c>
      <c r="E3981" s="11"/>
      <c r="F3981" s="11" t="s">
        <v>110</v>
      </c>
      <c r="G3981" s="11" t="s">
        <v>608</v>
      </c>
      <c r="H3981" s="11" t="s">
        <v>7279</v>
      </c>
      <c r="I3981" s="68"/>
      <c r="J3981" s="68"/>
      <c r="K3981" s="68"/>
      <c r="L3981" s="68"/>
      <c r="M3981" s="68" t="s">
        <v>2040</v>
      </c>
      <c r="N3981" s="68"/>
      <c r="O3981" s="31" t="s">
        <v>5084</v>
      </c>
      <c r="P3981" s="31">
        <v>1.1830000000000001</v>
      </c>
    </row>
    <row r="3982" spans="1:16" x14ac:dyDescent="0.35">
      <c r="A3982" s="2" t="s">
        <v>293</v>
      </c>
      <c r="B3982" s="27">
        <v>2</v>
      </c>
      <c r="C3982" s="2" t="s">
        <v>302</v>
      </c>
      <c r="D3982" s="11" t="s">
        <v>2015</v>
      </c>
      <c r="E3982" s="11"/>
      <c r="F3982" s="11" t="s">
        <v>110</v>
      </c>
      <c r="G3982" s="11" t="s">
        <v>608</v>
      </c>
      <c r="H3982" s="11" t="s">
        <v>7285</v>
      </c>
      <c r="I3982" s="68" t="s">
        <v>2040</v>
      </c>
      <c r="J3982" s="68"/>
      <c r="K3982" s="68"/>
      <c r="L3982" s="68"/>
      <c r="M3982" s="68"/>
      <c r="N3982" s="68"/>
      <c r="O3982" s="31" t="s">
        <v>5085</v>
      </c>
      <c r="P3982" s="31">
        <v>1.7010000000000001</v>
      </c>
    </row>
    <row r="3983" spans="1:16" x14ac:dyDescent="0.35">
      <c r="A3983" s="2" t="s">
        <v>293</v>
      </c>
      <c r="B3983" s="27">
        <v>2</v>
      </c>
      <c r="C3983" s="2" t="s">
        <v>302</v>
      </c>
      <c r="D3983" s="11" t="s">
        <v>2015</v>
      </c>
      <c r="E3983" s="11"/>
      <c r="F3983" s="11" t="s">
        <v>110</v>
      </c>
      <c r="G3983" s="11" t="s">
        <v>608</v>
      </c>
      <c r="H3983" s="11" t="s">
        <v>7273</v>
      </c>
      <c r="I3983" s="68" t="s">
        <v>2040</v>
      </c>
      <c r="J3983" s="68"/>
      <c r="K3983" s="68"/>
      <c r="L3983" s="68"/>
      <c r="M3983" s="68" t="s">
        <v>2040</v>
      </c>
      <c r="N3983" s="68"/>
      <c r="O3983" s="31" t="s">
        <v>5086</v>
      </c>
      <c r="P3983" s="31">
        <v>1.7010000000000001</v>
      </c>
    </row>
    <row r="3984" spans="1:16" x14ac:dyDescent="0.35">
      <c r="A3984" s="2" t="s">
        <v>293</v>
      </c>
      <c r="B3984" s="27">
        <v>2</v>
      </c>
      <c r="C3984" s="2" t="s">
        <v>302</v>
      </c>
      <c r="D3984" s="11" t="s">
        <v>2015</v>
      </c>
      <c r="E3984" s="11"/>
      <c r="F3984" s="11" t="s">
        <v>110</v>
      </c>
      <c r="G3984" s="11" t="s">
        <v>608</v>
      </c>
      <c r="H3984" s="11" t="s">
        <v>5867</v>
      </c>
      <c r="I3984" s="68"/>
      <c r="J3984" s="68" t="s">
        <v>2040</v>
      </c>
      <c r="K3984" s="68"/>
      <c r="L3984" s="68"/>
      <c r="M3984" s="68"/>
      <c r="N3984" s="68"/>
      <c r="O3984" s="31" t="s">
        <v>5087</v>
      </c>
      <c r="P3984" s="31">
        <v>1.627</v>
      </c>
    </row>
    <row r="3985" spans="1:16" x14ac:dyDescent="0.35">
      <c r="A3985" s="2" t="s">
        <v>293</v>
      </c>
      <c r="B3985" s="27">
        <v>2</v>
      </c>
      <c r="C3985" s="2" t="s">
        <v>302</v>
      </c>
      <c r="D3985" s="11" t="s">
        <v>2015</v>
      </c>
      <c r="E3985" s="11"/>
      <c r="F3985" s="11" t="s">
        <v>110</v>
      </c>
      <c r="G3985" s="11" t="s">
        <v>608</v>
      </c>
      <c r="H3985" s="11" t="s">
        <v>7296</v>
      </c>
      <c r="I3985" s="68"/>
      <c r="J3985" s="68" t="s">
        <v>2040</v>
      </c>
      <c r="K3985" s="68"/>
      <c r="L3985" s="68"/>
      <c r="M3985" s="68" t="s">
        <v>2040</v>
      </c>
      <c r="N3985" s="68"/>
      <c r="O3985" s="31" t="s">
        <v>5088</v>
      </c>
      <c r="P3985" s="31">
        <v>1.627</v>
      </c>
    </row>
    <row r="3986" spans="1:16" x14ac:dyDescent="0.35">
      <c r="A3986" s="2" t="s">
        <v>293</v>
      </c>
      <c r="B3986" s="27">
        <v>2</v>
      </c>
      <c r="C3986" s="2" t="s">
        <v>302</v>
      </c>
      <c r="D3986" s="11" t="s">
        <v>2015</v>
      </c>
      <c r="E3986" s="11"/>
      <c r="F3986" s="11" t="s">
        <v>110</v>
      </c>
      <c r="G3986" s="11" t="s">
        <v>608</v>
      </c>
      <c r="H3986" s="11" t="s">
        <v>7298</v>
      </c>
      <c r="I3986" s="68" t="s">
        <v>2040</v>
      </c>
      <c r="J3986" s="68" t="s">
        <v>2040</v>
      </c>
      <c r="K3986" s="68"/>
      <c r="L3986" s="68"/>
      <c r="M3986" s="68"/>
      <c r="N3986" s="68"/>
      <c r="O3986" s="31" t="s">
        <v>5089</v>
      </c>
      <c r="P3986" s="31">
        <v>1.849</v>
      </c>
    </row>
    <row r="3987" spans="1:16" x14ac:dyDescent="0.35">
      <c r="A3987" s="2" t="s">
        <v>293</v>
      </c>
      <c r="B3987" s="27">
        <v>2</v>
      </c>
      <c r="C3987" s="2" t="s">
        <v>302</v>
      </c>
      <c r="D3987" s="11" t="s">
        <v>2015</v>
      </c>
      <c r="E3987" s="11"/>
      <c r="F3987" s="11" t="s">
        <v>110</v>
      </c>
      <c r="G3987" s="11" t="s">
        <v>608</v>
      </c>
      <c r="H3987" s="11" t="s">
        <v>7294</v>
      </c>
      <c r="I3987" s="68" t="s">
        <v>2040</v>
      </c>
      <c r="J3987" s="68" t="s">
        <v>2040</v>
      </c>
      <c r="K3987" s="68"/>
      <c r="L3987" s="68"/>
      <c r="M3987" s="68" t="s">
        <v>2040</v>
      </c>
      <c r="N3987" s="68"/>
      <c r="O3987" s="31" t="s">
        <v>5090</v>
      </c>
      <c r="P3987" s="31">
        <v>1.849</v>
      </c>
    </row>
    <row r="3988" spans="1:16" x14ac:dyDescent="0.35">
      <c r="A3988" s="2" t="s">
        <v>293</v>
      </c>
      <c r="B3988" s="27">
        <v>2</v>
      </c>
      <c r="C3988" s="2" t="s">
        <v>302</v>
      </c>
      <c r="D3988" s="11" t="s">
        <v>2015</v>
      </c>
      <c r="E3988" s="11"/>
      <c r="F3988" s="11" t="s">
        <v>111</v>
      </c>
      <c r="G3988" s="11" t="s">
        <v>608</v>
      </c>
      <c r="H3988" s="11" t="s">
        <v>7269</v>
      </c>
      <c r="I3988" s="68"/>
      <c r="J3988" s="68"/>
      <c r="K3988" s="68"/>
      <c r="L3988" s="68"/>
      <c r="M3988" s="68"/>
      <c r="N3988" s="68"/>
      <c r="O3988" s="31" t="s">
        <v>1728</v>
      </c>
      <c r="P3988" s="31">
        <v>1.9139999999999999</v>
      </c>
    </row>
    <row r="3989" spans="1:16" x14ac:dyDescent="0.35">
      <c r="A3989" s="2" t="s">
        <v>293</v>
      </c>
      <c r="B3989" s="27">
        <v>2</v>
      </c>
      <c r="C3989" s="2" t="s">
        <v>302</v>
      </c>
      <c r="D3989" s="11" t="s">
        <v>2015</v>
      </c>
      <c r="E3989" s="11"/>
      <c r="F3989" s="11" t="s">
        <v>111</v>
      </c>
      <c r="G3989" s="11" t="s">
        <v>608</v>
      </c>
      <c r="H3989" s="11" t="s">
        <v>7279</v>
      </c>
      <c r="I3989" s="68"/>
      <c r="J3989" s="68"/>
      <c r="K3989" s="68"/>
      <c r="L3989" s="68"/>
      <c r="M3989" s="68" t="s">
        <v>2040</v>
      </c>
      <c r="N3989" s="68"/>
      <c r="O3989" s="31" t="s">
        <v>5091</v>
      </c>
      <c r="P3989" s="31">
        <v>1.5309999999999999</v>
      </c>
    </row>
    <row r="3990" spans="1:16" x14ac:dyDescent="0.35">
      <c r="A3990" s="2" t="s">
        <v>293</v>
      </c>
      <c r="B3990" s="27">
        <v>2</v>
      </c>
      <c r="C3990" s="2" t="s">
        <v>302</v>
      </c>
      <c r="D3990" s="11" t="s">
        <v>2015</v>
      </c>
      <c r="E3990" s="11"/>
      <c r="F3990" s="11" t="s">
        <v>111</v>
      </c>
      <c r="G3990" s="11" t="s">
        <v>608</v>
      </c>
      <c r="H3990" s="11" t="s">
        <v>7285</v>
      </c>
      <c r="I3990" s="68" t="s">
        <v>2040</v>
      </c>
      <c r="J3990" s="68"/>
      <c r="K3990" s="68"/>
      <c r="L3990" s="68"/>
      <c r="M3990" s="68"/>
      <c r="N3990" s="68"/>
      <c r="O3990" s="31" t="s">
        <v>5092</v>
      </c>
      <c r="P3990" s="31">
        <v>2.2010000000000001</v>
      </c>
    </row>
    <row r="3991" spans="1:16" x14ac:dyDescent="0.35">
      <c r="A3991" s="2" t="s">
        <v>293</v>
      </c>
      <c r="B3991" s="27">
        <v>2</v>
      </c>
      <c r="C3991" s="2" t="s">
        <v>302</v>
      </c>
      <c r="D3991" s="11" t="s">
        <v>2015</v>
      </c>
      <c r="E3991" s="11"/>
      <c r="F3991" s="11" t="s">
        <v>111</v>
      </c>
      <c r="G3991" s="11" t="s">
        <v>608</v>
      </c>
      <c r="H3991" s="11" t="s">
        <v>7273</v>
      </c>
      <c r="I3991" s="68" t="s">
        <v>2040</v>
      </c>
      <c r="J3991" s="68"/>
      <c r="K3991" s="68"/>
      <c r="L3991" s="68"/>
      <c r="M3991" s="68" t="s">
        <v>2040</v>
      </c>
      <c r="N3991" s="68"/>
      <c r="O3991" s="31" t="s">
        <v>5093</v>
      </c>
      <c r="P3991" s="31">
        <v>2.2010000000000001</v>
      </c>
    </row>
    <row r="3992" spans="1:16" x14ac:dyDescent="0.35">
      <c r="A3992" s="2" t="s">
        <v>293</v>
      </c>
      <c r="B3992" s="27">
        <v>2</v>
      </c>
      <c r="C3992" s="2" t="s">
        <v>302</v>
      </c>
      <c r="D3992" s="11" t="s">
        <v>2015</v>
      </c>
      <c r="E3992" s="11"/>
      <c r="F3992" s="11" t="s">
        <v>111</v>
      </c>
      <c r="G3992" s="11" t="s">
        <v>608</v>
      </c>
      <c r="H3992" s="11" t="s">
        <v>5867</v>
      </c>
      <c r="I3992" s="68"/>
      <c r="J3992" s="68" t="s">
        <v>2040</v>
      </c>
      <c r="K3992" s="68"/>
      <c r="L3992" s="68"/>
      <c r="M3992" s="68"/>
      <c r="N3992" s="68"/>
      <c r="O3992" s="31" t="s">
        <v>5094</v>
      </c>
      <c r="P3992" s="31">
        <v>2.105</v>
      </c>
    </row>
    <row r="3993" spans="1:16" x14ac:dyDescent="0.35">
      <c r="A3993" s="2" t="s">
        <v>293</v>
      </c>
      <c r="B3993" s="27">
        <v>2</v>
      </c>
      <c r="C3993" s="2" t="s">
        <v>302</v>
      </c>
      <c r="D3993" s="11" t="s">
        <v>2015</v>
      </c>
      <c r="E3993" s="11"/>
      <c r="F3993" s="11" t="s">
        <v>111</v>
      </c>
      <c r="G3993" s="11" t="s">
        <v>608</v>
      </c>
      <c r="H3993" s="11" t="s">
        <v>7296</v>
      </c>
      <c r="I3993" s="68"/>
      <c r="J3993" s="68" t="s">
        <v>2040</v>
      </c>
      <c r="K3993" s="68"/>
      <c r="L3993" s="68"/>
      <c r="M3993" s="68" t="s">
        <v>2040</v>
      </c>
      <c r="N3993" s="68"/>
      <c r="O3993" s="31" t="s">
        <v>5095</v>
      </c>
      <c r="P3993" s="31">
        <v>2.105</v>
      </c>
    </row>
    <row r="3994" spans="1:16" x14ac:dyDescent="0.35">
      <c r="A3994" s="2" t="s">
        <v>293</v>
      </c>
      <c r="B3994" s="27">
        <v>2</v>
      </c>
      <c r="C3994" s="2" t="s">
        <v>302</v>
      </c>
      <c r="D3994" s="11" t="s">
        <v>2015</v>
      </c>
      <c r="E3994" s="11"/>
      <c r="F3994" s="11" t="s">
        <v>111</v>
      </c>
      <c r="G3994" s="11" t="s">
        <v>608</v>
      </c>
      <c r="H3994" s="11" t="s">
        <v>7298</v>
      </c>
      <c r="I3994" s="68" t="s">
        <v>2040</v>
      </c>
      <c r="J3994" s="68" t="s">
        <v>2040</v>
      </c>
      <c r="K3994" s="68"/>
      <c r="L3994" s="68"/>
      <c r="M3994" s="68"/>
      <c r="N3994" s="68"/>
      <c r="O3994" s="31" t="s">
        <v>5096</v>
      </c>
      <c r="P3994" s="31">
        <v>2.3929999999999998</v>
      </c>
    </row>
    <row r="3995" spans="1:16" x14ac:dyDescent="0.35">
      <c r="A3995" s="2" t="s">
        <v>293</v>
      </c>
      <c r="B3995" s="27">
        <v>2</v>
      </c>
      <c r="C3995" s="2" t="s">
        <v>302</v>
      </c>
      <c r="D3995" s="11" t="s">
        <v>2015</v>
      </c>
      <c r="E3995" s="11"/>
      <c r="F3995" s="11" t="s">
        <v>111</v>
      </c>
      <c r="G3995" s="11" t="s">
        <v>608</v>
      </c>
      <c r="H3995" s="11" t="s">
        <v>7294</v>
      </c>
      <c r="I3995" s="68" t="s">
        <v>2040</v>
      </c>
      <c r="J3995" s="68" t="s">
        <v>2040</v>
      </c>
      <c r="K3995" s="68"/>
      <c r="L3995" s="68"/>
      <c r="M3995" s="68" t="s">
        <v>2040</v>
      </c>
      <c r="N3995" s="68"/>
      <c r="O3995" s="31" t="s">
        <v>5097</v>
      </c>
      <c r="P3995" s="31">
        <v>2.3929999999999998</v>
      </c>
    </row>
    <row r="3996" spans="1:16" x14ac:dyDescent="0.35">
      <c r="A3996" s="2" t="s">
        <v>293</v>
      </c>
      <c r="B3996" s="27">
        <v>2</v>
      </c>
      <c r="C3996" s="2" t="s">
        <v>302</v>
      </c>
      <c r="D3996" s="11" t="s">
        <v>2015</v>
      </c>
      <c r="E3996" s="11"/>
      <c r="F3996" s="11" t="s">
        <v>240</v>
      </c>
      <c r="G3996" s="11" t="s">
        <v>608</v>
      </c>
      <c r="H3996" s="11" t="s">
        <v>7269</v>
      </c>
      <c r="I3996" s="68"/>
      <c r="J3996" s="68"/>
      <c r="K3996" s="68"/>
      <c r="L3996" s="68"/>
      <c r="M3996" s="68"/>
      <c r="N3996" s="68"/>
      <c r="O3996" s="31" t="s">
        <v>1729</v>
      </c>
      <c r="P3996" s="31">
        <v>2.117</v>
      </c>
    </row>
    <row r="3997" spans="1:16" x14ac:dyDescent="0.35">
      <c r="A3997" s="2" t="s">
        <v>293</v>
      </c>
      <c r="B3997" s="27">
        <v>2</v>
      </c>
      <c r="C3997" s="2" t="s">
        <v>302</v>
      </c>
      <c r="D3997" s="11" t="s">
        <v>2015</v>
      </c>
      <c r="E3997" s="11"/>
      <c r="F3997" s="11" t="s">
        <v>240</v>
      </c>
      <c r="G3997" s="11" t="s">
        <v>608</v>
      </c>
      <c r="H3997" s="11" t="s">
        <v>7279</v>
      </c>
      <c r="I3997" s="68"/>
      <c r="J3997" s="68"/>
      <c r="K3997" s="68"/>
      <c r="L3997" s="68"/>
      <c r="M3997" s="68" t="s">
        <v>2040</v>
      </c>
      <c r="N3997" s="68"/>
      <c r="O3997" s="31" t="s">
        <v>5098</v>
      </c>
      <c r="P3997" s="31">
        <v>1.694</v>
      </c>
    </row>
    <row r="3998" spans="1:16" x14ac:dyDescent="0.35">
      <c r="A3998" s="2" t="s">
        <v>293</v>
      </c>
      <c r="B3998" s="27">
        <v>2</v>
      </c>
      <c r="C3998" s="2" t="s">
        <v>302</v>
      </c>
      <c r="D3998" s="11" t="s">
        <v>2015</v>
      </c>
      <c r="E3998" s="11"/>
      <c r="F3998" s="11" t="s">
        <v>240</v>
      </c>
      <c r="G3998" s="11" t="s">
        <v>608</v>
      </c>
      <c r="H3998" s="11" t="s">
        <v>7285</v>
      </c>
      <c r="I3998" s="68" t="s">
        <v>2040</v>
      </c>
      <c r="J3998" s="68"/>
      <c r="K3998" s="68"/>
      <c r="L3998" s="68"/>
      <c r="M3998" s="68"/>
      <c r="N3998" s="68"/>
      <c r="O3998" s="31" t="s">
        <v>5099</v>
      </c>
      <c r="P3998" s="31">
        <v>2.4350000000000001</v>
      </c>
    </row>
    <row r="3999" spans="1:16" x14ac:dyDescent="0.35">
      <c r="A3999" s="2" t="s">
        <v>293</v>
      </c>
      <c r="B3999" s="27">
        <v>2</v>
      </c>
      <c r="C3999" s="2" t="s">
        <v>302</v>
      </c>
      <c r="D3999" s="11" t="s">
        <v>2015</v>
      </c>
      <c r="E3999" s="11"/>
      <c r="F3999" s="11" t="s">
        <v>240</v>
      </c>
      <c r="G3999" s="11" t="s">
        <v>608</v>
      </c>
      <c r="H3999" s="11" t="s">
        <v>7273</v>
      </c>
      <c r="I3999" s="68" t="s">
        <v>2040</v>
      </c>
      <c r="J3999" s="68"/>
      <c r="K3999" s="68"/>
      <c r="L3999" s="68"/>
      <c r="M3999" s="68" t="s">
        <v>2040</v>
      </c>
      <c r="N3999" s="68"/>
      <c r="O3999" s="31" t="s">
        <v>5100</v>
      </c>
      <c r="P3999" s="31">
        <v>2.4350000000000001</v>
      </c>
    </row>
    <row r="4000" spans="1:16" x14ac:dyDescent="0.35">
      <c r="A4000" s="2" t="s">
        <v>293</v>
      </c>
      <c r="B4000" s="27">
        <v>2</v>
      </c>
      <c r="C4000" s="2" t="s">
        <v>302</v>
      </c>
      <c r="D4000" s="11" t="s">
        <v>2015</v>
      </c>
      <c r="E4000" s="11"/>
      <c r="F4000" s="11" t="s">
        <v>240</v>
      </c>
      <c r="G4000" s="11" t="s">
        <v>608</v>
      </c>
      <c r="H4000" s="11" t="s">
        <v>5867</v>
      </c>
      <c r="I4000" s="68"/>
      <c r="J4000" s="68" t="s">
        <v>2040</v>
      </c>
      <c r="K4000" s="68"/>
      <c r="L4000" s="68"/>
      <c r="M4000" s="68"/>
      <c r="N4000" s="68"/>
      <c r="O4000" s="31" t="s">
        <v>5101</v>
      </c>
      <c r="P4000" s="31">
        <v>2.3290000000000002</v>
      </c>
    </row>
    <row r="4001" spans="1:16" x14ac:dyDescent="0.35">
      <c r="A4001" s="2" t="s">
        <v>293</v>
      </c>
      <c r="B4001" s="27">
        <v>2</v>
      </c>
      <c r="C4001" s="2" t="s">
        <v>302</v>
      </c>
      <c r="D4001" s="11" t="s">
        <v>2015</v>
      </c>
      <c r="E4001" s="11"/>
      <c r="F4001" s="11" t="s">
        <v>240</v>
      </c>
      <c r="G4001" s="11" t="s">
        <v>608</v>
      </c>
      <c r="H4001" s="11" t="s">
        <v>7296</v>
      </c>
      <c r="I4001" s="68"/>
      <c r="J4001" s="68" t="s">
        <v>2040</v>
      </c>
      <c r="K4001" s="68"/>
      <c r="L4001" s="68"/>
      <c r="M4001" s="68" t="s">
        <v>2040</v>
      </c>
      <c r="N4001" s="68"/>
      <c r="O4001" s="31" t="s">
        <v>5102</v>
      </c>
      <c r="P4001" s="31">
        <v>2.3290000000000002</v>
      </c>
    </row>
    <row r="4002" spans="1:16" x14ac:dyDescent="0.35">
      <c r="A4002" s="2" t="s">
        <v>293</v>
      </c>
      <c r="B4002" s="27">
        <v>2</v>
      </c>
      <c r="C4002" s="2" t="s">
        <v>302</v>
      </c>
      <c r="D4002" s="11" t="s">
        <v>2015</v>
      </c>
      <c r="E4002" s="11"/>
      <c r="F4002" s="11" t="s">
        <v>240</v>
      </c>
      <c r="G4002" s="11" t="s">
        <v>608</v>
      </c>
      <c r="H4002" s="11" t="s">
        <v>7298</v>
      </c>
      <c r="I4002" s="68" t="s">
        <v>2040</v>
      </c>
      <c r="J4002" s="68" t="s">
        <v>2040</v>
      </c>
      <c r="K4002" s="68"/>
      <c r="L4002" s="68"/>
      <c r="M4002" s="68"/>
      <c r="N4002" s="68"/>
      <c r="O4002" s="31" t="s">
        <v>5103</v>
      </c>
      <c r="P4002" s="31">
        <v>2.6459999999999999</v>
      </c>
    </row>
    <row r="4003" spans="1:16" x14ac:dyDescent="0.35">
      <c r="A4003" s="2" t="s">
        <v>293</v>
      </c>
      <c r="B4003" s="27">
        <v>2</v>
      </c>
      <c r="C4003" s="2" t="s">
        <v>302</v>
      </c>
      <c r="D4003" s="11" t="s">
        <v>2015</v>
      </c>
      <c r="E4003" s="11"/>
      <c r="F4003" s="11" t="s">
        <v>240</v>
      </c>
      <c r="G4003" s="11" t="s">
        <v>608</v>
      </c>
      <c r="H4003" s="11" t="s">
        <v>7294</v>
      </c>
      <c r="I4003" s="68" t="s">
        <v>2040</v>
      </c>
      <c r="J4003" s="68" t="s">
        <v>2040</v>
      </c>
      <c r="K4003" s="68"/>
      <c r="L4003" s="68"/>
      <c r="M4003" s="68" t="s">
        <v>2040</v>
      </c>
      <c r="N4003" s="68"/>
      <c r="O4003" s="31" t="s">
        <v>5104</v>
      </c>
      <c r="P4003" s="31">
        <v>2.6459999999999999</v>
      </c>
    </row>
    <row r="4004" spans="1:16" x14ac:dyDescent="0.35">
      <c r="A4004" s="2" t="s">
        <v>293</v>
      </c>
      <c r="B4004" s="27">
        <v>2</v>
      </c>
      <c r="C4004" s="2" t="s">
        <v>302</v>
      </c>
      <c r="D4004" s="11" t="s">
        <v>231</v>
      </c>
      <c r="E4004" s="11"/>
      <c r="F4004" s="33" t="s">
        <v>608</v>
      </c>
      <c r="G4004" s="33" t="s">
        <v>608</v>
      </c>
      <c r="H4004" s="11" t="s">
        <v>7269</v>
      </c>
      <c r="I4004" s="67"/>
      <c r="J4004" s="67"/>
      <c r="K4004" s="67"/>
      <c r="L4004" s="67"/>
      <c r="M4004" s="67"/>
      <c r="N4004" s="67"/>
      <c r="O4004" s="31" t="s">
        <v>1730</v>
      </c>
      <c r="P4004" s="31">
        <v>4.234</v>
      </c>
    </row>
    <row r="4005" spans="1:16" x14ac:dyDescent="0.35">
      <c r="A4005" s="2" t="s">
        <v>293</v>
      </c>
      <c r="B4005" s="27">
        <v>2</v>
      </c>
      <c r="C4005" s="2" t="s">
        <v>302</v>
      </c>
      <c r="D4005" s="11" t="s">
        <v>231</v>
      </c>
      <c r="E4005" s="11"/>
      <c r="F4005" s="33" t="s">
        <v>608</v>
      </c>
      <c r="G4005" s="33" t="s">
        <v>608</v>
      </c>
      <c r="H4005" s="11" t="s">
        <v>7279</v>
      </c>
      <c r="I4005" s="68"/>
      <c r="J4005" s="68"/>
      <c r="K4005" s="68"/>
      <c r="L4005" s="68"/>
      <c r="M4005" s="68" t="s">
        <v>2040</v>
      </c>
      <c r="N4005" s="68"/>
      <c r="O4005" s="31" t="s">
        <v>5105</v>
      </c>
      <c r="P4005" s="31">
        <v>3.387</v>
      </c>
    </row>
    <row r="4006" spans="1:16" x14ac:dyDescent="0.35">
      <c r="A4006" s="2" t="s">
        <v>293</v>
      </c>
      <c r="B4006" s="27">
        <v>2</v>
      </c>
      <c r="C4006" s="2" t="s">
        <v>302</v>
      </c>
      <c r="D4006" s="11" t="s">
        <v>231</v>
      </c>
      <c r="E4006" s="11"/>
      <c r="F4006" s="33" t="s">
        <v>608</v>
      </c>
      <c r="G4006" s="33" t="s">
        <v>608</v>
      </c>
      <c r="H4006" s="11" t="s">
        <v>7285</v>
      </c>
      <c r="I4006" s="68" t="s">
        <v>2040</v>
      </c>
      <c r="J4006" s="68"/>
      <c r="K4006" s="68"/>
      <c r="L4006" s="68"/>
      <c r="M4006" s="68"/>
      <c r="N4006" s="68"/>
      <c r="O4006" s="31" t="s">
        <v>5106</v>
      </c>
      <c r="P4006" s="31">
        <v>4.8689999999999998</v>
      </c>
    </row>
    <row r="4007" spans="1:16" x14ac:dyDescent="0.35">
      <c r="A4007" s="2" t="s">
        <v>293</v>
      </c>
      <c r="B4007" s="27">
        <v>2</v>
      </c>
      <c r="C4007" s="2" t="s">
        <v>302</v>
      </c>
      <c r="D4007" s="11" t="s">
        <v>231</v>
      </c>
      <c r="E4007" s="11"/>
      <c r="F4007" s="33" t="s">
        <v>608</v>
      </c>
      <c r="G4007" s="33" t="s">
        <v>608</v>
      </c>
      <c r="H4007" s="11" t="s">
        <v>7273</v>
      </c>
      <c r="I4007" s="68" t="s">
        <v>2040</v>
      </c>
      <c r="J4007" s="68"/>
      <c r="K4007" s="68"/>
      <c r="L4007" s="68"/>
      <c r="M4007" s="68" t="s">
        <v>2040</v>
      </c>
      <c r="N4007" s="68"/>
      <c r="O4007" s="31" t="s">
        <v>5107</v>
      </c>
      <c r="P4007" s="31">
        <v>4.8689999999999998</v>
      </c>
    </row>
    <row r="4008" spans="1:16" x14ac:dyDescent="0.35">
      <c r="A4008" s="2" t="s">
        <v>293</v>
      </c>
      <c r="B4008" s="27">
        <v>2</v>
      </c>
      <c r="C4008" s="2" t="s">
        <v>302</v>
      </c>
      <c r="D4008" s="11" t="s">
        <v>231</v>
      </c>
      <c r="E4008" s="11"/>
      <c r="F4008" s="33" t="s">
        <v>608</v>
      </c>
      <c r="G4008" s="33" t="s">
        <v>608</v>
      </c>
      <c r="H4008" s="11" t="s">
        <v>7288</v>
      </c>
      <c r="I4008" s="68"/>
      <c r="J4008" s="68"/>
      <c r="K4008" s="68"/>
      <c r="L4008" s="68"/>
      <c r="M4008" s="68"/>
      <c r="N4008" s="68" t="s">
        <v>2040</v>
      </c>
      <c r="O4008" s="31" t="s">
        <v>5108</v>
      </c>
      <c r="P4008" s="31">
        <v>3.387</v>
      </c>
    </row>
    <row r="4009" spans="1:16" x14ac:dyDescent="0.35">
      <c r="A4009" s="2" t="s">
        <v>293</v>
      </c>
      <c r="B4009" s="27">
        <v>2</v>
      </c>
      <c r="C4009" s="2" t="s">
        <v>302</v>
      </c>
      <c r="D4009" s="11" t="s">
        <v>231</v>
      </c>
      <c r="E4009" s="11"/>
      <c r="F4009" s="33" t="s">
        <v>608</v>
      </c>
      <c r="G4009" s="33" t="s">
        <v>608</v>
      </c>
      <c r="H4009" s="11" t="s">
        <v>7276</v>
      </c>
      <c r="I4009" s="68"/>
      <c r="J4009" s="68"/>
      <c r="K4009" s="68"/>
      <c r="L4009" s="68"/>
      <c r="M4009" s="68" t="s">
        <v>2040</v>
      </c>
      <c r="N4009" s="68" t="s">
        <v>2040</v>
      </c>
      <c r="O4009" s="31" t="s">
        <v>5109</v>
      </c>
      <c r="P4009" s="31">
        <v>2.54</v>
      </c>
    </row>
    <row r="4010" spans="1:16" x14ac:dyDescent="0.35">
      <c r="A4010" s="2" t="s">
        <v>293</v>
      </c>
      <c r="B4010" s="27">
        <v>2</v>
      </c>
      <c r="C4010" s="2" t="s">
        <v>302</v>
      </c>
      <c r="D4010" s="11" t="s">
        <v>231</v>
      </c>
      <c r="E4010" s="11"/>
      <c r="F4010" s="33" t="s">
        <v>608</v>
      </c>
      <c r="G4010" s="33" t="s">
        <v>608</v>
      </c>
      <c r="H4010" s="11" t="s">
        <v>7282</v>
      </c>
      <c r="I4010" s="68" t="s">
        <v>2040</v>
      </c>
      <c r="J4010" s="68"/>
      <c r="K4010" s="68"/>
      <c r="L4010" s="68"/>
      <c r="M4010" s="68"/>
      <c r="N4010" s="68" t="s">
        <v>2040</v>
      </c>
      <c r="O4010" s="31" t="s">
        <v>5110</v>
      </c>
      <c r="P4010" s="31">
        <v>4.0220000000000002</v>
      </c>
    </row>
    <row r="4011" spans="1:16" x14ac:dyDescent="0.35">
      <c r="A4011" s="2" t="s">
        <v>293</v>
      </c>
      <c r="B4011" s="27">
        <v>2</v>
      </c>
      <c r="C4011" s="2" t="s">
        <v>302</v>
      </c>
      <c r="D4011" s="11" t="s">
        <v>231</v>
      </c>
      <c r="E4011" s="11"/>
      <c r="F4011" s="33" t="s">
        <v>608</v>
      </c>
      <c r="G4011" s="33" t="s">
        <v>608</v>
      </c>
      <c r="H4011" s="11" t="s">
        <v>7272</v>
      </c>
      <c r="I4011" s="68" t="s">
        <v>2040</v>
      </c>
      <c r="J4011" s="68"/>
      <c r="K4011" s="68"/>
      <c r="L4011" s="68"/>
      <c r="M4011" s="68" t="s">
        <v>2040</v>
      </c>
      <c r="N4011" s="68" t="s">
        <v>2040</v>
      </c>
      <c r="O4011" s="31" t="s">
        <v>5111</v>
      </c>
      <c r="P4011" s="31">
        <v>4.0220000000000002</v>
      </c>
    </row>
    <row r="4012" spans="1:16" x14ac:dyDescent="0.35">
      <c r="A4012" s="2" t="s">
        <v>293</v>
      </c>
      <c r="B4012" s="27">
        <v>2</v>
      </c>
      <c r="C4012" s="2" t="s">
        <v>302</v>
      </c>
      <c r="D4012" s="11" t="s">
        <v>232</v>
      </c>
      <c r="E4012" s="11"/>
      <c r="F4012" s="33" t="s">
        <v>608</v>
      </c>
      <c r="G4012" s="33" t="s">
        <v>608</v>
      </c>
      <c r="H4012" s="11" t="s">
        <v>7269</v>
      </c>
      <c r="I4012" s="67"/>
      <c r="J4012" s="67"/>
      <c r="K4012" s="67"/>
      <c r="L4012" s="67"/>
      <c r="M4012" s="67"/>
      <c r="N4012" s="67"/>
      <c r="O4012" s="31" t="s">
        <v>1731</v>
      </c>
      <c r="P4012" s="31">
        <v>1.4790000000000001</v>
      </c>
    </row>
    <row r="4013" spans="1:16" x14ac:dyDescent="0.35">
      <c r="A4013" s="2" t="s">
        <v>293</v>
      </c>
      <c r="B4013" s="27">
        <v>2</v>
      </c>
      <c r="C4013" s="2" t="s">
        <v>302</v>
      </c>
      <c r="D4013" s="11" t="s">
        <v>232</v>
      </c>
      <c r="E4013" s="11"/>
      <c r="F4013" s="33" t="s">
        <v>608</v>
      </c>
      <c r="G4013" s="33" t="s">
        <v>608</v>
      </c>
      <c r="H4013" s="11" t="s">
        <v>7279</v>
      </c>
      <c r="I4013" s="68"/>
      <c r="J4013" s="68"/>
      <c r="K4013" s="68"/>
      <c r="L4013" s="68"/>
      <c r="M4013" s="68" t="s">
        <v>2040</v>
      </c>
      <c r="N4013" s="68"/>
      <c r="O4013" s="31" t="s">
        <v>5112</v>
      </c>
      <c r="P4013" s="31">
        <v>1.1830000000000001</v>
      </c>
    </row>
    <row r="4014" spans="1:16" x14ac:dyDescent="0.35">
      <c r="A4014" s="2" t="s">
        <v>293</v>
      </c>
      <c r="B4014" s="27">
        <v>2</v>
      </c>
      <c r="C4014" s="2" t="s">
        <v>302</v>
      </c>
      <c r="D4014" s="11" t="s">
        <v>232</v>
      </c>
      <c r="E4014" s="11"/>
      <c r="F4014" s="33" t="s">
        <v>608</v>
      </c>
      <c r="G4014" s="33" t="s">
        <v>608</v>
      </c>
      <c r="H4014" s="11" t="s">
        <v>7285</v>
      </c>
      <c r="I4014" s="68" t="s">
        <v>2040</v>
      </c>
      <c r="J4014" s="68"/>
      <c r="K4014" s="68"/>
      <c r="L4014" s="68"/>
      <c r="M4014" s="68"/>
      <c r="N4014" s="68"/>
      <c r="O4014" s="31" t="s">
        <v>5113</v>
      </c>
      <c r="P4014" s="31">
        <v>1.7010000000000001</v>
      </c>
    </row>
    <row r="4015" spans="1:16" x14ac:dyDescent="0.35">
      <c r="A4015" s="2" t="s">
        <v>293</v>
      </c>
      <c r="B4015" s="27">
        <v>2</v>
      </c>
      <c r="C4015" s="2" t="s">
        <v>302</v>
      </c>
      <c r="D4015" s="11" t="s">
        <v>232</v>
      </c>
      <c r="E4015" s="11"/>
      <c r="F4015" s="33" t="s">
        <v>608</v>
      </c>
      <c r="G4015" s="33" t="s">
        <v>608</v>
      </c>
      <c r="H4015" s="11" t="s">
        <v>7273</v>
      </c>
      <c r="I4015" s="68" t="s">
        <v>2040</v>
      </c>
      <c r="J4015" s="68"/>
      <c r="K4015" s="68"/>
      <c r="L4015" s="68"/>
      <c r="M4015" s="68" t="s">
        <v>2040</v>
      </c>
      <c r="N4015" s="68"/>
      <c r="O4015" s="31" t="s">
        <v>5114</v>
      </c>
      <c r="P4015" s="31">
        <v>1.7010000000000001</v>
      </c>
    </row>
    <row r="4016" spans="1:16" x14ac:dyDescent="0.35">
      <c r="A4016" s="2" t="s">
        <v>293</v>
      </c>
      <c r="B4016" s="27">
        <v>2</v>
      </c>
      <c r="C4016" s="2" t="s">
        <v>302</v>
      </c>
      <c r="D4016" s="11" t="s">
        <v>232</v>
      </c>
      <c r="E4016" s="11"/>
      <c r="F4016" s="33" t="s">
        <v>608</v>
      </c>
      <c r="G4016" s="33" t="s">
        <v>608</v>
      </c>
      <c r="H4016" s="11" t="s">
        <v>7288</v>
      </c>
      <c r="I4016" s="68"/>
      <c r="J4016" s="68"/>
      <c r="K4016" s="68"/>
      <c r="L4016" s="68"/>
      <c r="M4016" s="68"/>
      <c r="N4016" s="68" t="s">
        <v>2040</v>
      </c>
      <c r="O4016" s="31" t="s">
        <v>5115</v>
      </c>
      <c r="P4016" s="31">
        <v>1.1830000000000001</v>
      </c>
    </row>
    <row r="4017" spans="1:16" x14ac:dyDescent="0.35">
      <c r="A4017" s="2" t="s">
        <v>293</v>
      </c>
      <c r="B4017" s="27">
        <v>2</v>
      </c>
      <c r="C4017" s="2" t="s">
        <v>302</v>
      </c>
      <c r="D4017" s="11" t="s">
        <v>232</v>
      </c>
      <c r="E4017" s="11"/>
      <c r="F4017" s="33" t="s">
        <v>608</v>
      </c>
      <c r="G4017" s="33" t="s">
        <v>608</v>
      </c>
      <c r="H4017" s="11" t="s">
        <v>7276</v>
      </c>
      <c r="I4017" s="68"/>
      <c r="J4017" s="68"/>
      <c r="K4017" s="68"/>
      <c r="L4017" s="68"/>
      <c r="M4017" s="68" t="s">
        <v>2040</v>
      </c>
      <c r="N4017" s="68" t="s">
        <v>2040</v>
      </c>
      <c r="O4017" s="31" t="s">
        <v>5116</v>
      </c>
      <c r="P4017" s="31">
        <v>0.88700000000000001</v>
      </c>
    </row>
    <row r="4018" spans="1:16" x14ac:dyDescent="0.35">
      <c r="A4018" s="2" t="s">
        <v>293</v>
      </c>
      <c r="B4018" s="27">
        <v>2</v>
      </c>
      <c r="C4018" s="2" t="s">
        <v>302</v>
      </c>
      <c r="D4018" s="11" t="s">
        <v>232</v>
      </c>
      <c r="E4018" s="11"/>
      <c r="F4018" s="33" t="s">
        <v>608</v>
      </c>
      <c r="G4018" s="33" t="s">
        <v>608</v>
      </c>
      <c r="H4018" s="11" t="s">
        <v>7282</v>
      </c>
      <c r="I4018" s="68" t="s">
        <v>2040</v>
      </c>
      <c r="J4018" s="68"/>
      <c r="K4018" s="68"/>
      <c r="L4018" s="68"/>
      <c r="M4018" s="68"/>
      <c r="N4018" s="68" t="s">
        <v>2040</v>
      </c>
      <c r="O4018" s="31" t="s">
        <v>5117</v>
      </c>
      <c r="P4018" s="31">
        <v>1.405</v>
      </c>
    </row>
    <row r="4019" spans="1:16" x14ac:dyDescent="0.35">
      <c r="A4019" s="2" t="s">
        <v>293</v>
      </c>
      <c r="B4019" s="27">
        <v>2</v>
      </c>
      <c r="C4019" s="2" t="s">
        <v>302</v>
      </c>
      <c r="D4019" s="11" t="s">
        <v>232</v>
      </c>
      <c r="E4019" s="11"/>
      <c r="F4019" s="33" t="s">
        <v>608</v>
      </c>
      <c r="G4019" s="33" t="s">
        <v>608</v>
      </c>
      <c r="H4019" s="11" t="s">
        <v>7272</v>
      </c>
      <c r="I4019" s="68" t="s">
        <v>2040</v>
      </c>
      <c r="J4019" s="68"/>
      <c r="K4019" s="68"/>
      <c r="L4019" s="68"/>
      <c r="M4019" s="68" t="s">
        <v>2040</v>
      </c>
      <c r="N4019" s="68" t="s">
        <v>2040</v>
      </c>
      <c r="O4019" s="31" t="s">
        <v>5118</v>
      </c>
      <c r="P4019" s="31">
        <v>1.405</v>
      </c>
    </row>
    <row r="4020" spans="1:16" ht="16.149999999999999" customHeight="1" x14ac:dyDescent="0.35">
      <c r="A4020" s="2" t="s">
        <v>293</v>
      </c>
      <c r="B4020" s="27">
        <v>2</v>
      </c>
      <c r="C4020" s="2" t="s">
        <v>302</v>
      </c>
      <c r="D4020" s="11" t="s">
        <v>329</v>
      </c>
      <c r="E4020" s="11"/>
      <c r="F4020" s="11" t="s">
        <v>233</v>
      </c>
      <c r="G4020" s="11" t="s">
        <v>608</v>
      </c>
      <c r="H4020" s="11" t="s">
        <v>7269</v>
      </c>
      <c r="I4020" s="68"/>
      <c r="J4020" s="68"/>
      <c r="K4020" s="68"/>
      <c r="L4020" s="68"/>
      <c r="M4020" s="68"/>
      <c r="N4020" s="68"/>
      <c r="O4020" s="31" t="s">
        <v>1732</v>
      </c>
      <c r="P4020" s="31">
        <v>4.6109999999999998</v>
      </c>
    </row>
    <row r="4021" spans="1:16" ht="16.149999999999999" customHeight="1" x14ac:dyDescent="0.35">
      <c r="A4021" s="2" t="s">
        <v>293</v>
      </c>
      <c r="B4021" s="27">
        <v>2</v>
      </c>
      <c r="C4021" s="2" t="s">
        <v>302</v>
      </c>
      <c r="D4021" s="11" t="s">
        <v>329</v>
      </c>
      <c r="E4021" s="11"/>
      <c r="F4021" s="11" t="s">
        <v>233</v>
      </c>
      <c r="G4021" s="11" t="s">
        <v>608</v>
      </c>
      <c r="H4021" s="11" t="s">
        <v>7279</v>
      </c>
      <c r="I4021" s="68"/>
      <c r="J4021" s="68"/>
      <c r="K4021" s="68"/>
      <c r="L4021" s="68"/>
      <c r="M4021" s="68" t="s">
        <v>2040</v>
      </c>
      <c r="N4021" s="68"/>
      <c r="O4021" s="31" t="s">
        <v>5119</v>
      </c>
      <c r="P4021" s="31">
        <v>3.6890000000000001</v>
      </c>
    </row>
    <row r="4022" spans="1:16" ht="16.149999999999999" customHeight="1" x14ac:dyDescent="0.35">
      <c r="A4022" s="2" t="s">
        <v>293</v>
      </c>
      <c r="B4022" s="27">
        <v>2</v>
      </c>
      <c r="C4022" s="2" t="s">
        <v>302</v>
      </c>
      <c r="D4022" s="11" t="s">
        <v>329</v>
      </c>
      <c r="E4022" s="11"/>
      <c r="F4022" s="11" t="s">
        <v>233</v>
      </c>
      <c r="G4022" s="11" t="s">
        <v>608</v>
      </c>
      <c r="H4022" s="11" t="s">
        <v>7285</v>
      </c>
      <c r="I4022" s="68" t="s">
        <v>2040</v>
      </c>
      <c r="J4022" s="68"/>
      <c r="K4022" s="68"/>
      <c r="L4022" s="68"/>
      <c r="M4022" s="68"/>
      <c r="N4022" s="68"/>
      <c r="O4022" s="31" t="s">
        <v>5120</v>
      </c>
      <c r="P4022" s="31">
        <v>5.3029999999999999</v>
      </c>
    </row>
    <row r="4023" spans="1:16" ht="16.149999999999999" customHeight="1" x14ac:dyDescent="0.35">
      <c r="A4023" s="2" t="s">
        <v>293</v>
      </c>
      <c r="B4023" s="27">
        <v>2</v>
      </c>
      <c r="C4023" s="2" t="s">
        <v>302</v>
      </c>
      <c r="D4023" s="11" t="s">
        <v>329</v>
      </c>
      <c r="E4023" s="11"/>
      <c r="F4023" s="11" t="s">
        <v>233</v>
      </c>
      <c r="G4023" s="11" t="s">
        <v>608</v>
      </c>
      <c r="H4023" s="11" t="s">
        <v>7273</v>
      </c>
      <c r="I4023" s="68" t="s">
        <v>2040</v>
      </c>
      <c r="J4023" s="68"/>
      <c r="K4023" s="68"/>
      <c r="L4023" s="68"/>
      <c r="M4023" s="68" t="s">
        <v>2040</v>
      </c>
      <c r="N4023" s="68"/>
      <c r="O4023" s="31" t="s">
        <v>5121</v>
      </c>
      <c r="P4023" s="31">
        <v>5.3029999999999999</v>
      </c>
    </row>
    <row r="4024" spans="1:16" ht="16.149999999999999" customHeight="1" x14ac:dyDescent="0.35">
      <c r="A4024" s="2" t="s">
        <v>293</v>
      </c>
      <c r="B4024" s="27">
        <v>2</v>
      </c>
      <c r="C4024" s="2" t="s">
        <v>302</v>
      </c>
      <c r="D4024" s="11" t="s">
        <v>329</v>
      </c>
      <c r="E4024" s="11"/>
      <c r="F4024" s="11" t="s">
        <v>233</v>
      </c>
      <c r="G4024" s="11" t="s">
        <v>608</v>
      </c>
      <c r="H4024" s="11" t="s">
        <v>7288</v>
      </c>
      <c r="I4024" s="68"/>
      <c r="J4024" s="68"/>
      <c r="K4024" s="68"/>
      <c r="L4024" s="68"/>
      <c r="M4024" s="68"/>
      <c r="N4024" s="68" t="s">
        <v>2040</v>
      </c>
      <c r="O4024" s="31" t="s">
        <v>5122</v>
      </c>
      <c r="P4024" s="31">
        <v>3.6890000000000001</v>
      </c>
    </row>
    <row r="4025" spans="1:16" ht="16.149999999999999" customHeight="1" x14ac:dyDescent="0.35">
      <c r="A4025" s="2" t="s">
        <v>293</v>
      </c>
      <c r="B4025" s="27">
        <v>2</v>
      </c>
      <c r="C4025" s="2" t="s">
        <v>302</v>
      </c>
      <c r="D4025" s="11" t="s">
        <v>329</v>
      </c>
      <c r="E4025" s="11"/>
      <c r="F4025" s="11" t="s">
        <v>233</v>
      </c>
      <c r="G4025" s="11" t="s">
        <v>608</v>
      </c>
      <c r="H4025" s="11" t="s">
        <v>7276</v>
      </c>
      <c r="I4025" s="68"/>
      <c r="J4025" s="68"/>
      <c r="K4025" s="68"/>
      <c r="L4025" s="68"/>
      <c r="M4025" s="68" t="s">
        <v>2040</v>
      </c>
      <c r="N4025" s="68" t="s">
        <v>2040</v>
      </c>
      <c r="O4025" s="31" t="s">
        <v>5123</v>
      </c>
      <c r="P4025" s="31">
        <v>2.7669999999999999</v>
      </c>
    </row>
    <row r="4026" spans="1:16" ht="16.149999999999999" customHeight="1" x14ac:dyDescent="0.35">
      <c r="A4026" s="2" t="s">
        <v>293</v>
      </c>
      <c r="B4026" s="27">
        <v>2</v>
      </c>
      <c r="C4026" s="2" t="s">
        <v>302</v>
      </c>
      <c r="D4026" s="11" t="s">
        <v>329</v>
      </c>
      <c r="E4026" s="11"/>
      <c r="F4026" s="11" t="s">
        <v>233</v>
      </c>
      <c r="G4026" s="11" t="s">
        <v>608</v>
      </c>
      <c r="H4026" s="11" t="s">
        <v>7282</v>
      </c>
      <c r="I4026" s="68" t="s">
        <v>2040</v>
      </c>
      <c r="J4026" s="68"/>
      <c r="K4026" s="68"/>
      <c r="L4026" s="68"/>
      <c r="M4026" s="68"/>
      <c r="N4026" s="68" t="s">
        <v>2040</v>
      </c>
      <c r="O4026" s="31" t="s">
        <v>5124</v>
      </c>
      <c r="P4026" s="31">
        <v>4.38</v>
      </c>
    </row>
    <row r="4027" spans="1:16" ht="16.149999999999999" customHeight="1" x14ac:dyDescent="0.35">
      <c r="A4027" s="2" t="s">
        <v>293</v>
      </c>
      <c r="B4027" s="27">
        <v>2</v>
      </c>
      <c r="C4027" s="2" t="s">
        <v>302</v>
      </c>
      <c r="D4027" s="11" t="s">
        <v>329</v>
      </c>
      <c r="E4027" s="11"/>
      <c r="F4027" s="11" t="s">
        <v>233</v>
      </c>
      <c r="G4027" s="11" t="s">
        <v>608</v>
      </c>
      <c r="H4027" s="11" t="s">
        <v>7272</v>
      </c>
      <c r="I4027" s="68" t="s">
        <v>2040</v>
      </c>
      <c r="J4027" s="68"/>
      <c r="K4027" s="68"/>
      <c r="L4027" s="68"/>
      <c r="M4027" s="68" t="s">
        <v>2040</v>
      </c>
      <c r="N4027" s="68" t="s">
        <v>2040</v>
      </c>
      <c r="O4027" s="31" t="s">
        <v>5125</v>
      </c>
      <c r="P4027" s="31">
        <v>4.38</v>
      </c>
    </row>
    <row r="4028" spans="1:16" x14ac:dyDescent="0.35">
      <c r="A4028" s="2" t="s">
        <v>293</v>
      </c>
      <c r="B4028" s="27">
        <v>2</v>
      </c>
      <c r="C4028" s="2" t="s">
        <v>302</v>
      </c>
      <c r="D4028" s="11" t="s">
        <v>234</v>
      </c>
      <c r="E4028" s="11"/>
      <c r="F4028" s="11" t="s">
        <v>142</v>
      </c>
      <c r="G4028" s="11" t="s">
        <v>608</v>
      </c>
      <c r="H4028" s="11" t="s">
        <v>7269</v>
      </c>
      <c r="I4028" s="68"/>
      <c r="J4028" s="68"/>
      <c r="K4028" s="68"/>
      <c r="L4028" s="68"/>
      <c r="M4028" s="68"/>
      <c r="N4028" s="68"/>
      <c r="O4028" s="31" t="s">
        <v>1733</v>
      </c>
      <c r="P4028" s="31">
        <v>1.0589999999999999</v>
      </c>
    </row>
    <row r="4029" spans="1:16" x14ac:dyDescent="0.35">
      <c r="A4029" s="2" t="s">
        <v>293</v>
      </c>
      <c r="B4029" s="27">
        <v>2</v>
      </c>
      <c r="C4029" s="2" t="s">
        <v>302</v>
      </c>
      <c r="D4029" s="11" t="s">
        <v>234</v>
      </c>
      <c r="E4029" s="11"/>
      <c r="F4029" s="11" t="s">
        <v>142</v>
      </c>
      <c r="G4029" s="11" t="s">
        <v>608</v>
      </c>
      <c r="H4029" s="11" t="s">
        <v>7279</v>
      </c>
      <c r="I4029" s="68"/>
      <c r="J4029" s="68"/>
      <c r="K4029" s="68"/>
      <c r="L4029" s="68"/>
      <c r="M4029" s="68" t="s">
        <v>2040</v>
      </c>
      <c r="N4029" s="68"/>
      <c r="O4029" s="31" t="s">
        <v>5126</v>
      </c>
      <c r="P4029" s="31">
        <v>0.84699999999999998</v>
      </c>
    </row>
    <row r="4030" spans="1:16" x14ac:dyDescent="0.35">
      <c r="A4030" s="2" t="s">
        <v>293</v>
      </c>
      <c r="B4030" s="27">
        <v>2</v>
      </c>
      <c r="C4030" s="2" t="s">
        <v>302</v>
      </c>
      <c r="D4030" s="11" t="s">
        <v>234</v>
      </c>
      <c r="E4030" s="11"/>
      <c r="F4030" s="11" t="s">
        <v>142</v>
      </c>
      <c r="G4030" s="11" t="s">
        <v>608</v>
      </c>
      <c r="H4030" s="11" t="s">
        <v>7285</v>
      </c>
      <c r="I4030" s="68" t="s">
        <v>2040</v>
      </c>
      <c r="J4030" s="68"/>
      <c r="K4030" s="68"/>
      <c r="L4030" s="68"/>
      <c r="M4030" s="68"/>
      <c r="N4030" s="68"/>
      <c r="O4030" s="31" t="s">
        <v>5127</v>
      </c>
      <c r="P4030" s="31">
        <v>1.218</v>
      </c>
    </row>
    <row r="4031" spans="1:16" x14ac:dyDescent="0.35">
      <c r="A4031" s="2" t="s">
        <v>293</v>
      </c>
      <c r="B4031" s="27">
        <v>2</v>
      </c>
      <c r="C4031" s="2" t="s">
        <v>302</v>
      </c>
      <c r="D4031" s="11" t="s">
        <v>234</v>
      </c>
      <c r="E4031" s="11"/>
      <c r="F4031" s="11" t="s">
        <v>142</v>
      </c>
      <c r="G4031" s="11" t="s">
        <v>608</v>
      </c>
      <c r="H4031" s="11" t="s">
        <v>7273</v>
      </c>
      <c r="I4031" s="68" t="s">
        <v>2040</v>
      </c>
      <c r="J4031" s="68"/>
      <c r="K4031" s="68"/>
      <c r="L4031" s="68"/>
      <c r="M4031" s="68" t="s">
        <v>2040</v>
      </c>
      <c r="N4031" s="68"/>
      <c r="O4031" s="31" t="s">
        <v>5128</v>
      </c>
      <c r="P4031" s="31">
        <v>1.218</v>
      </c>
    </row>
    <row r="4032" spans="1:16" x14ac:dyDescent="0.35">
      <c r="A4032" s="2" t="s">
        <v>293</v>
      </c>
      <c r="B4032" s="27">
        <v>2</v>
      </c>
      <c r="C4032" s="2" t="s">
        <v>302</v>
      </c>
      <c r="D4032" s="11" t="s">
        <v>234</v>
      </c>
      <c r="E4032" s="11"/>
      <c r="F4032" s="11" t="s">
        <v>110</v>
      </c>
      <c r="G4032" s="11" t="s">
        <v>608</v>
      </c>
      <c r="H4032" s="11" t="s">
        <v>7269</v>
      </c>
      <c r="I4032" s="68"/>
      <c r="J4032" s="68"/>
      <c r="K4032" s="68"/>
      <c r="L4032" s="68"/>
      <c r="M4032" s="68"/>
      <c r="N4032" s="68"/>
      <c r="O4032" s="31" t="s">
        <v>1734</v>
      </c>
      <c r="P4032" s="31">
        <v>1.4790000000000001</v>
      </c>
    </row>
    <row r="4033" spans="1:16" x14ac:dyDescent="0.35">
      <c r="A4033" s="2" t="s">
        <v>293</v>
      </c>
      <c r="B4033" s="27">
        <v>2</v>
      </c>
      <c r="C4033" s="2" t="s">
        <v>302</v>
      </c>
      <c r="D4033" s="11" t="s">
        <v>234</v>
      </c>
      <c r="E4033" s="11"/>
      <c r="F4033" s="11" t="s">
        <v>110</v>
      </c>
      <c r="G4033" s="11" t="s">
        <v>608</v>
      </c>
      <c r="H4033" s="11" t="s">
        <v>7279</v>
      </c>
      <c r="I4033" s="68"/>
      <c r="J4033" s="68"/>
      <c r="K4033" s="68"/>
      <c r="L4033" s="68"/>
      <c r="M4033" s="68" t="s">
        <v>2040</v>
      </c>
      <c r="N4033" s="68"/>
      <c r="O4033" s="31" t="s">
        <v>5129</v>
      </c>
      <c r="P4033" s="31">
        <v>1.1830000000000001</v>
      </c>
    </row>
    <row r="4034" spans="1:16" x14ac:dyDescent="0.35">
      <c r="A4034" s="2" t="s">
        <v>293</v>
      </c>
      <c r="B4034" s="27">
        <v>2</v>
      </c>
      <c r="C4034" s="2" t="s">
        <v>302</v>
      </c>
      <c r="D4034" s="11" t="s">
        <v>234</v>
      </c>
      <c r="E4034" s="11"/>
      <c r="F4034" s="11" t="s">
        <v>110</v>
      </c>
      <c r="G4034" s="11" t="s">
        <v>608</v>
      </c>
      <c r="H4034" s="11" t="s">
        <v>7285</v>
      </c>
      <c r="I4034" s="68" t="s">
        <v>2040</v>
      </c>
      <c r="J4034" s="68"/>
      <c r="K4034" s="68"/>
      <c r="L4034" s="68"/>
      <c r="M4034" s="68"/>
      <c r="N4034" s="68"/>
      <c r="O4034" s="31" t="s">
        <v>5130</v>
      </c>
      <c r="P4034" s="31">
        <v>1.7010000000000001</v>
      </c>
    </row>
    <row r="4035" spans="1:16" x14ac:dyDescent="0.35">
      <c r="A4035" s="2" t="s">
        <v>293</v>
      </c>
      <c r="B4035" s="27">
        <v>2</v>
      </c>
      <c r="C4035" s="2" t="s">
        <v>302</v>
      </c>
      <c r="D4035" s="11" t="s">
        <v>234</v>
      </c>
      <c r="E4035" s="11"/>
      <c r="F4035" s="11" t="s">
        <v>110</v>
      </c>
      <c r="G4035" s="11" t="s">
        <v>608</v>
      </c>
      <c r="H4035" s="11" t="s">
        <v>7273</v>
      </c>
      <c r="I4035" s="68" t="s">
        <v>2040</v>
      </c>
      <c r="J4035" s="68"/>
      <c r="K4035" s="68"/>
      <c r="L4035" s="68"/>
      <c r="M4035" s="68" t="s">
        <v>2040</v>
      </c>
      <c r="N4035" s="68"/>
      <c r="O4035" s="31" t="s">
        <v>5131</v>
      </c>
      <c r="P4035" s="31">
        <v>1.7010000000000001</v>
      </c>
    </row>
    <row r="4036" spans="1:16" x14ac:dyDescent="0.35">
      <c r="A4036" s="2" t="s">
        <v>293</v>
      </c>
      <c r="B4036" s="27">
        <v>2</v>
      </c>
      <c r="C4036" s="2" t="s">
        <v>302</v>
      </c>
      <c r="D4036" s="11" t="s">
        <v>234</v>
      </c>
      <c r="E4036" s="11"/>
      <c r="F4036" s="11" t="s">
        <v>111</v>
      </c>
      <c r="G4036" s="11" t="s">
        <v>608</v>
      </c>
      <c r="H4036" s="11" t="s">
        <v>7269</v>
      </c>
      <c r="I4036" s="68"/>
      <c r="J4036" s="68"/>
      <c r="K4036" s="68"/>
      <c r="L4036" s="68"/>
      <c r="M4036" s="68"/>
      <c r="N4036" s="68"/>
      <c r="O4036" s="31" t="s">
        <v>1735</v>
      </c>
      <c r="P4036" s="31">
        <v>1.9139999999999999</v>
      </c>
    </row>
    <row r="4037" spans="1:16" x14ac:dyDescent="0.35">
      <c r="A4037" s="2" t="s">
        <v>293</v>
      </c>
      <c r="B4037" s="27">
        <v>2</v>
      </c>
      <c r="C4037" s="2" t="s">
        <v>302</v>
      </c>
      <c r="D4037" s="11" t="s">
        <v>234</v>
      </c>
      <c r="E4037" s="11"/>
      <c r="F4037" s="11" t="s">
        <v>111</v>
      </c>
      <c r="G4037" s="11" t="s">
        <v>608</v>
      </c>
      <c r="H4037" s="11" t="s">
        <v>7279</v>
      </c>
      <c r="I4037" s="68"/>
      <c r="J4037" s="68"/>
      <c r="K4037" s="68"/>
      <c r="L4037" s="68"/>
      <c r="M4037" s="68" t="s">
        <v>2040</v>
      </c>
      <c r="N4037" s="68"/>
      <c r="O4037" s="31" t="s">
        <v>5132</v>
      </c>
      <c r="P4037" s="31">
        <v>1.5309999999999999</v>
      </c>
    </row>
    <row r="4038" spans="1:16" x14ac:dyDescent="0.35">
      <c r="A4038" s="2" t="s">
        <v>293</v>
      </c>
      <c r="B4038" s="27">
        <v>2</v>
      </c>
      <c r="C4038" s="2" t="s">
        <v>302</v>
      </c>
      <c r="D4038" s="11" t="s">
        <v>234</v>
      </c>
      <c r="E4038" s="11"/>
      <c r="F4038" s="11" t="s">
        <v>111</v>
      </c>
      <c r="G4038" s="11" t="s">
        <v>608</v>
      </c>
      <c r="H4038" s="11" t="s">
        <v>7285</v>
      </c>
      <c r="I4038" s="68" t="s">
        <v>2040</v>
      </c>
      <c r="J4038" s="68"/>
      <c r="K4038" s="68"/>
      <c r="L4038" s="68"/>
      <c r="M4038" s="68"/>
      <c r="N4038" s="68"/>
      <c r="O4038" s="31" t="s">
        <v>5133</v>
      </c>
      <c r="P4038" s="31">
        <v>2.2010000000000001</v>
      </c>
    </row>
    <row r="4039" spans="1:16" x14ac:dyDescent="0.35">
      <c r="A4039" s="2" t="s">
        <v>293</v>
      </c>
      <c r="B4039" s="27">
        <v>2</v>
      </c>
      <c r="C4039" s="2" t="s">
        <v>302</v>
      </c>
      <c r="D4039" s="11" t="s">
        <v>234</v>
      </c>
      <c r="E4039" s="11"/>
      <c r="F4039" s="11" t="s">
        <v>111</v>
      </c>
      <c r="G4039" s="11" t="s">
        <v>608</v>
      </c>
      <c r="H4039" s="11" t="s">
        <v>7273</v>
      </c>
      <c r="I4039" s="68" t="s">
        <v>2040</v>
      </c>
      <c r="J4039" s="68"/>
      <c r="K4039" s="68"/>
      <c r="L4039" s="68"/>
      <c r="M4039" s="68" t="s">
        <v>2040</v>
      </c>
      <c r="N4039" s="68"/>
      <c r="O4039" s="31" t="s">
        <v>5134</v>
      </c>
      <c r="P4039" s="31">
        <v>2.2010000000000001</v>
      </c>
    </row>
    <row r="4040" spans="1:16" x14ac:dyDescent="0.35">
      <c r="A4040" s="2" t="s">
        <v>293</v>
      </c>
      <c r="B4040" s="27">
        <v>2</v>
      </c>
      <c r="C4040" s="2" t="s">
        <v>302</v>
      </c>
      <c r="D4040" s="11" t="s">
        <v>234</v>
      </c>
      <c r="E4040" s="11"/>
      <c r="F4040" s="11" t="s">
        <v>112</v>
      </c>
      <c r="G4040" s="11" t="s">
        <v>608</v>
      </c>
      <c r="H4040" s="11" t="s">
        <v>7269</v>
      </c>
      <c r="I4040" s="68"/>
      <c r="J4040" s="68"/>
      <c r="K4040" s="68"/>
      <c r="L4040" s="68"/>
      <c r="M4040" s="68"/>
      <c r="N4040" s="68"/>
      <c r="O4040" s="31" t="s">
        <v>1736</v>
      </c>
      <c r="P4040" s="31">
        <v>2.117</v>
      </c>
    </row>
    <row r="4041" spans="1:16" x14ac:dyDescent="0.35">
      <c r="A4041" s="2" t="s">
        <v>293</v>
      </c>
      <c r="B4041" s="27">
        <v>2</v>
      </c>
      <c r="C4041" s="2" t="s">
        <v>302</v>
      </c>
      <c r="D4041" s="11" t="s">
        <v>234</v>
      </c>
      <c r="E4041" s="11"/>
      <c r="F4041" s="11" t="s">
        <v>112</v>
      </c>
      <c r="G4041" s="11" t="s">
        <v>608</v>
      </c>
      <c r="H4041" s="11" t="s">
        <v>7279</v>
      </c>
      <c r="I4041" s="68"/>
      <c r="J4041" s="68"/>
      <c r="K4041" s="68"/>
      <c r="L4041" s="68"/>
      <c r="M4041" s="68" t="s">
        <v>2040</v>
      </c>
      <c r="N4041" s="68"/>
      <c r="O4041" s="31" t="s">
        <v>5135</v>
      </c>
      <c r="P4041" s="31">
        <v>1.694</v>
      </c>
    </row>
    <row r="4042" spans="1:16" x14ac:dyDescent="0.35">
      <c r="A4042" s="2" t="s">
        <v>293</v>
      </c>
      <c r="B4042" s="27">
        <v>2</v>
      </c>
      <c r="C4042" s="2" t="s">
        <v>302</v>
      </c>
      <c r="D4042" s="11" t="s">
        <v>234</v>
      </c>
      <c r="E4042" s="11"/>
      <c r="F4042" s="11" t="s">
        <v>112</v>
      </c>
      <c r="G4042" s="11" t="s">
        <v>608</v>
      </c>
      <c r="H4042" s="11" t="s">
        <v>7285</v>
      </c>
      <c r="I4042" s="68" t="s">
        <v>2040</v>
      </c>
      <c r="J4042" s="68"/>
      <c r="K4042" s="68"/>
      <c r="L4042" s="68"/>
      <c r="M4042" s="68"/>
      <c r="N4042" s="68"/>
      <c r="O4042" s="31" t="s">
        <v>5136</v>
      </c>
      <c r="P4042" s="31">
        <v>2.4350000000000001</v>
      </c>
    </row>
    <row r="4043" spans="1:16" x14ac:dyDescent="0.35">
      <c r="A4043" s="2" t="s">
        <v>293</v>
      </c>
      <c r="B4043" s="27">
        <v>2</v>
      </c>
      <c r="C4043" s="2" t="s">
        <v>302</v>
      </c>
      <c r="D4043" s="11" t="s">
        <v>234</v>
      </c>
      <c r="E4043" s="11"/>
      <c r="F4043" s="11" t="s">
        <v>112</v>
      </c>
      <c r="G4043" s="11" t="s">
        <v>608</v>
      </c>
      <c r="H4043" s="11" t="s">
        <v>7273</v>
      </c>
      <c r="I4043" s="68" t="s">
        <v>2040</v>
      </c>
      <c r="J4043" s="68"/>
      <c r="K4043" s="68"/>
      <c r="L4043" s="68"/>
      <c r="M4043" s="68" t="s">
        <v>2040</v>
      </c>
      <c r="N4043" s="68"/>
      <c r="O4043" s="31" t="s">
        <v>5137</v>
      </c>
      <c r="P4043" s="31">
        <v>2.4350000000000001</v>
      </c>
    </row>
    <row r="4044" spans="1:16" x14ac:dyDescent="0.35">
      <c r="A4044" s="2" t="s">
        <v>293</v>
      </c>
      <c r="B4044" s="27">
        <v>2</v>
      </c>
      <c r="C4044" s="2" t="s">
        <v>302</v>
      </c>
      <c r="D4044" s="11" t="s">
        <v>234</v>
      </c>
      <c r="E4044" s="11"/>
      <c r="F4044" s="11" t="s">
        <v>113</v>
      </c>
      <c r="G4044" s="11" t="s">
        <v>608</v>
      </c>
      <c r="H4044" s="11" t="s">
        <v>7269</v>
      </c>
      <c r="I4044" s="68"/>
      <c r="J4044" s="68"/>
      <c r="K4044" s="68"/>
      <c r="L4044" s="68"/>
      <c r="M4044" s="68"/>
      <c r="N4044" s="68"/>
      <c r="O4044" s="31" t="s">
        <v>1737</v>
      </c>
      <c r="P4044" s="31">
        <v>2.5379999999999998</v>
      </c>
    </row>
    <row r="4045" spans="1:16" x14ac:dyDescent="0.35">
      <c r="A4045" s="2" t="s">
        <v>293</v>
      </c>
      <c r="B4045" s="27">
        <v>2</v>
      </c>
      <c r="C4045" s="2" t="s">
        <v>302</v>
      </c>
      <c r="D4045" s="11" t="s">
        <v>234</v>
      </c>
      <c r="E4045" s="11"/>
      <c r="F4045" s="11" t="s">
        <v>113</v>
      </c>
      <c r="G4045" s="11" t="s">
        <v>608</v>
      </c>
      <c r="H4045" s="11" t="s">
        <v>7279</v>
      </c>
      <c r="I4045" s="68"/>
      <c r="J4045" s="68"/>
      <c r="K4045" s="68"/>
      <c r="L4045" s="68"/>
      <c r="M4045" s="68" t="s">
        <v>2040</v>
      </c>
      <c r="N4045" s="68"/>
      <c r="O4045" s="31" t="s">
        <v>5138</v>
      </c>
      <c r="P4045" s="31">
        <v>2.0299999999999998</v>
      </c>
    </row>
    <row r="4046" spans="1:16" x14ac:dyDescent="0.35">
      <c r="A4046" s="2" t="s">
        <v>293</v>
      </c>
      <c r="B4046" s="27">
        <v>2</v>
      </c>
      <c r="C4046" s="2" t="s">
        <v>302</v>
      </c>
      <c r="D4046" s="11" t="s">
        <v>234</v>
      </c>
      <c r="E4046" s="11"/>
      <c r="F4046" s="11" t="s">
        <v>113</v>
      </c>
      <c r="G4046" s="11" t="s">
        <v>608</v>
      </c>
      <c r="H4046" s="11" t="s">
        <v>7285</v>
      </c>
      <c r="I4046" s="68" t="s">
        <v>2040</v>
      </c>
      <c r="J4046" s="68"/>
      <c r="K4046" s="68"/>
      <c r="L4046" s="68"/>
      <c r="M4046" s="68"/>
      <c r="N4046" s="68"/>
      <c r="O4046" s="31" t="s">
        <v>5139</v>
      </c>
      <c r="P4046" s="31">
        <v>2.919</v>
      </c>
    </row>
    <row r="4047" spans="1:16" x14ac:dyDescent="0.35">
      <c r="A4047" s="2" t="s">
        <v>293</v>
      </c>
      <c r="B4047" s="27">
        <v>2</v>
      </c>
      <c r="C4047" s="2" t="s">
        <v>302</v>
      </c>
      <c r="D4047" s="11" t="s">
        <v>234</v>
      </c>
      <c r="E4047" s="11"/>
      <c r="F4047" s="11" t="s">
        <v>113</v>
      </c>
      <c r="G4047" s="11" t="s">
        <v>608</v>
      </c>
      <c r="H4047" s="11" t="s">
        <v>7273</v>
      </c>
      <c r="I4047" s="68" t="s">
        <v>2040</v>
      </c>
      <c r="J4047" s="68"/>
      <c r="K4047" s="68"/>
      <c r="L4047" s="68"/>
      <c r="M4047" s="68" t="s">
        <v>2040</v>
      </c>
      <c r="N4047" s="68"/>
      <c r="O4047" s="31" t="s">
        <v>5140</v>
      </c>
      <c r="P4047" s="31">
        <v>2.919</v>
      </c>
    </row>
    <row r="4048" spans="1:16" x14ac:dyDescent="0.35">
      <c r="A4048" s="2" t="s">
        <v>293</v>
      </c>
      <c r="B4048" s="27">
        <v>2</v>
      </c>
      <c r="C4048" s="2" t="s">
        <v>302</v>
      </c>
      <c r="D4048" s="11" t="s">
        <v>234</v>
      </c>
      <c r="E4048" s="11"/>
      <c r="F4048" s="11" t="s">
        <v>114</v>
      </c>
      <c r="G4048" s="11" t="s">
        <v>608</v>
      </c>
      <c r="H4048" s="11" t="s">
        <v>7269</v>
      </c>
      <c r="I4048" s="68"/>
      <c r="J4048" s="68"/>
      <c r="K4048" s="68"/>
      <c r="L4048" s="68"/>
      <c r="M4048" s="68"/>
      <c r="N4048" s="68"/>
      <c r="O4048" s="31" t="s">
        <v>1738</v>
      </c>
      <c r="P4048" s="31">
        <v>2.9729999999999999</v>
      </c>
    </row>
    <row r="4049" spans="1:16" x14ac:dyDescent="0.35">
      <c r="A4049" s="2" t="s">
        <v>293</v>
      </c>
      <c r="B4049" s="27">
        <v>2</v>
      </c>
      <c r="C4049" s="2" t="s">
        <v>302</v>
      </c>
      <c r="D4049" s="11" t="s">
        <v>234</v>
      </c>
      <c r="E4049" s="11"/>
      <c r="F4049" s="11" t="s">
        <v>114</v>
      </c>
      <c r="G4049" s="11" t="s">
        <v>608</v>
      </c>
      <c r="H4049" s="11" t="s">
        <v>7279</v>
      </c>
      <c r="I4049" s="68"/>
      <c r="J4049" s="68"/>
      <c r="K4049" s="68"/>
      <c r="L4049" s="68"/>
      <c r="M4049" s="68" t="s">
        <v>2040</v>
      </c>
      <c r="N4049" s="68"/>
      <c r="O4049" s="31" t="s">
        <v>5141</v>
      </c>
      <c r="P4049" s="31">
        <v>2.3780000000000001</v>
      </c>
    </row>
    <row r="4050" spans="1:16" x14ac:dyDescent="0.35">
      <c r="A4050" s="2" t="s">
        <v>293</v>
      </c>
      <c r="B4050" s="27">
        <v>2</v>
      </c>
      <c r="C4050" s="2" t="s">
        <v>302</v>
      </c>
      <c r="D4050" s="11" t="s">
        <v>234</v>
      </c>
      <c r="E4050" s="11"/>
      <c r="F4050" s="11" t="s">
        <v>114</v>
      </c>
      <c r="G4050" s="11" t="s">
        <v>608</v>
      </c>
      <c r="H4050" s="11" t="s">
        <v>7285</v>
      </c>
      <c r="I4050" s="68" t="s">
        <v>2040</v>
      </c>
      <c r="J4050" s="68"/>
      <c r="K4050" s="68"/>
      <c r="L4050" s="68"/>
      <c r="M4050" s="68"/>
      <c r="N4050" s="68"/>
      <c r="O4050" s="31" t="s">
        <v>5142</v>
      </c>
      <c r="P4050" s="31">
        <v>3.419</v>
      </c>
    </row>
    <row r="4051" spans="1:16" x14ac:dyDescent="0.35">
      <c r="A4051" s="2" t="s">
        <v>293</v>
      </c>
      <c r="B4051" s="27">
        <v>2</v>
      </c>
      <c r="C4051" s="2" t="s">
        <v>302</v>
      </c>
      <c r="D4051" s="11" t="s">
        <v>234</v>
      </c>
      <c r="E4051" s="11"/>
      <c r="F4051" s="11" t="s">
        <v>114</v>
      </c>
      <c r="G4051" s="11" t="s">
        <v>608</v>
      </c>
      <c r="H4051" s="11" t="s">
        <v>7273</v>
      </c>
      <c r="I4051" s="68" t="s">
        <v>2040</v>
      </c>
      <c r="J4051" s="68"/>
      <c r="K4051" s="68"/>
      <c r="L4051" s="68"/>
      <c r="M4051" s="68" t="s">
        <v>2040</v>
      </c>
      <c r="N4051" s="68"/>
      <c r="O4051" s="31" t="s">
        <v>5143</v>
      </c>
      <c r="P4051" s="31">
        <v>3.419</v>
      </c>
    </row>
    <row r="4052" spans="1:16" x14ac:dyDescent="0.35">
      <c r="A4052" s="2" t="s">
        <v>293</v>
      </c>
      <c r="B4052" s="27">
        <v>2</v>
      </c>
      <c r="C4052" s="2" t="s">
        <v>302</v>
      </c>
      <c r="D4052" s="11" t="s">
        <v>234</v>
      </c>
      <c r="E4052" s="11"/>
      <c r="F4052" s="11" t="s">
        <v>102</v>
      </c>
      <c r="G4052" s="11" t="s">
        <v>608</v>
      </c>
      <c r="H4052" s="11" t="s">
        <v>7269</v>
      </c>
      <c r="I4052" s="68"/>
      <c r="J4052" s="68"/>
      <c r="K4052" s="68"/>
      <c r="L4052" s="68"/>
      <c r="M4052" s="68"/>
      <c r="N4052" s="68"/>
      <c r="O4052" s="31" t="s">
        <v>1739</v>
      </c>
      <c r="P4052" s="31">
        <v>4.234</v>
      </c>
    </row>
    <row r="4053" spans="1:16" x14ac:dyDescent="0.35">
      <c r="A4053" s="2" t="s">
        <v>293</v>
      </c>
      <c r="B4053" s="27">
        <v>2</v>
      </c>
      <c r="C4053" s="2" t="s">
        <v>302</v>
      </c>
      <c r="D4053" s="11" t="s">
        <v>234</v>
      </c>
      <c r="E4053" s="11"/>
      <c r="F4053" s="11" t="s">
        <v>102</v>
      </c>
      <c r="G4053" s="11" t="s">
        <v>608</v>
      </c>
      <c r="H4053" s="11" t="s">
        <v>7279</v>
      </c>
      <c r="I4053" s="68"/>
      <c r="J4053" s="68"/>
      <c r="K4053" s="68"/>
      <c r="L4053" s="68"/>
      <c r="M4053" s="68" t="s">
        <v>2040</v>
      </c>
      <c r="N4053" s="68"/>
      <c r="O4053" s="31" t="s">
        <v>5144</v>
      </c>
      <c r="P4053" s="31">
        <v>3.387</v>
      </c>
    </row>
    <row r="4054" spans="1:16" x14ac:dyDescent="0.35">
      <c r="A4054" s="2" t="s">
        <v>293</v>
      </c>
      <c r="B4054" s="27">
        <v>2</v>
      </c>
      <c r="C4054" s="2" t="s">
        <v>302</v>
      </c>
      <c r="D4054" s="11" t="s">
        <v>234</v>
      </c>
      <c r="E4054" s="11"/>
      <c r="F4054" s="11" t="s">
        <v>102</v>
      </c>
      <c r="G4054" s="11" t="s">
        <v>608</v>
      </c>
      <c r="H4054" s="11" t="s">
        <v>7285</v>
      </c>
      <c r="I4054" s="68" t="s">
        <v>2040</v>
      </c>
      <c r="J4054" s="68"/>
      <c r="K4054" s="68"/>
      <c r="L4054" s="68"/>
      <c r="M4054" s="68"/>
      <c r="N4054" s="68"/>
      <c r="O4054" s="31" t="s">
        <v>5145</v>
      </c>
      <c r="P4054" s="31">
        <v>4.8689999999999998</v>
      </c>
    </row>
    <row r="4055" spans="1:16" x14ac:dyDescent="0.35">
      <c r="A4055" s="2" t="s">
        <v>293</v>
      </c>
      <c r="B4055" s="27">
        <v>2</v>
      </c>
      <c r="C4055" s="2" t="s">
        <v>302</v>
      </c>
      <c r="D4055" s="11" t="s">
        <v>234</v>
      </c>
      <c r="E4055" s="11"/>
      <c r="F4055" s="11" t="s">
        <v>102</v>
      </c>
      <c r="G4055" s="11" t="s">
        <v>608</v>
      </c>
      <c r="H4055" s="11" t="s">
        <v>7273</v>
      </c>
      <c r="I4055" s="68" t="s">
        <v>2040</v>
      </c>
      <c r="J4055" s="68"/>
      <c r="K4055" s="68"/>
      <c r="L4055" s="68"/>
      <c r="M4055" s="68" t="s">
        <v>2040</v>
      </c>
      <c r="N4055" s="68"/>
      <c r="O4055" s="31" t="s">
        <v>5146</v>
      </c>
      <c r="P4055" s="31">
        <v>4.8689999999999998</v>
      </c>
    </row>
    <row r="4056" spans="1:16" x14ac:dyDescent="0.35">
      <c r="A4056" s="2" t="s">
        <v>293</v>
      </c>
      <c r="B4056" s="27">
        <v>2</v>
      </c>
      <c r="C4056" s="2" t="s">
        <v>302</v>
      </c>
      <c r="D4056" s="11" t="s">
        <v>235</v>
      </c>
      <c r="E4056" s="11"/>
      <c r="F4056" s="11" t="s">
        <v>180</v>
      </c>
      <c r="G4056" s="11" t="s">
        <v>608</v>
      </c>
      <c r="H4056" s="11" t="s">
        <v>7269</v>
      </c>
      <c r="I4056" s="68"/>
      <c r="J4056" s="68"/>
      <c r="K4056" s="68"/>
      <c r="L4056" s="68"/>
      <c r="M4056" s="68"/>
      <c r="N4056" s="68"/>
      <c r="O4056" s="31" t="s">
        <v>1740</v>
      </c>
      <c r="P4056" s="31">
        <v>0.36299999999999999</v>
      </c>
    </row>
    <row r="4057" spans="1:16" x14ac:dyDescent="0.35">
      <c r="A4057" s="2" t="s">
        <v>293</v>
      </c>
      <c r="B4057" s="27">
        <v>2</v>
      </c>
      <c r="C4057" s="2" t="s">
        <v>302</v>
      </c>
      <c r="D4057" s="11" t="s">
        <v>235</v>
      </c>
      <c r="E4057" s="11"/>
      <c r="F4057" s="11" t="s">
        <v>180</v>
      </c>
      <c r="G4057" s="11" t="s">
        <v>608</v>
      </c>
      <c r="H4057" s="11" t="s">
        <v>7279</v>
      </c>
      <c r="I4057" s="68"/>
      <c r="J4057" s="68"/>
      <c r="K4057" s="68"/>
      <c r="L4057" s="68"/>
      <c r="M4057" s="68" t="s">
        <v>2040</v>
      </c>
      <c r="N4057" s="68"/>
      <c r="O4057" s="31" t="s">
        <v>5147</v>
      </c>
      <c r="P4057" s="31">
        <v>0.28999999999999998</v>
      </c>
    </row>
    <row r="4058" spans="1:16" x14ac:dyDescent="0.35">
      <c r="A4058" s="2" t="s">
        <v>293</v>
      </c>
      <c r="B4058" s="27">
        <v>2</v>
      </c>
      <c r="C4058" s="2" t="s">
        <v>302</v>
      </c>
      <c r="D4058" s="11" t="s">
        <v>235</v>
      </c>
      <c r="E4058" s="11"/>
      <c r="F4058" s="11" t="s">
        <v>180</v>
      </c>
      <c r="G4058" s="11" t="s">
        <v>608</v>
      </c>
      <c r="H4058" s="11" t="s">
        <v>7285</v>
      </c>
      <c r="I4058" s="68" t="s">
        <v>2040</v>
      </c>
      <c r="J4058" s="68"/>
      <c r="K4058" s="68"/>
      <c r="L4058" s="68"/>
      <c r="M4058" s="68"/>
      <c r="N4058" s="68"/>
      <c r="O4058" s="31" t="s">
        <v>5148</v>
      </c>
      <c r="P4058" s="31">
        <v>0.41699999999999998</v>
      </c>
    </row>
    <row r="4059" spans="1:16" x14ac:dyDescent="0.35">
      <c r="A4059" s="2" t="s">
        <v>293</v>
      </c>
      <c r="B4059" s="27">
        <v>2</v>
      </c>
      <c r="C4059" s="2" t="s">
        <v>302</v>
      </c>
      <c r="D4059" s="11" t="s">
        <v>235</v>
      </c>
      <c r="E4059" s="11"/>
      <c r="F4059" s="11" t="s">
        <v>180</v>
      </c>
      <c r="G4059" s="11" t="s">
        <v>608</v>
      </c>
      <c r="H4059" s="11" t="s">
        <v>7273</v>
      </c>
      <c r="I4059" s="68" t="s">
        <v>2040</v>
      </c>
      <c r="J4059" s="68"/>
      <c r="K4059" s="68"/>
      <c r="L4059" s="68"/>
      <c r="M4059" s="68" t="s">
        <v>2040</v>
      </c>
      <c r="N4059" s="68"/>
      <c r="O4059" s="31" t="s">
        <v>5149</v>
      </c>
      <c r="P4059" s="31">
        <v>0.41699999999999998</v>
      </c>
    </row>
    <row r="4060" spans="1:16" x14ac:dyDescent="0.35">
      <c r="A4060" s="2" t="s">
        <v>293</v>
      </c>
      <c r="B4060" s="27">
        <v>2</v>
      </c>
      <c r="C4060" s="2" t="s">
        <v>302</v>
      </c>
      <c r="D4060" s="11" t="s">
        <v>235</v>
      </c>
      <c r="E4060" s="11"/>
      <c r="F4060" s="11" t="s">
        <v>107</v>
      </c>
      <c r="G4060" s="11" t="s">
        <v>608</v>
      </c>
      <c r="H4060" s="11" t="s">
        <v>7269</v>
      </c>
      <c r="I4060" s="68"/>
      <c r="J4060" s="68"/>
      <c r="K4060" s="68"/>
      <c r="L4060" s="68"/>
      <c r="M4060" s="68"/>
      <c r="N4060" s="68"/>
      <c r="O4060" s="31" t="s">
        <v>1741</v>
      </c>
      <c r="P4060" s="31">
        <v>0.63800000000000001</v>
      </c>
    </row>
    <row r="4061" spans="1:16" x14ac:dyDescent="0.35">
      <c r="A4061" s="2" t="s">
        <v>293</v>
      </c>
      <c r="B4061" s="27">
        <v>2</v>
      </c>
      <c r="C4061" s="2" t="s">
        <v>302</v>
      </c>
      <c r="D4061" s="11" t="s">
        <v>235</v>
      </c>
      <c r="E4061" s="11"/>
      <c r="F4061" s="11" t="s">
        <v>107</v>
      </c>
      <c r="G4061" s="11" t="s">
        <v>608</v>
      </c>
      <c r="H4061" s="11" t="s">
        <v>7279</v>
      </c>
      <c r="I4061" s="68"/>
      <c r="J4061" s="68"/>
      <c r="K4061" s="68"/>
      <c r="L4061" s="68"/>
      <c r="M4061" s="68" t="s">
        <v>2040</v>
      </c>
      <c r="N4061" s="68"/>
      <c r="O4061" s="31" t="s">
        <v>5150</v>
      </c>
      <c r="P4061" s="31">
        <v>0.51</v>
      </c>
    </row>
    <row r="4062" spans="1:16" x14ac:dyDescent="0.35">
      <c r="A4062" s="2" t="s">
        <v>293</v>
      </c>
      <c r="B4062" s="27">
        <v>2</v>
      </c>
      <c r="C4062" s="2" t="s">
        <v>302</v>
      </c>
      <c r="D4062" s="11" t="s">
        <v>235</v>
      </c>
      <c r="E4062" s="11"/>
      <c r="F4062" s="11" t="s">
        <v>107</v>
      </c>
      <c r="G4062" s="11" t="s">
        <v>608</v>
      </c>
      <c r="H4062" s="11" t="s">
        <v>7285</v>
      </c>
      <c r="I4062" s="68" t="s">
        <v>2040</v>
      </c>
      <c r="J4062" s="68"/>
      <c r="K4062" s="68"/>
      <c r="L4062" s="68"/>
      <c r="M4062" s="68"/>
      <c r="N4062" s="68"/>
      <c r="O4062" s="31" t="s">
        <v>5151</v>
      </c>
      <c r="P4062" s="31">
        <v>0.73399999999999999</v>
      </c>
    </row>
    <row r="4063" spans="1:16" x14ac:dyDescent="0.35">
      <c r="A4063" s="2" t="s">
        <v>293</v>
      </c>
      <c r="B4063" s="27">
        <v>2</v>
      </c>
      <c r="C4063" s="2" t="s">
        <v>302</v>
      </c>
      <c r="D4063" s="11" t="s">
        <v>235</v>
      </c>
      <c r="E4063" s="11"/>
      <c r="F4063" s="11" t="s">
        <v>107</v>
      </c>
      <c r="G4063" s="11" t="s">
        <v>608</v>
      </c>
      <c r="H4063" s="11" t="s">
        <v>7273</v>
      </c>
      <c r="I4063" s="68" t="s">
        <v>2040</v>
      </c>
      <c r="J4063" s="68"/>
      <c r="K4063" s="68"/>
      <c r="L4063" s="68"/>
      <c r="M4063" s="68" t="s">
        <v>2040</v>
      </c>
      <c r="N4063" s="68"/>
      <c r="O4063" s="31" t="s">
        <v>5152</v>
      </c>
      <c r="P4063" s="31">
        <v>0.73399999999999999</v>
      </c>
    </row>
    <row r="4064" spans="1:16" x14ac:dyDescent="0.35">
      <c r="A4064" s="2" t="s">
        <v>293</v>
      </c>
      <c r="B4064" s="27">
        <v>2</v>
      </c>
      <c r="C4064" s="2" t="s">
        <v>302</v>
      </c>
      <c r="D4064" s="11" t="s">
        <v>235</v>
      </c>
      <c r="E4064" s="11"/>
      <c r="F4064" s="11" t="s">
        <v>109</v>
      </c>
      <c r="G4064" s="11" t="s">
        <v>608</v>
      </c>
      <c r="H4064" s="11" t="s">
        <v>7269</v>
      </c>
      <c r="I4064" s="68"/>
      <c r="J4064" s="68"/>
      <c r="K4064" s="68"/>
      <c r="L4064" s="68"/>
      <c r="M4064" s="68"/>
      <c r="N4064" s="68"/>
      <c r="O4064" s="31" t="s">
        <v>1742</v>
      </c>
      <c r="P4064" s="31">
        <v>1.0589999999999999</v>
      </c>
    </row>
    <row r="4065" spans="1:16" x14ac:dyDescent="0.35">
      <c r="A4065" s="2" t="s">
        <v>293</v>
      </c>
      <c r="B4065" s="27">
        <v>2</v>
      </c>
      <c r="C4065" s="2" t="s">
        <v>302</v>
      </c>
      <c r="D4065" s="11" t="s">
        <v>235</v>
      </c>
      <c r="E4065" s="11"/>
      <c r="F4065" s="11" t="s">
        <v>109</v>
      </c>
      <c r="G4065" s="11" t="s">
        <v>608</v>
      </c>
      <c r="H4065" s="11" t="s">
        <v>7279</v>
      </c>
      <c r="I4065" s="68"/>
      <c r="J4065" s="68"/>
      <c r="K4065" s="68"/>
      <c r="L4065" s="68"/>
      <c r="M4065" s="68" t="s">
        <v>2040</v>
      </c>
      <c r="N4065" s="68"/>
      <c r="O4065" s="31" t="s">
        <v>5153</v>
      </c>
      <c r="P4065" s="31">
        <v>0.84699999999999998</v>
      </c>
    </row>
    <row r="4066" spans="1:16" x14ac:dyDescent="0.35">
      <c r="A4066" s="2" t="s">
        <v>293</v>
      </c>
      <c r="B4066" s="27">
        <v>2</v>
      </c>
      <c r="C4066" s="2" t="s">
        <v>302</v>
      </c>
      <c r="D4066" s="11" t="s">
        <v>235</v>
      </c>
      <c r="E4066" s="11"/>
      <c r="F4066" s="11" t="s">
        <v>109</v>
      </c>
      <c r="G4066" s="11" t="s">
        <v>608</v>
      </c>
      <c r="H4066" s="11" t="s">
        <v>7285</v>
      </c>
      <c r="I4066" s="68" t="s">
        <v>2040</v>
      </c>
      <c r="J4066" s="68"/>
      <c r="K4066" s="68"/>
      <c r="L4066" s="68"/>
      <c r="M4066" s="68"/>
      <c r="N4066" s="68"/>
      <c r="O4066" s="31" t="s">
        <v>5154</v>
      </c>
      <c r="P4066" s="31">
        <v>1.218</v>
      </c>
    </row>
    <row r="4067" spans="1:16" x14ac:dyDescent="0.35">
      <c r="A4067" s="2" t="s">
        <v>293</v>
      </c>
      <c r="B4067" s="27">
        <v>2</v>
      </c>
      <c r="C4067" s="2" t="s">
        <v>302</v>
      </c>
      <c r="D4067" s="11" t="s">
        <v>235</v>
      </c>
      <c r="E4067" s="11"/>
      <c r="F4067" s="11" t="s">
        <v>109</v>
      </c>
      <c r="G4067" s="11" t="s">
        <v>608</v>
      </c>
      <c r="H4067" s="11" t="s">
        <v>7273</v>
      </c>
      <c r="I4067" s="68" t="s">
        <v>2040</v>
      </c>
      <c r="J4067" s="68"/>
      <c r="K4067" s="68"/>
      <c r="L4067" s="68"/>
      <c r="M4067" s="68" t="s">
        <v>2040</v>
      </c>
      <c r="N4067" s="68"/>
      <c r="O4067" s="31" t="s">
        <v>5155</v>
      </c>
      <c r="P4067" s="31">
        <v>1.218</v>
      </c>
    </row>
    <row r="4068" spans="1:16" x14ac:dyDescent="0.35">
      <c r="A4068" s="2" t="s">
        <v>293</v>
      </c>
      <c r="B4068" s="27">
        <v>2</v>
      </c>
      <c r="C4068" s="2" t="s">
        <v>302</v>
      </c>
      <c r="D4068" s="11" t="s">
        <v>235</v>
      </c>
      <c r="E4068" s="11"/>
      <c r="F4068" s="11" t="s">
        <v>100</v>
      </c>
      <c r="G4068" s="11" t="s">
        <v>608</v>
      </c>
      <c r="H4068" s="11" t="s">
        <v>7269</v>
      </c>
      <c r="I4068" s="68"/>
      <c r="J4068" s="68"/>
      <c r="K4068" s="68"/>
      <c r="L4068" s="68"/>
      <c r="M4068" s="68"/>
      <c r="N4068" s="68"/>
      <c r="O4068" s="31" t="s">
        <v>1743</v>
      </c>
      <c r="P4068" s="31">
        <v>1.4790000000000001</v>
      </c>
    </row>
    <row r="4069" spans="1:16" x14ac:dyDescent="0.35">
      <c r="A4069" s="2" t="s">
        <v>293</v>
      </c>
      <c r="B4069" s="27">
        <v>2</v>
      </c>
      <c r="C4069" s="2" t="s">
        <v>302</v>
      </c>
      <c r="D4069" s="11" t="s">
        <v>235</v>
      </c>
      <c r="E4069" s="11"/>
      <c r="F4069" s="11" t="s">
        <v>100</v>
      </c>
      <c r="G4069" s="11" t="s">
        <v>608</v>
      </c>
      <c r="H4069" s="11" t="s">
        <v>7279</v>
      </c>
      <c r="I4069" s="68"/>
      <c r="J4069" s="68"/>
      <c r="K4069" s="68"/>
      <c r="L4069" s="68"/>
      <c r="M4069" s="68" t="s">
        <v>2040</v>
      </c>
      <c r="N4069" s="68"/>
      <c r="O4069" s="31" t="s">
        <v>5156</v>
      </c>
      <c r="P4069" s="31">
        <v>1.1830000000000001</v>
      </c>
    </row>
    <row r="4070" spans="1:16" x14ac:dyDescent="0.35">
      <c r="A4070" s="2" t="s">
        <v>293</v>
      </c>
      <c r="B4070" s="27">
        <v>2</v>
      </c>
      <c r="C4070" s="2" t="s">
        <v>302</v>
      </c>
      <c r="D4070" s="11" t="s">
        <v>235</v>
      </c>
      <c r="E4070" s="11"/>
      <c r="F4070" s="11" t="s">
        <v>100</v>
      </c>
      <c r="G4070" s="11" t="s">
        <v>608</v>
      </c>
      <c r="H4070" s="11" t="s">
        <v>7285</v>
      </c>
      <c r="I4070" s="68" t="s">
        <v>2040</v>
      </c>
      <c r="J4070" s="68"/>
      <c r="K4070" s="68"/>
      <c r="L4070" s="68"/>
      <c r="M4070" s="68"/>
      <c r="N4070" s="68"/>
      <c r="O4070" s="31" t="s">
        <v>5157</v>
      </c>
      <c r="P4070" s="31">
        <v>1.7010000000000001</v>
      </c>
    </row>
    <row r="4071" spans="1:16" x14ac:dyDescent="0.35">
      <c r="A4071" s="2" t="s">
        <v>293</v>
      </c>
      <c r="B4071" s="27">
        <v>2</v>
      </c>
      <c r="C4071" s="2" t="s">
        <v>302</v>
      </c>
      <c r="D4071" s="11" t="s">
        <v>235</v>
      </c>
      <c r="E4071" s="11"/>
      <c r="F4071" s="11" t="s">
        <v>100</v>
      </c>
      <c r="G4071" s="11" t="s">
        <v>608</v>
      </c>
      <c r="H4071" s="11" t="s">
        <v>7273</v>
      </c>
      <c r="I4071" s="68" t="s">
        <v>2040</v>
      </c>
      <c r="J4071" s="68"/>
      <c r="K4071" s="68"/>
      <c r="L4071" s="68"/>
      <c r="M4071" s="68" t="s">
        <v>2040</v>
      </c>
      <c r="N4071" s="68"/>
      <c r="O4071" s="31" t="s">
        <v>5158</v>
      </c>
      <c r="P4071" s="31">
        <v>1.7010000000000001</v>
      </c>
    </row>
    <row r="4072" spans="1:16" ht="29" x14ac:dyDescent="0.35">
      <c r="A4072" s="2" t="s">
        <v>293</v>
      </c>
      <c r="B4072" s="27">
        <v>2</v>
      </c>
      <c r="C4072" s="2" t="s">
        <v>302</v>
      </c>
      <c r="D4072" s="11" t="s">
        <v>338</v>
      </c>
      <c r="E4072" s="11"/>
      <c r="F4072" s="11" t="s">
        <v>108</v>
      </c>
      <c r="G4072" s="11" t="s">
        <v>99</v>
      </c>
      <c r="H4072" s="11" t="s">
        <v>7269</v>
      </c>
      <c r="I4072" s="68"/>
      <c r="J4072" s="68"/>
      <c r="K4072" s="68"/>
      <c r="L4072" s="68"/>
      <c r="M4072" s="68"/>
      <c r="N4072" s="68"/>
      <c r="O4072" s="31" t="s">
        <v>1744</v>
      </c>
      <c r="P4072" s="31">
        <v>2.9000000000000001E-2</v>
      </c>
    </row>
    <row r="4073" spans="1:16" ht="29" x14ac:dyDescent="0.35">
      <c r="A4073" s="2" t="s">
        <v>293</v>
      </c>
      <c r="B4073" s="27">
        <v>2</v>
      </c>
      <c r="C4073" s="2" t="s">
        <v>302</v>
      </c>
      <c r="D4073" s="11" t="s">
        <v>338</v>
      </c>
      <c r="E4073" s="11"/>
      <c r="F4073" s="11" t="s">
        <v>108</v>
      </c>
      <c r="G4073" s="11" t="s">
        <v>99</v>
      </c>
      <c r="H4073" s="11" t="s">
        <v>7279</v>
      </c>
      <c r="I4073" s="68"/>
      <c r="J4073" s="68"/>
      <c r="K4073" s="68"/>
      <c r="L4073" s="68"/>
      <c r="M4073" s="68" t="s">
        <v>2040</v>
      </c>
      <c r="N4073" s="68"/>
      <c r="O4073" s="31" t="s">
        <v>5159</v>
      </c>
      <c r="P4073" s="31">
        <v>2.3E-2</v>
      </c>
    </row>
    <row r="4074" spans="1:16" ht="29" x14ac:dyDescent="0.35">
      <c r="A4074" s="2" t="s">
        <v>293</v>
      </c>
      <c r="B4074" s="27">
        <v>2</v>
      </c>
      <c r="C4074" s="2" t="s">
        <v>302</v>
      </c>
      <c r="D4074" s="11" t="s">
        <v>338</v>
      </c>
      <c r="E4074" s="11"/>
      <c r="F4074" s="11" t="s">
        <v>108</v>
      </c>
      <c r="G4074" s="11" t="s">
        <v>99</v>
      </c>
      <c r="H4074" s="11" t="s">
        <v>7288</v>
      </c>
      <c r="I4074" s="68"/>
      <c r="J4074" s="68"/>
      <c r="K4074" s="68"/>
      <c r="L4074" s="68"/>
      <c r="M4074" s="68"/>
      <c r="N4074" s="68" t="s">
        <v>2040</v>
      </c>
      <c r="O4074" s="31" t="s">
        <v>5160</v>
      </c>
      <c r="P4074" s="31">
        <v>2.3E-2</v>
      </c>
    </row>
    <row r="4075" spans="1:16" ht="29" x14ac:dyDescent="0.35">
      <c r="A4075" s="2" t="s">
        <v>293</v>
      </c>
      <c r="B4075" s="27">
        <v>2</v>
      </c>
      <c r="C4075" s="2" t="s">
        <v>302</v>
      </c>
      <c r="D4075" s="11" t="s">
        <v>338</v>
      </c>
      <c r="E4075" s="11"/>
      <c r="F4075" s="11" t="s">
        <v>108</v>
      </c>
      <c r="G4075" s="11" t="s">
        <v>99</v>
      </c>
      <c r="H4075" s="11" t="s">
        <v>7276</v>
      </c>
      <c r="I4075" s="68"/>
      <c r="J4075" s="68"/>
      <c r="K4075" s="68"/>
      <c r="L4075" s="68"/>
      <c r="M4075" s="68" t="s">
        <v>2040</v>
      </c>
      <c r="N4075" s="68" t="s">
        <v>2040</v>
      </c>
      <c r="O4075" s="31" t="s">
        <v>5161</v>
      </c>
      <c r="P4075" s="31">
        <v>1.7000000000000001E-2</v>
      </c>
    </row>
    <row r="4076" spans="1:16" ht="29" x14ac:dyDescent="0.35">
      <c r="A4076" s="2" t="s">
        <v>293</v>
      </c>
      <c r="B4076" s="27">
        <v>2</v>
      </c>
      <c r="C4076" s="2" t="s">
        <v>302</v>
      </c>
      <c r="D4076" s="11" t="s">
        <v>338</v>
      </c>
      <c r="E4076" s="11"/>
      <c r="F4076" s="11" t="s">
        <v>108</v>
      </c>
      <c r="G4076" s="11" t="s">
        <v>659</v>
      </c>
      <c r="H4076" s="11" t="s">
        <v>7269</v>
      </c>
      <c r="I4076" s="68"/>
      <c r="J4076" s="68"/>
      <c r="K4076" s="68"/>
      <c r="L4076" s="68"/>
      <c r="M4076" s="68"/>
      <c r="N4076" s="68"/>
      <c r="O4076" s="31" t="s">
        <v>1745</v>
      </c>
      <c r="P4076" s="31">
        <v>0.218</v>
      </c>
    </row>
    <row r="4077" spans="1:16" ht="29" x14ac:dyDescent="0.35">
      <c r="A4077" s="2" t="s">
        <v>293</v>
      </c>
      <c r="B4077" s="27">
        <v>2</v>
      </c>
      <c r="C4077" s="2" t="s">
        <v>302</v>
      </c>
      <c r="D4077" s="11" t="s">
        <v>338</v>
      </c>
      <c r="E4077" s="11"/>
      <c r="F4077" s="11" t="s">
        <v>108</v>
      </c>
      <c r="G4077" s="11" t="s">
        <v>659</v>
      </c>
      <c r="H4077" s="11" t="s">
        <v>7279</v>
      </c>
      <c r="I4077" s="68"/>
      <c r="J4077" s="68"/>
      <c r="K4077" s="68"/>
      <c r="L4077" s="68"/>
      <c r="M4077" s="68" t="s">
        <v>2040</v>
      </c>
      <c r="N4077" s="68"/>
      <c r="O4077" s="31" t="s">
        <v>5162</v>
      </c>
      <c r="P4077" s="31">
        <v>0.17399999999999999</v>
      </c>
    </row>
    <row r="4078" spans="1:16" ht="29" x14ac:dyDescent="0.35">
      <c r="A4078" s="2" t="s">
        <v>293</v>
      </c>
      <c r="B4078" s="27">
        <v>2</v>
      </c>
      <c r="C4078" s="2" t="s">
        <v>302</v>
      </c>
      <c r="D4078" s="11" t="s">
        <v>338</v>
      </c>
      <c r="E4078" s="11"/>
      <c r="F4078" s="11" t="s">
        <v>108</v>
      </c>
      <c r="G4078" s="11" t="s">
        <v>659</v>
      </c>
      <c r="H4078" s="11" t="s">
        <v>7288</v>
      </c>
      <c r="I4078" s="68"/>
      <c r="J4078" s="68"/>
      <c r="K4078" s="68"/>
      <c r="L4078" s="68"/>
      <c r="M4078" s="68"/>
      <c r="N4078" s="68" t="s">
        <v>2040</v>
      </c>
      <c r="O4078" s="31" t="s">
        <v>5163</v>
      </c>
      <c r="P4078" s="31">
        <v>0.17399999999999999</v>
      </c>
    </row>
    <row r="4079" spans="1:16" ht="29" x14ac:dyDescent="0.35">
      <c r="A4079" s="2" t="s">
        <v>293</v>
      </c>
      <c r="B4079" s="27">
        <v>2</v>
      </c>
      <c r="C4079" s="2" t="s">
        <v>302</v>
      </c>
      <c r="D4079" s="11" t="s">
        <v>338</v>
      </c>
      <c r="E4079" s="11"/>
      <c r="F4079" s="11" t="s">
        <v>108</v>
      </c>
      <c r="G4079" s="11" t="s">
        <v>659</v>
      </c>
      <c r="H4079" s="11" t="s">
        <v>7276</v>
      </c>
      <c r="I4079" s="68"/>
      <c r="J4079" s="68"/>
      <c r="K4079" s="68"/>
      <c r="L4079" s="68"/>
      <c r="M4079" s="68" t="s">
        <v>2040</v>
      </c>
      <c r="N4079" s="68" t="s">
        <v>2040</v>
      </c>
      <c r="O4079" s="31" t="s">
        <v>5164</v>
      </c>
      <c r="P4079" s="31">
        <v>0.13100000000000001</v>
      </c>
    </row>
    <row r="4080" spans="1:16" ht="29" x14ac:dyDescent="0.35">
      <c r="A4080" s="2" t="s">
        <v>293</v>
      </c>
      <c r="B4080" s="27">
        <v>2</v>
      </c>
      <c r="C4080" s="2" t="s">
        <v>302</v>
      </c>
      <c r="D4080" s="11" t="s">
        <v>338</v>
      </c>
      <c r="E4080" s="11"/>
      <c r="F4080" s="11" t="s">
        <v>108</v>
      </c>
      <c r="G4080" s="11" t="s">
        <v>659</v>
      </c>
      <c r="H4080" s="11" t="s">
        <v>5867</v>
      </c>
      <c r="I4080" s="68"/>
      <c r="J4080" s="68" t="s">
        <v>2040</v>
      </c>
      <c r="K4080" s="68"/>
      <c r="L4080" s="68"/>
      <c r="M4080" s="68"/>
      <c r="N4080" s="68"/>
      <c r="O4080" s="31" t="s">
        <v>5165</v>
      </c>
      <c r="P4080" s="31">
        <v>0.24</v>
      </c>
    </row>
    <row r="4081" spans="1:16" ht="29" x14ac:dyDescent="0.35">
      <c r="A4081" s="2" t="s">
        <v>293</v>
      </c>
      <c r="B4081" s="27">
        <v>2</v>
      </c>
      <c r="C4081" s="2" t="s">
        <v>302</v>
      </c>
      <c r="D4081" s="11" t="s">
        <v>338</v>
      </c>
      <c r="E4081" s="11"/>
      <c r="F4081" s="11" t="s">
        <v>108</v>
      </c>
      <c r="G4081" s="11" t="s">
        <v>659</v>
      </c>
      <c r="H4081" s="11" t="s">
        <v>7296</v>
      </c>
      <c r="I4081" s="68"/>
      <c r="J4081" s="68" t="s">
        <v>2040</v>
      </c>
      <c r="K4081" s="68"/>
      <c r="L4081" s="68"/>
      <c r="M4081" s="68" t="s">
        <v>2040</v>
      </c>
      <c r="N4081" s="68"/>
      <c r="O4081" s="31" t="s">
        <v>5166</v>
      </c>
      <c r="P4081" s="31">
        <v>0.24</v>
      </c>
    </row>
    <row r="4082" spans="1:16" ht="29" x14ac:dyDescent="0.35">
      <c r="A4082" s="2" t="s">
        <v>293</v>
      </c>
      <c r="B4082" s="27">
        <v>2</v>
      </c>
      <c r="C4082" s="2" t="s">
        <v>302</v>
      </c>
      <c r="D4082" s="11" t="s">
        <v>338</v>
      </c>
      <c r="E4082" s="11"/>
      <c r="F4082" s="11" t="s">
        <v>108</v>
      </c>
      <c r="G4082" s="11" t="s">
        <v>659</v>
      </c>
      <c r="H4082" s="11" t="s">
        <v>7299</v>
      </c>
      <c r="I4082" s="68"/>
      <c r="J4082" s="68" t="s">
        <v>2040</v>
      </c>
      <c r="K4082" s="68"/>
      <c r="L4082" s="68"/>
      <c r="M4082" s="68"/>
      <c r="N4082" s="68" t="s">
        <v>2040</v>
      </c>
      <c r="O4082" s="31" t="s">
        <v>5167</v>
      </c>
      <c r="P4082" s="31">
        <v>0.19600000000000001</v>
      </c>
    </row>
    <row r="4083" spans="1:16" ht="29" x14ac:dyDescent="0.35">
      <c r="A4083" s="2" t="s">
        <v>293</v>
      </c>
      <c r="B4083" s="27">
        <v>2</v>
      </c>
      <c r="C4083" s="2" t="s">
        <v>302</v>
      </c>
      <c r="D4083" s="11" t="s">
        <v>338</v>
      </c>
      <c r="E4083" s="11"/>
      <c r="F4083" s="11" t="s">
        <v>108</v>
      </c>
      <c r="G4083" s="11" t="s">
        <v>659</v>
      </c>
      <c r="H4083" s="11" t="s">
        <v>7295</v>
      </c>
      <c r="I4083" s="68"/>
      <c r="J4083" s="68" t="s">
        <v>2040</v>
      </c>
      <c r="K4083" s="68"/>
      <c r="L4083" s="68"/>
      <c r="M4083" s="68" t="s">
        <v>2040</v>
      </c>
      <c r="N4083" s="68" t="s">
        <v>2040</v>
      </c>
      <c r="O4083" s="31" t="s">
        <v>5168</v>
      </c>
      <c r="P4083" s="31">
        <v>0.19600000000000001</v>
      </c>
    </row>
    <row r="4084" spans="1:16" ht="29" x14ac:dyDescent="0.35">
      <c r="A4084" s="2" t="s">
        <v>293</v>
      </c>
      <c r="B4084" s="27">
        <v>2</v>
      </c>
      <c r="C4084" s="2" t="s">
        <v>302</v>
      </c>
      <c r="D4084" s="11" t="s">
        <v>338</v>
      </c>
      <c r="E4084" s="11"/>
      <c r="F4084" s="11" t="s">
        <v>105</v>
      </c>
      <c r="G4084" s="11" t="s">
        <v>99</v>
      </c>
      <c r="H4084" s="11" t="s">
        <v>7269</v>
      </c>
      <c r="I4084" s="68"/>
      <c r="J4084" s="68"/>
      <c r="K4084" s="68"/>
      <c r="L4084" s="68"/>
      <c r="M4084" s="68"/>
      <c r="N4084" s="68"/>
      <c r="O4084" s="31" t="s">
        <v>1746</v>
      </c>
      <c r="P4084" s="31">
        <v>0.31900000000000001</v>
      </c>
    </row>
    <row r="4085" spans="1:16" ht="29" x14ac:dyDescent="0.35">
      <c r="A4085" s="2" t="s">
        <v>293</v>
      </c>
      <c r="B4085" s="27">
        <v>2</v>
      </c>
      <c r="C4085" s="2" t="s">
        <v>302</v>
      </c>
      <c r="D4085" s="11" t="s">
        <v>338</v>
      </c>
      <c r="E4085" s="11"/>
      <c r="F4085" s="11" t="s">
        <v>105</v>
      </c>
      <c r="G4085" s="11" t="s">
        <v>99</v>
      </c>
      <c r="H4085" s="11" t="s">
        <v>7279</v>
      </c>
      <c r="I4085" s="68"/>
      <c r="J4085" s="68"/>
      <c r="K4085" s="68"/>
      <c r="L4085" s="68"/>
      <c r="M4085" s="68" t="s">
        <v>2040</v>
      </c>
      <c r="N4085" s="68"/>
      <c r="O4085" s="31" t="s">
        <v>5169</v>
      </c>
      <c r="P4085" s="31">
        <v>0.255</v>
      </c>
    </row>
    <row r="4086" spans="1:16" ht="29" x14ac:dyDescent="0.35">
      <c r="A4086" s="2" t="s">
        <v>293</v>
      </c>
      <c r="B4086" s="27">
        <v>2</v>
      </c>
      <c r="C4086" s="2" t="s">
        <v>302</v>
      </c>
      <c r="D4086" s="11" t="s">
        <v>338</v>
      </c>
      <c r="E4086" s="11"/>
      <c r="F4086" s="11" t="s">
        <v>105</v>
      </c>
      <c r="G4086" s="11" t="s">
        <v>99</v>
      </c>
      <c r="H4086" s="11" t="s">
        <v>7288</v>
      </c>
      <c r="I4086" s="68"/>
      <c r="J4086" s="68"/>
      <c r="K4086" s="68"/>
      <c r="L4086" s="68"/>
      <c r="M4086" s="68"/>
      <c r="N4086" s="68" t="s">
        <v>2040</v>
      </c>
      <c r="O4086" s="31" t="s">
        <v>5170</v>
      </c>
      <c r="P4086" s="31">
        <v>0.255</v>
      </c>
    </row>
    <row r="4087" spans="1:16" ht="29" x14ac:dyDescent="0.35">
      <c r="A4087" s="2" t="s">
        <v>293</v>
      </c>
      <c r="B4087" s="27">
        <v>2</v>
      </c>
      <c r="C4087" s="2" t="s">
        <v>302</v>
      </c>
      <c r="D4087" s="11" t="s">
        <v>338</v>
      </c>
      <c r="E4087" s="11"/>
      <c r="F4087" s="11" t="s">
        <v>105</v>
      </c>
      <c r="G4087" s="11" t="s">
        <v>99</v>
      </c>
      <c r="H4087" s="11" t="s">
        <v>7276</v>
      </c>
      <c r="I4087" s="68"/>
      <c r="J4087" s="68"/>
      <c r="K4087" s="68"/>
      <c r="L4087" s="68"/>
      <c r="M4087" s="68" t="s">
        <v>2040</v>
      </c>
      <c r="N4087" s="68" t="s">
        <v>2040</v>
      </c>
      <c r="O4087" s="31" t="s">
        <v>5171</v>
      </c>
      <c r="P4087" s="31">
        <v>0.191</v>
      </c>
    </row>
    <row r="4088" spans="1:16" ht="29" x14ac:dyDescent="0.35">
      <c r="A4088" s="2" t="s">
        <v>293</v>
      </c>
      <c r="B4088" s="27">
        <v>2</v>
      </c>
      <c r="C4088" s="2" t="s">
        <v>302</v>
      </c>
      <c r="D4088" s="11" t="s">
        <v>338</v>
      </c>
      <c r="E4088" s="11"/>
      <c r="F4088" s="11" t="s">
        <v>105</v>
      </c>
      <c r="G4088" s="11" t="s">
        <v>659</v>
      </c>
      <c r="H4088" s="11" t="s">
        <v>7269</v>
      </c>
      <c r="I4088" s="68"/>
      <c r="J4088" s="68"/>
      <c r="K4088" s="68"/>
      <c r="L4088" s="68"/>
      <c r="M4088" s="68"/>
      <c r="N4088" s="68"/>
      <c r="O4088" s="31" t="s">
        <v>1747</v>
      </c>
      <c r="P4088" s="31">
        <v>0.36299999999999999</v>
      </c>
    </row>
    <row r="4089" spans="1:16" ht="29" x14ac:dyDescent="0.35">
      <c r="A4089" s="2" t="s">
        <v>293</v>
      </c>
      <c r="B4089" s="27">
        <v>2</v>
      </c>
      <c r="C4089" s="2" t="s">
        <v>302</v>
      </c>
      <c r="D4089" s="11" t="s">
        <v>338</v>
      </c>
      <c r="E4089" s="11"/>
      <c r="F4089" s="11" t="s">
        <v>105</v>
      </c>
      <c r="G4089" s="11" t="s">
        <v>659</v>
      </c>
      <c r="H4089" s="11" t="s">
        <v>7279</v>
      </c>
      <c r="I4089" s="68"/>
      <c r="J4089" s="68"/>
      <c r="K4089" s="68"/>
      <c r="L4089" s="68"/>
      <c r="M4089" s="68" t="s">
        <v>2040</v>
      </c>
      <c r="N4089" s="68"/>
      <c r="O4089" s="31" t="s">
        <v>5172</v>
      </c>
      <c r="P4089" s="31">
        <v>0.28999999999999998</v>
      </c>
    </row>
    <row r="4090" spans="1:16" ht="29" x14ac:dyDescent="0.35">
      <c r="A4090" s="2" t="s">
        <v>293</v>
      </c>
      <c r="B4090" s="27">
        <v>2</v>
      </c>
      <c r="C4090" s="2" t="s">
        <v>302</v>
      </c>
      <c r="D4090" s="11" t="s">
        <v>338</v>
      </c>
      <c r="E4090" s="11"/>
      <c r="F4090" s="11" t="s">
        <v>105</v>
      </c>
      <c r="G4090" s="11" t="s">
        <v>659</v>
      </c>
      <c r="H4090" s="11" t="s">
        <v>7288</v>
      </c>
      <c r="I4090" s="68"/>
      <c r="J4090" s="68"/>
      <c r="K4090" s="68"/>
      <c r="L4090" s="68"/>
      <c r="M4090" s="68"/>
      <c r="N4090" s="68" t="s">
        <v>2040</v>
      </c>
      <c r="O4090" s="31" t="s">
        <v>5173</v>
      </c>
      <c r="P4090" s="31">
        <v>0.28999999999999998</v>
      </c>
    </row>
    <row r="4091" spans="1:16" ht="29" x14ac:dyDescent="0.35">
      <c r="A4091" s="2" t="s">
        <v>293</v>
      </c>
      <c r="B4091" s="27">
        <v>2</v>
      </c>
      <c r="C4091" s="2" t="s">
        <v>302</v>
      </c>
      <c r="D4091" s="11" t="s">
        <v>338</v>
      </c>
      <c r="E4091" s="11"/>
      <c r="F4091" s="11" t="s">
        <v>105</v>
      </c>
      <c r="G4091" s="11" t="s">
        <v>659</v>
      </c>
      <c r="H4091" s="11" t="s">
        <v>7276</v>
      </c>
      <c r="I4091" s="68"/>
      <c r="J4091" s="68"/>
      <c r="K4091" s="68"/>
      <c r="L4091" s="68"/>
      <c r="M4091" s="68" t="s">
        <v>2040</v>
      </c>
      <c r="N4091" s="68" t="s">
        <v>2040</v>
      </c>
      <c r="O4091" s="31" t="s">
        <v>5174</v>
      </c>
      <c r="P4091" s="31">
        <v>0.218</v>
      </c>
    </row>
    <row r="4092" spans="1:16" ht="29" x14ac:dyDescent="0.35">
      <c r="A4092" s="2" t="s">
        <v>293</v>
      </c>
      <c r="B4092" s="27">
        <v>2</v>
      </c>
      <c r="C4092" s="2" t="s">
        <v>302</v>
      </c>
      <c r="D4092" s="11" t="s">
        <v>338</v>
      </c>
      <c r="E4092" s="11"/>
      <c r="F4092" s="11" t="s">
        <v>105</v>
      </c>
      <c r="G4092" s="11" t="s">
        <v>659</v>
      </c>
      <c r="H4092" s="11" t="s">
        <v>5867</v>
      </c>
      <c r="I4092" s="68"/>
      <c r="J4092" s="68" t="s">
        <v>2040</v>
      </c>
      <c r="K4092" s="68"/>
      <c r="L4092" s="68"/>
      <c r="M4092" s="68"/>
      <c r="N4092" s="68"/>
      <c r="O4092" s="31" t="s">
        <v>5175</v>
      </c>
      <c r="P4092" s="31">
        <v>0.39900000000000002</v>
      </c>
    </row>
    <row r="4093" spans="1:16" ht="29" x14ac:dyDescent="0.35">
      <c r="A4093" s="2" t="s">
        <v>293</v>
      </c>
      <c r="B4093" s="27">
        <v>2</v>
      </c>
      <c r="C4093" s="2" t="s">
        <v>302</v>
      </c>
      <c r="D4093" s="11" t="s">
        <v>338</v>
      </c>
      <c r="E4093" s="11"/>
      <c r="F4093" s="11" t="s">
        <v>105</v>
      </c>
      <c r="G4093" s="11" t="s">
        <v>659</v>
      </c>
      <c r="H4093" s="11" t="s">
        <v>7296</v>
      </c>
      <c r="I4093" s="68"/>
      <c r="J4093" s="68" t="s">
        <v>2040</v>
      </c>
      <c r="K4093" s="68"/>
      <c r="L4093" s="68"/>
      <c r="M4093" s="68" t="s">
        <v>2040</v>
      </c>
      <c r="N4093" s="68"/>
      <c r="O4093" s="31" t="s">
        <v>5176</v>
      </c>
      <c r="P4093" s="31">
        <v>0.39900000000000002</v>
      </c>
    </row>
    <row r="4094" spans="1:16" ht="29" x14ac:dyDescent="0.35">
      <c r="A4094" s="2" t="s">
        <v>293</v>
      </c>
      <c r="B4094" s="27">
        <v>2</v>
      </c>
      <c r="C4094" s="2" t="s">
        <v>302</v>
      </c>
      <c r="D4094" s="11" t="s">
        <v>338</v>
      </c>
      <c r="E4094" s="11"/>
      <c r="F4094" s="11" t="s">
        <v>105</v>
      </c>
      <c r="G4094" s="11" t="s">
        <v>659</v>
      </c>
      <c r="H4094" s="11" t="s">
        <v>7299</v>
      </c>
      <c r="I4094" s="68"/>
      <c r="J4094" s="68" t="s">
        <v>2040</v>
      </c>
      <c r="K4094" s="68"/>
      <c r="L4094" s="68"/>
      <c r="M4094" s="68"/>
      <c r="N4094" s="68" t="s">
        <v>2040</v>
      </c>
      <c r="O4094" s="31" t="s">
        <v>5177</v>
      </c>
      <c r="P4094" s="31">
        <v>0.32700000000000001</v>
      </c>
    </row>
    <row r="4095" spans="1:16" ht="29" x14ac:dyDescent="0.35">
      <c r="A4095" s="2" t="s">
        <v>293</v>
      </c>
      <c r="B4095" s="27">
        <v>2</v>
      </c>
      <c r="C4095" s="2" t="s">
        <v>302</v>
      </c>
      <c r="D4095" s="11" t="s">
        <v>338</v>
      </c>
      <c r="E4095" s="11"/>
      <c r="F4095" s="11" t="s">
        <v>105</v>
      </c>
      <c r="G4095" s="11" t="s">
        <v>659</v>
      </c>
      <c r="H4095" s="11" t="s">
        <v>7295</v>
      </c>
      <c r="I4095" s="68"/>
      <c r="J4095" s="68" t="s">
        <v>2040</v>
      </c>
      <c r="K4095" s="68"/>
      <c r="L4095" s="68"/>
      <c r="M4095" s="68" t="s">
        <v>2040</v>
      </c>
      <c r="N4095" s="68" t="s">
        <v>2040</v>
      </c>
      <c r="O4095" s="31" t="s">
        <v>5178</v>
      </c>
      <c r="P4095" s="31">
        <v>0.32700000000000001</v>
      </c>
    </row>
    <row r="4096" spans="1:16" ht="29" x14ac:dyDescent="0.35">
      <c r="A4096" s="2" t="s">
        <v>293</v>
      </c>
      <c r="B4096" s="27">
        <v>2</v>
      </c>
      <c r="C4096" s="2" t="s">
        <v>302</v>
      </c>
      <c r="D4096" s="11" t="s">
        <v>338</v>
      </c>
      <c r="E4096" s="11"/>
      <c r="F4096" s="11" t="s">
        <v>107</v>
      </c>
      <c r="G4096" s="11" t="s">
        <v>99</v>
      </c>
      <c r="H4096" s="11" t="s">
        <v>7269</v>
      </c>
      <c r="I4096" s="68"/>
      <c r="J4096" s="68"/>
      <c r="K4096" s="68"/>
      <c r="L4096" s="68"/>
      <c r="M4096" s="68"/>
      <c r="N4096" s="68"/>
      <c r="O4096" s="31" t="s">
        <v>1748</v>
      </c>
      <c r="P4096" s="31">
        <v>0.31900000000000001</v>
      </c>
    </row>
    <row r="4097" spans="1:16" ht="29" x14ac:dyDescent="0.35">
      <c r="A4097" s="2" t="s">
        <v>293</v>
      </c>
      <c r="B4097" s="27">
        <v>2</v>
      </c>
      <c r="C4097" s="2" t="s">
        <v>302</v>
      </c>
      <c r="D4097" s="11" t="s">
        <v>338</v>
      </c>
      <c r="E4097" s="11"/>
      <c r="F4097" s="11" t="s">
        <v>107</v>
      </c>
      <c r="G4097" s="11" t="s">
        <v>99</v>
      </c>
      <c r="H4097" s="11" t="s">
        <v>7279</v>
      </c>
      <c r="I4097" s="68"/>
      <c r="J4097" s="68"/>
      <c r="K4097" s="68"/>
      <c r="L4097" s="68"/>
      <c r="M4097" s="68" t="s">
        <v>2040</v>
      </c>
      <c r="N4097" s="68"/>
      <c r="O4097" s="31" t="s">
        <v>5179</v>
      </c>
      <c r="P4097" s="31">
        <v>0.255</v>
      </c>
    </row>
    <row r="4098" spans="1:16" ht="29" x14ac:dyDescent="0.35">
      <c r="A4098" s="2" t="s">
        <v>293</v>
      </c>
      <c r="B4098" s="27">
        <v>2</v>
      </c>
      <c r="C4098" s="2" t="s">
        <v>302</v>
      </c>
      <c r="D4098" s="11" t="s">
        <v>338</v>
      </c>
      <c r="E4098" s="11"/>
      <c r="F4098" s="11" t="s">
        <v>107</v>
      </c>
      <c r="G4098" s="11" t="s">
        <v>99</v>
      </c>
      <c r="H4098" s="11" t="s">
        <v>7288</v>
      </c>
      <c r="I4098" s="68"/>
      <c r="J4098" s="68"/>
      <c r="K4098" s="68"/>
      <c r="L4098" s="68"/>
      <c r="M4098" s="68"/>
      <c r="N4098" s="68" t="s">
        <v>2040</v>
      </c>
      <c r="O4098" s="31" t="s">
        <v>5180</v>
      </c>
      <c r="P4098" s="31">
        <v>0.255</v>
      </c>
    </row>
    <row r="4099" spans="1:16" ht="29" x14ac:dyDescent="0.35">
      <c r="A4099" s="2" t="s">
        <v>293</v>
      </c>
      <c r="B4099" s="27">
        <v>2</v>
      </c>
      <c r="C4099" s="2" t="s">
        <v>302</v>
      </c>
      <c r="D4099" s="11" t="s">
        <v>338</v>
      </c>
      <c r="E4099" s="11"/>
      <c r="F4099" s="11" t="s">
        <v>107</v>
      </c>
      <c r="G4099" s="11" t="s">
        <v>99</v>
      </c>
      <c r="H4099" s="11" t="s">
        <v>7276</v>
      </c>
      <c r="I4099" s="68"/>
      <c r="J4099" s="68"/>
      <c r="K4099" s="68"/>
      <c r="L4099" s="68"/>
      <c r="M4099" s="68" t="s">
        <v>2040</v>
      </c>
      <c r="N4099" s="68" t="s">
        <v>2040</v>
      </c>
      <c r="O4099" s="31" t="s">
        <v>5181</v>
      </c>
      <c r="P4099" s="31">
        <v>0.191</v>
      </c>
    </row>
    <row r="4100" spans="1:16" ht="29" x14ac:dyDescent="0.35">
      <c r="A4100" s="2" t="s">
        <v>293</v>
      </c>
      <c r="B4100" s="27">
        <v>2</v>
      </c>
      <c r="C4100" s="2" t="s">
        <v>302</v>
      </c>
      <c r="D4100" s="11" t="s">
        <v>338</v>
      </c>
      <c r="E4100" s="11"/>
      <c r="F4100" s="11" t="s">
        <v>107</v>
      </c>
      <c r="G4100" s="11" t="s">
        <v>659</v>
      </c>
      <c r="H4100" s="11" t="s">
        <v>7269</v>
      </c>
      <c r="I4100" s="68"/>
      <c r="J4100" s="68"/>
      <c r="K4100" s="68"/>
      <c r="L4100" s="68"/>
      <c r="M4100" s="68"/>
      <c r="N4100" s="68"/>
      <c r="O4100" s="31" t="s">
        <v>1749</v>
      </c>
      <c r="P4100" s="31">
        <v>0.63800000000000001</v>
      </c>
    </row>
    <row r="4101" spans="1:16" ht="29" x14ac:dyDescent="0.35">
      <c r="A4101" s="2" t="s">
        <v>293</v>
      </c>
      <c r="B4101" s="27">
        <v>2</v>
      </c>
      <c r="C4101" s="2" t="s">
        <v>302</v>
      </c>
      <c r="D4101" s="11" t="s">
        <v>338</v>
      </c>
      <c r="E4101" s="11"/>
      <c r="F4101" s="11" t="s">
        <v>107</v>
      </c>
      <c r="G4101" s="11" t="s">
        <v>659</v>
      </c>
      <c r="H4101" s="11" t="s">
        <v>7279</v>
      </c>
      <c r="I4101" s="68"/>
      <c r="J4101" s="68"/>
      <c r="K4101" s="68"/>
      <c r="L4101" s="68"/>
      <c r="M4101" s="68" t="s">
        <v>2040</v>
      </c>
      <c r="N4101" s="68"/>
      <c r="O4101" s="31" t="s">
        <v>5182</v>
      </c>
      <c r="P4101" s="31">
        <v>0.51</v>
      </c>
    </row>
    <row r="4102" spans="1:16" ht="29" x14ac:dyDescent="0.35">
      <c r="A4102" s="2" t="s">
        <v>293</v>
      </c>
      <c r="B4102" s="27">
        <v>2</v>
      </c>
      <c r="C4102" s="2" t="s">
        <v>302</v>
      </c>
      <c r="D4102" s="11" t="s">
        <v>338</v>
      </c>
      <c r="E4102" s="11"/>
      <c r="F4102" s="11" t="s">
        <v>107</v>
      </c>
      <c r="G4102" s="11" t="s">
        <v>659</v>
      </c>
      <c r="H4102" s="11" t="s">
        <v>7288</v>
      </c>
      <c r="I4102" s="68"/>
      <c r="J4102" s="68"/>
      <c r="K4102" s="68"/>
      <c r="L4102" s="68"/>
      <c r="M4102" s="68"/>
      <c r="N4102" s="68" t="s">
        <v>2040</v>
      </c>
      <c r="O4102" s="31" t="s">
        <v>5183</v>
      </c>
      <c r="P4102" s="31">
        <v>0.51</v>
      </c>
    </row>
    <row r="4103" spans="1:16" ht="29" x14ac:dyDescent="0.35">
      <c r="A4103" s="2" t="s">
        <v>293</v>
      </c>
      <c r="B4103" s="27">
        <v>2</v>
      </c>
      <c r="C4103" s="2" t="s">
        <v>302</v>
      </c>
      <c r="D4103" s="11" t="s">
        <v>338</v>
      </c>
      <c r="E4103" s="11"/>
      <c r="F4103" s="11" t="s">
        <v>107</v>
      </c>
      <c r="G4103" s="11" t="s">
        <v>659</v>
      </c>
      <c r="H4103" s="11" t="s">
        <v>7276</v>
      </c>
      <c r="I4103" s="68"/>
      <c r="J4103" s="68"/>
      <c r="K4103" s="68"/>
      <c r="L4103" s="68"/>
      <c r="M4103" s="68" t="s">
        <v>2040</v>
      </c>
      <c r="N4103" s="68" t="s">
        <v>2040</v>
      </c>
      <c r="O4103" s="31" t="s">
        <v>5184</v>
      </c>
      <c r="P4103" s="31">
        <v>0.38300000000000001</v>
      </c>
    </row>
    <row r="4104" spans="1:16" ht="29" x14ac:dyDescent="0.35">
      <c r="A4104" s="2" t="s">
        <v>293</v>
      </c>
      <c r="B4104" s="27">
        <v>2</v>
      </c>
      <c r="C4104" s="2" t="s">
        <v>302</v>
      </c>
      <c r="D4104" s="11" t="s">
        <v>338</v>
      </c>
      <c r="E4104" s="11"/>
      <c r="F4104" s="11" t="s">
        <v>107</v>
      </c>
      <c r="G4104" s="11" t="s">
        <v>659</v>
      </c>
      <c r="H4104" s="11" t="s">
        <v>5867</v>
      </c>
      <c r="I4104" s="68"/>
      <c r="J4104" s="68" t="s">
        <v>2040</v>
      </c>
      <c r="K4104" s="68"/>
      <c r="L4104" s="68"/>
      <c r="M4104" s="68"/>
      <c r="N4104" s="68"/>
      <c r="O4104" s="31" t="s">
        <v>5185</v>
      </c>
      <c r="P4104" s="31">
        <v>0.70199999999999996</v>
      </c>
    </row>
    <row r="4105" spans="1:16" ht="29" x14ac:dyDescent="0.35">
      <c r="A4105" s="2" t="s">
        <v>293</v>
      </c>
      <c r="B4105" s="27">
        <v>2</v>
      </c>
      <c r="C4105" s="2" t="s">
        <v>302</v>
      </c>
      <c r="D4105" s="11" t="s">
        <v>338</v>
      </c>
      <c r="E4105" s="11"/>
      <c r="F4105" s="11" t="s">
        <v>107</v>
      </c>
      <c r="G4105" s="11" t="s">
        <v>659</v>
      </c>
      <c r="H4105" s="11" t="s">
        <v>7296</v>
      </c>
      <c r="I4105" s="68"/>
      <c r="J4105" s="68" t="s">
        <v>2040</v>
      </c>
      <c r="K4105" s="68"/>
      <c r="L4105" s="68"/>
      <c r="M4105" s="68" t="s">
        <v>2040</v>
      </c>
      <c r="N4105" s="68"/>
      <c r="O4105" s="31" t="s">
        <v>5186</v>
      </c>
      <c r="P4105" s="31">
        <v>0.70199999999999996</v>
      </c>
    </row>
    <row r="4106" spans="1:16" ht="29" x14ac:dyDescent="0.35">
      <c r="A4106" s="2" t="s">
        <v>293</v>
      </c>
      <c r="B4106" s="27">
        <v>2</v>
      </c>
      <c r="C4106" s="2" t="s">
        <v>302</v>
      </c>
      <c r="D4106" s="11" t="s">
        <v>338</v>
      </c>
      <c r="E4106" s="11"/>
      <c r="F4106" s="11" t="s">
        <v>107</v>
      </c>
      <c r="G4106" s="11" t="s">
        <v>659</v>
      </c>
      <c r="H4106" s="11" t="s">
        <v>7299</v>
      </c>
      <c r="I4106" s="68"/>
      <c r="J4106" s="68" t="s">
        <v>2040</v>
      </c>
      <c r="K4106" s="68"/>
      <c r="L4106" s="68"/>
      <c r="M4106" s="68"/>
      <c r="N4106" s="68" t="s">
        <v>2040</v>
      </c>
      <c r="O4106" s="31" t="s">
        <v>5187</v>
      </c>
      <c r="P4106" s="31">
        <v>0.57399999999999995</v>
      </c>
    </row>
    <row r="4107" spans="1:16" ht="29" x14ac:dyDescent="0.35">
      <c r="A4107" s="2" t="s">
        <v>293</v>
      </c>
      <c r="B4107" s="27">
        <v>2</v>
      </c>
      <c r="C4107" s="2" t="s">
        <v>302</v>
      </c>
      <c r="D4107" s="11" t="s">
        <v>338</v>
      </c>
      <c r="E4107" s="11"/>
      <c r="F4107" s="11" t="s">
        <v>107</v>
      </c>
      <c r="G4107" s="11" t="s">
        <v>659</v>
      </c>
      <c r="H4107" s="11" t="s">
        <v>7295</v>
      </c>
      <c r="I4107" s="68"/>
      <c r="J4107" s="68" t="s">
        <v>2040</v>
      </c>
      <c r="K4107" s="68"/>
      <c r="L4107" s="68"/>
      <c r="M4107" s="68" t="s">
        <v>2040</v>
      </c>
      <c r="N4107" s="68" t="s">
        <v>2040</v>
      </c>
      <c r="O4107" s="31" t="s">
        <v>5188</v>
      </c>
      <c r="P4107" s="31">
        <v>0.57399999999999995</v>
      </c>
    </row>
    <row r="4108" spans="1:16" ht="29" x14ac:dyDescent="0.35">
      <c r="A4108" s="2" t="s">
        <v>293</v>
      </c>
      <c r="B4108" s="27">
        <v>2</v>
      </c>
      <c r="C4108" s="2" t="s">
        <v>302</v>
      </c>
      <c r="D4108" s="11" t="s">
        <v>338</v>
      </c>
      <c r="E4108" s="11"/>
      <c r="F4108" s="11" t="s">
        <v>109</v>
      </c>
      <c r="G4108" s="11" t="s">
        <v>99</v>
      </c>
      <c r="H4108" s="11" t="s">
        <v>7269</v>
      </c>
      <c r="I4108" s="68"/>
      <c r="J4108" s="68"/>
      <c r="K4108" s="68"/>
      <c r="L4108" s="68"/>
      <c r="M4108" s="68"/>
      <c r="N4108" s="68"/>
      <c r="O4108" s="31" t="s">
        <v>1750</v>
      </c>
      <c r="P4108" s="31">
        <v>0.31900000000000001</v>
      </c>
    </row>
    <row r="4109" spans="1:16" ht="29" x14ac:dyDescent="0.35">
      <c r="A4109" s="2" t="s">
        <v>293</v>
      </c>
      <c r="B4109" s="27">
        <v>2</v>
      </c>
      <c r="C4109" s="2" t="s">
        <v>302</v>
      </c>
      <c r="D4109" s="11" t="s">
        <v>338</v>
      </c>
      <c r="E4109" s="11"/>
      <c r="F4109" s="11" t="s">
        <v>109</v>
      </c>
      <c r="G4109" s="11" t="s">
        <v>99</v>
      </c>
      <c r="H4109" s="11" t="s">
        <v>7279</v>
      </c>
      <c r="I4109" s="68"/>
      <c r="J4109" s="68"/>
      <c r="K4109" s="68"/>
      <c r="L4109" s="68"/>
      <c r="M4109" s="68" t="s">
        <v>2040</v>
      </c>
      <c r="N4109" s="68"/>
      <c r="O4109" s="31" t="s">
        <v>5189</v>
      </c>
      <c r="P4109" s="31">
        <v>0.255</v>
      </c>
    </row>
    <row r="4110" spans="1:16" ht="29" x14ac:dyDescent="0.35">
      <c r="A4110" s="2" t="s">
        <v>293</v>
      </c>
      <c r="B4110" s="27">
        <v>2</v>
      </c>
      <c r="C4110" s="2" t="s">
        <v>302</v>
      </c>
      <c r="D4110" s="11" t="s">
        <v>338</v>
      </c>
      <c r="E4110" s="11"/>
      <c r="F4110" s="11" t="s">
        <v>109</v>
      </c>
      <c r="G4110" s="11" t="s">
        <v>99</v>
      </c>
      <c r="H4110" s="11" t="s">
        <v>7288</v>
      </c>
      <c r="I4110" s="68"/>
      <c r="J4110" s="68"/>
      <c r="K4110" s="68"/>
      <c r="L4110" s="68"/>
      <c r="M4110" s="68"/>
      <c r="N4110" s="68" t="s">
        <v>2040</v>
      </c>
      <c r="O4110" s="31" t="s">
        <v>5190</v>
      </c>
      <c r="P4110" s="31">
        <v>0.255</v>
      </c>
    </row>
    <row r="4111" spans="1:16" ht="29" x14ac:dyDescent="0.35">
      <c r="A4111" s="2" t="s">
        <v>293</v>
      </c>
      <c r="B4111" s="27">
        <v>2</v>
      </c>
      <c r="C4111" s="2" t="s">
        <v>302</v>
      </c>
      <c r="D4111" s="11" t="s">
        <v>338</v>
      </c>
      <c r="E4111" s="11"/>
      <c r="F4111" s="11" t="s">
        <v>109</v>
      </c>
      <c r="G4111" s="11" t="s">
        <v>99</v>
      </c>
      <c r="H4111" s="11" t="s">
        <v>7276</v>
      </c>
      <c r="I4111" s="68"/>
      <c r="J4111" s="68"/>
      <c r="K4111" s="68"/>
      <c r="L4111" s="68"/>
      <c r="M4111" s="68" t="s">
        <v>2040</v>
      </c>
      <c r="N4111" s="68" t="s">
        <v>2040</v>
      </c>
      <c r="O4111" s="31" t="s">
        <v>5191</v>
      </c>
      <c r="P4111" s="31">
        <v>0.191</v>
      </c>
    </row>
    <row r="4112" spans="1:16" ht="29" x14ac:dyDescent="0.35">
      <c r="A4112" s="2" t="s">
        <v>293</v>
      </c>
      <c r="B4112" s="27">
        <v>2</v>
      </c>
      <c r="C4112" s="2" t="s">
        <v>302</v>
      </c>
      <c r="D4112" s="11" t="s">
        <v>338</v>
      </c>
      <c r="E4112" s="11"/>
      <c r="F4112" s="11" t="s">
        <v>109</v>
      </c>
      <c r="G4112" s="11" t="s">
        <v>659</v>
      </c>
      <c r="H4112" s="11" t="s">
        <v>7269</v>
      </c>
      <c r="I4112" s="68"/>
      <c r="J4112" s="68"/>
      <c r="K4112" s="68"/>
      <c r="L4112" s="68"/>
      <c r="M4112" s="68"/>
      <c r="N4112" s="68"/>
      <c r="O4112" s="31" t="s">
        <v>1751</v>
      </c>
      <c r="P4112" s="31">
        <v>1.0589999999999999</v>
      </c>
    </row>
    <row r="4113" spans="1:16" ht="29" x14ac:dyDescent="0.35">
      <c r="A4113" s="2" t="s">
        <v>293</v>
      </c>
      <c r="B4113" s="27">
        <v>2</v>
      </c>
      <c r="C4113" s="2" t="s">
        <v>302</v>
      </c>
      <c r="D4113" s="11" t="s">
        <v>338</v>
      </c>
      <c r="E4113" s="11"/>
      <c r="F4113" s="11" t="s">
        <v>109</v>
      </c>
      <c r="G4113" s="11" t="s">
        <v>659</v>
      </c>
      <c r="H4113" s="11" t="s">
        <v>7279</v>
      </c>
      <c r="I4113" s="68"/>
      <c r="J4113" s="68"/>
      <c r="K4113" s="68"/>
      <c r="L4113" s="68"/>
      <c r="M4113" s="68" t="s">
        <v>2040</v>
      </c>
      <c r="N4113" s="68"/>
      <c r="O4113" s="31" t="s">
        <v>5192</v>
      </c>
      <c r="P4113" s="31">
        <v>0.84699999999999998</v>
      </c>
    </row>
    <row r="4114" spans="1:16" ht="29" x14ac:dyDescent="0.35">
      <c r="A4114" s="2" t="s">
        <v>293</v>
      </c>
      <c r="B4114" s="27">
        <v>2</v>
      </c>
      <c r="C4114" s="2" t="s">
        <v>302</v>
      </c>
      <c r="D4114" s="11" t="s">
        <v>338</v>
      </c>
      <c r="E4114" s="11"/>
      <c r="F4114" s="11" t="s">
        <v>109</v>
      </c>
      <c r="G4114" s="11" t="s">
        <v>659</v>
      </c>
      <c r="H4114" s="11" t="s">
        <v>7288</v>
      </c>
      <c r="I4114" s="68"/>
      <c r="J4114" s="68"/>
      <c r="K4114" s="68"/>
      <c r="L4114" s="68"/>
      <c r="M4114" s="68"/>
      <c r="N4114" s="68" t="s">
        <v>2040</v>
      </c>
      <c r="O4114" s="31" t="s">
        <v>5193</v>
      </c>
      <c r="P4114" s="31">
        <v>0.84699999999999998</v>
      </c>
    </row>
    <row r="4115" spans="1:16" ht="29" x14ac:dyDescent="0.35">
      <c r="A4115" s="2" t="s">
        <v>293</v>
      </c>
      <c r="B4115" s="27">
        <v>2</v>
      </c>
      <c r="C4115" s="2" t="s">
        <v>302</v>
      </c>
      <c r="D4115" s="11" t="s">
        <v>338</v>
      </c>
      <c r="E4115" s="11"/>
      <c r="F4115" s="11" t="s">
        <v>109</v>
      </c>
      <c r="G4115" s="11" t="s">
        <v>659</v>
      </c>
      <c r="H4115" s="11" t="s">
        <v>7276</v>
      </c>
      <c r="I4115" s="68"/>
      <c r="J4115" s="68"/>
      <c r="K4115" s="68"/>
      <c r="L4115" s="68"/>
      <c r="M4115" s="68" t="s">
        <v>2040</v>
      </c>
      <c r="N4115" s="68" t="s">
        <v>2040</v>
      </c>
      <c r="O4115" s="31" t="s">
        <v>5194</v>
      </c>
      <c r="P4115" s="31">
        <v>0.63500000000000001</v>
      </c>
    </row>
    <row r="4116" spans="1:16" ht="29" x14ac:dyDescent="0.35">
      <c r="A4116" s="2" t="s">
        <v>293</v>
      </c>
      <c r="B4116" s="27">
        <v>2</v>
      </c>
      <c r="C4116" s="2" t="s">
        <v>302</v>
      </c>
      <c r="D4116" s="11" t="s">
        <v>338</v>
      </c>
      <c r="E4116" s="11"/>
      <c r="F4116" s="11" t="s">
        <v>109</v>
      </c>
      <c r="G4116" s="11" t="s">
        <v>659</v>
      </c>
      <c r="H4116" s="11" t="s">
        <v>5867</v>
      </c>
      <c r="I4116" s="68"/>
      <c r="J4116" s="68" t="s">
        <v>2040</v>
      </c>
      <c r="K4116" s="68"/>
      <c r="L4116" s="68"/>
      <c r="M4116" s="68"/>
      <c r="N4116" s="68"/>
      <c r="O4116" s="31" t="s">
        <v>5195</v>
      </c>
      <c r="P4116" s="31">
        <v>1.165</v>
      </c>
    </row>
    <row r="4117" spans="1:16" ht="29" x14ac:dyDescent="0.35">
      <c r="A4117" s="2" t="s">
        <v>293</v>
      </c>
      <c r="B4117" s="27">
        <v>2</v>
      </c>
      <c r="C4117" s="2" t="s">
        <v>302</v>
      </c>
      <c r="D4117" s="11" t="s">
        <v>338</v>
      </c>
      <c r="E4117" s="11"/>
      <c r="F4117" s="11" t="s">
        <v>109</v>
      </c>
      <c r="G4117" s="11" t="s">
        <v>659</v>
      </c>
      <c r="H4117" s="11" t="s">
        <v>7296</v>
      </c>
      <c r="I4117" s="68"/>
      <c r="J4117" s="68" t="s">
        <v>2040</v>
      </c>
      <c r="K4117" s="68"/>
      <c r="L4117" s="68"/>
      <c r="M4117" s="68" t="s">
        <v>2040</v>
      </c>
      <c r="N4117" s="68"/>
      <c r="O4117" s="31" t="s">
        <v>5196</v>
      </c>
      <c r="P4117" s="31">
        <v>1.165</v>
      </c>
    </row>
    <row r="4118" spans="1:16" ht="29" x14ac:dyDescent="0.35">
      <c r="A4118" s="2" t="s">
        <v>293</v>
      </c>
      <c r="B4118" s="27">
        <v>2</v>
      </c>
      <c r="C4118" s="2" t="s">
        <v>302</v>
      </c>
      <c r="D4118" s="11" t="s">
        <v>338</v>
      </c>
      <c r="E4118" s="11"/>
      <c r="F4118" s="11" t="s">
        <v>109</v>
      </c>
      <c r="G4118" s="11" t="s">
        <v>659</v>
      </c>
      <c r="H4118" s="11" t="s">
        <v>7299</v>
      </c>
      <c r="I4118" s="68"/>
      <c r="J4118" s="68" t="s">
        <v>2040</v>
      </c>
      <c r="K4118" s="68"/>
      <c r="L4118" s="68"/>
      <c r="M4118" s="68"/>
      <c r="N4118" s="68" t="s">
        <v>2040</v>
      </c>
      <c r="O4118" s="31" t="s">
        <v>5197</v>
      </c>
      <c r="P4118" s="31">
        <v>0.95299999999999996</v>
      </c>
    </row>
    <row r="4119" spans="1:16" ht="29" x14ac:dyDescent="0.35">
      <c r="A4119" s="2" t="s">
        <v>293</v>
      </c>
      <c r="B4119" s="27">
        <v>2</v>
      </c>
      <c r="C4119" s="2" t="s">
        <v>302</v>
      </c>
      <c r="D4119" s="11" t="s">
        <v>338</v>
      </c>
      <c r="E4119" s="11"/>
      <c r="F4119" s="11" t="s">
        <v>109</v>
      </c>
      <c r="G4119" s="11" t="s">
        <v>659</v>
      </c>
      <c r="H4119" s="11" t="s">
        <v>7295</v>
      </c>
      <c r="I4119" s="68"/>
      <c r="J4119" s="68" t="s">
        <v>2040</v>
      </c>
      <c r="K4119" s="68"/>
      <c r="L4119" s="68"/>
      <c r="M4119" s="68" t="s">
        <v>2040</v>
      </c>
      <c r="N4119" s="68" t="s">
        <v>2040</v>
      </c>
      <c r="O4119" s="31" t="s">
        <v>5198</v>
      </c>
      <c r="P4119" s="31">
        <v>0.95299999999999996</v>
      </c>
    </row>
    <row r="4120" spans="1:16" ht="29" x14ac:dyDescent="0.35">
      <c r="A4120" s="2" t="s">
        <v>293</v>
      </c>
      <c r="B4120" s="27">
        <v>2</v>
      </c>
      <c r="C4120" s="2" t="s">
        <v>302</v>
      </c>
      <c r="D4120" s="11" t="s">
        <v>338</v>
      </c>
      <c r="E4120" s="11"/>
      <c r="F4120" s="11" t="s">
        <v>110</v>
      </c>
      <c r="G4120" s="11" t="s">
        <v>99</v>
      </c>
      <c r="H4120" s="11" t="s">
        <v>7269</v>
      </c>
      <c r="I4120" s="68"/>
      <c r="J4120" s="68"/>
      <c r="K4120" s="68"/>
      <c r="L4120" s="68"/>
      <c r="M4120" s="68"/>
      <c r="N4120" s="68"/>
      <c r="O4120" s="31" t="s">
        <v>1752</v>
      </c>
      <c r="P4120" s="31">
        <v>0.95699999999999996</v>
      </c>
    </row>
    <row r="4121" spans="1:16" ht="29" x14ac:dyDescent="0.35">
      <c r="A4121" s="2" t="s">
        <v>293</v>
      </c>
      <c r="B4121" s="27">
        <v>2</v>
      </c>
      <c r="C4121" s="2" t="s">
        <v>302</v>
      </c>
      <c r="D4121" s="11" t="s">
        <v>338</v>
      </c>
      <c r="E4121" s="11"/>
      <c r="F4121" s="11" t="s">
        <v>110</v>
      </c>
      <c r="G4121" s="11" t="s">
        <v>99</v>
      </c>
      <c r="H4121" s="11" t="s">
        <v>7279</v>
      </c>
      <c r="I4121" s="68"/>
      <c r="J4121" s="68"/>
      <c r="K4121" s="68"/>
      <c r="L4121" s="68"/>
      <c r="M4121" s="68" t="s">
        <v>2040</v>
      </c>
      <c r="N4121" s="68"/>
      <c r="O4121" s="31" t="s">
        <v>5199</v>
      </c>
      <c r="P4121" s="31">
        <v>0.76600000000000001</v>
      </c>
    </row>
    <row r="4122" spans="1:16" ht="29" x14ac:dyDescent="0.35">
      <c r="A4122" s="2" t="s">
        <v>293</v>
      </c>
      <c r="B4122" s="27">
        <v>2</v>
      </c>
      <c r="C4122" s="2" t="s">
        <v>302</v>
      </c>
      <c r="D4122" s="11" t="s">
        <v>338</v>
      </c>
      <c r="E4122" s="11"/>
      <c r="F4122" s="11" t="s">
        <v>110</v>
      </c>
      <c r="G4122" s="11" t="s">
        <v>99</v>
      </c>
      <c r="H4122" s="11" t="s">
        <v>7288</v>
      </c>
      <c r="I4122" s="68"/>
      <c r="J4122" s="68"/>
      <c r="K4122" s="68"/>
      <c r="L4122" s="68"/>
      <c r="M4122" s="68"/>
      <c r="N4122" s="68" t="s">
        <v>2040</v>
      </c>
      <c r="O4122" s="31" t="s">
        <v>5200</v>
      </c>
      <c r="P4122" s="31">
        <v>0.76600000000000001</v>
      </c>
    </row>
    <row r="4123" spans="1:16" ht="29" x14ac:dyDescent="0.35">
      <c r="A4123" s="2" t="s">
        <v>293</v>
      </c>
      <c r="B4123" s="27">
        <v>2</v>
      </c>
      <c r="C4123" s="2" t="s">
        <v>302</v>
      </c>
      <c r="D4123" s="11" t="s">
        <v>338</v>
      </c>
      <c r="E4123" s="11"/>
      <c r="F4123" s="11" t="s">
        <v>110</v>
      </c>
      <c r="G4123" s="11" t="s">
        <v>99</v>
      </c>
      <c r="H4123" s="11" t="s">
        <v>7276</v>
      </c>
      <c r="I4123" s="68"/>
      <c r="J4123" s="68"/>
      <c r="K4123" s="68"/>
      <c r="L4123" s="68"/>
      <c r="M4123" s="68" t="s">
        <v>2040</v>
      </c>
      <c r="N4123" s="68" t="s">
        <v>2040</v>
      </c>
      <c r="O4123" s="31" t="s">
        <v>5201</v>
      </c>
      <c r="P4123" s="31">
        <v>0.57399999999999995</v>
      </c>
    </row>
    <row r="4124" spans="1:16" ht="29" x14ac:dyDescent="0.35">
      <c r="A4124" s="2" t="s">
        <v>293</v>
      </c>
      <c r="B4124" s="27">
        <v>2</v>
      </c>
      <c r="C4124" s="2" t="s">
        <v>302</v>
      </c>
      <c r="D4124" s="11" t="s">
        <v>338</v>
      </c>
      <c r="E4124" s="11"/>
      <c r="F4124" s="11" t="s">
        <v>110</v>
      </c>
      <c r="G4124" s="11" t="s">
        <v>659</v>
      </c>
      <c r="H4124" s="11" t="s">
        <v>7269</v>
      </c>
      <c r="I4124" s="68"/>
      <c r="J4124" s="68"/>
      <c r="K4124" s="68"/>
      <c r="L4124" s="68"/>
      <c r="M4124" s="68"/>
      <c r="N4124" s="68"/>
      <c r="O4124" s="31" t="s">
        <v>1753</v>
      </c>
      <c r="P4124" s="31">
        <v>1.4790000000000001</v>
      </c>
    </row>
    <row r="4125" spans="1:16" ht="29" x14ac:dyDescent="0.35">
      <c r="A4125" s="2" t="s">
        <v>293</v>
      </c>
      <c r="B4125" s="27">
        <v>2</v>
      </c>
      <c r="C4125" s="2" t="s">
        <v>302</v>
      </c>
      <c r="D4125" s="11" t="s">
        <v>338</v>
      </c>
      <c r="E4125" s="11"/>
      <c r="F4125" s="11" t="s">
        <v>110</v>
      </c>
      <c r="G4125" s="11" t="s">
        <v>659</v>
      </c>
      <c r="H4125" s="11" t="s">
        <v>7279</v>
      </c>
      <c r="I4125" s="68"/>
      <c r="J4125" s="68"/>
      <c r="K4125" s="68"/>
      <c r="L4125" s="68"/>
      <c r="M4125" s="68" t="s">
        <v>2040</v>
      </c>
      <c r="N4125" s="68"/>
      <c r="O4125" s="31" t="s">
        <v>5202</v>
      </c>
      <c r="P4125" s="31">
        <v>1.1830000000000001</v>
      </c>
    </row>
    <row r="4126" spans="1:16" ht="29" x14ac:dyDescent="0.35">
      <c r="A4126" s="2" t="s">
        <v>293</v>
      </c>
      <c r="B4126" s="27">
        <v>2</v>
      </c>
      <c r="C4126" s="2" t="s">
        <v>302</v>
      </c>
      <c r="D4126" s="11" t="s">
        <v>338</v>
      </c>
      <c r="E4126" s="11"/>
      <c r="F4126" s="11" t="s">
        <v>110</v>
      </c>
      <c r="G4126" s="11" t="s">
        <v>659</v>
      </c>
      <c r="H4126" s="11" t="s">
        <v>7288</v>
      </c>
      <c r="I4126" s="68"/>
      <c r="J4126" s="68"/>
      <c r="K4126" s="68"/>
      <c r="L4126" s="68"/>
      <c r="M4126" s="68"/>
      <c r="N4126" s="68" t="s">
        <v>2040</v>
      </c>
      <c r="O4126" s="31" t="s">
        <v>5203</v>
      </c>
      <c r="P4126" s="31">
        <v>1.1830000000000001</v>
      </c>
    </row>
    <row r="4127" spans="1:16" ht="29" x14ac:dyDescent="0.35">
      <c r="A4127" s="2" t="s">
        <v>293</v>
      </c>
      <c r="B4127" s="27">
        <v>2</v>
      </c>
      <c r="C4127" s="2" t="s">
        <v>302</v>
      </c>
      <c r="D4127" s="11" t="s">
        <v>338</v>
      </c>
      <c r="E4127" s="11"/>
      <c r="F4127" s="11" t="s">
        <v>110</v>
      </c>
      <c r="G4127" s="11" t="s">
        <v>659</v>
      </c>
      <c r="H4127" s="11" t="s">
        <v>7276</v>
      </c>
      <c r="I4127" s="68"/>
      <c r="J4127" s="68"/>
      <c r="K4127" s="68"/>
      <c r="L4127" s="68"/>
      <c r="M4127" s="68" t="s">
        <v>2040</v>
      </c>
      <c r="N4127" s="68" t="s">
        <v>2040</v>
      </c>
      <c r="O4127" s="31" t="s">
        <v>5204</v>
      </c>
      <c r="P4127" s="31">
        <v>0.88700000000000001</v>
      </c>
    </row>
    <row r="4128" spans="1:16" ht="29" x14ac:dyDescent="0.35">
      <c r="A4128" s="2" t="s">
        <v>293</v>
      </c>
      <c r="B4128" s="27">
        <v>2</v>
      </c>
      <c r="C4128" s="2" t="s">
        <v>302</v>
      </c>
      <c r="D4128" s="11" t="s">
        <v>338</v>
      </c>
      <c r="E4128" s="11"/>
      <c r="F4128" s="11" t="s">
        <v>110</v>
      </c>
      <c r="G4128" s="11" t="s">
        <v>659</v>
      </c>
      <c r="H4128" s="11" t="s">
        <v>5867</v>
      </c>
      <c r="I4128" s="68"/>
      <c r="J4128" s="68" t="s">
        <v>2040</v>
      </c>
      <c r="K4128" s="68"/>
      <c r="L4128" s="68"/>
      <c r="M4128" s="68"/>
      <c r="N4128" s="68"/>
      <c r="O4128" s="31" t="s">
        <v>5205</v>
      </c>
      <c r="P4128" s="31">
        <v>1.627</v>
      </c>
    </row>
    <row r="4129" spans="1:16" ht="29" x14ac:dyDescent="0.35">
      <c r="A4129" s="2" t="s">
        <v>293</v>
      </c>
      <c r="B4129" s="27">
        <v>2</v>
      </c>
      <c r="C4129" s="2" t="s">
        <v>302</v>
      </c>
      <c r="D4129" s="11" t="s">
        <v>338</v>
      </c>
      <c r="E4129" s="11"/>
      <c r="F4129" s="11" t="s">
        <v>110</v>
      </c>
      <c r="G4129" s="11" t="s">
        <v>659</v>
      </c>
      <c r="H4129" s="11" t="s">
        <v>7296</v>
      </c>
      <c r="I4129" s="68"/>
      <c r="J4129" s="68" t="s">
        <v>2040</v>
      </c>
      <c r="K4129" s="68"/>
      <c r="L4129" s="68"/>
      <c r="M4129" s="68" t="s">
        <v>2040</v>
      </c>
      <c r="N4129" s="68"/>
      <c r="O4129" s="31" t="s">
        <v>5206</v>
      </c>
      <c r="P4129" s="31">
        <v>1.627</v>
      </c>
    </row>
    <row r="4130" spans="1:16" ht="29" x14ac:dyDescent="0.35">
      <c r="A4130" s="2" t="s">
        <v>293</v>
      </c>
      <c r="B4130" s="27">
        <v>2</v>
      </c>
      <c r="C4130" s="2" t="s">
        <v>302</v>
      </c>
      <c r="D4130" s="11" t="s">
        <v>338</v>
      </c>
      <c r="E4130" s="11"/>
      <c r="F4130" s="11" t="s">
        <v>110</v>
      </c>
      <c r="G4130" s="11" t="s">
        <v>659</v>
      </c>
      <c r="H4130" s="11" t="s">
        <v>7299</v>
      </c>
      <c r="I4130" s="68"/>
      <c r="J4130" s="68" t="s">
        <v>2040</v>
      </c>
      <c r="K4130" s="68"/>
      <c r="L4130" s="68"/>
      <c r="M4130" s="68"/>
      <c r="N4130" s="68" t="s">
        <v>2040</v>
      </c>
      <c r="O4130" s="31" t="s">
        <v>5207</v>
      </c>
      <c r="P4130" s="31">
        <v>1.331</v>
      </c>
    </row>
    <row r="4131" spans="1:16" ht="29" x14ac:dyDescent="0.35">
      <c r="A4131" s="2" t="s">
        <v>293</v>
      </c>
      <c r="B4131" s="27">
        <v>2</v>
      </c>
      <c r="C4131" s="2" t="s">
        <v>302</v>
      </c>
      <c r="D4131" s="11" t="s">
        <v>338</v>
      </c>
      <c r="E4131" s="11"/>
      <c r="F4131" s="11" t="s">
        <v>110</v>
      </c>
      <c r="G4131" s="11" t="s">
        <v>659</v>
      </c>
      <c r="H4131" s="11" t="s">
        <v>7295</v>
      </c>
      <c r="I4131" s="68"/>
      <c r="J4131" s="68" t="s">
        <v>2040</v>
      </c>
      <c r="K4131" s="68"/>
      <c r="L4131" s="68"/>
      <c r="M4131" s="68" t="s">
        <v>2040</v>
      </c>
      <c r="N4131" s="68" t="s">
        <v>2040</v>
      </c>
      <c r="O4131" s="31" t="s">
        <v>5208</v>
      </c>
      <c r="P4131" s="31">
        <v>1.331</v>
      </c>
    </row>
    <row r="4132" spans="1:16" ht="29" x14ac:dyDescent="0.35">
      <c r="A4132" s="2" t="s">
        <v>293</v>
      </c>
      <c r="B4132" s="27">
        <v>2</v>
      </c>
      <c r="C4132" s="2" t="s">
        <v>302</v>
      </c>
      <c r="D4132" s="11" t="s">
        <v>338</v>
      </c>
      <c r="E4132" s="11"/>
      <c r="F4132" s="11" t="s">
        <v>111</v>
      </c>
      <c r="G4132" s="11" t="s">
        <v>99</v>
      </c>
      <c r="H4132" s="11" t="s">
        <v>7269</v>
      </c>
      <c r="I4132" s="68"/>
      <c r="J4132" s="68"/>
      <c r="K4132" s="68"/>
      <c r="L4132" s="68"/>
      <c r="M4132" s="68"/>
      <c r="N4132" s="68"/>
      <c r="O4132" s="31" t="s">
        <v>1754</v>
      </c>
      <c r="P4132" s="31">
        <v>0.95699999999999996</v>
      </c>
    </row>
    <row r="4133" spans="1:16" ht="29" x14ac:dyDescent="0.35">
      <c r="A4133" s="2" t="s">
        <v>293</v>
      </c>
      <c r="B4133" s="27">
        <v>2</v>
      </c>
      <c r="C4133" s="2" t="s">
        <v>302</v>
      </c>
      <c r="D4133" s="11" t="s">
        <v>338</v>
      </c>
      <c r="E4133" s="11"/>
      <c r="F4133" s="11" t="s">
        <v>111</v>
      </c>
      <c r="G4133" s="11" t="s">
        <v>99</v>
      </c>
      <c r="H4133" s="11" t="s">
        <v>7279</v>
      </c>
      <c r="I4133" s="68"/>
      <c r="J4133" s="68"/>
      <c r="K4133" s="68"/>
      <c r="L4133" s="68"/>
      <c r="M4133" s="68" t="s">
        <v>2040</v>
      </c>
      <c r="N4133" s="68"/>
      <c r="O4133" s="31" t="s">
        <v>5209</v>
      </c>
      <c r="P4133" s="31">
        <v>0.76600000000000001</v>
      </c>
    </row>
    <row r="4134" spans="1:16" ht="29" x14ac:dyDescent="0.35">
      <c r="A4134" s="2" t="s">
        <v>293</v>
      </c>
      <c r="B4134" s="27">
        <v>2</v>
      </c>
      <c r="C4134" s="2" t="s">
        <v>302</v>
      </c>
      <c r="D4134" s="11" t="s">
        <v>338</v>
      </c>
      <c r="E4134" s="11"/>
      <c r="F4134" s="11" t="s">
        <v>111</v>
      </c>
      <c r="G4134" s="11" t="s">
        <v>99</v>
      </c>
      <c r="H4134" s="11" t="s">
        <v>7288</v>
      </c>
      <c r="I4134" s="68"/>
      <c r="J4134" s="68"/>
      <c r="K4134" s="68"/>
      <c r="L4134" s="68"/>
      <c r="M4134" s="68"/>
      <c r="N4134" s="68" t="s">
        <v>2040</v>
      </c>
      <c r="O4134" s="31" t="s">
        <v>5210</v>
      </c>
      <c r="P4134" s="31">
        <v>0.76600000000000001</v>
      </c>
    </row>
    <row r="4135" spans="1:16" ht="29" x14ac:dyDescent="0.35">
      <c r="A4135" s="2" t="s">
        <v>293</v>
      </c>
      <c r="B4135" s="27">
        <v>2</v>
      </c>
      <c r="C4135" s="2" t="s">
        <v>302</v>
      </c>
      <c r="D4135" s="11" t="s">
        <v>338</v>
      </c>
      <c r="E4135" s="11"/>
      <c r="F4135" s="11" t="s">
        <v>111</v>
      </c>
      <c r="G4135" s="11" t="s">
        <v>99</v>
      </c>
      <c r="H4135" s="11" t="s">
        <v>7276</v>
      </c>
      <c r="I4135" s="68"/>
      <c r="J4135" s="68"/>
      <c r="K4135" s="68"/>
      <c r="L4135" s="68"/>
      <c r="M4135" s="68" t="s">
        <v>2040</v>
      </c>
      <c r="N4135" s="68" t="s">
        <v>2040</v>
      </c>
      <c r="O4135" s="31" t="s">
        <v>5211</v>
      </c>
      <c r="P4135" s="31">
        <v>0.57399999999999995</v>
      </c>
    </row>
    <row r="4136" spans="1:16" ht="29" x14ac:dyDescent="0.35">
      <c r="A4136" s="2" t="s">
        <v>293</v>
      </c>
      <c r="B4136" s="27">
        <v>2</v>
      </c>
      <c r="C4136" s="2" t="s">
        <v>302</v>
      </c>
      <c r="D4136" s="11" t="s">
        <v>338</v>
      </c>
      <c r="E4136" s="11"/>
      <c r="F4136" s="11" t="s">
        <v>111</v>
      </c>
      <c r="G4136" s="11" t="s">
        <v>659</v>
      </c>
      <c r="H4136" s="11" t="s">
        <v>7269</v>
      </c>
      <c r="I4136" s="68"/>
      <c r="J4136" s="68"/>
      <c r="K4136" s="68"/>
      <c r="L4136" s="68"/>
      <c r="M4136" s="68"/>
      <c r="N4136" s="68"/>
      <c r="O4136" s="31" t="s">
        <v>1755</v>
      </c>
      <c r="P4136" s="31">
        <v>1.9139999999999999</v>
      </c>
    </row>
    <row r="4137" spans="1:16" ht="29" x14ac:dyDescent="0.35">
      <c r="A4137" s="2" t="s">
        <v>293</v>
      </c>
      <c r="B4137" s="27">
        <v>2</v>
      </c>
      <c r="C4137" s="2" t="s">
        <v>302</v>
      </c>
      <c r="D4137" s="11" t="s">
        <v>338</v>
      </c>
      <c r="E4137" s="11"/>
      <c r="F4137" s="11" t="s">
        <v>111</v>
      </c>
      <c r="G4137" s="11" t="s">
        <v>659</v>
      </c>
      <c r="H4137" s="11" t="s">
        <v>7279</v>
      </c>
      <c r="I4137" s="68"/>
      <c r="J4137" s="68"/>
      <c r="K4137" s="68"/>
      <c r="L4137" s="68"/>
      <c r="M4137" s="68" t="s">
        <v>2040</v>
      </c>
      <c r="N4137" s="68"/>
      <c r="O4137" s="31" t="s">
        <v>5212</v>
      </c>
      <c r="P4137" s="31">
        <v>1.5309999999999999</v>
      </c>
    </row>
    <row r="4138" spans="1:16" ht="29" x14ac:dyDescent="0.35">
      <c r="A4138" s="2" t="s">
        <v>293</v>
      </c>
      <c r="B4138" s="27">
        <v>2</v>
      </c>
      <c r="C4138" s="2" t="s">
        <v>302</v>
      </c>
      <c r="D4138" s="11" t="s">
        <v>338</v>
      </c>
      <c r="E4138" s="11"/>
      <c r="F4138" s="11" t="s">
        <v>111</v>
      </c>
      <c r="G4138" s="11" t="s">
        <v>659</v>
      </c>
      <c r="H4138" s="11" t="s">
        <v>7288</v>
      </c>
      <c r="I4138" s="68"/>
      <c r="J4138" s="68"/>
      <c r="K4138" s="68"/>
      <c r="L4138" s="68"/>
      <c r="M4138" s="68"/>
      <c r="N4138" s="68" t="s">
        <v>2040</v>
      </c>
      <c r="O4138" s="31" t="s">
        <v>5213</v>
      </c>
      <c r="P4138" s="31">
        <v>1.5309999999999999</v>
      </c>
    </row>
    <row r="4139" spans="1:16" ht="29" x14ac:dyDescent="0.35">
      <c r="A4139" s="2" t="s">
        <v>293</v>
      </c>
      <c r="B4139" s="27">
        <v>2</v>
      </c>
      <c r="C4139" s="2" t="s">
        <v>302</v>
      </c>
      <c r="D4139" s="11" t="s">
        <v>338</v>
      </c>
      <c r="E4139" s="11"/>
      <c r="F4139" s="11" t="s">
        <v>111</v>
      </c>
      <c r="G4139" s="11" t="s">
        <v>659</v>
      </c>
      <c r="H4139" s="11" t="s">
        <v>7276</v>
      </c>
      <c r="I4139" s="68"/>
      <c r="J4139" s="68"/>
      <c r="K4139" s="68"/>
      <c r="L4139" s="68"/>
      <c r="M4139" s="68" t="s">
        <v>2040</v>
      </c>
      <c r="N4139" s="68" t="s">
        <v>2040</v>
      </c>
      <c r="O4139" s="31" t="s">
        <v>5214</v>
      </c>
      <c r="P4139" s="31">
        <v>1.1479999999999999</v>
      </c>
    </row>
    <row r="4140" spans="1:16" ht="29" x14ac:dyDescent="0.35">
      <c r="A4140" s="2" t="s">
        <v>293</v>
      </c>
      <c r="B4140" s="27">
        <v>2</v>
      </c>
      <c r="C4140" s="2" t="s">
        <v>302</v>
      </c>
      <c r="D4140" s="11" t="s">
        <v>338</v>
      </c>
      <c r="E4140" s="11"/>
      <c r="F4140" s="11" t="s">
        <v>111</v>
      </c>
      <c r="G4140" s="11" t="s">
        <v>659</v>
      </c>
      <c r="H4140" s="11" t="s">
        <v>5867</v>
      </c>
      <c r="I4140" s="68"/>
      <c r="J4140" s="68" t="s">
        <v>2040</v>
      </c>
      <c r="K4140" s="68"/>
      <c r="L4140" s="68"/>
      <c r="M4140" s="68"/>
      <c r="N4140" s="68"/>
      <c r="O4140" s="31" t="s">
        <v>5215</v>
      </c>
      <c r="P4140" s="31">
        <v>2.105</v>
      </c>
    </row>
    <row r="4141" spans="1:16" ht="29" x14ac:dyDescent="0.35">
      <c r="A4141" s="2" t="s">
        <v>293</v>
      </c>
      <c r="B4141" s="27">
        <v>2</v>
      </c>
      <c r="C4141" s="2" t="s">
        <v>302</v>
      </c>
      <c r="D4141" s="11" t="s">
        <v>338</v>
      </c>
      <c r="E4141" s="11"/>
      <c r="F4141" s="11" t="s">
        <v>111</v>
      </c>
      <c r="G4141" s="11" t="s">
        <v>659</v>
      </c>
      <c r="H4141" s="11" t="s">
        <v>7296</v>
      </c>
      <c r="I4141" s="68"/>
      <c r="J4141" s="68" t="s">
        <v>2040</v>
      </c>
      <c r="K4141" s="68"/>
      <c r="L4141" s="68"/>
      <c r="M4141" s="68" t="s">
        <v>2040</v>
      </c>
      <c r="N4141" s="68"/>
      <c r="O4141" s="31" t="s">
        <v>5216</v>
      </c>
      <c r="P4141" s="31">
        <v>2.105</v>
      </c>
    </row>
    <row r="4142" spans="1:16" ht="29" x14ac:dyDescent="0.35">
      <c r="A4142" s="2" t="s">
        <v>293</v>
      </c>
      <c r="B4142" s="27">
        <v>2</v>
      </c>
      <c r="C4142" s="2" t="s">
        <v>302</v>
      </c>
      <c r="D4142" s="11" t="s">
        <v>338</v>
      </c>
      <c r="E4142" s="11"/>
      <c r="F4142" s="11" t="s">
        <v>111</v>
      </c>
      <c r="G4142" s="11" t="s">
        <v>659</v>
      </c>
      <c r="H4142" s="11" t="s">
        <v>7299</v>
      </c>
      <c r="I4142" s="68"/>
      <c r="J4142" s="68" t="s">
        <v>2040</v>
      </c>
      <c r="K4142" s="68"/>
      <c r="L4142" s="68"/>
      <c r="M4142" s="68"/>
      <c r="N4142" s="68" t="s">
        <v>2040</v>
      </c>
      <c r="O4142" s="31" t="s">
        <v>5217</v>
      </c>
      <c r="P4142" s="31">
        <v>1.7230000000000001</v>
      </c>
    </row>
    <row r="4143" spans="1:16" ht="29" x14ac:dyDescent="0.35">
      <c r="A4143" s="2" t="s">
        <v>293</v>
      </c>
      <c r="B4143" s="27">
        <v>2</v>
      </c>
      <c r="C4143" s="2" t="s">
        <v>302</v>
      </c>
      <c r="D4143" s="11" t="s">
        <v>338</v>
      </c>
      <c r="E4143" s="11"/>
      <c r="F4143" s="11" t="s">
        <v>111</v>
      </c>
      <c r="G4143" s="11" t="s">
        <v>659</v>
      </c>
      <c r="H4143" s="11" t="s">
        <v>7295</v>
      </c>
      <c r="I4143" s="68"/>
      <c r="J4143" s="68" t="s">
        <v>2040</v>
      </c>
      <c r="K4143" s="68"/>
      <c r="L4143" s="68"/>
      <c r="M4143" s="68" t="s">
        <v>2040</v>
      </c>
      <c r="N4143" s="68" t="s">
        <v>2040</v>
      </c>
      <c r="O4143" s="31" t="s">
        <v>5218</v>
      </c>
      <c r="P4143" s="31">
        <v>1.7230000000000001</v>
      </c>
    </row>
    <row r="4144" spans="1:16" ht="29" x14ac:dyDescent="0.35">
      <c r="A4144" s="2" t="s">
        <v>293</v>
      </c>
      <c r="B4144" s="27">
        <v>2</v>
      </c>
      <c r="C4144" s="2" t="s">
        <v>302</v>
      </c>
      <c r="D4144" s="11" t="s">
        <v>338</v>
      </c>
      <c r="E4144" s="11"/>
      <c r="F4144" s="11" t="s">
        <v>112</v>
      </c>
      <c r="G4144" s="11" t="s">
        <v>99</v>
      </c>
      <c r="H4144" s="11" t="s">
        <v>7269</v>
      </c>
      <c r="I4144" s="68"/>
      <c r="J4144" s="68"/>
      <c r="K4144" s="68"/>
      <c r="L4144" s="68"/>
      <c r="M4144" s="68"/>
      <c r="N4144" s="68"/>
      <c r="O4144" s="31" t="s">
        <v>1756</v>
      </c>
      <c r="P4144" s="31">
        <v>0.95699999999999996</v>
      </c>
    </row>
    <row r="4145" spans="1:16" ht="29" x14ac:dyDescent="0.35">
      <c r="A4145" s="2" t="s">
        <v>293</v>
      </c>
      <c r="B4145" s="27">
        <v>2</v>
      </c>
      <c r="C4145" s="2" t="s">
        <v>302</v>
      </c>
      <c r="D4145" s="11" t="s">
        <v>338</v>
      </c>
      <c r="E4145" s="11"/>
      <c r="F4145" s="11" t="s">
        <v>112</v>
      </c>
      <c r="G4145" s="11" t="s">
        <v>99</v>
      </c>
      <c r="H4145" s="11" t="s">
        <v>7279</v>
      </c>
      <c r="I4145" s="68"/>
      <c r="J4145" s="68"/>
      <c r="K4145" s="68"/>
      <c r="L4145" s="68"/>
      <c r="M4145" s="68" t="s">
        <v>2040</v>
      </c>
      <c r="N4145" s="68"/>
      <c r="O4145" s="31" t="s">
        <v>5219</v>
      </c>
      <c r="P4145" s="31">
        <v>0.76600000000000001</v>
      </c>
    </row>
    <row r="4146" spans="1:16" ht="29" x14ac:dyDescent="0.35">
      <c r="A4146" s="2" t="s">
        <v>293</v>
      </c>
      <c r="B4146" s="27">
        <v>2</v>
      </c>
      <c r="C4146" s="2" t="s">
        <v>302</v>
      </c>
      <c r="D4146" s="11" t="s">
        <v>338</v>
      </c>
      <c r="E4146" s="11"/>
      <c r="F4146" s="11" t="s">
        <v>112</v>
      </c>
      <c r="G4146" s="11" t="s">
        <v>99</v>
      </c>
      <c r="H4146" s="11" t="s">
        <v>7288</v>
      </c>
      <c r="I4146" s="68"/>
      <c r="J4146" s="68"/>
      <c r="K4146" s="68"/>
      <c r="L4146" s="68"/>
      <c r="M4146" s="68"/>
      <c r="N4146" s="68" t="s">
        <v>2040</v>
      </c>
      <c r="O4146" s="31" t="s">
        <v>5220</v>
      </c>
      <c r="P4146" s="31">
        <v>0.76600000000000001</v>
      </c>
    </row>
    <row r="4147" spans="1:16" ht="29" x14ac:dyDescent="0.35">
      <c r="A4147" s="2" t="s">
        <v>293</v>
      </c>
      <c r="B4147" s="27">
        <v>2</v>
      </c>
      <c r="C4147" s="2" t="s">
        <v>302</v>
      </c>
      <c r="D4147" s="11" t="s">
        <v>338</v>
      </c>
      <c r="E4147" s="11"/>
      <c r="F4147" s="11" t="s">
        <v>112</v>
      </c>
      <c r="G4147" s="11" t="s">
        <v>99</v>
      </c>
      <c r="H4147" s="11" t="s">
        <v>7276</v>
      </c>
      <c r="I4147" s="68"/>
      <c r="J4147" s="68"/>
      <c r="K4147" s="68"/>
      <c r="L4147" s="68"/>
      <c r="M4147" s="68" t="s">
        <v>2040</v>
      </c>
      <c r="N4147" s="68" t="s">
        <v>2040</v>
      </c>
      <c r="O4147" s="31" t="s">
        <v>5221</v>
      </c>
      <c r="P4147" s="31">
        <v>0.57399999999999995</v>
      </c>
    </row>
    <row r="4148" spans="1:16" ht="29" x14ac:dyDescent="0.35">
      <c r="A4148" s="2" t="s">
        <v>293</v>
      </c>
      <c r="B4148" s="27">
        <v>2</v>
      </c>
      <c r="C4148" s="2" t="s">
        <v>302</v>
      </c>
      <c r="D4148" s="11" t="s">
        <v>338</v>
      </c>
      <c r="E4148" s="11"/>
      <c r="F4148" s="11" t="s">
        <v>112</v>
      </c>
      <c r="G4148" s="11" t="s">
        <v>659</v>
      </c>
      <c r="H4148" s="11" t="s">
        <v>7269</v>
      </c>
      <c r="I4148" s="68"/>
      <c r="J4148" s="68"/>
      <c r="K4148" s="68"/>
      <c r="L4148" s="68"/>
      <c r="M4148" s="68"/>
      <c r="N4148" s="68"/>
      <c r="O4148" s="31" t="s">
        <v>1757</v>
      </c>
      <c r="P4148" s="31">
        <v>2.117</v>
      </c>
    </row>
    <row r="4149" spans="1:16" ht="29" x14ac:dyDescent="0.35">
      <c r="A4149" s="2" t="s">
        <v>293</v>
      </c>
      <c r="B4149" s="27">
        <v>2</v>
      </c>
      <c r="C4149" s="2" t="s">
        <v>302</v>
      </c>
      <c r="D4149" s="11" t="s">
        <v>338</v>
      </c>
      <c r="E4149" s="11"/>
      <c r="F4149" s="11" t="s">
        <v>112</v>
      </c>
      <c r="G4149" s="11" t="s">
        <v>659</v>
      </c>
      <c r="H4149" s="11" t="s">
        <v>7279</v>
      </c>
      <c r="I4149" s="68"/>
      <c r="J4149" s="68"/>
      <c r="K4149" s="68"/>
      <c r="L4149" s="68"/>
      <c r="M4149" s="68" t="s">
        <v>2040</v>
      </c>
      <c r="N4149" s="68"/>
      <c r="O4149" s="31" t="s">
        <v>5222</v>
      </c>
      <c r="P4149" s="31">
        <v>1.694</v>
      </c>
    </row>
    <row r="4150" spans="1:16" ht="29" x14ac:dyDescent="0.35">
      <c r="A4150" s="2" t="s">
        <v>293</v>
      </c>
      <c r="B4150" s="27">
        <v>2</v>
      </c>
      <c r="C4150" s="2" t="s">
        <v>302</v>
      </c>
      <c r="D4150" s="11" t="s">
        <v>338</v>
      </c>
      <c r="E4150" s="11"/>
      <c r="F4150" s="11" t="s">
        <v>112</v>
      </c>
      <c r="G4150" s="11" t="s">
        <v>659</v>
      </c>
      <c r="H4150" s="11" t="s">
        <v>7288</v>
      </c>
      <c r="I4150" s="68"/>
      <c r="J4150" s="68"/>
      <c r="K4150" s="68"/>
      <c r="L4150" s="68"/>
      <c r="M4150" s="68"/>
      <c r="N4150" s="68" t="s">
        <v>2040</v>
      </c>
      <c r="O4150" s="31" t="s">
        <v>5223</v>
      </c>
      <c r="P4150" s="31">
        <v>1.694</v>
      </c>
    </row>
    <row r="4151" spans="1:16" ht="29" x14ac:dyDescent="0.35">
      <c r="A4151" s="2" t="s">
        <v>293</v>
      </c>
      <c r="B4151" s="27">
        <v>2</v>
      </c>
      <c r="C4151" s="2" t="s">
        <v>302</v>
      </c>
      <c r="D4151" s="11" t="s">
        <v>338</v>
      </c>
      <c r="E4151" s="11"/>
      <c r="F4151" s="11" t="s">
        <v>112</v>
      </c>
      <c r="G4151" s="11" t="s">
        <v>659</v>
      </c>
      <c r="H4151" s="11" t="s">
        <v>7276</v>
      </c>
      <c r="I4151" s="68"/>
      <c r="J4151" s="68"/>
      <c r="K4151" s="68"/>
      <c r="L4151" s="68"/>
      <c r="M4151" s="68" t="s">
        <v>2040</v>
      </c>
      <c r="N4151" s="68" t="s">
        <v>2040</v>
      </c>
      <c r="O4151" s="31" t="s">
        <v>5224</v>
      </c>
      <c r="P4151" s="31">
        <v>1.27</v>
      </c>
    </row>
    <row r="4152" spans="1:16" ht="29" x14ac:dyDescent="0.35">
      <c r="A4152" s="2" t="s">
        <v>293</v>
      </c>
      <c r="B4152" s="27">
        <v>2</v>
      </c>
      <c r="C4152" s="2" t="s">
        <v>302</v>
      </c>
      <c r="D4152" s="11" t="s">
        <v>338</v>
      </c>
      <c r="E4152" s="11"/>
      <c r="F4152" s="11" t="s">
        <v>112</v>
      </c>
      <c r="G4152" s="11" t="s">
        <v>659</v>
      </c>
      <c r="H4152" s="11" t="s">
        <v>5867</v>
      </c>
      <c r="I4152" s="68"/>
      <c r="J4152" s="68" t="s">
        <v>2040</v>
      </c>
      <c r="K4152" s="68"/>
      <c r="L4152" s="68"/>
      <c r="M4152" s="68"/>
      <c r="N4152" s="68"/>
      <c r="O4152" s="31" t="s">
        <v>5225</v>
      </c>
      <c r="P4152" s="31">
        <v>2.3290000000000002</v>
      </c>
    </row>
    <row r="4153" spans="1:16" ht="29" x14ac:dyDescent="0.35">
      <c r="A4153" s="2" t="s">
        <v>293</v>
      </c>
      <c r="B4153" s="27">
        <v>2</v>
      </c>
      <c r="C4153" s="2" t="s">
        <v>302</v>
      </c>
      <c r="D4153" s="11" t="s">
        <v>338</v>
      </c>
      <c r="E4153" s="11"/>
      <c r="F4153" s="11" t="s">
        <v>112</v>
      </c>
      <c r="G4153" s="11" t="s">
        <v>659</v>
      </c>
      <c r="H4153" s="11" t="s">
        <v>7296</v>
      </c>
      <c r="I4153" s="68"/>
      <c r="J4153" s="68" t="s">
        <v>2040</v>
      </c>
      <c r="K4153" s="68"/>
      <c r="L4153" s="68"/>
      <c r="M4153" s="68" t="s">
        <v>2040</v>
      </c>
      <c r="N4153" s="68"/>
      <c r="O4153" s="31" t="s">
        <v>5226</v>
      </c>
      <c r="P4153" s="31">
        <v>2.3290000000000002</v>
      </c>
    </row>
    <row r="4154" spans="1:16" ht="29" x14ac:dyDescent="0.35">
      <c r="A4154" s="2" t="s">
        <v>293</v>
      </c>
      <c r="B4154" s="27">
        <v>2</v>
      </c>
      <c r="C4154" s="2" t="s">
        <v>302</v>
      </c>
      <c r="D4154" s="11" t="s">
        <v>338</v>
      </c>
      <c r="E4154" s="11"/>
      <c r="F4154" s="11" t="s">
        <v>112</v>
      </c>
      <c r="G4154" s="11" t="s">
        <v>659</v>
      </c>
      <c r="H4154" s="11" t="s">
        <v>7299</v>
      </c>
      <c r="I4154" s="68"/>
      <c r="J4154" s="68" t="s">
        <v>2040</v>
      </c>
      <c r="K4154" s="68"/>
      <c r="L4154" s="68"/>
      <c r="M4154" s="68"/>
      <c r="N4154" s="68" t="s">
        <v>2040</v>
      </c>
      <c r="O4154" s="31" t="s">
        <v>5227</v>
      </c>
      <c r="P4154" s="31">
        <v>1.905</v>
      </c>
    </row>
    <row r="4155" spans="1:16" ht="29" x14ac:dyDescent="0.35">
      <c r="A4155" s="2" t="s">
        <v>293</v>
      </c>
      <c r="B4155" s="27">
        <v>2</v>
      </c>
      <c r="C4155" s="2" t="s">
        <v>302</v>
      </c>
      <c r="D4155" s="11" t="s">
        <v>338</v>
      </c>
      <c r="E4155" s="11"/>
      <c r="F4155" s="11" t="s">
        <v>112</v>
      </c>
      <c r="G4155" s="11" t="s">
        <v>659</v>
      </c>
      <c r="H4155" s="11" t="s">
        <v>7295</v>
      </c>
      <c r="I4155" s="68"/>
      <c r="J4155" s="68" t="s">
        <v>2040</v>
      </c>
      <c r="K4155" s="68"/>
      <c r="L4155" s="68"/>
      <c r="M4155" s="68" t="s">
        <v>2040</v>
      </c>
      <c r="N4155" s="68" t="s">
        <v>2040</v>
      </c>
      <c r="O4155" s="31" t="s">
        <v>5228</v>
      </c>
      <c r="P4155" s="31">
        <v>1.905</v>
      </c>
    </row>
    <row r="4156" spans="1:16" ht="29" x14ac:dyDescent="0.35">
      <c r="A4156" s="2" t="s">
        <v>293</v>
      </c>
      <c r="B4156" s="27">
        <v>2</v>
      </c>
      <c r="C4156" s="2" t="s">
        <v>302</v>
      </c>
      <c r="D4156" s="11" t="s">
        <v>338</v>
      </c>
      <c r="E4156" s="11"/>
      <c r="F4156" s="11" t="s">
        <v>113</v>
      </c>
      <c r="G4156" s="11" t="s">
        <v>99</v>
      </c>
      <c r="H4156" s="11" t="s">
        <v>7269</v>
      </c>
      <c r="I4156" s="68"/>
      <c r="J4156" s="68"/>
      <c r="K4156" s="68"/>
      <c r="L4156" s="68"/>
      <c r="M4156" s="68"/>
      <c r="N4156" s="68"/>
      <c r="O4156" s="31" t="s">
        <v>1758</v>
      </c>
      <c r="P4156" s="31">
        <v>1.9139999999999999</v>
      </c>
    </row>
    <row r="4157" spans="1:16" ht="29" x14ac:dyDescent="0.35">
      <c r="A4157" s="2" t="s">
        <v>293</v>
      </c>
      <c r="B4157" s="27">
        <v>2</v>
      </c>
      <c r="C4157" s="2" t="s">
        <v>302</v>
      </c>
      <c r="D4157" s="11" t="s">
        <v>338</v>
      </c>
      <c r="E4157" s="11"/>
      <c r="F4157" s="11" t="s">
        <v>113</v>
      </c>
      <c r="G4157" s="11" t="s">
        <v>99</v>
      </c>
      <c r="H4157" s="11" t="s">
        <v>7279</v>
      </c>
      <c r="I4157" s="68"/>
      <c r="J4157" s="68"/>
      <c r="K4157" s="68"/>
      <c r="L4157" s="68"/>
      <c r="M4157" s="68" t="s">
        <v>2040</v>
      </c>
      <c r="N4157" s="68"/>
      <c r="O4157" s="31" t="s">
        <v>5229</v>
      </c>
      <c r="P4157" s="31">
        <v>1.5309999999999999</v>
      </c>
    </row>
    <row r="4158" spans="1:16" ht="29" x14ac:dyDescent="0.35">
      <c r="A4158" s="2" t="s">
        <v>293</v>
      </c>
      <c r="B4158" s="27">
        <v>2</v>
      </c>
      <c r="C4158" s="2" t="s">
        <v>302</v>
      </c>
      <c r="D4158" s="11" t="s">
        <v>338</v>
      </c>
      <c r="E4158" s="11"/>
      <c r="F4158" s="11" t="s">
        <v>113</v>
      </c>
      <c r="G4158" s="11" t="s">
        <v>99</v>
      </c>
      <c r="H4158" s="11" t="s">
        <v>7288</v>
      </c>
      <c r="I4158" s="68"/>
      <c r="J4158" s="68"/>
      <c r="K4158" s="68"/>
      <c r="L4158" s="68"/>
      <c r="M4158" s="68"/>
      <c r="N4158" s="68" t="s">
        <v>2040</v>
      </c>
      <c r="O4158" s="31" t="s">
        <v>5230</v>
      </c>
      <c r="P4158" s="31">
        <v>1.5309999999999999</v>
      </c>
    </row>
    <row r="4159" spans="1:16" ht="29" x14ac:dyDescent="0.35">
      <c r="A4159" s="2" t="s">
        <v>293</v>
      </c>
      <c r="B4159" s="27">
        <v>2</v>
      </c>
      <c r="C4159" s="2" t="s">
        <v>302</v>
      </c>
      <c r="D4159" s="11" t="s">
        <v>338</v>
      </c>
      <c r="E4159" s="11"/>
      <c r="F4159" s="11" t="s">
        <v>113</v>
      </c>
      <c r="G4159" s="11" t="s">
        <v>99</v>
      </c>
      <c r="H4159" s="11" t="s">
        <v>7276</v>
      </c>
      <c r="I4159" s="68"/>
      <c r="J4159" s="68"/>
      <c r="K4159" s="68"/>
      <c r="L4159" s="68"/>
      <c r="M4159" s="68" t="s">
        <v>2040</v>
      </c>
      <c r="N4159" s="68" t="s">
        <v>2040</v>
      </c>
      <c r="O4159" s="31" t="s">
        <v>5231</v>
      </c>
      <c r="P4159" s="31">
        <v>1.1479999999999999</v>
      </c>
    </row>
    <row r="4160" spans="1:16" ht="29" x14ac:dyDescent="0.35">
      <c r="A4160" s="2" t="s">
        <v>293</v>
      </c>
      <c r="B4160" s="27">
        <v>2</v>
      </c>
      <c r="C4160" s="2" t="s">
        <v>302</v>
      </c>
      <c r="D4160" s="11" t="s">
        <v>338</v>
      </c>
      <c r="E4160" s="11"/>
      <c r="F4160" s="11" t="s">
        <v>113</v>
      </c>
      <c r="G4160" s="11" t="s">
        <v>659</v>
      </c>
      <c r="H4160" s="11" t="s">
        <v>7269</v>
      </c>
      <c r="I4160" s="68"/>
      <c r="J4160" s="68"/>
      <c r="K4160" s="68"/>
      <c r="L4160" s="68"/>
      <c r="M4160" s="68"/>
      <c r="N4160" s="68"/>
      <c r="O4160" s="31" t="s">
        <v>1759</v>
      </c>
      <c r="P4160" s="31">
        <v>2.5379999999999998</v>
      </c>
    </row>
    <row r="4161" spans="1:16" ht="29" x14ac:dyDescent="0.35">
      <c r="A4161" s="2" t="s">
        <v>293</v>
      </c>
      <c r="B4161" s="27">
        <v>2</v>
      </c>
      <c r="C4161" s="2" t="s">
        <v>302</v>
      </c>
      <c r="D4161" s="11" t="s">
        <v>338</v>
      </c>
      <c r="E4161" s="11"/>
      <c r="F4161" s="11" t="s">
        <v>113</v>
      </c>
      <c r="G4161" s="11" t="s">
        <v>659</v>
      </c>
      <c r="H4161" s="11" t="s">
        <v>7279</v>
      </c>
      <c r="I4161" s="68"/>
      <c r="J4161" s="68"/>
      <c r="K4161" s="68"/>
      <c r="L4161" s="68"/>
      <c r="M4161" s="68" t="s">
        <v>2040</v>
      </c>
      <c r="N4161" s="68"/>
      <c r="O4161" s="31" t="s">
        <v>5232</v>
      </c>
      <c r="P4161" s="31">
        <v>2.0299999999999998</v>
      </c>
    </row>
    <row r="4162" spans="1:16" ht="29" x14ac:dyDescent="0.35">
      <c r="A4162" s="2" t="s">
        <v>293</v>
      </c>
      <c r="B4162" s="27">
        <v>2</v>
      </c>
      <c r="C4162" s="2" t="s">
        <v>302</v>
      </c>
      <c r="D4162" s="11" t="s">
        <v>338</v>
      </c>
      <c r="E4162" s="11"/>
      <c r="F4162" s="11" t="s">
        <v>113</v>
      </c>
      <c r="G4162" s="11" t="s">
        <v>659</v>
      </c>
      <c r="H4162" s="11" t="s">
        <v>7288</v>
      </c>
      <c r="I4162" s="68"/>
      <c r="J4162" s="68"/>
      <c r="K4162" s="68"/>
      <c r="L4162" s="68"/>
      <c r="M4162" s="68"/>
      <c r="N4162" s="68" t="s">
        <v>2040</v>
      </c>
      <c r="O4162" s="31" t="s">
        <v>5233</v>
      </c>
      <c r="P4162" s="31">
        <v>2.0299999999999998</v>
      </c>
    </row>
    <row r="4163" spans="1:16" ht="29" x14ac:dyDescent="0.35">
      <c r="A4163" s="2" t="s">
        <v>293</v>
      </c>
      <c r="B4163" s="27">
        <v>2</v>
      </c>
      <c r="C4163" s="2" t="s">
        <v>302</v>
      </c>
      <c r="D4163" s="11" t="s">
        <v>338</v>
      </c>
      <c r="E4163" s="11"/>
      <c r="F4163" s="11" t="s">
        <v>113</v>
      </c>
      <c r="G4163" s="11" t="s">
        <v>659</v>
      </c>
      <c r="H4163" s="11" t="s">
        <v>7276</v>
      </c>
      <c r="I4163" s="68"/>
      <c r="J4163" s="68"/>
      <c r="K4163" s="68"/>
      <c r="L4163" s="68"/>
      <c r="M4163" s="68" t="s">
        <v>2040</v>
      </c>
      <c r="N4163" s="68" t="s">
        <v>2040</v>
      </c>
      <c r="O4163" s="31" t="s">
        <v>5234</v>
      </c>
      <c r="P4163" s="31">
        <v>1.5229999999999999</v>
      </c>
    </row>
    <row r="4164" spans="1:16" ht="29" x14ac:dyDescent="0.35">
      <c r="A4164" s="2" t="s">
        <v>293</v>
      </c>
      <c r="B4164" s="27">
        <v>2</v>
      </c>
      <c r="C4164" s="2" t="s">
        <v>302</v>
      </c>
      <c r="D4164" s="11" t="s">
        <v>338</v>
      </c>
      <c r="E4164" s="11"/>
      <c r="F4164" s="11" t="s">
        <v>113</v>
      </c>
      <c r="G4164" s="11" t="s">
        <v>659</v>
      </c>
      <c r="H4164" s="11" t="s">
        <v>5867</v>
      </c>
      <c r="I4164" s="68"/>
      <c r="J4164" s="68" t="s">
        <v>2040</v>
      </c>
      <c r="K4164" s="68"/>
      <c r="L4164" s="68"/>
      <c r="M4164" s="68"/>
      <c r="N4164" s="68"/>
      <c r="O4164" s="31" t="s">
        <v>5235</v>
      </c>
      <c r="P4164" s="31">
        <v>2.7919999999999998</v>
      </c>
    </row>
    <row r="4165" spans="1:16" ht="29" x14ac:dyDescent="0.35">
      <c r="A4165" s="2" t="s">
        <v>293</v>
      </c>
      <c r="B4165" s="27">
        <v>2</v>
      </c>
      <c r="C4165" s="2" t="s">
        <v>302</v>
      </c>
      <c r="D4165" s="11" t="s">
        <v>338</v>
      </c>
      <c r="E4165" s="11"/>
      <c r="F4165" s="11" t="s">
        <v>113</v>
      </c>
      <c r="G4165" s="11" t="s">
        <v>659</v>
      </c>
      <c r="H4165" s="11" t="s">
        <v>7296</v>
      </c>
      <c r="I4165" s="68"/>
      <c r="J4165" s="68" t="s">
        <v>2040</v>
      </c>
      <c r="K4165" s="68"/>
      <c r="L4165" s="68"/>
      <c r="M4165" s="68" t="s">
        <v>2040</v>
      </c>
      <c r="N4165" s="68"/>
      <c r="O4165" s="31" t="s">
        <v>5236</v>
      </c>
      <c r="P4165" s="31">
        <v>2.7919999999999998</v>
      </c>
    </row>
    <row r="4166" spans="1:16" ht="29" x14ac:dyDescent="0.35">
      <c r="A4166" s="2" t="s">
        <v>293</v>
      </c>
      <c r="B4166" s="27">
        <v>2</v>
      </c>
      <c r="C4166" s="2" t="s">
        <v>302</v>
      </c>
      <c r="D4166" s="11" t="s">
        <v>338</v>
      </c>
      <c r="E4166" s="11"/>
      <c r="F4166" s="11" t="s">
        <v>113</v>
      </c>
      <c r="G4166" s="11" t="s">
        <v>659</v>
      </c>
      <c r="H4166" s="11" t="s">
        <v>7299</v>
      </c>
      <c r="I4166" s="68"/>
      <c r="J4166" s="68" t="s">
        <v>2040</v>
      </c>
      <c r="K4166" s="68"/>
      <c r="L4166" s="68"/>
      <c r="M4166" s="68"/>
      <c r="N4166" s="68" t="s">
        <v>2040</v>
      </c>
      <c r="O4166" s="31" t="s">
        <v>5237</v>
      </c>
      <c r="P4166" s="31">
        <v>2.2839999999999998</v>
      </c>
    </row>
    <row r="4167" spans="1:16" ht="29" x14ac:dyDescent="0.35">
      <c r="A4167" s="2" t="s">
        <v>293</v>
      </c>
      <c r="B4167" s="27">
        <v>2</v>
      </c>
      <c r="C4167" s="2" t="s">
        <v>302</v>
      </c>
      <c r="D4167" s="11" t="s">
        <v>338</v>
      </c>
      <c r="E4167" s="11"/>
      <c r="F4167" s="11" t="s">
        <v>113</v>
      </c>
      <c r="G4167" s="11" t="s">
        <v>659</v>
      </c>
      <c r="H4167" s="11" t="s">
        <v>7295</v>
      </c>
      <c r="I4167" s="68"/>
      <c r="J4167" s="68" t="s">
        <v>2040</v>
      </c>
      <c r="K4167" s="68"/>
      <c r="L4167" s="68"/>
      <c r="M4167" s="68" t="s">
        <v>2040</v>
      </c>
      <c r="N4167" s="68" t="s">
        <v>2040</v>
      </c>
      <c r="O4167" s="31" t="s">
        <v>5238</v>
      </c>
      <c r="P4167" s="31">
        <v>2.2839999999999998</v>
      </c>
    </row>
    <row r="4168" spans="1:16" ht="29" x14ac:dyDescent="0.35">
      <c r="A4168" s="2" t="s">
        <v>293</v>
      </c>
      <c r="B4168" s="27">
        <v>2</v>
      </c>
      <c r="C4168" s="2" t="s">
        <v>302</v>
      </c>
      <c r="D4168" s="11" t="s">
        <v>338</v>
      </c>
      <c r="E4168" s="11"/>
      <c r="F4168" s="11" t="s">
        <v>114</v>
      </c>
      <c r="G4168" s="11" t="s">
        <v>99</v>
      </c>
      <c r="H4168" s="11" t="s">
        <v>7269</v>
      </c>
      <c r="I4168" s="68"/>
      <c r="J4168" s="68"/>
      <c r="K4168" s="68"/>
      <c r="L4168" s="68"/>
      <c r="M4168" s="68"/>
      <c r="N4168" s="68"/>
      <c r="O4168" s="31" t="s">
        <v>1760</v>
      </c>
      <c r="P4168" s="31">
        <v>1.9139999999999999</v>
      </c>
    </row>
    <row r="4169" spans="1:16" ht="29" x14ac:dyDescent="0.35">
      <c r="A4169" s="2" t="s">
        <v>293</v>
      </c>
      <c r="B4169" s="27">
        <v>2</v>
      </c>
      <c r="C4169" s="2" t="s">
        <v>302</v>
      </c>
      <c r="D4169" s="11" t="s">
        <v>338</v>
      </c>
      <c r="E4169" s="11"/>
      <c r="F4169" s="11" t="s">
        <v>114</v>
      </c>
      <c r="G4169" s="11" t="s">
        <v>99</v>
      </c>
      <c r="H4169" s="11" t="s">
        <v>7279</v>
      </c>
      <c r="I4169" s="68"/>
      <c r="J4169" s="68"/>
      <c r="K4169" s="68"/>
      <c r="L4169" s="68"/>
      <c r="M4169" s="68" t="s">
        <v>2040</v>
      </c>
      <c r="N4169" s="68"/>
      <c r="O4169" s="31" t="s">
        <v>5239</v>
      </c>
      <c r="P4169" s="31">
        <v>1.5309999999999999</v>
      </c>
    </row>
    <row r="4170" spans="1:16" ht="29" x14ac:dyDescent="0.35">
      <c r="A4170" s="2" t="s">
        <v>293</v>
      </c>
      <c r="B4170" s="27">
        <v>2</v>
      </c>
      <c r="C4170" s="2" t="s">
        <v>302</v>
      </c>
      <c r="D4170" s="11" t="s">
        <v>338</v>
      </c>
      <c r="E4170" s="11"/>
      <c r="F4170" s="11" t="s">
        <v>114</v>
      </c>
      <c r="G4170" s="11" t="s">
        <v>99</v>
      </c>
      <c r="H4170" s="11" t="s">
        <v>7288</v>
      </c>
      <c r="I4170" s="68"/>
      <c r="J4170" s="68"/>
      <c r="K4170" s="68"/>
      <c r="L4170" s="68"/>
      <c r="M4170" s="68"/>
      <c r="N4170" s="68" t="s">
        <v>2040</v>
      </c>
      <c r="O4170" s="31" t="s">
        <v>5240</v>
      </c>
      <c r="P4170" s="31">
        <v>1.5309999999999999</v>
      </c>
    </row>
    <row r="4171" spans="1:16" ht="29" x14ac:dyDescent="0.35">
      <c r="A4171" s="2" t="s">
        <v>293</v>
      </c>
      <c r="B4171" s="27">
        <v>2</v>
      </c>
      <c r="C4171" s="2" t="s">
        <v>302</v>
      </c>
      <c r="D4171" s="11" t="s">
        <v>338</v>
      </c>
      <c r="E4171" s="11"/>
      <c r="F4171" s="11" t="s">
        <v>114</v>
      </c>
      <c r="G4171" s="11" t="s">
        <v>99</v>
      </c>
      <c r="H4171" s="11" t="s">
        <v>7276</v>
      </c>
      <c r="I4171" s="68"/>
      <c r="J4171" s="68"/>
      <c r="K4171" s="68"/>
      <c r="L4171" s="68"/>
      <c r="M4171" s="68" t="s">
        <v>2040</v>
      </c>
      <c r="N4171" s="68" t="s">
        <v>2040</v>
      </c>
      <c r="O4171" s="31" t="s">
        <v>5241</v>
      </c>
      <c r="P4171" s="31">
        <v>1.1479999999999999</v>
      </c>
    </row>
    <row r="4172" spans="1:16" ht="29" x14ac:dyDescent="0.35">
      <c r="A4172" s="2" t="s">
        <v>293</v>
      </c>
      <c r="B4172" s="27">
        <v>2</v>
      </c>
      <c r="C4172" s="2" t="s">
        <v>302</v>
      </c>
      <c r="D4172" s="11" t="s">
        <v>338</v>
      </c>
      <c r="E4172" s="11"/>
      <c r="F4172" s="11" t="s">
        <v>114</v>
      </c>
      <c r="G4172" s="11" t="s">
        <v>659</v>
      </c>
      <c r="H4172" s="11" t="s">
        <v>7269</v>
      </c>
      <c r="I4172" s="68"/>
      <c r="J4172" s="68"/>
      <c r="K4172" s="68"/>
      <c r="L4172" s="68"/>
      <c r="M4172" s="68"/>
      <c r="N4172" s="68"/>
      <c r="O4172" s="31" t="s">
        <v>1761</v>
      </c>
      <c r="P4172" s="31">
        <v>2.9729999999999999</v>
      </c>
    </row>
    <row r="4173" spans="1:16" ht="29" x14ac:dyDescent="0.35">
      <c r="A4173" s="2" t="s">
        <v>293</v>
      </c>
      <c r="B4173" s="27">
        <v>2</v>
      </c>
      <c r="C4173" s="2" t="s">
        <v>302</v>
      </c>
      <c r="D4173" s="11" t="s">
        <v>338</v>
      </c>
      <c r="E4173" s="11"/>
      <c r="F4173" s="11" t="s">
        <v>114</v>
      </c>
      <c r="G4173" s="11" t="s">
        <v>659</v>
      </c>
      <c r="H4173" s="11" t="s">
        <v>7279</v>
      </c>
      <c r="I4173" s="68"/>
      <c r="J4173" s="68"/>
      <c r="K4173" s="68"/>
      <c r="L4173" s="68"/>
      <c r="M4173" s="68" t="s">
        <v>2040</v>
      </c>
      <c r="N4173" s="68"/>
      <c r="O4173" s="31" t="s">
        <v>5242</v>
      </c>
      <c r="P4173" s="31">
        <v>2.3780000000000001</v>
      </c>
    </row>
    <row r="4174" spans="1:16" ht="29" x14ac:dyDescent="0.35">
      <c r="A4174" s="2" t="s">
        <v>293</v>
      </c>
      <c r="B4174" s="27">
        <v>2</v>
      </c>
      <c r="C4174" s="2" t="s">
        <v>302</v>
      </c>
      <c r="D4174" s="11" t="s">
        <v>338</v>
      </c>
      <c r="E4174" s="11"/>
      <c r="F4174" s="11" t="s">
        <v>114</v>
      </c>
      <c r="G4174" s="11" t="s">
        <v>659</v>
      </c>
      <c r="H4174" s="11" t="s">
        <v>7288</v>
      </c>
      <c r="I4174" s="68"/>
      <c r="J4174" s="68"/>
      <c r="K4174" s="68"/>
      <c r="L4174" s="68"/>
      <c r="M4174" s="68"/>
      <c r="N4174" s="68" t="s">
        <v>2040</v>
      </c>
      <c r="O4174" s="31" t="s">
        <v>5243</v>
      </c>
      <c r="P4174" s="31">
        <v>2.3780000000000001</v>
      </c>
    </row>
    <row r="4175" spans="1:16" ht="29" x14ac:dyDescent="0.35">
      <c r="A4175" s="2" t="s">
        <v>293</v>
      </c>
      <c r="B4175" s="27">
        <v>2</v>
      </c>
      <c r="C4175" s="2" t="s">
        <v>302</v>
      </c>
      <c r="D4175" s="11" t="s">
        <v>338</v>
      </c>
      <c r="E4175" s="11"/>
      <c r="F4175" s="11" t="s">
        <v>114</v>
      </c>
      <c r="G4175" s="11" t="s">
        <v>659</v>
      </c>
      <c r="H4175" s="11" t="s">
        <v>7276</v>
      </c>
      <c r="I4175" s="68"/>
      <c r="J4175" s="68"/>
      <c r="K4175" s="68"/>
      <c r="L4175" s="68"/>
      <c r="M4175" s="68" t="s">
        <v>2040</v>
      </c>
      <c r="N4175" s="68" t="s">
        <v>2040</v>
      </c>
      <c r="O4175" s="31" t="s">
        <v>5244</v>
      </c>
      <c r="P4175" s="31">
        <v>1.784</v>
      </c>
    </row>
    <row r="4176" spans="1:16" ht="29" x14ac:dyDescent="0.35">
      <c r="A4176" s="2" t="s">
        <v>293</v>
      </c>
      <c r="B4176" s="27">
        <v>2</v>
      </c>
      <c r="C4176" s="2" t="s">
        <v>302</v>
      </c>
      <c r="D4176" s="11" t="s">
        <v>338</v>
      </c>
      <c r="E4176" s="11"/>
      <c r="F4176" s="11" t="s">
        <v>114</v>
      </c>
      <c r="G4176" s="11" t="s">
        <v>659</v>
      </c>
      <c r="H4176" s="11" t="s">
        <v>5867</v>
      </c>
      <c r="I4176" s="68"/>
      <c r="J4176" s="68" t="s">
        <v>2040</v>
      </c>
      <c r="K4176" s="68"/>
      <c r="L4176" s="68"/>
      <c r="M4176" s="68"/>
      <c r="N4176" s="68"/>
      <c r="O4176" s="31" t="s">
        <v>5245</v>
      </c>
      <c r="P4176" s="31">
        <v>3.27</v>
      </c>
    </row>
    <row r="4177" spans="1:16" ht="29" x14ac:dyDescent="0.35">
      <c r="A4177" s="2" t="s">
        <v>293</v>
      </c>
      <c r="B4177" s="27">
        <v>2</v>
      </c>
      <c r="C4177" s="2" t="s">
        <v>302</v>
      </c>
      <c r="D4177" s="11" t="s">
        <v>338</v>
      </c>
      <c r="E4177" s="11"/>
      <c r="F4177" s="11" t="s">
        <v>114</v>
      </c>
      <c r="G4177" s="11" t="s">
        <v>659</v>
      </c>
      <c r="H4177" s="11" t="s">
        <v>7296</v>
      </c>
      <c r="I4177" s="68"/>
      <c r="J4177" s="68" t="s">
        <v>2040</v>
      </c>
      <c r="K4177" s="68"/>
      <c r="L4177" s="68"/>
      <c r="M4177" s="68" t="s">
        <v>2040</v>
      </c>
      <c r="N4177" s="68"/>
      <c r="O4177" s="31" t="s">
        <v>5246</v>
      </c>
      <c r="P4177" s="31">
        <v>3.27</v>
      </c>
    </row>
    <row r="4178" spans="1:16" ht="29" x14ac:dyDescent="0.35">
      <c r="A4178" s="2" t="s">
        <v>293</v>
      </c>
      <c r="B4178" s="27">
        <v>2</v>
      </c>
      <c r="C4178" s="2" t="s">
        <v>302</v>
      </c>
      <c r="D4178" s="11" t="s">
        <v>338</v>
      </c>
      <c r="E4178" s="11"/>
      <c r="F4178" s="11" t="s">
        <v>114</v>
      </c>
      <c r="G4178" s="11" t="s">
        <v>659</v>
      </c>
      <c r="H4178" s="11" t="s">
        <v>7299</v>
      </c>
      <c r="I4178" s="68"/>
      <c r="J4178" s="68" t="s">
        <v>2040</v>
      </c>
      <c r="K4178" s="68"/>
      <c r="L4178" s="68"/>
      <c r="M4178" s="68"/>
      <c r="N4178" s="68" t="s">
        <v>2040</v>
      </c>
      <c r="O4178" s="31" t="s">
        <v>5247</v>
      </c>
      <c r="P4178" s="31">
        <v>2.6760000000000002</v>
      </c>
    </row>
    <row r="4179" spans="1:16" ht="29" x14ac:dyDescent="0.35">
      <c r="A4179" s="2" t="s">
        <v>293</v>
      </c>
      <c r="B4179" s="27">
        <v>2</v>
      </c>
      <c r="C4179" s="2" t="s">
        <v>302</v>
      </c>
      <c r="D4179" s="11" t="s">
        <v>338</v>
      </c>
      <c r="E4179" s="11"/>
      <c r="F4179" s="11" t="s">
        <v>114</v>
      </c>
      <c r="G4179" s="11" t="s">
        <v>659</v>
      </c>
      <c r="H4179" s="11" t="s">
        <v>7295</v>
      </c>
      <c r="I4179" s="68"/>
      <c r="J4179" s="68" t="s">
        <v>2040</v>
      </c>
      <c r="K4179" s="68"/>
      <c r="L4179" s="68"/>
      <c r="M4179" s="68" t="s">
        <v>2040</v>
      </c>
      <c r="N4179" s="68" t="s">
        <v>2040</v>
      </c>
      <c r="O4179" s="31" t="s">
        <v>5248</v>
      </c>
      <c r="P4179" s="31">
        <v>2.6760000000000002</v>
      </c>
    </row>
    <row r="4180" spans="1:16" ht="29" x14ac:dyDescent="0.35">
      <c r="A4180" s="2" t="s">
        <v>293</v>
      </c>
      <c r="B4180" s="27">
        <v>2</v>
      </c>
      <c r="C4180" s="2" t="s">
        <v>302</v>
      </c>
      <c r="D4180" s="11" t="s">
        <v>338</v>
      </c>
      <c r="E4180" s="11"/>
      <c r="F4180" s="11" t="s">
        <v>102</v>
      </c>
      <c r="G4180" s="11" t="s">
        <v>99</v>
      </c>
      <c r="H4180" s="11" t="s">
        <v>7269</v>
      </c>
      <c r="I4180" s="68"/>
      <c r="J4180" s="68"/>
      <c r="K4180" s="68"/>
      <c r="L4180" s="68"/>
      <c r="M4180" s="68"/>
      <c r="N4180" s="68"/>
      <c r="O4180" s="31" t="s">
        <v>1762</v>
      </c>
      <c r="P4180" s="31">
        <v>1.9139999999999999</v>
      </c>
    </row>
    <row r="4181" spans="1:16" ht="29" x14ac:dyDescent="0.35">
      <c r="A4181" s="2" t="s">
        <v>293</v>
      </c>
      <c r="B4181" s="27">
        <v>2</v>
      </c>
      <c r="C4181" s="2" t="s">
        <v>302</v>
      </c>
      <c r="D4181" s="11" t="s">
        <v>338</v>
      </c>
      <c r="E4181" s="11"/>
      <c r="F4181" s="11" t="s">
        <v>102</v>
      </c>
      <c r="G4181" s="11" t="s">
        <v>99</v>
      </c>
      <c r="H4181" s="11" t="s">
        <v>7279</v>
      </c>
      <c r="I4181" s="68"/>
      <c r="J4181" s="68"/>
      <c r="K4181" s="68"/>
      <c r="L4181" s="68"/>
      <c r="M4181" s="68" t="s">
        <v>2040</v>
      </c>
      <c r="N4181" s="68"/>
      <c r="O4181" s="31" t="s">
        <v>5249</v>
      </c>
      <c r="P4181" s="31">
        <v>1.5309999999999999</v>
      </c>
    </row>
    <row r="4182" spans="1:16" ht="29" x14ac:dyDescent="0.35">
      <c r="A4182" s="2" t="s">
        <v>293</v>
      </c>
      <c r="B4182" s="27">
        <v>2</v>
      </c>
      <c r="C4182" s="2" t="s">
        <v>302</v>
      </c>
      <c r="D4182" s="11" t="s">
        <v>338</v>
      </c>
      <c r="E4182" s="11"/>
      <c r="F4182" s="11" t="s">
        <v>102</v>
      </c>
      <c r="G4182" s="11" t="s">
        <v>99</v>
      </c>
      <c r="H4182" s="11" t="s">
        <v>7288</v>
      </c>
      <c r="I4182" s="68"/>
      <c r="J4182" s="68"/>
      <c r="K4182" s="68"/>
      <c r="L4182" s="68"/>
      <c r="M4182" s="68"/>
      <c r="N4182" s="68" t="s">
        <v>2040</v>
      </c>
      <c r="O4182" s="31" t="s">
        <v>5250</v>
      </c>
      <c r="P4182" s="31">
        <v>1.5309999999999999</v>
      </c>
    </row>
    <row r="4183" spans="1:16" ht="29" x14ac:dyDescent="0.35">
      <c r="A4183" s="2" t="s">
        <v>293</v>
      </c>
      <c r="B4183" s="27">
        <v>2</v>
      </c>
      <c r="C4183" s="2" t="s">
        <v>302</v>
      </c>
      <c r="D4183" s="11" t="s">
        <v>338</v>
      </c>
      <c r="E4183" s="11"/>
      <c r="F4183" s="11" t="s">
        <v>102</v>
      </c>
      <c r="G4183" s="11" t="s">
        <v>99</v>
      </c>
      <c r="H4183" s="11" t="s">
        <v>7276</v>
      </c>
      <c r="I4183" s="68"/>
      <c r="J4183" s="68"/>
      <c r="K4183" s="68"/>
      <c r="L4183" s="68"/>
      <c r="M4183" s="68" t="s">
        <v>2040</v>
      </c>
      <c r="N4183" s="68" t="s">
        <v>2040</v>
      </c>
      <c r="O4183" s="31" t="s">
        <v>5251</v>
      </c>
      <c r="P4183" s="31">
        <v>1.1479999999999999</v>
      </c>
    </row>
    <row r="4184" spans="1:16" ht="29" x14ac:dyDescent="0.35">
      <c r="A4184" s="2" t="s">
        <v>293</v>
      </c>
      <c r="B4184" s="27">
        <v>2</v>
      </c>
      <c r="C4184" s="2" t="s">
        <v>302</v>
      </c>
      <c r="D4184" s="11" t="s">
        <v>338</v>
      </c>
      <c r="E4184" s="11"/>
      <c r="F4184" s="11" t="s">
        <v>102</v>
      </c>
      <c r="G4184" s="11" t="s">
        <v>659</v>
      </c>
      <c r="H4184" s="11" t="s">
        <v>7269</v>
      </c>
      <c r="I4184" s="68"/>
      <c r="J4184" s="68"/>
      <c r="K4184" s="68"/>
      <c r="L4184" s="68"/>
      <c r="M4184" s="68"/>
      <c r="N4184" s="68"/>
      <c r="O4184" s="31" t="s">
        <v>1763</v>
      </c>
      <c r="P4184" s="31">
        <v>4.234</v>
      </c>
    </row>
    <row r="4185" spans="1:16" ht="29" x14ac:dyDescent="0.35">
      <c r="A4185" s="2" t="s">
        <v>293</v>
      </c>
      <c r="B4185" s="27">
        <v>2</v>
      </c>
      <c r="C4185" s="2" t="s">
        <v>302</v>
      </c>
      <c r="D4185" s="11" t="s">
        <v>338</v>
      </c>
      <c r="E4185" s="11"/>
      <c r="F4185" s="11" t="s">
        <v>102</v>
      </c>
      <c r="G4185" s="11" t="s">
        <v>659</v>
      </c>
      <c r="H4185" s="11" t="s">
        <v>7279</v>
      </c>
      <c r="I4185" s="68"/>
      <c r="J4185" s="68"/>
      <c r="K4185" s="68"/>
      <c r="L4185" s="68"/>
      <c r="M4185" s="68" t="s">
        <v>2040</v>
      </c>
      <c r="N4185" s="68"/>
      <c r="O4185" s="31" t="s">
        <v>5252</v>
      </c>
      <c r="P4185" s="31">
        <v>3.387</v>
      </c>
    </row>
    <row r="4186" spans="1:16" ht="29" x14ac:dyDescent="0.35">
      <c r="A4186" s="2" t="s">
        <v>293</v>
      </c>
      <c r="B4186" s="27">
        <v>2</v>
      </c>
      <c r="C4186" s="2" t="s">
        <v>302</v>
      </c>
      <c r="D4186" s="11" t="s">
        <v>338</v>
      </c>
      <c r="E4186" s="11"/>
      <c r="F4186" s="11" t="s">
        <v>102</v>
      </c>
      <c r="G4186" s="11" t="s">
        <v>659</v>
      </c>
      <c r="H4186" s="11" t="s">
        <v>7288</v>
      </c>
      <c r="I4186" s="68"/>
      <c r="J4186" s="68"/>
      <c r="K4186" s="68"/>
      <c r="L4186" s="68"/>
      <c r="M4186" s="68"/>
      <c r="N4186" s="68" t="s">
        <v>2040</v>
      </c>
      <c r="O4186" s="31" t="s">
        <v>5253</v>
      </c>
      <c r="P4186" s="31">
        <v>3.387</v>
      </c>
    </row>
    <row r="4187" spans="1:16" ht="29" x14ac:dyDescent="0.35">
      <c r="A4187" s="2" t="s">
        <v>293</v>
      </c>
      <c r="B4187" s="27">
        <v>2</v>
      </c>
      <c r="C4187" s="2" t="s">
        <v>302</v>
      </c>
      <c r="D4187" s="11" t="s">
        <v>338</v>
      </c>
      <c r="E4187" s="11"/>
      <c r="F4187" s="11" t="s">
        <v>102</v>
      </c>
      <c r="G4187" s="11" t="s">
        <v>659</v>
      </c>
      <c r="H4187" s="11" t="s">
        <v>7276</v>
      </c>
      <c r="I4187" s="68"/>
      <c r="J4187" s="68"/>
      <c r="K4187" s="68"/>
      <c r="L4187" s="68"/>
      <c r="M4187" s="68" t="s">
        <v>2040</v>
      </c>
      <c r="N4187" s="68" t="s">
        <v>2040</v>
      </c>
      <c r="O4187" s="31" t="s">
        <v>5254</v>
      </c>
      <c r="P4187" s="31">
        <v>2.54</v>
      </c>
    </row>
    <row r="4188" spans="1:16" ht="29" x14ac:dyDescent="0.35">
      <c r="A4188" s="2" t="s">
        <v>293</v>
      </c>
      <c r="B4188" s="27">
        <v>2</v>
      </c>
      <c r="C4188" s="2" t="s">
        <v>302</v>
      </c>
      <c r="D4188" s="11" t="s">
        <v>338</v>
      </c>
      <c r="E4188" s="11"/>
      <c r="F4188" s="11" t="s">
        <v>102</v>
      </c>
      <c r="G4188" s="11" t="s">
        <v>659</v>
      </c>
      <c r="H4188" s="11" t="s">
        <v>5867</v>
      </c>
      <c r="I4188" s="68"/>
      <c r="J4188" s="68" t="s">
        <v>2040</v>
      </c>
      <c r="K4188" s="68"/>
      <c r="L4188" s="68"/>
      <c r="M4188" s="68"/>
      <c r="N4188" s="68"/>
      <c r="O4188" s="31" t="s">
        <v>5255</v>
      </c>
      <c r="P4188" s="31">
        <v>4.657</v>
      </c>
    </row>
    <row r="4189" spans="1:16" ht="29" x14ac:dyDescent="0.35">
      <c r="A4189" s="2" t="s">
        <v>293</v>
      </c>
      <c r="B4189" s="27">
        <v>2</v>
      </c>
      <c r="C4189" s="2" t="s">
        <v>302</v>
      </c>
      <c r="D4189" s="11" t="s">
        <v>338</v>
      </c>
      <c r="E4189" s="11"/>
      <c r="F4189" s="11" t="s">
        <v>102</v>
      </c>
      <c r="G4189" s="11" t="s">
        <v>659</v>
      </c>
      <c r="H4189" s="11" t="s">
        <v>7296</v>
      </c>
      <c r="I4189" s="68"/>
      <c r="J4189" s="68" t="s">
        <v>2040</v>
      </c>
      <c r="K4189" s="68"/>
      <c r="L4189" s="68"/>
      <c r="M4189" s="68" t="s">
        <v>2040</v>
      </c>
      <c r="N4189" s="68"/>
      <c r="O4189" s="31" t="s">
        <v>5256</v>
      </c>
      <c r="P4189" s="31">
        <v>4.657</v>
      </c>
    </row>
    <row r="4190" spans="1:16" ht="29" x14ac:dyDescent="0.35">
      <c r="A4190" s="2" t="s">
        <v>293</v>
      </c>
      <c r="B4190" s="27">
        <v>2</v>
      </c>
      <c r="C4190" s="2" t="s">
        <v>302</v>
      </c>
      <c r="D4190" s="11" t="s">
        <v>338</v>
      </c>
      <c r="E4190" s="11"/>
      <c r="F4190" s="11" t="s">
        <v>102</v>
      </c>
      <c r="G4190" s="11" t="s">
        <v>659</v>
      </c>
      <c r="H4190" s="11" t="s">
        <v>7299</v>
      </c>
      <c r="I4190" s="68"/>
      <c r="J4190" s="68" t="s">
        <v>2040</v>
      </c>
      <c r="K4190" s="68"/>
      <c r="L4190" s="68"/>
      <c r="M4190" s="68"/>
      <c r="N4190" s="68" t="s">
        <v>2040</v>
      </c>
      <c r="O4190" s="31" t="s">
        <v>5257</v>
      </c>
      <c r="P4190" s="31">
        <v>3.8109999999999999</v>
      </c>
    </row>
    <row r="4191" spans="1:16" ht="29" x14ac:dyDescent="0.35">
      <c r="A4191" s="2" t="s">
        <v>293</v>
      </c>
      <c r="B4191" s="27">
        <v>2</v>
      </c>
      <c r="C4191" s="2" t="s">
        <v>302</v>
      </c>
      <c r="D4191" s="11" t="s">
        <v>338</v>
      </c>
      <c r="E4191" s="11"/>
      <c r="F4191" s="11" t="s">
        <v>102</v>
      </c>
      <c r="G4191" s="11" t="s">
        <v>659</v>
      </c>
      <c r="H4191" s="11" t="s">
        <v>7295</v>
      </c>
      <c r="I4191" s="68"/>
      <c r="J4191" s="68" t="s">
        <v>2040</v>
      </c>
      <c r="K4191" s="68"/>
      <c r="L4191" s="68"/>
      <c r="M4191" s="68" t="s">
        <v>2040</v>
      </c>
      <c r="N4191" s="68" t="s">
        <v>2040</v>
      </c>
      <c r="O4191" s="31" t="s">
        <v>5258</v>
      </c>
      <c r="P4191" s="31">
        <v>3.8109999999999999</v>
      </c>
    </row>
    <row r="4192" spans="1:16" x14ac:dyDescent="0.35">
      <c r="A4192" s="2" t="s">
        <v>293</v>
      </c>
      <c r="B4192" s="27">
        <v>2</v>
      </c>
      <c r="C4192" s="2" t="s">
        <v>302</v>
      </c>
      <c r="D4192" s="11" t="s">
        <v>238</v>
      </c>
      <c r="E4192" s="11"/>
      <c r="F4192" s="33" t="s">
        <v>608</v>
      </c>
      <c r="G4192" s="33" t="s">
        <v>608</v>
      </c>
      <c r="H4192" s="11" t="s">
        <v>7269</v>
      </c>
      <c r="I4192" s="67"/>
      <c r="J4192" s="67"/>
      <c r="K4192" s="67"/>
      <c r="L4192" s="67"/>
      <c r="M4192" s="67"/>
      <c r="N4192" s="67"/>
      <c r="O4192" s="31" t="s">
        <v>1764</v>
      </c>
      <c r="P4192" s="31">
        <v>0.31900000000000001</v>
      </c>
    </row>
    <row r="4193" spans="1:16" x14ac:dyDescent="0.35">
      <c r="A4193" s="2" t="s">
        <v>293</v>
      </c>
      <c r="B4193" s="27">
        <v>2</v>
      </c>
      <c r="C4193" s="2" t="s">
        <v>302</v>
      </c>
      <c r="D4193" s="11" t="s">
        <v>238</v>
      </c>
      <c r="E4193" s="11"/>
      <c r="F4193" s="33" t="s">
        <v>608</v>
      </c>
      <c r="G4193" s="33" t="s">
        <v>608</v>
      </c>
      <c r="H4193" s="11" t="s">
        <v>7279</v>
      </c>
      <c r="I4193" s="68"/>
      <c r="J4193" s="68"/>
      <c r="K4193" s="68"/>
      <c r="L4193" s="68"/>
      <c r="M4193" s="68" t="s">
        <v>2040</v>
      </c>
      <c r="N4193" s="68"/>
      <c r="O4193" s="31" t="s">
        <v>5259</v>
      </c>
      <c r="P4193" s="31">
        <v>0.255</v>
      </c>
    </row>
    <row r="4194" spans="1:16" x14ac:dyDescent="0.35">
      <c r="A4194" s="2" t="s">
        <v>293</v>
      </c>
      <c r="B4194" s="27">
        <v>2</v>
      </c>
      <c r="C4194" s="2" t="s">
        <v>302</v>
      </c>
      <c r="D4194" s="11" t="s">
        <v>238</v>
      </c>
      <c r="E4194" s="11"/>
      <c r="F4194" s="33" t="s">
        <v>608</v>
      </c>
      <c r="G4194" s="33" t="s">
        <v>608</v>
      </c>
      <c r="H4194" s="11" t="s">
        <v>7285</v>
      </c>
      <c r="I4194" s="68" t="s">
        <v>2040</v>
      </c>
      <c r="J4194" s="68"/>
      <c r="K4194" s="68"/>
      <c r="L4194" s="68"/>
      <c r="M4194" s="68"/>
      <c r="N4194" s="68"/>
      <c r="O4194" s="31" t="s">
        <v>5260</v>
      </c>
      <c r="P4194" s="31">
        <v>0.36699999999999999</v>
      </c>
    </row>
    <row r="4195" spans="1:16" x14ac:dyDescent="0.35">
      <c r="A4195" s="2" t="s">
        <v>293</v>
      </c>
      <c r="B4195" s="27">
        <v>2</v>
      </c>
      <c r="C4195" s="2" t="s">
        <v>302</v>
      </c>
      <c r="D4195" s="11" t="s">
        <v>238</v>
      </c>
      <c r="E4195" s="11"/>
      <c r="F4195" s="33" t="s">
        <v>608</v>
      </c>
      <c r="G4195" s="33" t="s">
        <v>608</v>
      </c>
      <c r="H4195" s="11" t="s">
        <v>7273</v>
      </c>
      <c r="I4195" s="68" t="s">
        <v>2040</v>
      </c>
      <c r="J4195" s="68"/>
      <c r="K4195" s="68"/>
      <c r="L4195" s="68"/>
      <c r="M4195" s="68" t="s">
        <v>2040</v>
      </c>
      <c r="N4195" s="68"/>
      <c r="O4195" s="31" t="s">
        <v>5261</v>
      </c>
      <c r="P4195" s="31">
        <v>0.36699999999999999</v>
      </c>
    </row>
    <row r="4196" spans="1:16" x14ac:dyDescent="0.35">
      <c r="A4196" s="2" t="s">
        <v>293</v>
      </c>
      <c r="B4196" s="27">
        <v>2</v>
      </c>
      <c r="C4196" s="2" t="s">
        <v>302</v>
      </c>
      <c r="D4196" s="11" t="s">
        <v>238</v>
      </c>
      <c r="E4196" s="11"/>
      <c r="F4196" s="33" t="s">
        <v>608</v>
      </c>
      <c r="G4196" s="33" t="s">
        <v>608</v>
      </c>
      <c r="H4196" s="11" t="s">
        <v>7288</v>
      </c>
      <c r="I4196" s="68"/>
      <c r="J4196" s="68"/>
      <c r="K4196" s="68"/>
      <c r="L4196" s="68"/>
      <c r="M4196" s="68"/>
      <c r="N4196" s="68" t="s">
        <v>2040</v>
      </c>
      <c r="O4196" s="31" t="s">
        <v>5262</v>
      </c>
      <c r="P4196" s="31">
        <v>0.255</v>
      </c>
    </row>
    <row r="4197" spans="1:16" x14ac:dyDescent="0.35">
      <c r="A4197" s="2" t="s">
        <v>293</v>
      </c>
      <c r="B4197" s="27">
        <v>2</v>
      </c>
      <c r="C4197" s="2" t="s">
        <v>302</v>
      </c>
      <c r="D4197" s="11" t="s">
        <v>238</v>
      </c>
      <c r="E4197" s="11"/>
      <c r="F4197" s="33" t="s">
        <v>608</v>
      </c>
      <c r="G4197" s="33" t="s">
        <v>608</v>
      </c>
      <c r="H4197" s="11" t="s">
        <v>7276</v>
      </c>
      <c r="I4197" s="68"/>
      <c r="J4197" s="68"/>
      <c r="K4197" s="68"/>
      <c r="L4197" s="68"/>
      <c r="M4197" s="68" t="s">
        <v>2040</v>
      </c>
      <c r="N4197" s="68" t="s">
        <v>2040</v>
      </c>
      <c r="O4197" s="31" t="s">
        <v>5263</v>
      </c>
      <c r="P4197" s="31">
        <v>0.191</v>
      </c>
    </row>
    <row r="4198" spans="1:16" x14ac:dyDescent="0.35">
      <c r="A4198" s="2" t="s">
        <v>293</v>
      </c>
      <c r="B4198" s="27">
        <v>2</v>
      </c>
      <c r="C4198" s="2" t="s">
        <v>302</v>
      </c>
      <c r="D4198" s="11" t="s">
        <v>238</v>
      </c>
      <c r="E4198" s="11"/>
      <c r="F4198" s="33" t="s">
        <v>608</v>
      </c>
      <c r="G4198" s="33" t="s">
        <v>608</v>
      </c>
      <c r="H4198" s="11" t="s">
        <v>7282</v>
      </c>
      <c r="I4198" s="68" t="s">
        <v>2040</v>
      </c>
      <c r="J4198" s="68"/>
      <c r="K4198" s="68"/>
      <c r="L4198" s="68"/>
      <c r="M4198" s="68"/>
      <c r="N4198" s="68" t="s">
        <v>2040</v>
      </c>
      <c r="O4198" s="31" t="s">
        <v>5264</v>
      </c>
      <c r="P4198" s="31">
        <v>0.30299999999999999</v>
      </c>
    </row>
    <row r="4199" spans="1:16" x14ac:dyDescent="0.35">
      <c r="A4199" s="2" t="s">
        <v>293</v>
      </c>
      <c r="B4199" s="27">
        <v>2</v>
      </c>
      <c r="C4199" s="2" t="s">
        <v>302</v>
      </c>
      <c r="D4199" s="11" t="s">
        <v>238</v>
      </c>
      <c r="E4199" s="11"/>
      <c r="F4199" s="33" t="s">
        <v>608</v>
      </c>
      <c r="G4199" s="33" t="s">
        <v>608</v>
      </c>
      <c r="H4199" s="11" t="s">
        <v>7272</v>
      </c>
      <c r="I4199" s="68" t="s">
        <v>2040</v>
      </c>
      <c r="J4199" s="68"/>
      <c r="K4199" s="68"/>
      <c r="L4199" s="68"/>
      <c r="M4199" s="68" t="s">
        <v>2040</v>
      </c>
      <c r="N4199" s="68" t="s">
        <v>2040</v>
      </c>
      <c r="O4199" s="31" t="s">
        <v>5265</v>
      </c>
      <c r="P4199" s="31">
        <v>0.30299999999999999</v>
      </c>
    </row>
    <row r="4200" spans="1:16" x14ac:dyDescent="0.35">
      <c r="A4200" s="2" t="s">
        <v>293</v>
      </c>
      <c r="B4200" s="27">
        <v>2</v>
      </c>
      <c r="C4200" s="2" t="s">
        <v>302</v>
      </c>
      <c r="D4200" s="11" t="s">
        <v>239</v>
      </c>
      <c r="E4200" s="11"/>
      <c r="F4200" s="11" t="s">
        <v>106</v>
      </c>
      <c r="G4200" s="11" t="s">
        <v>608</v>
      </c>
      <c r="H4200" s="11" t="s">
        <v>7269</v>
      </c>
      <c r="I4200" s="68"/>
      <c r="J4200" s="68"/>
      <c r="K4200" s="68"/>
      <c r="L4200" s="68"/>
      <c r="M4200" s="68"/>
      <c r="N4200" s="68"/>
      <c r="O4200" s="31" t="s">
        <v>1765</v>
      </c>
      <c r="P4200" s="31">
        <v>2.9000000000000001E-2</v>
      </c>
    </row>
    <row r="4201" spans="1:16" x14ac:dyDescent="0.35">
      <c r="A4201" s="2" t="s">
        <v>293</v>
      </c>
      <c r="B4201" s="27">
        <v>2</v>
      </c>
      <c r="C4201" s="2" t="s">
        <v>302</v>
      </c>
      <c r="D4201" s="11" t="s">
        <v>239</v>
      </c>
      <c r="E4201" s="11"/>
      <c r="F4201" s="11" t="s">
        <v>106</v>
      </c>
      <c r="G4201" s="11" t="s">
        <v>608</v>
      </c>
      <c r="H4201" s="11" t="s">
        <v>7279</v>
      </c>
      <c r="I4201" s="68"/>
      <c r="J4201" s="68"/>
      <c r="K4201" s="68"/>
      <c r="L4201" s="68"/>
      <c r="M4201" s="68" t="s">
        <v>2040</v>
      </c>
      <c r="N4201" s="68"/>
      <c r="O4201" s="31" t="s">
        <v>5266</v>
      </c>
      <c r="P4201" s="31">
        <v>2.3E-2</v>
      </c>
    </row>
    <row r="4202" spans="1:16" x14ac:dyDescent="0.35">
      <c r="A4202" s="2" t="s">
        <v>293</v>
      </c>
      <c r="B4202" s="27">
        <v>2</v>
      </c>
      <c r="C4202" s="2" t="s">
        <v>302</v>
      </c>
      <c r="D4202" s="11" t="s">
        <v>239</v>
      </c>
      <c r="E4202" s="11"/>
      <c r="F4202" s="11" t="s">
        <v>98</v>
      </c>
      <c r="G4202" s="11" t="s">
        <v>608</v>
      </c>
      <c r="H4202" s="11" t="s">
        <v>7269</v>
      </c>
      <c r="I4202" s="68"/>
      <c r="J4202" s="68"/>
      <c r="K4202" s="68"/>
      <c r="L4202" s="68"/>
      <c r="M4202" s="68"/>
      <c r="N4202" s="68"/>
      <c r="O4202" s="31" t="s">
        <v>1766</v>
      </c>
      <c r="P4202" s="31">
        <v>8.6999999999999994E-2</v>
      </c>
    </row>
    <row r="4203" spans="1:16" x14ac:dyDescent="0.35">
      <c r="A4203" s="2" t="s">
        <v>293</v>
      </c>
      <c r="B4203" s="27">
        <v>2</v>
      </c>
      <c r="C4203" s="2" t="s">
        <v>302</v>
      </c>
      <c r="D4203" s="11" t="s">
        <v>239</v>
      </c>
      <c r="E4203" s="11"/>
      <c r="F4203" s="11" t="s">
        <v>98</v>
      </c>
      <c r="G4203" s="11" t="s">
        <v>608</v>
      </c>
      <c r="H4203" s="11" t="s">
        <v>7279</v>
      </c>
      <c r="I4203" s="68"/>
      <c r="J4203" s="68"/>
      <c r="K4203" s="68"/>
      <c r="L4203" s="68"/>
      <c r="M4203" s="68" t="s">
        <v>2040</v>
      </c>
      <c r="N4203" s="68"/>
      <c r="O4203" s="31" t="s">
        <v>5267</v>
      </c>
      <c r="P4203" s="31">
        <v>7.0000000000000007E-2</v>
      </c>
    </row>
    <row r="4204" spans="1:16" x14ac:dyDescent="0.35">
      <c r="A4204" s="2" t="s">
        <v>293</v>
      </c>
      <c r="B4204" s="27">
        <v>2</v>
      </c>
      <c r="C4204" s="2" t="s">
        <v>302</v>
      </c>
      <c r="D4204" s="11" t="s">
        <v>239</v>
      </c>
      <c r="E4204" s="11"/>
      <c r="F4204" s="11" t="s">
        <v>104</v>
      </c>
      <c r="G4204" s="11" t="s">
        <v>608</v>
      </c>
      <c r="H4204" s="11" t="s">
        <v>7269</v>
      </c>
      <c r="I4204" s="68"/>
      <c r="J4204" s="68"/>
      <c r="K4204" s="68"/>
      <c r="L4204" s="68"/>
      <c r="M4204" s="68"/>
      <c r="N4204" s="68"/>
      <c r="O4204" s="31" t="s">
        <v>1767</v>
      </c>
      <c r="P4204" s="31">
        <v>0.16</v>
      </c>
    </row>
    <row r="4205" spans="1:16" x14ac:dyDescent="0.35">
      <c r="A4205" s="2" t="s">
        <v>293</v>
      </c>
      <c r="B4205" s="27">
        <v>2</v>
      </c>
      <c r="C4205" s="2" t="s">
        <v>302</v>
      </c>
      <c r="D4205" s="11" t="s">
        <v>239</v>
      </c>
      <c r="E4205" s="11"/>
      <c r="F4205" s="11" t="s">
        <v>104</v>
      </c>
      <c r="G4205" s="11" t="s">
        <v>608</v>
      </c>
      <c r="H4205" s="11" t="s">
        <v>7279</v>
      </c>
      <c r="I4205" s="68"/>
      <c r="J4205" s="68"/>
      <c r="K4205" s="68"/>
      <c r="L4205" s="68"/>
      <c r="M4205" s="68" t="s">
        <v>2040</v>
      </c>
      <c r="N4205" s="68"/>
      <c r="O4205" s="31" t="s">
        <v>5268</v>
      </c>
      <c r="P4205" s="31">
        <v>0.128</v>
      </c>
    </row>
    <row r="4206" spans="1:16" x14ac:dyDescent="0.35">
      <c r="A4206" s="2" t="s">
        <v>293</v>
      </c>
      <c r="B4206" s="27">
        <v>2</v>
      </c>
      <c r="C4206" s="2" t="s">
        <v>302</v>
      </c>
      <c r="D4206" s="11" t="s">
        <v>239</v>
      </c>
      <c r="E4206" s="11"/>
      <c r="F4206" s="11" t="s">
        <v>171</v>
      </c>
      <c r="G4206" s="11" t="s">
        <v>608</v>
      </c>
      <c r="H4206" s="11" t="s">
        <v>7269</v>
      </c>
      <c r="I4206" s="68"/>
      <c r="J4206" s="68"/>
      <c r="K4206" s="68"/>
      <c r="L4206" s="68"/>
      <c r="M4206" s="68"/>
      <c r="N4206" s="68"/>
      <c r="O4206" s="31" t="s">
        <v>1768</v>
      </c>
      <c r="P4206" s="31">
        <v>0.31900000000000001</v>
      </c>
    </row>
    <row r="4207" spans="1:16" x14ac:dyDescent="0.35">
      <c r="A4207" s="2" t="s">
        <v>293</v>
      </c>
      <c r="B4207" s="27">
        <v>2</v>
      </c>
      <c r="C4207" s="2" t="s">
        <v>302</v>
      </c>
      <c r="D4207" s="11" t="s">
        <v>239</v>
      </c>
      <c r="E4207" s="11"/>
      <c r="F4207" s="11" t="s">
        <v>171</v>
      </c>
      <c r="G4207" s="11" t="s">
        <v>608</v>
      </c>
      <c r="H4207" s="11" t="s">
        <v>7279</v>
      </c>
      <c r="I4207" s="68"/>
      <c r="J4207" s="68"/>
      <c r="K4207" s="68"/>
      <c r="L4207" s="68"/>
      <c r="M4207" s="68" t="s">
        <v>2040</v>
      </c>
      <c r="N4207" s="68"/>
      <c r="O4207" s="31" t="s">
        <v>5269</v>
      </c>
      <c r="P4207" s="31">
        <v>0.255</v>
      </c>
    </row>
    <row r="4208" spans="1:16" x14ac:dyDescent="0.35">
      <c r="A4208" s="2" t="s">
        <v>293</v>
      </c>
      <c r="B4208" s="27">
        <v>2</v>
      </c>
      <c r="C4208" s="2" t="s">
        <v>302</v>
      </c>
      <c r="D4208" s="11" t="s">
        <v>330</v>
      </c>
      <c r="E4208" s="11" t="s">
        <v>97</v>
      </c>
      <c r="F4208" s="11" t="s">
        <v>187</v>
      </c>
      <c r="G4208" s="11" t="s">
        <v>608</v>
      </c>
      <c r="H4208" s="11" t="s">
        <v>7269</v>
      </c>
      <c r="I4208" s="68"/>
      <c r="J4208" s="68"/>
      <c r="K4208" s="68"/>
      <c r="L4208" s="68"/>
      <c r="M4208" s="68"/>
      <c r="N4208" s="68"/>
      <c r="O4208" s="31" t="s">
        <v>1769</v>
      </c>
      <c r="P4208" s="31">
        <v>1.4999999999999999E-2</v>
      </c>
    </row>
    <row r="4209" spans="1:16" x14ac:dyDescent="0.35">
      <c r="A4209" s="2" t="s">
        <v>293</v>
      </c>
      <c r="B4209" s="27">
        <v>2</v>
      </c>
      <c r="C4209" s="2" t="s">
        <v>302</v>
      </c>
      <c r="D4209" s="11" t="s">
        <v>330</v>
      </c>
      <c r="E4209" s="11" t="s">
        <v>97</v>
      </c>
      <c r="F4209" s="11" t="s">
        <v>241</v>
      </c>
      <c r="G4209" s="11" t="s">
        <v>608</v>
      </c>
      <c r="H4209" s="11" t="s">
        <v>7269</v>
      </c>
      <c r="I4209" s="68"/>
      <c r="J4209" s="68"/>
      <c r="K4209" s="68"/>
      <c r="L4209" s="68"/>
      <c r="M4209" s="68"/>
      <c r="N4209" s="68"/>
      <c r="O4209" s="31" t="s">
        <v>1770</v>
      </c>
      <c r="P4209" s="31">
        <v>2.9000000000000001E-2</v>
      </c>
    </row>
    <row r="4210" spans="1:16" x14ac:dyDescent="0.35">
      <c r="A4210" s="2" t="s">
        <v>293</v>
      </c>
      <c r="B4210" s="27">
        <v>2</v>
      </c>
      <c r="C4210" s="2" t="s">
        <v>302</v>
      </c>
      <c r="D4210" s="11" t="s">
        <v>330</v>
      </c>
      <c r="E4210" s="11" t="s">
        <v>97</v>
      </c>
      <c r="F4210" s="11" t="s">
        <v>103</v>
      </c>
      <c r="G4210" s="11" t="s">
        <v>608</v>
      </c>
      <c r="H4210" s="11" t="s">
        <v>7269</v>
      </c>
      <c r="I4210" s="68"/>
      <c r="J4210" s="68"/>
      <c r="K4210" s="68"/>
      <c r="L4210" s="68"/>
      <c r="M4210" s="68"/>
      <c r="N4210" s="68"/>
      <c r="O4210" s="31" t="s">
        <v>1771</v>
      </c>
      <c r="P4210" s="31">
        <v>4.3999999999999997E-2</v>
      </c>
    </row>
    <row r="4211" spans="1:16" x14ac:dyDescent="0.35">
      <c r="A4211" s="2" t="s">
        <v>293</v>
      </c>
      <c r="B4211" s="27">
        <v>2</v>
      </c>
      <c r="C4211" s="2" t="s">
        <v>302</v>
      </c>
      <c r="D4211" s="11" t="s">
        <v>330</v>
      </c>
      <c r="E4211" s="11" t="s">
        <v>97</v>
      </c>
      <c r="F4211" s="11" t="s">
        <v>98</v>
      </c>
      <c r="G4211" s="11" t="s">
        <v>608</v>
      </c>
      <c r="H4211" s="11" t="s">
        <v>7269</v>
      </c>
      <c r="I4211" s="68"/>
      <c r="J4211" s="68"/>
      <c r="K4211" s="68"/>
      <c r="L4211" s="68"/>
      <c r="M4211" s="68"/>
      <c r="N4211" s="68"/>
      <c r="O4211" s="31" t="s">
        <v>1772</v>
      </c>
      <c r="P4211" s="31">
        <v>8.6999999999999994E-2</v>
      </c>
    </row>
    <row r="4212" spans="1:16" x14ac:dyDescent="0.35">
      <c r="A4212" s="2" t="s">
        <v>293</v>
      </c>
      <c r="B4212" s="27">
        <v>2</v>
      </c>
      <c r="C4212" s="2" t="s">
        <v>302</v>
      </c>
      <c r="D4212" s="11" t="s">
        <v>330</v>
      </c>
      <c r="E4212" s="11" t="s">
        <v>97</v>
      </c>
      <c r="F4212" s="11" t="s">
        <v>129</v>
      </c>
      <c r="G4212" s="11" t="s">
        <v>608</v>
      </c>
      <c r="H4212" s="11" t="s">
        <v>7269</v>
      </c>
      <c r="I4212" s="68"/>
      <c r="J4212" s="68"/>
      <c r="K4212" s="68"/>
      <c r="L4212" s="68"/>
      <c r="M4212" s="68"/>
      <c r="N4212" s="68"/>
      <c r="O4212" s="31" t="s">
        <v>1773</v>
      </c>
      <c r="P4212" s="31">
        <v>0.17399999999999999</v>
      </c>
    </row>
    <row r="4213" spans="1:16" x14ac:dyDescent="0.35">
      <c r="A4213" s="2" t="s">
        <v>293</v>
      </c>
      <c r="B4213" s="27">
        <v>2</v>
      </c>
      <c r="C4213" s="2" t="s">
        <v>302</v>
      </c>
      <c r="D4213" s="11" t="s">
        <v>237</v>
      </c>
      <c r="E4213" s="11"/>
      <c r="F4213" s="33" t="s">
        <v>608</v>
      </c>
      <c r="G4213" s="33" t="s">
        <v>608</v>
      </c>
      <c r="H4213" s="11" t="s">
        <v>7269</v>
      </c>
      <c r="I4213" s="67"/>
      <c r="J4213" s="67"/>
      <c r="K4213" s="67"/>
      <c r="L4213" s="67"/>
      <c r="M4213" s="67"/>
      <c r="N4213" s="67"/>
      <c r="O4213" s="31" t="s">
        <v>1774</v>
      </c>
      <c r="P4213" s="31">
        <v>0.36299999999999999</v>
      </c>
    </row>
    <row r="4214" spans="1:16" x14ac:dyDescent="0.35">
      <c r="A4214" s="2" t="s">
        <v>293</v>
      </c>
      <c r="B4214" s="27">
        <v>2</v>
      </c>
      <c r="C4214" s="2" t="s">
        <v>302</v>
      </c>
      <c r="D4214" s="11" t="s">
        <v>237</v>
      </c>
      <c r="E4214" s="11"/>
      <c r="F4214" s="33" t="s">
        <v>608</v>
      </c>
      <c r="G4214" s="33" t="s">
        <v>608</v>
      </c>
      <c r="H4214" s="11" t="s">
        <v>7279</v>
      </c>
      <c r="I4214" s="68"/>
      <c r="J4214" s="68"/>
      <c r="K4214" s="68"/>
      <c r="L4214" s="68"/>
      <c r="M4214" s="68" t="s">
        <v>2040</v>
      </c>
      <c r="N4214" s="68"/>
      <c r="O4214" s="31" t="s">
        <v>5270</v>
      </c>
      <c r="P4214" s="31">
        <v>0.28999999999999998</v>
      </c>
    </row>
    <row r="4215" spans="1:16" x14ac:dyDescent="0.35">
      <c r="A4215" s="2" t="s">
        <v>293</v>
      </c>
      <c r="B4215" s="27">
        <v>2</v>
      </c>
      <c r="C4215" s="2" t="s">
        <v>302</v>
      </c>
      <c r="D4215" s="11" t="s">
        <v>7308</v>
      </c>
      <c r="E4215" s="11" t="s">
        <v>97</v>
      </c>
      <c r="F4215" s="33" t="s">
        <v>608</v>
      </c>
      <c r="G4215" s="33" t="s">
        <v>608</v>
      </c>
      <c r="H4215" s="11" t="s">
        <v>7269</v>
      </c>
      <c r="I4215" s="67"/>
      <c r="J4215" s="67"/>
      <c r="K4215" s="67"/>
      <c r="L4215" s="67"/>
      <c r="M4215" s="67"/>
      <c r="N4215" s="67"/>
      <c r="O4215" s="31" t="s">
        <v>1775</v>
      </c>
      <c r="P4215" s="31">
        <v>4.3999999999999997E-2</v>
      </c>
    </row>
    <row r="4216" spans="1:16" x14ac:dyDescent="0.35">
      <c r="A4216" s="2" t="s">
        <v>293</v>
      </c>
      <c r="B4216" s="27">
        <v>2</v>
      </c>
      <c r="C4216" s="2" t="s">
        <v>302</v>
      </c>
      <c r="D4216" s="11" t="s">
        <v>327</v>
      </c>
      <c r="E4216" s="11"/>
      <c r="F4216" s="11" t="s">
        <v>144</v>
      </c>
      <c r="G4216" s="11" t="s">
        <v>608</v>
      </c>
      <c r="H4216" s="11" t="s">
        <v>7269</v>
      </c>
      <c r="I4216" s="68"/>
      <c r="J4216" s="68"/>
      <c r="K4216" s="68"/>
      <c r="L4216" s="68"/>
      <c r="M4216" s="68"/>
      <c r="N4216" s="68"/>
      <c r="O4216" s="31" t="s">
        <v>1776</v>
      </c>
      <c r="P4216" s="31">
        <v>0.63800000000000001</v>
      </c>
    </row>
    <row r="4217" spans="1:16" x14ac:dyDescent="0.35">
      <c r="A4217" s="2" t="s">
        <v>293</v>
      </c>
      <c r="B4217" s="27">
        <v>2</v>
      </c>
      <c r="C4217" s="2" t="s">
        <v>302</v>
      </c>
      <c r="D4217" s="11" t="s">
        <v>327</v>
      </c>
      <c r="E4217" s="11"/>
      <c r="F4217" s="11" t="s">
        <v>144</v>
      </c>
      <c r="G4217" s="11" t="s">
        <v>608</v>
      </c>
      <c r="H4217" s="11" t="s">
        <v>7279</v>
      </c>
      <c r="I4217" s="68"/>
      <c r="J4217" s="68"/>
      <c r="K4217" s="68"/>
      <c r="L4217" s="68"/>
      <c r="M4217" s="68" t="s">
        <v>2040</v>
      </c>
      <c r="N4217" s="68"/>
      <c r="O4217" s="31" t="s">
        <v>5271</v>
      </c>
      <c r="P4217" s="31">
        <v>0.51</v>
      </c>
    </row>
    <row r="4218" spans="1:16" x14ac:dyDescent="0.35">
      <c r="A4218" s="2" t="s">
        <v>293</v>
      </c>
      <c r="B4218" s="27">
        <v>2</v>
      </c>
      <c r="C4218" s="2" t="s">
        <v>302</v>
      </c>
      <c r="D4218" s="11" t="s">
        <v>327</v>
      </c>
      <c r="E4218" s="11"/>
      <c r="F4218" s="11" t="s">
        <v>109</v>
      </c>
      <c r="G4218" s="11" t="s">
        <v>608</v>
      </c>
      <c r="H4218" s="11" t="s">
        <v>7269</v>
      </c>
      <c r="I4218" s="68"/>
      <c r="J4218" s="68"/>
      <c r="K4218" s="68"/>
      <c r="L4218" s="68"/>
      <c r="M4218" s="68"/>
      <c r="N4218" s="68"/>
      <c r="O4218" s="31" t="s">
        <v>1777</v>
      </c>
      <c r="P4218" s="31">
        <v>1.0589999999999999</v>
      </c>
    </row>
    <row r="4219" spans="1:16" x14ac:dyDescent="0.35">
      <c r="A4219" s="2" t="s">
        <v>293</v>
      </c>
      <c r="B4219" s="27">
        <v>2</v>
      </c>
      <c r="C4219" s="2" t="s">
        <v>302</v>
      </c>
      <c r="D4219" s="11" t="s">
        <v>327</v>
      </c>
      <c r="E4219" s="11"/>
      <c r="F4219" s="11" t="s">
        <v>109</v>
      </c>
      <c r="G4219" s="11" t="s">
        <v>608</v>
      </c>
      <c r="H4219" s="11" t="s">
        <v>7279</v>
      </c>
      <c r="I4219" s="68"/>
      <c r="J4219" s="68"/>
      <c r="K4219" s="68"/>
      <c r="L4219" s="68"/>
      <c r="M4219" s="68" t="s">
        <v>2040</v>
      </c>
      <c r="N4219" s="68"/>
      <c r="O4219" s="31" t="s">
        <v>5272</v>
      </c>
      <c r="P4219" s="31">
        <v>0.84699999999999998</v>
      </c>
    </row>
    <row r="4220" spans="1:16" x14ac:dyDescent="0.35">
      <c r="A4220" s="2" t="s">
        <v>293</v>
      </c>
      <c r="B4220" s="27">
        <v>2</v>
      </c>
      <c r="C4220" s="2" t="s">
        <v>302</v>
      </c>
      <c r="D4220" s="11" t="s">
        <v>327</v>
      </c>
      <c r="E4220" s="11"/>
      <c r="F4220" s="11" t="s">
        <v>110</v>
      </c>
      <c r="G4220" s="11" t="s">
        <v>608</v>
      </c>
      <c r="H4220" s="11" t="s">
        <v>7269</v>
      </c>
      <c r="I4220" s="68"/>
      <c r="J4220" s="68"/>
      <c r="K4220" s="68"/>
      <c r="L4220" s="68"/>
      <c r="M4220" s="68"/>
      <c r="N4220" s="68"/>
      <c r="O4220" s="31" t="s">
        <v>1778</v>
      </c>
      <c r="P4220" s="31">
        <v>1.4790000000000001</v>
      </c>
    </row>
    <row r="4221" spans="1:16" x14ac:dyDescent="0.35">
      <c r="A4221" s="2" t="s">
        <v>293</v>
      </c>
      <c r="B4221" s="27">
        <v>2</v>
      </c>
      <c r="C4221" s="2" t="s">
        <v>302</v>
      </c>
      <c r="D4221" s="11" t="s">
        <v>327</v>
      </c>
      <c r="E4221" s="11"/>
      <c r="F4221" s="11" t="s">
        <v>110</v>
      </c>
      <c r="G4221" s="11" t="s">
        <v>608</v>
      </c>
      <c r="H4221" s="11" t="s">
        <v>7279</v>
      </c>
      <c r="I4221" s="68"/>
      <c r="J4221" s="68"/>
      <c r="K4221" s="68"/>
      <c r="L4221" s="68"/>
      <c r="M4221" s="68" t="s">
        <v>2040</v>
      </c>
      <c r="N4221" s="68"/>
      <c r="O4221" s="31" t="s">
        <v>5273</v>
      </c>
      <c r="P4221" s="31">
        <v>1.1830000000000001</v>
      </c>
    </row>
    <row r="4222" spans="1:16" x14ac:dyDescent="0.35">
      <c r="A4222" s="2" t="s">
        <v>293</v>
      </c>
      <c r="B4222" s="27">
        <v>2</v>
      </c>
      <c r="C4222" s="2" t="s">
        <v>302</v>
      </c>
      <c r="D4222" s="11" t="s">
        <v>327</v>
      </c>
      <c r="E4222" s="11"/>
      <c r="F4222" s="11" t="s">
        <v>111</v>
      </c>
      <c r="G4222" s="11" t="s">
        <v>608</v>
      </c>
      <c r="H4222" s="11" t="s">
        <v>7269</v>
      </c>
      <c r="I4222" s="68"/>
      <c r="J4222" s="68"/>
      <c r="K4222" s="68"/>
      <c r="L4222" s="68"/>
      <c r="M4222" s="68"/>
      <c r="N4222" s="68"/>
      <c r="O4222" s="31" t="s">
        <v>1779</v>
      </c>
      <c r="P4222" s="31">
        <v>1.9139999999999999</v>
      </c>
    </row>
    <row r="4223" spans="1:16" x14ac:dyDescent="0.35">
      <c r="A4223" s="2" t="s">
        <v>293</v>
      </c>
      <c r="B4223" s="27">
        <v>2</v>
      </c>
      <c r="C4223" s="2" t="s">
        <v>302</v>
      </c>
      <c r="D4223" s="11" t="s">
        <v>327</v>
      </c>
      <c r="E4223" s="11"/>
      <c r="F4223" s="11" t="s">
        <v>111</v>
      </c>
      <c r="G4223" s="11" t="s">
        <v>608</v>
      </c>
      <c r="H4223" s="11" t="s">
        <v>7279</v>
      </c>
      <c r="I4223" s="68"/>
      <c r="J4223" s="68"/>
      <c r="K4223" s="68"/>
      <c r="L4223" s="68"/>
      <c r="M4223" s="68" t="s">
        <v>2040</v>
      </c>
      <c r="N4223" s="68"/>
      <c r="O4223" s="31" t="s">
        <v>5274</v>
      </c>
      <c r="P4223" s="31">
        <v>1.5309999999999999</v>
      </c>
    </row>
    <row r="4224" spans="1:16" x14ac:dyDescent="0.35">
      <c r="A4224" s="2" t="s">
        <v>293</v>
      </c>
      <c r="B4224" s="27">
        <v>2</v>
      </c>
      <c r="C4224" s="2" t="s">
        <v>302</v>
      </c>
      <c r="D4224" s="11" t="s">
        <v>327</v>
      </c>
      <c r="E4224" s="11"/>
      <c r="F4224" s="11" t="s">
        <v>112</v>
      </c>
      <c r="G4224" s="11" t="s">
        <v>608</v>
      </c>
      <c r="H4224" s="11" t="s">
        <v>7269</v>
      </c>
      <c r="I4224" s="68"/>
      <c r="J4224" s="68"/>
      <c r="K4224" s="68"/>
      <c r="L4224" s="68"/>
      <c r="M4224" s="68"/>
      <c r="N4224" s="68"/>
      <c r="O4224" s="31" t="s">
        <v>1780</v>
      </c>
      <c r="P4224" s="31">
        <v>2.117</v>
      </c>
    </row>
    <row r="4225" spans="1:16" x14ac:dyDescent="0.35">
      <c r="A4225" s="2" t="s">
        <v>293</v>
      </c>
      <c r="B4225" s="27">
        <v>2</v>
      </c>
      <c r="C4225" s="2" t="s">
        <v>302</v>
      </c>
      <c r="D4225" s="11" t="s">
        <v>327</v>
      </c>
      <c r="E4225" s="11"/>
      <c r="F4225" s="11" t="s">
        <v>112</v>
      </c>
      <c r="G4225" s="11" t="s">
        <v>608</v>
      </c>
      <c r="H4225" s="11" t="s">
        <v>7279</v>
      </c>
      <c r="I4225" s="68"/>
      <c r="J4225" s="68"/>
      <c r="K4225" s="68"/>
      <c r="L4225" s="68"/>
      <c r="M4225" s="68" t="s">
        <v>2040</v>
      </c>
      <c r="N4225" s="68"/>
      <c r="O4225" s="31" t="s">
        <v>5275</v>
      </c>
      <c r="P4225" s="31">
        <v>1.694</v>
      </c>
    </row>
    <row r="4226" spans="1:16" x14ac:dyDescent="0.35">
      <c r="A4226" s="2" t="s">
        <v>293</v>
      </c>
      <c r="B4226" s="27">
        <v>2</v>
      </c>
      <c r="C4226" s="2" t="s">
        <v>302</v>
      </c>
      <c r="D4226" s="11" t="s">
        <v>327</v>
      </c>
      <c r="E4226" s="11"/>
      <c r="F4226" s="11" t="s">
        <v>113</v>
      </c>
      <c r="G4226" s="11" t="s">
        <v>608</v>
      </c>
      <c r="H4226" s="11" t="s">
        <v>7269</v>
      </c>
      <c r="I4226" s="68"/>
      <c r="J4226" s="68"/>
      <c r="K4226" s="68"/>
      <c r="L4226" s="68"/>
      <c r="M4226" s="68"/>
      <c r="N4226" s="68"/>
      <c r="O4226" s="31" t="s">
        <v>1781</v>
      </c>
      <c r="P4226" s="31">
        <v>2.5379999999999998</v>
      </c>
    </row>
    <row r="4227" spans="1:16" x14ac:dyDescent="0.35">
      <c r="A4227" s="2" t="s">
        <v>293</v>
      </c>
      <c r="B4227" s="27">
        <v>2</v>
      </c>
      <c r="C4227" s="2" t="s">
        <v>302</v>
      </c>
      <c r="D4227" s="11" t="s">
        <v>327</v>
      </c>
      <c r="E4227" s="11"/>
      <c r="F4227" s="11" t="s">
        <v>113</v>
      </c>
      <c r="G4227" s="11" t="s">
        <v>608</v>
      </c>
      <c r="H4227" s="11" t="s">
        <v>7279</v>
      </c>
      <c r="I4227" s="68"/>
      <c r="J4227" s="68"/>
      <c r="K4227" s="68"/>
      <c r="L4227" s="68"/>
      <c r="M4227" s="68" t="s">
        <v>2040</v>
      </c>
      <c r="N4227" s="68"/>
      <c r="O4227" s="31" t="s">
        <v>5276</v>
      </c>
      <c r="P4227" s="31">
        <v>2.0299999999999998</v>
      </c>
    </row>
    <row r="4228" spans="1:16" x14ac:dyDescent="0.35">
      <c r="A4228" s="2" t="s">
        <v>293</v>
      </c>
      <c r="B4228" s="27">
        <v>2</v>
      </c>
      <c r="C4228" s="2" t="s">
        <v>302</v>
      </c>
      <c r="D4228" s="11" t="s">
        <v>327</v>
      </c>
      <c r="E4228" s="11"/>
      <c r="F4228" s="11" t="s">
        <v>114</v>
      </c>
      <c r="G4228" s="11" t="s">
        <v>608</v>
      </c>
      <c r="H4228" s="11" t="s">
        <v>7269</v>
      </c>
      <c r="I4228" s="68"/>
      <c r="J4228" s="68"/>
      <c r="K4228" s="68"/>
      <c r="L4228" s="68"/>
      <c r="M4228" s="68"/>
      <c r="N4228" s="68"/>
      <c r="O4228" s="31" t="s">
        <v>1782</v>
      </c>
      <c r="P4228" s="31">
        <v>2.9729999999999999</v>
      </c>
    </row>
    <row r="4229" spans="1:16" x14ac:dyDescent="0.35">
      <c r="A4229" s="2" t="s">
        <v>293</v>
      </c>
      <c r="B4229" s="27">
        <v>2</v>
      </c>
      <c r="C4229" s="2" t="s">
        <v>302</v>
      </c>
      <c r="D4229" s="11" t="s">
        <v>327</v>
      </c>
      <c r="E4229" s="11"/>
      <c r="F4229" s="11" t="s">
        <v>114</v>
      </c>
      <c r="G4229" s="11" t="s">
        <v>608</v>
      </c>
      <c r="H4229" s="11" t="s">
        <v>7279</v>
      </c>
      <c r="I4229" s="68"/>
      <c r="J4229" s="68"/>
      <c r="K4229" s="68"/>
      <c r="L4229" s="68"/>
      <c r="M4229" s="68" t="s">
        <v>2040</v>
      </c>
      <c r="N4229" s="68"/>
      <c r="O4229" s="31" t="s">
        <v>5277</v>
      </c>
      <c r="P4229" s="31">
        <v>2.3780000000000001</v>
      </c>
    </row>
    <row r="4230" spans="1:16" x14ac:dyDescent="0.35">
      <c r="A4230" s="2" t="s">
        <v>293</v>
      </c>
      <c r="B4230" s="27">
        <v>2</v>
      </c>
      <c r="C4230" s="2" t="s">
        <v>302</v>
      </c>
      <c r="D4230" s="11" t="s">
        <v>327</v>
      </c>
      <c r="E4230" s="11"/>
      <c r="F4230" s="11" t="s">
        <v>102</v>
      </c>
      <c r="G4230" s="11" t="s">
        <v>608</v>
      </c>
      <c r="H4230" s="11" t="s">
        <v>7269</v>
      </c>
      <c r="I4230" s="68"/>
      <c r="J4230" s="68"/>
      <c r="K4230" s="68"/>
      <c r="L4230" s="68"/>
      <c r="M4230" s="68"/>
      <c r="N4230" s="68"/>
      <c r="O4230" s="31" t="s">
        <v>1783</v>
      </c>
      <c r="P4230" s="31">
        <v>4.234</v>
      </c>
    </row>
    <row r="4231" spans="1:16" x14ac:dyDescent="0.35">
      <c r="A4231" s="2" t="s">
        <v>293</v>
      </c>
      <c r="B4231" s="27">
        <v>2</v>
      </c>
      <c r="C4231" s="2" t="s">
        <v>302</v>
      </c>
      <c r="D4231" s="11" t="s">
        <v>327</v>
      </c>
      <c r="E4231" s="11"/>
      <c r="F4231" s="11" t="s">
        <v>102</v>
      </c>
      <c r="G4231" s="11" t="s">
        <v>608</v>
      </c>
      <c r="H4231" s="11" t="s">
        <v>7279</v>
      </c>
      <c r="I4231" s="68"/>
      <c r="J4231" s="68"/>
      <c r="K4231" s="68"/>
      <c r="L4231" s="68"/>
      <c r="M4231" s="68" t="s">
        <v>2040</v>
      </c>
      <c r="N4231" s="68"/>
      <c r="O4231" s="31" t="s">
        <v>5278</v>
      </c>
      <c r="P4231" s="31">
        <v>3.387</v>
      </c>
    </row>
    <row r="4232" spans="1:16" x14ac:dyDescent="0.35">
      <c r="A4232" s="2" t="s">
        <v>293</v>
      </c>
      <c r="B4232" s="27">
        <v>2</v>
      </c>
      <c r="C4232" s="2" t="s">
        <v>302</v>
      </c>
      <c r="D4232" s="11" t="s">
        <v>337</v>
      </c>
      <c r="E4232" s="11" t="s">
        <v>97</v>
      </c>
      <c r="F4232" s="11" t="s">
        <v>106</v>
      </c>
      <c r="G4232" s="11" t="s">
        <v>608</v>
      </c>
      <c r="H4232" s="11" t="s">
        <v>7269</v>
      </c>
      <c r="I4232" s="68"/>
      <c r="J4232" s="68"/>
      <c r="K4232" s="68"/>
      <c r="L4232" s="68"/>
      <c r="M4232" s="68"/>
      <c r="N4232" s="68"/>
      <c r="O4232" s="31" t="s">
        <v>1784</v>
      </c>
      <c r="P4232" s="31">
        <v>4.3999999999999997E-2</v>
      </c>
    </row>
    <row r="4233" spans="1:16" x14ac:dyDescent="0.35">
      <c r="A4233" s="2" t="s">
        <v>293</v>
      </c>
      <c r="B4233" s="27">
        <v>2</v>
      </c>
      <c r="C4233" s="2" t="s">
        <v>302</v>
      </c>
      <c r="D4233" s="11" t="s">
        <v>337</v>
      </c>
      <c r="E4233" s="11" t="s">
        <v>97</v>
      </c>
      <c r="F4233" s="11" t="s">
        <v>98</v>
      </c>
      <c r="G4233" s="11" t="s">
        <v>608</v>
      </c>
      <c r="H4233" s="11" t="s">
        <v>7269</v>
      </c>
      <c r="I4233" s="68"/>
      <c r="J4233" s="68"/>
      <c r="K4233" s="68"/>
      <c r="L4233" s="68"/>
      <c r="M4233" s="68"/>
      <c r="N4233" s="68"/>
      <c r="O4233" s="31" t="s">
        <v>1785</v>
      </c>
      <c r="P4233" s="31">
        <v>8.6999999999999994E-2</v>
      </c>
    </row>
    <row r="4234" spans="1:16" x14ac:dyDescent="0.35">
      <c r="A4234" s="2" t="s">
        <v>293</v>
      </c>
      <c r="B4234" s="27">
        <v>2</v>
      </c>
      <c r="C4234" s="2" t="s">
        <v>302</v>
      </c>
      <c r="D4234" s="11" t="s">
        <v>337</v>
      </c>
      <c r="E4234" s="11" t="s">
        <v>97</v>
      </c>
      <c r="F4234" s="11" t="s">
        <v>104</v>
      </c>
      <c r="G4234" s="11" t="s">
        <v>608</v>
      </c>
      <c r="H4234" s="11" t="s">
        <v>7269</v>
      </c>
      <c r="I4234" s="68"/>
      <c r="J4234" s="68"/>
      <c r="K4234" s="68"/>
      <c r="L4234" s="68"/>
      <c r="M4234" s="68"/>
      <c r="N4234" s="68"/>
      <c r="O4234" s="31" t="s">
        <v>1786</v>
      </c>
      <c r="P4234" s="31">
        <v>0.17399999999999999</v>
      </c>
    </row>
    <row r="4235" spans="1:16" x14ac:dyDescent="0.35">
      <c r="A4235" s="2" t="s">
        <v>293</v>
      </c>
      <c r="B4235" s="27">
        <v>2</v>
      </c>
      <c r="C4235" s="2" t="s">
        <v>302</v>
      </c>
      <c r="D4235" s="11" t="s">
        <v>337</v>
      </c>
      <c r="E4235" s="11" t="s">
        <v>97</v>
      </c>
      <c r="F4235" s="11" t="s">
        <v>105</v>
      </c>
      <c r="G4235" s="11" t="s">
        <v>608</v>
      </c>
      <c r="H4235" s="11" t="s">
        <v>7269</v>
      </c>
      <c r="I4235" s="68"/>
      <c r="J4235" s="68"/>
      <c r="K4235" s="68"/>
      <c r="L4235" s="68"/>
      <c r="M4235" s="68"/>
      <c r="N4235" s="68"/>
      <c r="O4235" s="31" t="s">
        <v>1787</v>
      </c>
      <c r="P4235" s="31">
        <v>0.33400000000000002</v>
      </c>
    </row>
    <row r="4236" spans="1:16" x14ac:dyDescent="0.35">
      <c r="A4236" s="2" t="s">
        <v>293</v>
      </c>
      <c r="B4236" s="27">
        <v>2</v>
      </c>
      <c r="C4236" s="2" t="s">
        <v>302</v>
      </c>
      <c r="D4236" s="11" t="s">
        <v>337</v>
      </c>
      <c r="E4236" s="11" t="s">
        <v>97</v>
      </c>
      <c r="F4236" s="11" t="s">
        <v>163</v>
      </c>
      <c r="G4236" s="11" t="s">
        <v>608</v>
      </c>
      <c r="H4236" s="11" t="s">
        <v>7269</v>
      </c>
      <c r="I4236" s="68"/>
      <c r="J4236" s="68"/>
      <c r="K4236" s="68"/>
      <c r="L4236" s="68"/>
      <c r="M4236" s="68"/>
      <c r="N4236" s="68"/>
      <c r="O4236" s="31" t="s">
        <v>1788</v>
      </c>
      <c r="P4236" s="31">
        <v>0.88500000000000001</v>
      </c>
    </row>
    <row r="4237" spans="1:16" x14ac:dyDescent="0.35">
      <c r="A4237" s="2" t="s">
        <v>293</v>
      </c>
      <c r="B4237" s="27">
        <v>2</v>
      </c>
      <c r="C4237" s="2" t="s">
        <v>302</v>
      </c>
      <c r="D4237" s="11" t="s">
        <v>242</v>
      </c>
      <c r="E4237" s="11"/>
      <c r="F4237" s="33" t="s">
        <v>608</v>
      </c>
      <c r="G4237" s="33" t="s">
        <v>608</v>
      </c>
      <c r="H4237" s="11" t="s">
        <v>7269</v>
      </c>
      <c r="I4237" s="67"/>
      <c r="J4237" s="67"/>
      <c r="K4237" s="67"/>
      <c r="L4237" s="67"/>
      <c r="M4237" s="67"/>
      <c r="N4237" s="67"/>
      <c r="O4237" s="31" t="s">
        <v>1789</v>
      </c>
      <c r="P4237" s="31">
        <v>4.3999999999999997E-2</v>
      </c>
    </row>
    <row r="4238" spans="1:16" x14ac:dyDescent="0.35">
      <c r="A4238" s="2" t="s">
        <v>293</v>
      </c>
      <c r="B4238" s="27">
        <v>2</v>
      </c>
      <c r="C4238" s="2" t="s">
        <v>302</v>
      </c>
      <c r="D4238" s="11" t="s">
        <v>242</v>
      </c>
      <c r="E4238" s="11"/>
      <c r="F4238" s="33" t="s">
        <v>608</v>
      </c>
      <c r="G4238" s="33" t="s">
        <v>608</v>
      </c>
      <c r="H4238" s="11" t="s">
        <v>7279</v>
      </c>
      <c r="I4238" s="68"/>
      <c r="J4238" s="68"/>
      <c r="K4238" s="68"/>
      <c r="L4238" s="68"/>
      <c r="M4238" s="68" t="s">
        <v>2040</v>
      </c>
      <c r="N4238" s="68"/>
      <c r="O4238" s="31" t="s">
        <v>5279</v>
      </c>
      <c r="P4238" s="31">
        <v>3.5000000000000003E-2</v>
      </c>
    </row>
    <row r="4239" spans="1:16" x14ac:dyDescent="0.35">
      <c r="A4239" s="2" t="s">
        <v>293</v>
      </c>
      <c r="B4239" s="27">
        <v>2</v>
      </c>
      <c r="C4239" s="2" t="s">
        <v>302</v>
      </c>
      <c r="D4239" s="11" t="s">
        <v>243</v>
      </c>
      <c r="E4239" s="11"/>
      <c r="F4239" s="33" t="s">
        <v>608</v>
      </c>
      <c r="G4239" s="33" t="s">
        <v>608</v>
      </c>
      <c r="H4239" s="11" t="s">
        <v>7269</v>
      </c>
      <c r="I4239" s="67"/>
      <c r="J4239" s="67"/>
      <c r="K4239" s="67"/>
      <c r="L4239" s="67"/>
      <c r="M4239" s="67"/>
      <c r="N4239" s="67"/>
      <c r="O4239" s="31" t="s">
        <v>1790</v>
      </c>
      <c r="P4239" s="31">
        <v>0.10199999999999999</v>
      </c>
    </row>
    <row r="4240" spans="1:16" x14ac:dyDescent="0.35">
      <c r="A4240" s="2" t="s">
        <v>293</v>
      </c>
      <c r="B4240" s="27">
        <v>2</v>
      </c>
      <c r="C4240" s="2" t="s">
        <v>302</v>
      </c>
      <c r="D4240" s="11" t="s">
        <v>243</v>
      </c>
      <c r="E4240" s="11"/>
      <c r="F4240" s="33" t="s">
        <v>608</v>
      </c>
      <c r="G4240" s="33" t="s">
        <v>608</v>
      </c>
      <c r="H4240" s="11" t="s">
        <v>7279</v>
      </c>
      <c r="I4240" s="68"/>
      <c r="J4240" s="68"/>
      <c r="K4240" s="68"/>
      <c r="L4240" s="68"/>
      <c r="M4240" s="68" t="s">
        <v>2040</v>
      </c>
      <c r="N4240" s="68"/>
      <c r="O4240" s="31" t="s">
        <v>5280</v>
      </c>
      <c r="P4240" s="31">
        <v>8.2000000000000003E-2</v>
      </c>
    </row>
    <row r="4241" spans="1:16" x14ac:dyDescent="0.35">
      <c r="A4241" s="2" t="s">
        <v>293</v>
      </c>
      <c r="B4241" s="27">
        <v>2</v>
      </c>
      <c r="C4241" s="2" t="s">
        <v>302</v>
      </c>
      <c r="D4241" s="11" t="s">
        <v>244</v>
      </c>
      <c r="E4241" s="11"/>
      <c r="F4241" s="33" t="s">
        <v>608</v>
      </c>
      <c r="G4241" s="33" t="s">
        <v>608</v>
      </c>
      <c r="H4241" s="11" t="s">
        <v>7269</v>
      </c>
      <c r="I4241" s="67"/>
      <c r="J4241" s="67"/>
      <c r="K4241" s="67"/>
      <c r="L4241" s="67"/>
      <c r="M4241" s="67"/>
      <c r="N4241" s="67"/>
      <c r="O4241" s="31" t="s">
        <v>1791</v>
      </c>
      <c r="P4241" s="31">
        <v>2.9000000000000001E-2</v>
      </c>
    </row>
    <row r="4242" spans="1:16" x14ac:dyDescent="0.35">
      <c r="A4242" s="2" t="s">
        <v>293</v>
      </c>
      <c r="B4242" s="27">
        <v>2</v>
      </c>
      <c r="C4242" s="2" t="s">
        <v>302</v>
      </c>
      <c r="D4242" s="11" t="s">
        <v>244</v>
      </c>
      <c r="E4242" s="11"/>
      <c r="F4242" s="33" t="s">
        <v>608</v>
      </c>
      <c r="G4242" s="33" t="s">
        <v>608</v>
      </c>
      <c r="H4242" s="11" t="s">
        <v>7279</v>
      </c>
      <c r="I4242" s="68"/>
      <c r="J4242" s="68"/>
      <c r="K4242" s="68"/>
      <c r="L4242" s="68"/>
      <c r="M4242" s="68" t="s">
        <v>2040</v>
      </c>
      <c r="N4242" s="68"/>
      <c r="O4242" s="31" t="s">
        <v>5281</v>
      </c>
      <c r="P4242" s="31">
        <v>2.3E-2</v>
      </c>
    </row>
    <row r="4243" spans="1:16" x14ac:dyDescent="0.35">
      <c r="A4243" s="2" t="s">
        <v>293</v>
      </c>
      <c r="B4243" s="27">
        <v>2</v>
      </c>
      <c r="C4243" s="2" t="s">
        <v>302</v>
      </c>
      <c r="D4243" s="11" t="s">
        <v>244</v>
      </c>
      <c r="E4243" s="11"/>
      <c r="F4243" s="33" t="s">
        <v>608</v>
      </c>
      <c r="G4243" s="33" t="s">
        <v>608</v>
      </c>
      <c r="H4243" s="11" t="s">
        <v>7288</v>
      </c>
      <c r="I4243" s="68"/>
      <c r="J4243" s="68"/>
      <c r="K4243" s="68"/>
      <c r="L4243" s="68"/>
      <c r="M4243" s="68"/>
      <c r="N4243" s="68" t="s">
        <v>2040</v>
      </c>
      <c r="O4243" s="31" t="s">
        <v>5282</v>
      </c>
      <c r="P4243" s="31">
        <v>2.3E-2</v>
      </c>
    </row>
    <row r="4244" spans="1:16" x14ac:dyDescent="0.35">
      <c r="A4244" s="2" t="s">
        <v>293</v>
      </c>
      <c r="B4244" s="27">
        <v>2</v>
      </c>
      <c r="C4244" s="2" t="s">
        <v>302</v>
      </c>
      <c r="D4244" s="11" t="s">
        <v>244</v>
      </c>
      <c r="E4244" s="11"/>
      <c r="F4244" s="33" t="s">
        <v>608</v>
      </c>
      <c r="G4244" s="33" t="s">
        <v>608</v>
      </c>
      <c r="H4244" s="11" t="s">
        <v>7276</v>
      </c>
      <c r="I4244" s="68"/>
      <c r="J4244" s="68"/>
      <c r="K4244" s="68"/>
      <c r="L4244" s="68"/>
      <c r="M4244" s="68" t="s">
        <v>2040</v>
      </c>
      <c r="N4244" s="68" t="s">
        <v>2040</v>
      </c>
      <c r="O4244" s="31" t="s">
        <v>5283</v>
      </c>
      <c r="P4244" s="31">
        <v>1.7000000000000001E-2</v>
      </c>
    </row>
    <row r="4245" spans="1:16" x14ac:dyDescent="0.35">
      <c r="A4245" s="2" t="s">
        <v>293</v>
      </c>
      <c r="B4245" s="27">
        <v>2</v>
      </c>
      <c r="C4245" s="2" t="s">
        <v>302</v>
      </c>
      <c r="D4245" s="11" t="s">
        <v>296</v>
      </c>
      <c r="E4245" s="11"/>
      <c r="F4245" s="11" t="s">
        <v>252</v>
      </c>
      <c r="G4245" s="11" t="s">
        <v>99</v>
      </c>
      <c r="H4245" s="11" t="s">
        <v>7269</v>
      </c>
      <c r="I4245" s="68"/>
      <c r="J4245" s="68"/>
      <c r="K4245" s="68"/>
      <c r="L4245" s="68"/>
      <c r="M4245" s="68"/>
      <c r="N4245" s="68"/>
      <c r="O4245" s="31" t="s">
        <v>1792</v>
      </c>
      <c r="P4245" s="31">
        <v>1E-3</v>
      </c>
    </row>
    <row r="4246" spans="1:16" x14ac:dyDescent="0.35">
      <c r="A4246" s="2" t="s">
        <v>293</v>
      </c>
      <c r="B4246" s="27">
        <v>2</v>
      </c>
      <c r="C4246" s="2" t="s">
        <v>302</v>
      </c>
      <c r="D4246" s="11" t="s">
        <v>296</v>
      </c>
      <c r="E4246" s="11"/>
      <c r="F4246" s="11" t="s">
        <v>252</v>
      </c>
      <c r="G4246" s="11" t="s">
        <v>99</v>
      </c>
      <c r="H4246" s="11" t="s">
        <v>7279</v>
      </c>
      <c r="I4246" s="68"/>
      <c r="J4246" s="68"/>
      <c r="K4246" s="68"/>
      <c r="L4246" s="68"/>
      <c r="M4246" s="68" t="s">
        <v>2040</v>
      </c>
      <c r="N4246" s="68"/>
      <c r="O4246" s="31" t="s">
        <v>5284</v>
      </c>
      <c r="P4246" s="31">
        <v>1E-3</v>
      </c>
    </row>
    <row r="4247" spans="1:16" x14ac:dyDescent="0.35">
      <c r="A4247" s="2" t="s">
        <v>293</v>
      </c>
      <c r="B4247" s="27">
        <v>2</v>
      </c>
      <c r="C4247" s="2" t="s">
        <v>302</v>
      </c>
      <c r="D4247" s="11" t="s">
        <v>296</v>
      </c>
      <c r="E4247" s="11"/>
      <c r="F4247" s="11" t="s">
        <v>252</v>
      </c>
      <c r="G4247" s="11" t="s">
        <v>99</v>
      </c>
      <c r="H4247" s="11" t="s">
        <v>7288</v>
      </c>
      <c r="I4247" s="68"/>
      <c r="J4247" s="68"/>
      <c r="K4247" s="68"/>
      <c r="L4247" s="68"/>
      <c r="M4247" s="68"/>
      <c r="N4247" s="68" t="s">
        <v>2040</v>
      </c>
      <c r="O4247" s="31" t="s">
        <v>5285</v>
      </c>
      <c r="P4247" s="31">
        <v>1E-3</v>
      </c>
    </row>
    <row r="4248" spans="1:16" x14ac:dyDescent="0.35">
      <c r="A4248" s="2" t="s">
        <v>293</v>
      </c>
      <c r="B4248" s="27">
        <v>2</v>
      </c>
      <c r="C4248" s="2" t="s">
        <v>302</v>
      </c>
      <c r="D4248" s="11" t="s">
        <v>296</v>
      </c>
      <c r="E4248" s="11"/>
      <c r="F4248" s="11" t="s">
        <v>252</v>
      </c>
      <c r="G4248" s="11" t="s">
        <v>99</v>
      </c>
      <c r="H4248" s="11" t="s">
        <v>7276</v>
      </c>
      <c r="I4248" s="68"/>
      <c r="J4248" s="68"/>
      <c r="K4248" s="68"/>
      <c r="L4248" s="68"/>
      <c r="M4248" s="68" t="s">
        <v>2040</v>
      </c>
      <c r="N4248" s="68" t="s">
        <v>2040</v>
      </c>
      <c r="O4248" s="31" t="s">
        <v>5286</v>
      </c>
      <c r="P4248" s="31">
        <v>1E-3</v>
      </c>
    </row>
    <row r="4249" spans="1:16" x14ac:dyDescent="0.35">
      <c r="A4249" s="2" t="s">
        <v>293</v>
      </c>
      <c r="B4249" s="27">
        <v>2</v>
      </c>
      <c r="C4249" s="2" t="s">
        <v>302</v>
      </c>
      <c r="D4249" s="11" t="s">
        <v>296</v>
      </c>
      <c r="E4249" s="11"/>
      <c r="F4249" s="11" t="s">
        <v>252</v>
      </c>
      <c r="G4249" s="11" t="s">
        <v>659</v>
      </c>
      <c r="H4249" s="11" t="s">
        <v>7269</v>
      </c>
      <c r="I4249" s="68"/>
      <c r="J4249" s="68"/>
      <c r="K4249" s="68"/>
      <c r="L4249" s="68"/>
      <c r="M4249" s="68"/>
      <c r="N4249" s="68"/>
      <c r="O4249" s="31" t="s">
        <v>1793</v>
      </c>
      <c r="P4249" s="31">
        <v>1E-3</v>
      </c>
    </row>
    <row r="4250" spans="1:16" x14ac:dyDescent="0.35">
      <c r="A4250" s="2" t="s">
        <v>293</v>
      </c>
      <c r="B4250" s="27">
        <v>2</v>
      </c>
      <c r="C4250" s="2" t="s">
        <v>302</v>
      </c>
      <c r="D4250" s="11" t="s">
        <v>296</v>
      </c>
      <c r="E4250" s="11"/>
      <c r="F4250" s="11" t="s">
        <v>252</v>
      </c>
      <c r="G4250" s="11" t="s">
        <v>659</v>
      </c>
      <c r="H4250" s="11" t="s">
        <v>7279</v>
      </c>
      <c r="I4250" s="68"/>
      <c r="J4250" s="68"/>
      <c r="K4250" s="68"/>
      <c r="L4250" s="68"/>
      <c r="M4250" s="68" t="s">
        <v>2040</v>
      </c>
      <c r="N4250" s="68"/>
      <c r="O4250" s="31" t="s">
        <v>5287</v>
      </c>
      <c r="P4250" s="31">
        <v>1E-3</v>
      </c>
    </row>
    <row r="4251" spans="1:16" x14ac:dyDescent="0.35">
      <c r="A4251" s="2" t="s">
        <v>293</v>
      </c>
      <c r="B4251" s="27">
        <v>2</v>
      </c>
      <c r="C4251" s="2" t="s">
        <v>302</v>
      </c>
      <c r="D4251" s="11" t="s">
        <v>296</v>
      </c>
      <c r="E4251" s="11"/>
      <c r="F4251" s="11" t="s">
        <v>252</v>
      </c>
      <c r="G4251" s="11" t="s">
        <v>659</v>
      </c>
      <c r="H4251" s="11" t="s">
        <v>7288</v>
      </c>
      <c r="I4251" s="68"/>
      <c r="J4251" s="68"/>
      <c r="K4251" s="68"/>
      <c r="L4251" s="68"/>
      <c r="M4251" s="68"/>
      <c r="N4251" s="68" t="s">
        <v>2040</v>
      </c>
      <c r="O4251" s="31" t="s">
        <v>5288</v>
      </c>
      <c r="P4251" s="31">
        <v>1E-3</v>
      </c>
    </row>
    <row r="4252" spans="1:16" x14ac:dyDescent="0.35">
      <c r="A4252" s="2" t="s">
        <v>293</v>
      </c>
      <c r="B4252" s="27">
        <v>2</v>
      </c>
      <c r="C4252" s="2" t="s">
        <v>302</v>
      </c>
      <c r="D4252" s="11" t="s">
        <v>296</v>
      </c>
      <c r="E4252" s="11"/>
      <c r="F4252" s="11" t="s">
        <v>252</v>
      </c>
      <c r="G4252" s="11" t="s">
        <v>659</v>
      </c>
      <c r="H4252" s="11" t="s">
        <v>7276</v>
      </c>
      <c r="I4252" s="68"/>
      <c r="J4252" s="68"/>
      <c r="K4252" s="68"/>
      <c r="L4252" s="68"/>
      <c r="M4252" s="68" t="s">
        <v>2040</v>
      </c>
      <c r="N4252" s="68" t="s">
        <v>2040</v>
      </c>
      <c r="O4252" s="31" t="s">
        <v>5289</v>
      </c>
      <c r="P4252" s="31">
        <v>1E-3</v>
      </c>
    </row>
    <row r="4253" spans="1:16" x14ac:dyDescent="0.35">
      <c r="A4253" s="2" t="s">
        <v>293</v>
      </c>
      <c r="B4253" s="27">
        <v>2</v>
      </c>
      <c r="C4253" s="2" t="s">
        <v>302</v>
      </c>
      <c r="D4253" s="11" t="s">
        <v>296</v>
      </c>
      <c r="E4253" s="11"/>
      <c r="F4253" s="11" t="s">
        <v>253</v>
      </c>
      <c r="G4253" s="11" t="s">
        <v>99</v>
      </c>
      <c r="H4253" s="11" t="s">
        <v>7269</v>
      </c>
      <c r="I4253" s="68"/>
      <c r="J4253" s="68"/>
      <c r="K4253" s="68"/>
      <c r="L4253" s="68"/>
      <c r="M4253" s="68"/>
      <c r="N4253" s="68"/>
      <c r="O4253" s="31" t="s">
        <v>1794</v>
      </c>
      <c r="P4253" s="31">
        <v>2E-3</v>
      </c>
    </row>
    <row r="4254" spans="1:16" x14ac:dyDescent="0.35">
      <c r="A4254" s="2" t="s">
        <v>293</v>
      </c>
      <c r="B4254" s="27">
        <v>2</v>
      </c>
      <c r="C4254" s="2" t="s">
        <v>302</v>
      </c>
      <c r="D4254" s="11" t="s">
        <v>296</v>
      </c>
      <c r="E4254" s="11"/>
      <c r="F4254" s="11" t="s">
        <v>253</v>
      </c>
      <c r="G4254" s="11" t="s">
        <v>99</v>
      </c>
      <c r="H4254" s="11" t="s">
        <v>7279</v>
      </c>
      <c r="I4254" s="68"/>
      <c r="J4254" s="68"/>
      <c r="K4254" s="68"/>
      <c r="L4254" s="68"/>
      <c r="M4254" s="68" t="s">
        <v>2040</v>
      </c>
      <c r="N4254" s="68"/>
      <c r="O4254" s="31" t="s">
        <v>5290</v>
      </c>
      <c r="P4254" s="31">
        <v>2E-3</v>
      </c>
    </row>
    <row r="4255" spans="1:16" x14ac:dyDescent="0.35">
      <c r="A4255" s="2" t="s">
        <v>293</v>
      </c>
      <c r="B4255" s="27">
        <v>2</v>
      </c>
      <c r="C4255" s="2" t="s">
        <v>302</v>
      </c>
      <c r="D4255" s="11" t="s">
        <v>296</v>
      </c>
      <c r="E4255" s="11"/>
      <c r="F4255" s="11" t="s">
        <v>253</v>
      </c>
      <c r="G4255" s="11" t="s">
        <v>99</v>
      </c>
      <c r="H4255" s="11" t="s">
        <v>7288</v>
      </c>
      <c r="I4255" s="68"/>
      <c r="J4255" s="68"/>
      <c r="K4255" s="68"/>
      <c r="L4255" s="68"/>
      <c r="M4255" s="68"/>
      <c r="N4255" s="68" t="s">
        <v>2040</v>
      </c>
      <c r="O4255" s="31" t="s">
        <v>5291</v>
      </c>
      <c r="P4255" s="31">
        <v>2E-3</v>
      </c>
    </row>
    <row r="4256" spans="1:16" x14ac:dyDescent="0.35">
      <c r="A4256" s="2" t="s">
        <v>293</v>
      </c>
      <c r="B4256" s="27">
        <v>2</v>
      </c>
      <c r="C4256" s="2" t="s">
        <v>302</v>
      </c>
      <c r="D4256" s="11" t="s">
        <v>296</v>
      </c>
      <c r="E4256" s="11"/>
      <c r="F4256" s="11" t="s">
        <v>253</v>
      </c>
      <c r="G4256" s="11" t="s">
        <v>99</v>
      </c>
      <c r="H4256" s="11" t="s">
        <v>7276</v>
      </c>
      <c r="I4256" s="68"/>
      <c r="J4256" s="68"/>
      <c r="K4256" s="68"/>
      <c r="L4256" s="68"/>
      <c r="M4256" s="68" t="s">
        <v>2040</v>
      </c>
      <c r="N4256" s="68" t="s">
        <v>2040</v>
      </c>
      <c r="O4256" s="31" t="s">
        <v>5292</v>
      </c>
      <c r="P4256" s="31">
        <v>1E-3</v>
      </c>
    </row>
    <row r="4257" spans="1:16" x14ac:dyDescent="0.35">
      <c r="A4257" s="2" t="s">
        <v>293</v>
      </c>
      <c r="B4257" s="27">
        <v>2</v>
      </c>
      <c r="C4257" s="2" t="s">
        <v>302</v>
      </c>
      <c r="D4257" s="11" t="s">
        <v>296</v>
      </c>
      <c r="E4257" s="11"/>
      <c r="F4257" s="11" t="s">
        <v>253</v>
      </c>
      <c r="G4257" s="11" t="s">
        <v>659</v>
      </c>
      <c r="H4257" s="11" t="s">
        <v>7269</v>
      </c>
      <c r="I4257" s="68"/>
      <c r="J4257" s="68"/>
      <c r="K4257" s="68"/>
      <c r="L4257" s="68"/>
      <c r="M4257" s="68"/>
      <c r="N4257" s="68"/>
      <c r="O4257" s="31" t="s">
        <v>1795</v>
      </c>
      <c r="P4257" s="31">
        <v>3.0000000000000001E-3</v>
      </c>
    </row>
    <row r="4258" spans="1:16" x14ac:dyDescent="0.35">
      <c r="A4258" s="2" t="s">
        <v>293</v>
      </c>
      <c r="B4258" s="27">
        <v>2</v>
      </c>
      <c r="C4258" s="2" t="s">
        <v>302</v>
      </c>
      <c r="D4258" s="11" t="s">
        <v>296</v>
      </c>
      <c r="E4258" s="11"/>
      <c r="F4258" s="11" t="s">
        <v>253</v>
      </c>
      <c r="G4258" s="11" t="s">
        <v>659</v>
      </c>
      <c r="H4258" s="11" t="s">
        <v>7279</v>
      </c>
      <c r="I4258" s="68"/>
      <c r="J4258" s="68"/>
      <c r="K4258" s="68"/>
      <c r="L4258" s="68"/>
      <c r="M4258" s="68" t="s">
        <v>2040</v>
      </c>
      <c r="N4258" s="68"/>
      <c r="O4258" s="31" t="s">
        <v>5293</v>
      </c>
      <c r="P4258" s="31">
        <v>2E-3</v>
      </c>
    </row>
    <row r="4259" spans="1:16" x14ac:dyDescent="0.35">
      <c r="A4259" s="2" t="s">
        <v>293</v>
      </c>
      <c r="B4259" s="27">
        <v>2</v>
      </c>
      <c r="C4259" s="2" t="s">
        <v>302</v>
      </c>
      <c r="D4259" s="11" t="s">
        <v>296</v>
      </c>
      <c r="E4259" s="11"/>
      <c r="F4259" s="11" t="s">
        <v>253</v>
      </c>
      <c r="G4259" s="11" t="s">
        <v>659</v>
      </c>
      <c r="H4259" s="11" t="s">
        <v>7288</v>
      </c>
      <c r="I4259" s="68"/>
      <c r="J4259" s="68"/>
      <c r="K4259" s="68"/>
      <c r="L4259" s="68"/>
      <c r="M4259" s="68"/>
      <c r="N4259" s="68" t="s">
        <v>2040</v>
      </c>
      <c r="O4259" s="31" t="s">
        <v>5294</v>
      </c>
      <c r="P4259" s="31">
        <v>2E-3</v>
      </c>
    </row>
    <row r="4260" spans="1:16" x14ac:dyDescent="0.35">
      <c r="A4260" s="2" t="s">
        <v>293</v>
      </c>
      <c r="B4260" s="27">
        <v>2</v>
      </c>
      <c r="C4260" s="2" t="s">
        <v>302</v>
      </c>
      <c r="D4260" s="11" t="s">
        <v>296</v>
      </c>
      <c r="E4260" s="11"/>
      <c r="F4260" s="11" t="s">
        <v>253</v>
      </c>
      <c r="G4260" s="11" t="s">
        <v>659</v>
      </c>
      <c r="H4260" s="11" t="s">
        <v>7276</v>
      </c>
      <c r="I4260" s="68"/>
      <c r="J4260" s="68"/>
      <c r="K4260" s="68"/>
      <c r="L4260" s="68"/>
      <c r="M4260" s="68" t="s">
        <v>2040</v>
      </c>
      <c r="N4260" s="68" t="s">
        <v>2040</v>
      </c>
      <c r="O4260" s="31" t="s">
        <v>5295</v>
      </c>
      <c r="P4260" s="31">
        <v>2E-3</v>
      </c>
    </row>
    <row r="4261" spans="1:16" x14ac:dyDescent="0.35">
      <c r="A4261" s="2" t="s">
        <v>293</v>
      </c>
      <c r="B4261" s="27">
        <v>2</v>
      </c>
      <c r="C4261" s="2" t="s">
        <v>302</v>
      </c>
      <c r="D4261" s="11" t="s">
        <v>296</v>
      </c>
      <c r="E4261" s="11"/>
      <c r="F4261" s="11" t="s">
        <v>254</v>
      </c>
      <c r="G4261" s="11" t="s">
        <v>99</v>
      </c>
      <c r="H4261" s="11" t="s">
        <v>7269</v>
      </c>
      <c r="I4261" s="68"/>
      <c r="J4261" s="68"/>
      <c r="K4261" s="68"/>
      <c r="L4261" s="68"/>
      <c r="M4261" s="68"/>
      <c r="N4261" s="68"/>
      <c r="O4261" s="31" t="s">
        <v>1796</v>
      </c>
      <c r="P4261" s="31">
        <v>3.0000000000000001E-3</v>
      </c>
    </row>
    <row r="4262" spans="1:16" x14ac:dyDescent="0.35">
      <c r="A4262" s="2" t="s">
        <v>293</v>
      </c>
      <c r="B4262" s="27">
        <v>2</v>
      </c>
      <c r="C4262" s="2" t="s">
        <v>302</v>
      </c>
      <c r="D4262" s="11" t="s">
        <v>296</v>
      </c>
      <c r="E4262" s="11"/>
      <c r="F4262" s="11" t="s">
        <v>254</v>
      </c>
      <c r="G4262" s="11" t="s">
        <v>99</v>
      </c>
      <c r="H4262" s="11" t="s">
        <v>7279</v>
      </c>
      <c r="I4262" s="68"/>
      <c r="J4262" s="68"/>
      <c r="K4262" s="68"/>
      <c r="L4262" s="68"/>
      <c r="M4262" s="68" t="s">
        <v>2040</v>
      </c>
      <c r="N4262" s="68"/>
      <c r="O4262" s="31" t="s">
        <v>5296</v>
      </c>
      <c r="P4262" s="31">
        <v>2E-3</v>
      </c>
    </row>
    <row r="4263" spans="1:16" x14ac:dyDescent="0.35">
      <c r="A4263" s="2" t="s">
        <v>293</v>
      </c>
      <c r="B4263" s="27">
        <v>2</v>
      </c>
      <c r="C4263" s="2" t="s">
        <v>302</v>
      </c>
      <c r="D4263" s="11" t="s">
        <v>296</v>
      </c>
      <c r="E4263" s="11"/>
      <c r="F4263" s="11" t="s">
        <v>254</v>
      </c>
      <c r="G4263" s="11" t="s">
        <v>99</v>
      </c>
      <c r="H4263" s="11" t="s">
        <v>7288</v>
      </c>
      <c r="I4263" s="68"/>
      <c r="J4263" s="68"/>
      <c r="K4263" s="68"/>
      <c r="L4263" s="68"/>
      <c r="M4263" s="68"/>
      <c r="N4263" s="68" t="s">
        <v>2040</v>
      </c>
      <c r="O4263" s="31" t="s">
        <v>5297</v>
      </c>
      <c r="P4263" s="31">
        <v>2E-3</v>
      </c>
    </row>
    <row r="4264" spans="1:16" x14ac:dyDescent="0.35">
      <c r="A4264" s="2" t="s">
        <v>293</v>
      </c>
      <c r="B4264" s="27">
        <v>2</v>
      </c>
      <c r="C4264" s="2" t="s">
        <v>302</v>
      </c>
      <c r="D4264" s="11" t="s">
        <v>296</v>
      </c>
      <c r="E4264" s="11"/>
      <c r="F4264" s="11" t="s">
        <v>254</v>
      </c>
      <c r="G4264" s="11" t="s">
        <v>99</v>
      </c>
      <c r="H4264" s="11" t="s">
        <v>7276</v>
      </c>
      <c r="I4264" s="68"/>
      <c r="J4264" s="68"/>
      <c r="K4264" s="68"/>
      <c r="L4264" s="68"/>
      <c r="M4264" s="68" t="s">
        <v>2040</v>
      </c>
      <c r="N4264" s="68" t="s">
        <v>2040</v>
      </c>
      <c r="O4264" s="31" t="s">
        <v>5298</v>
      </c>
      <c r="P4264" s="31">
        <v>2E-3</v>
      </c>
    </row>
    <row r="4265" spans="1:16" x14ac:dyDescent="0.35">
      <c r="A4265" s="2" t="s">
        <v>293</v>
      </c>
      <c r="B4265" s="27">
        <v>2</v>
      </c>
      <c r="C4265" s="2" t="s">
        <v>302</v>
      </c>
      <c r="D4265" s="11" t="s">
        <v>296</v>
      </c>
      <c r="E4265" s="11"/>
      <c r="F4265" s="11" t="s">
        <v>254</v>
      </c>
      <c r="G4265" s="11" t="s">
        <v>659</v>
      </c>
      <c r="H4265" s="11" t="s">
        <v>7269</v>
      </c>
      <c r="I4265" s="68"/>
      <c r="J4265" s="68"/>
      <c r="K4265" s="68"/>
      <c r="L4265" s="68"/>
      <c r="M4265" s="68"/>
      <c r="N4265" s="68"/>
      <c r="O4265" s="31" t="s">
        <v>1797</v>
      </c>
      <c r="P4265" s="31">
        <v>4.0000000000000001E-3</v>
      </c>
    </row>
    <row r="4266" spans="1:16" x14ac:dyDescent="0.35">
      <c r="A4266" s="2" t="s">
        <v>293</v>
      </c>
      <c r="B4266" s="27">
        <v>2</v>
      </c>
      <c r="C4266" s="2" t="s">
        <v>302</v>
      </c>
      <c r="D4266" s="11" t="s">
        <v>296</v>
      </c>
      <c r="E4266" s="11"/>
      <c r="F4266" s="11" t="s">
        <v>254</v>
      </c>
      <c r="G4266" s="11" t="s">
        <v>659</v>
      </c>
      <c r="H4266" s="11" t="s">
        <v>7279</v>
      </c>
      <c r="I4266" s="68"/>
      <c r="J4266" s="68"/>
      <c r="K4266" s="68"/>
      <c r="L4266" s="68"/>
      <c r="M4266" s="68" t="s">
        <v>2040</v>
      </c>
      <c r="N4266" s="68"/>
      <c r="O4266" s="31" t="s">
        <v>5299</v>
      </c>
      <c r="P4266" s="31">
        <v>3.0000000000000001E-3</v>
      </c>
    </row>
    <row r="4267" spans="1:16" x14ac:dyDescent="0.35">
      <c r="A4267" s="2" t="s">
        <v>293</v>
      </c>
      <c r="B4267" s="27">
        <v>2</v>
      </c>
      <c r="C4267" s="2" t="s">
        <v>302</v>
      </c>
      <c r="D4267" s="11" t="s">
        <v>296</v>
      </c>
      <c r="E4267" s="11"/>
      <c r="F4267" s="11" t="s">
        <v>254</v>
      </c>
      <c r="G4267" s="11" t="s">
        <v>659</v>
      </c>
      <c r="H4267" s="11" t="s">
        <v>7288</v>
      </c>
      <c r="I4267" s="68"/>
      <c r="J4267" s="68"/>
      <c r="K4267" s="68"/>
      <c r="L4267" s="68"/>
      <c r="M4267" s="68"/>
      <c r="N4267" s="68" t="s">
        <v>2040</v>
      </c>
      <c r="O4267" s="31" t="s">
        <v>5300</v>
      </c>
      <c r="P4267" s="31">
        <v>3.0000000000000001E-3</v>
      </c>
    </row>
    <row r="4268" spans="1:16" x14ac:dyDescent="0.35">
      <c r="A4268" s="2" t="s">
        <v>293</v>
      </c>
      <c r="B4268" s="27">
        <v>2</v>
      </c>
      <c r="C4268" s="2" t="s">
        <v>302</v>
      </c>
      <c r="D4268" s="11" t="s">
        <v>296</v>
      </c>
      <c r="E4268" s="11"/>
      <c r="F4268" s="11" t="s">
        <v>254</v>
      </c>
      <c r="G4268" s="11" t="s">
        <v>659</v>
      </c>
      <c r="H4268" s="11" t="s">
        <v>7276</v>
      </c>
      <c r="I4268" s="68"/>
      <c r="J4268" s="68"/>
      <c r="K4268" s="68"/>
      <c r="L4268" s="68"/>
      <c r="M4268" s="68" t="s">
        <v>2040</v>
      </c>
      <c r="N4268" s="68" t="s">
        <v>2040</v>
      </c>
      <c r="O4268" s="31" t="s">
        <v>5301</v>
      </c>
      <c r="P4268" s="31">
        <v>2E-3</v>
      </c>
    </row>
    <row r="4269" spans="1:16" x14ac:dyDescent="0.35">
      <c r="A4269" s="2" t="s">
        <v>293</v>
      </c>
      <c r="B4269" s="27">
        <v>2</v>
      </c>
      <c r="C4269" s="2" t="s">
        <v>302</v>
      </c>
      <c r="D4269" s="11" t="s">
        <v>296</v>
      </c>
      <c r="E4269" s="11"/>
      <c r="F4269" s="11" t="s">
        <v>255</v>
      </c>
      <c r="G4269" s="11" t="s">
        <v>99</v>
      </c>
      <c r="H4269" s="11" t="s">
        <v>7269</v>
      </c>
      <c r="I4269" s="68"/>
      <c r="J4269" s="68"/>
      <c r="K4269" s="68"/>
      <c r="L4269" s="68"/>
      <c r="M4269" s="68"/>
      <c r="N4269" s="68"/>
      <c r="O4269" s="31" t="s">
        <v>1798</v>
      </c>
      <c r="P4269" s="31">
        <v>8.0000000000000002E-3</v>
      </c>
    </row>
    <row r="4270" spans="1:16" x14ac:dyDescent="0.35">
      <c r="A4270" s="2" t="s">
        <v>293</v>
      </c>
      <c r="B4270" s="27">
        <v>2</v>
      </c>
      <c r="C4270" s="2" t="s">
        <v>302</v>
      </c>
      <c r="D4270" s="11" t="s">
        <v>296</v>
      </c>
      <c r="E4270" s="11"/>
      <c r="F4270" s="11" t="s">
        <v>255</v>
      </c>
      <c r="G4270" s="11" t="s">
        <v>99</v>
      </c>
      <c r="H4270" s="11" t="s">
        <v>7279</v>
      </c>
      <c r="I4270" s="68"/>
      <c r="J4270" s="68"/>
      <c r="K4270" s="68"/>
      <c r="L4270" s="68"/>
      <c r="M4270" s="68" t="s">
        <v>2040</v>
      </c>
      <c r="N4270" s="68"/>
      <c r="O4270" s="31" t="s">
        <v>5302</v>
      </c>
      <c r="P4270" s="31">
        <v>6.0000000000000001E-3</v>
      </c>
    </row>
    <row r="4271" spans="1:16" x14ac:dyDescent="0.35">
      <c r="A4271" s="2" t="s">
        <v>293</v>
      </c>
      <c r="B4271" s="27">
        <v>2</v>
      </c>
      <c r="C4271" s="2" t="s">
        <v>302</v>
      </c>
      <c r="D4271" s="11" t="s">
        <v>296</v>
      </c>
      <c r="E4271" s="11"/>
      <c r="F4271" s="11" t="s">
        <v>255</v>
      </c>
      <c r="G4271" s="11" t="s">
        <v>99</v>
      </c>
      <c r="H4271" s="11" t="s">
        <v>7288</v>
      </c>
      <c r="I4271" s="68"/>
      <c r="J4271" s="68"/>
      <c r="K4271" s="68"/>
      <c r="L4271" s="68"/>
      <c r="M4271" s="68"/>
      <c r="N4271" s="68" t="s">
        <v>2040</v>
      </c>
      <c r="O4271" s="31" t="s">
        <v>5303</v>
      </c>
      <c r="P4271" s="31">
        <v>6.0000000000000001E-3</v>
      </c>
    </row>
    <row r="4272" spans="1:16" x14ac:dyDescent="0.35">
      <c r="A4272" s="2" t="s">
        <v>293</v>
      </c>
      <c r="B4272" s="27">
        <v>2</v>
      </c>
      <c r="C4272" s="2" t="s">
        <v>302</v>
      </c>
      <c r="D4272" s="11" t="s">
        <v>296</v>
      </c>
      <c r="E4272" s="11"/>
      <c r="F4272" s="11" t="s">
        <v>255</v>
      </c>
      <c r="G4272" s="11" t="s">
        <v>99</v>
      </c>
      <c r="H4272" s="11" t="s">
        <v>7276</v>
      </c>
      <c r="I4272" s="68"/>
      <c r="J4272" s="68"/>
      <c r="K4272" s="68"/>
      <c r="L4272" s="68"/>
      <c r="M4272" s="68" t="s">
        <v>2040</v>
      </c>
      <c r="N4272" s="68" t="s">
        <v>2040</v>
      </c>
      <c r="O4272" s="31" t="s">
        <v>5304</v>
      </c>
      <c r="P4272" s="31">
        <v>5.0000000000000001E-3</v>
      </c>
    </row>
    <row r="4273" spans="1:16" x14ac:dyDescent="0.35">
      <c r="A4273" s="2" t="s">
        <v>293</v>
      </c>
      <c r="B4273" s="27">
        <v>2</v>
      </c>
      <c r="C4273" s="2" t="s">
        <v>302</v>
      </c>
      <c r="D4273" s="11" t="s">
        <v>296</v>
      </c>
      <c r="E4273" s="11"/>
      <c r="F4273" s="11" t="s">
        <v>255</v>
      </c>
      <c r="G4273" s="11" t="s">
        <v>659</v>
      </c>
      <c r="H4273" s="11" t="s">
        <v>7269</v>
      </c>
      <c r="I4273" s="68"/>
      <c r="J4273" s="68"/>
      <c r="K4273" s="68"/>
      <c r="L4273" s="68"/>
      <c r="M4273" s="68"/>
      <c r="N4273" s="68"/>
      <c r="O4273" s="31" t="s">
        <v>1799</v>
      </c>
      <c r="P4273" s="31">
        <v>1.4999999999999999E-2</v>
      </c>
    </row>
    <row r="4274" spans="1:16" x14ac:dyDescent="0.35">
      <c r="A4274" s="2" t="s">
        <v>293</v>
      </c>
      <c r="B4274" s="27">
        <v>2</v>
      </c>
      <c r="C4274" s="2" t="s">
        <v>302</v>
      </c>
      <c r="D4274" s="11" t="s">
        <v>296</v>
      </c>
      <c r="E4274" s="11"/>
      <c r="F4274" s="11" t="s">
        <v>255</v>
      </c>
      <c r="G4274" s="11" t="s">
        <v>659</v>
      </c>
      <c r="H4274" s="11" t="s">
        <v>7279</v>
      </c>
      <c r="I4274" s="68"/>
      <c r="J4274" s="68"/>
      <c r="K4274" s="68"/>
      <c r="L4274" s="68"/>
      <c r="M4274" s="68" t="s">
        <v>2040</v>
      </c>
      <c r="N4274" s="68"/>
      <c r="O4274" s="31" t="s">
        <v>5305</v>
      </c>
      <c r="P4274" s="31">
        <v>1.2E-2</v>
      </c>
    </row>
    <row r="4275" spans="1:16" x14ac:dyDescent="0.35">
      <c r="A4275" s="2" t="s">
        <v>293</v>
      </c>
      <c r="B4275" s="27">
        <v>2</v>
      </c>
      <c r="C4275" s="2" t="s">
        <v>302</v>
      </c>
      <c r="D4275" s="11" t="s">
        <v>296</v>
      </c>
      <c r="E4275" s="11"/>
      <c r="F4275" s="11" t="s">
        <v>255</v>
      </c>
      <c r="G4275" s="11" t="s">
        <v>659</v>
      </c>
      <c r="H4275" s="11" t="s">
        <v>7288</v>
      </c>
      <c r="I4275" s="68"/>
      <c r="J4275" s="68"/>
      <c r="K4275" s="68"/>
      <c r="L4275" s="68"/>
      <c r="M4275" s="68"/>
      <c r="N4275" s="68" t="s">
        <v>2040</v>
      </c>
      <c r="O4275" s="31" t="s">
        <v>5306</v>
      </c>
      <c r="P4275" s="31">
        <v>1.2E-2</v>
      </c>
    </row>
    <row r="4276" spans="1:16" x14ac:dyDescent="0.35">
      <c r="A4276" s="2" t="s">
        <v>293</v>
      </c>
      <c r="B4276" s="27">
        <v>2</v>
      </c>
      <c r="C4276" s="2" t="s">
        <v>302</v>
      </c>
      <c r="D4276" s="11" t="s">
        <v>296</v>
      </c>
      <c r="E4276" s="11"/>
      <c r="F4276" s="11" t="s">
        <v>255</v>
      </c>
      <c r="G4276" s="11" t="s">
        <v>659</v>
      </c>
      <c r="H4276" s="11" t="s">
        <v>7276</v>
      </c>
      <c r="I4276" s="68"/>
      <c r="J4276" s="68"/>
      <c r="K4276" s="68"/>
      <c r="L4276" s="68"/>
      <c r="M4276" s="68" t="s">
        <v>2040</v>
      </c>
      <c r="N4276" s="68" t="s">
        <v>2040</v>
      </c>
      <c r="O4276" s="31" t="s">
        <v>5307</v>
      </c>
      <c r="P4276" s="31">
        <v>8.9999999999999993E-3</v>
      </c>
    </row>
    <row r="4277" spans="1:16" x14ac:dyDescent="0.35">
      <c r="A4277" s="2" t="s">
        <v>293</v>
      </c>
      <c r="B4277" s="27">
        <v>2</v>
      </c>
      <c r="C4277" s="2" t="s">
        <v>302</v>
      </c>
      <c r="D4277" s="11" t="s">
        <v>296</v>
      </c>
      <c r="E4277" s="11"/>
      <c r="F4277" s="11" t="s">
        <v>241</v>
      </c>
      <c r="G4277" s="11" t="s">
        <v>99</v>
      </c>
      <c r="H4277" s="11" t="s">
        <v>7269</v>
      </c>
      <c r="I4277" s="68"/>
      <c r="J4277" s="68"/>
      <c r="K4277" s="68"/>
      <c r="L4277" s="68"/>
      <c r="M4277" s="68"/>
      <c r="N4277" s="68"/>
      <c r="O4277" s="31" t="s">
        <v>1800</v>
      </c>
      <c r="P4277" s="31">
        <v>1.7000000000000001E-2</v>
      </c>
    </row>
    <row r="4278" spans="1:16" x14ac:dyDescent="0.35">
      <c r="A4278" s="2" t="s">
        <v>293</v>
      </c>
      <c r="B4278" s="27">
        <v>2</v>
      </c>
      <c r="C4278" s="2" t="s">
        <v>302</v>
      </c>
      <c r="D4278" s="11" t="s">
        <v>296</v>
      </c>
      <c r="E4278" s="11"/>
      <c r="F4278" s="11" t="s">
        <v>241</v>
      </c>
      <c r="G4278" s="11" t="s">
        <v>99</v>
      </c>
      <c r="H4278" s="11" t="s">
        <v>7279</v>
      </c>
      <c r="I4278" s="68"/>
      <c r="J4278" s="68"/>
      <c r="K4278" s="68"/>
      <c r="L4278" s="68"/>
      <c r="M4278" s="68" t="s">
        <v>2040</v>
      </c>
      <c r="N4278" s="68"/>
      <c r="O4278" s="31" t="s">
        <v>5308</v>
      </c>
      <c r="P4278" s="31">
        <v>1.4E-2</v>
      </c>
    </row>
    <row r="4279" spans="1:16" x14ac:dyDescent="0.35">
      <c r="A4279" s="2" t="s">
        <v>293</v>
      </c>
      <c r="B4279" s="27">
        <v>2</v>
      </c>
      <c r="C4279" s="2" t="s">
        <v>302</v>
      </c>
      <c r="D4279" s="11" t="s">
        <v>296</v>
      </c>
      <c r="E4279" s="11"/>
      <c r="F4279" s="11" t="s">
        <v>241</v>
      </c>
      <c r="G4279" s="11" t="s">
        <v>99</v>
      </c>
      <c r="H4279" s="11" t="s">
        <v>7288</v>
      </c>
      <c r="I4279" s="68"/>
      <c r="J4279" s="68"/>
      <c r="K4279" s="68"/>
      <c r="L4279" s="68"/>
      <c r="M4279" s="68"/>
      <c r="N4279" s="68" t="s">
        <v>2040</v>
      </c>
      <c r="O4279" s="31" t="s">
        <v>5309</v>
      </c>
      <c r="P4279" s="31">
        <v>1.4E-2</v>
      </c>
    </row>
    <row r="4280" spans="1:16" x14ac:dyDescent="0.35">
      <c r="A4280" s="2" t="s">
        <v>293</v>
      </c>
      <c r="B4280" s="27">
        <v>2</v>
      </c>
      <c r="C4280" s="2" t="s">
        <v>302</v>
      </c>
      <c r="D4280" s="11" t="s">
        <v>296</v>
      </c>
      <c r="E4280" s="11"/>
      <c r="F4280" s="11" t="s">
        <v>241</v>
      </c>
      <c r="G4280" s="11" t="s">
        <v>99</v>
      </c>
      <c r="H4280" s="11" t="s">
        <v>7276</v>
      </c>
      <c r="I4280" s="68"/>
      <c r="J4280" s="68"/>
      <c r="K4280" s="68"/>
      <c r="L4280" s="68"/>
      <c r="M4280" s="68" t="s">
        <v>2040</v>
      </c>
      <c r="N4280" s="68" t="s">
        <v>2040</v>
      </c>
      <c r="O4280" s="31" t="s">
        <v>5310</v>
      </c>
      <c r="P4280" s="31">
        <v>0.01</v>
      </c>
    </row>
    <row r="4281" spans="1:16" x14ac:dyDescent="0.35">
      <c r="A4281" s="2" t="s">
        <v>293</v>
      </c>
      <c r="B4281" s="27">
        <v>2</v>
      </c>
      <c r="C4281" s="2" t="s">
        <v>302</v>
      </c>
      <c r="D4281" s="11" t="s">
        <v>296</v>
      </c>
      <c r="E4281" s="11"/>
      <c r="F4281" s="11" t="s">
        <v>241</v>
      </c>
      <c r="G4281" s="11" t="s">
        <v>659</v>
      </c>
      <c r="H4281" s="11" t="s">
        <v>7269</v>
      </c>
      <c r="I4281" s="68"/>
      <c r="J4281" s="68"/>
      <c r="K4281" s="68"/>
      <c r="L4281" s="68"/>
      <c r="M4281" s="68"/>
      <c r="N4281" s="68"/>
      <c r="O4281" s="31" t="s">
        <v>1801</v>
      </c>
      <c r="P4281" s="31">
        <v>2.9000000000000001E-2</v>
      </c>
    </row>
    <row r="4282" spans="1:16" x14ac:dyDescent="0.35">
      <c r="A4282" s="2" t="s">
        <v>293</v>
      </c>
      <c r="B4282" s="27">
        <v>2</v>
      </c>
      <c r="C4282" s="2" t="s">
        <v>302</v>
      </c>
      <c r="D4282" s="11" t="s">
        <v>296</v>
      </c>
      <c r="E4282" s="11"/>
      <c r="F4282" s="11" t="s">
        <v>241</v>
      </c>
      <c r="G4282" s="11" t="s">
        <v>659</v>
      </c>
      <c r="H4282" s="11" t="s">
        <v>7279</v>
      </c>
      <c r="I4282" s="68"/>
      <c r="J4282" s="68"/>
      <c r="K4282" s="68"/>
      <c r="L4282" s="68"/>
      <c r="M4282" s="68" t="s">
        <v>2040</v>
      </c>
      <c r="N4282" s="68"/>
      <c r="O4282" s="31" t="s">
        <v>5311</v>
      </c>
      <c r="P4282" s="31">
        <v>2.3E-2</v>
      </c>
    </row>
    <row r="4283" spans="1:16" x14ac:dyDescent="0.35">
      <c r="A4283" s="2" t="s">
        <v>293</v>
      </c>
      <c r="B4283" s="27">
        <v>2</v>
      </c>
      <c r="C4283" s="2" t="s">
        <v>302</v>
      </c>
      <c r="D4283" s="11" t="s">
        <v>296</v>
      </c>
      <c r="E4283" s="11"/>
      <c r="F4283" s="11" t="s">
        <v>241</v>
      </c>
      <c r="G4283" s="11" t="s">
        <v>659</v>
      </c>
      <c r="H4283" s="11" t="s">
        <v>7288</v>
      </c>
      <c r="I4283" s="68"/>
      <c r="J4283" s="68"/>
      <c r="K4283" s="68"/>
      <c r="L4283" s="68"/>
      <c r="M4283" s="68"/>
      <c r="N4283" s="68" t="s">
        <v>2040</v>
      </c>
      <c r="O4283" s="31" t="s">
        <v>5312</v>
      </c>
      <c r="P4283" s="31">
        <v>2.3E-2</v>
      </c>
    </row>
    <row r="4284" spans="1:16" x14ac:dyDescent="0.35">
      <c r="A4284" s="2" t="s">
        <v>293</v>
      </c>
      <c r="B4284" s="27">
        <v>2</v>
      </c>
      <c r="C4284" s="2" t="s">
        <v>302</v>
      </c>
      <c r="D4284" s="11" t="s">
        <v>296</v>
      </c>
      <c r="E4284" s="11"/>
      <c r="F4284" s="11" t="s">
        <v>241</v>
      </c>
      <c r="G4284" s="11" t="s">
        <v>659</v>
      </c>
      <c r="H4284" s="11" t="s">
        <v>7276</v>
      </c>
      <c r="I4284" s="68"/>
      <c r="J4284" s="68"/>
      <c r="K4284" s="68"/>
      <c r="L4284" s="68"/>
      <c r="M4284" s="68" t="s">
        <v>2040</v>
      </c>
      <c r="N4284" s="68" t="s">
        <v>2040</v>
      </c>
      <c r="O4284" s="31" t="s">
        <v>5313</v>
      </c>
      <c r="P4284" s="31">
        <v>1.7000000000000001E-2</v>
      </c>
    </row>
    <row r="4285" spans="1:16" x14ac:dyDescent="0.35">
      <c r="A4285" s="2" t="s">
        <v>293</v>
      </c>
      <c r="B4285" s="27">
        <v>2</v>
      </c>
      <c r="C4285" s="2" t="s">
        <v>302</v>
      </c>
      <c r="D4285" s="11" t="s">
        <v>296</v>
      </c>
      <c r="E4285" s="11"/>
      <c r="F4285" s="11" t="s">
        <v>103</v>
      </c>
      <c r="G4285" s="11" t="s">
        <v>99</v>
      </c>
      <c r="H4285" s="11" t="s">
        <v>7269</v>
      </c>
      <c r="I4285" s="68"/>
      <c r="J4285" s="68"/>
      <c r="K4285" s="68"/>
      <c r="L4285" s="68"/>
      <c r="M4285" s="68"/>
      <c r="N4285" s="68"/>
      <c r="O4285" s="31" t="s">
        <v>1802</v>
      </c>
      <c r="P4285" s="31">
        <v>2.9000000000000001E-2</v>
      </c>
    </row>
    <row r="4286" spans="1:16" x14ac:dyDescent="0.35">
      <c r="A4286" s="2" t="s">
        <v>293</v>
      </c>
      <c r="B4286" s="27">
        <v>2</v>
      </c>
      <c r="C4286" s="2" t="s">
        <v>302</v>
      </c>
      <c r="D4286" s="11" t="s">
        <v>296</v>
      </c>
      <c r="E4286" s="11"/>
      <c r="F4286" s="11" t="s">
        <v>103</v>
      </c>
      <c r="G4286" s="11" t="s">
        <v>99</v>
      </c>
      <c r="H4286" s="11" t="s">
        <v>7279</v>
      </c>
      <c r="I4286" s="68"/>
      <c r="J4286" s="68"/>
      <c r="K4286" s="68"/>
      <c r="L4286" s="68"/>
      <c r="M4286" s="68" t="s">
        <v>2040</v>
      </c>
      <c r="N4286" s="68"/>
      <c r="O4286" s="31" t="s">
        <v>5314</v>
      </c>
      <c r="P4286" s="31">
        <v>2.3E-2</v>
      </c>
    </row>
    <row r="4287" spans="1:16" x14ac:dyDescent="0.35">
      <c r="A4287" s="2" t="s">
        <v>293</v>
      </c>
      <c r="B4287" s="27">
        <v>2</v>
      </c>
      <c r="C4287" s="2" t="s">
        <v>302</v>
      </c>
      <c r="D4287" s="11" t="s">
        <v>296</v>
      </c>
      <c r="E4287" s="11"/>
      <c r="F4287" s="11" t="s">
        <v>103</v>
      </c>
      <c r="G4287" s="11" t="s">
        <v>99</v>
      </c>
      <c r="H4287" s="11" t="s">
        <v>7288</v>
      </c>
      <c r="I4287" s="68"/>
      <c r="J4287" s="68"/>
      <c r="K4287" s="68"/>
      <c r="L4287" s="68"/>
      <c r="M4287" s="68"/>
      <c r="N4287" s="68" t="s">
        <v>2040</v>
      </c>
      <c r="O4287" s="31" t="s">
        <v>5315</v>
      </c>
      <c r="P4287" s="31">
        <v>2.3E-2</v>
      </c>
    </row>
    <row r="4288" spans="1:16" x14ac:dyDescent="0.35">
      <c r="A4288" s="2" t="s">
        <v>293</v>
      </c>
      <c r="B4288" s="27">
        <v>2</v>
      </c>
      <c r="C4288" s="2" t="s">
        <v>302</v>
      </c>
      <c r="D4288" s="11" t="s">
        <v>296</v>
      </c>
      <c r="E4288" s="11"/>
      <c r="F4288" s="11" t="s">
        <v>103</v>
      </c>
      <c r="G4288" s="11" t="s">
        <v>99</v>
      </c>
      <c r="H4288" s="11" t="s">
        <v>7276</v>
      </c>
      <c r="I4288" s="68"/>
      <c r="J4288" s="68"/>
      <c r="K4288" s="68"/>
      <c r="L4288" s="68"/>
      <c r="M4288" s="68" t="s">
        <v>2040</v>
      </c>
      <c r="N4288" s="68" t="s">
        <v>2040</v>
      </c>
      <c r="O4288" s="31" t="s">
        <v>5316</v>
      </c>
      <c r="P4288" s="31">
        <v>1.7000000000000001E-2</v>
      </c>
    </row>
    <row r="4289" spans="1:16" x14ac:dyDescent="0.35">
      <c r="A4289" s="2" t="s">
        <v>293</v>
      </c>
      <c r="B4289" s="27">
        <v>2</v>
      </c>
      <c r="C4289" s="2" t="s">
        <v>302</v>
      </c>
      <c r="D4289" s="11" t="s">
        <v>296</v>
      </c>
      <c r="E4289" s="11"/>
      <c r="F4289" s="11" t="s">
        <v>103</v>
      </c>
      <c r="G4289" s="11" t="s">
        <v>659</v>
      </c>
      <c r="H4289" s="11" t="s">
        <v>7269</v>
      </c>
      <c r="I4289" s="68"/>
      <c r="J4289" s="68"/>
      <c r="K4289" s="68"/>
      <c r="L4289" s="68"/>
      <c r="M4289" s="68"/>
      <c r="N4289" s="68"/>
      <c r="O4289" s="31" t="s">
        <v>1803</v>
      </c>
      <c r="P4289" s="31">
        <v>4.3999999999999997E-2</v>
      </c>
    </row>
    <row r="4290" spans="1:16" x14ac:dyDescent="0.35">
      <c r="A4290" s="2" t="s">
        <v>293</v>
      </c>
      <c r="B4290" s="27">
        <v>2</v>
      </c>
      <c r="C4290" s="2" t="s">
        <v>302</v>
      </c>
      <c r="D4290" s="11" t="s">
        <v>296</v>
      </c>
      <c r="E4290" s="11"/>
      <c r="F4290" s="11" t="s">
        <v>103</v>
      </c>
      <c r="G4290" s="11" t="s">
        <v>659</v>
      </c>
      <c r="H4290" s="11" t="s">
        <v>7279</v>
      </c>
      <c r="I4290" s="68"/>
      <c r="J4290" s="68"/>
      <c r="K4290" s="68"/>
      <c r="L4290" s="68"/>
      <c r="M4290" s="68" t="s">
        <v>2040</v>
      </c>
      <c r="N4290" s="68"/>
      <c r="O4290" s="31" t="s">
        <v>5317</v>
      </c>
      <c r="P4290" s="31">
        <v>3.5000000000000003E-2</v>
      </c>
    </row>
    <row r="4291" spans="1:16" x14ac:dyDescent="0.35">
      <c r="A4291" s="2" t="s">
        <v>293</v>
      </c>
      <c r="B4291" s="27">
        <v>2</v>
      </c>
      <c r="C4291" s="2" t="s">
        <v>302</v>
      </c>
      <c r="D4291" s="11" t="s">
        <v>296</v>
      </c>
      <c r="E4291" s="11"/>
      <c r="F4291" s="11" t="s">
        <v>103</v>
      </c>
      <c r="G4291" s="11" t="s">
        <v>659</v>
      </c>
      <c r="H4291" s="11" t="s">
        <v>7288</v>
      </c>
      <c r="I4291" s="68"/>
      <c r="J4291" s="68"/>
      <c r="K4291" s="68"/>
      <c r="L4291" s="68"/>
      <c r="M4291" s="68"/>
      <c r="N4291" s="68" t="s">
        <v>2040</v>
      </c>
      <c r="O4291" s="31" t="s">
        <v>5318</v>
      </c>
      <c r="P4291" s="31">
        <v>3.5000000000000003E-2</v>
      </c>
    </row>
    <row r="4292" spans="1:16" x14ac:dyDescent="0.35">
      <c r="A4292" s="2" t="s">
        <v>293</v>
      </c>
      <c r="B4292" s="27">
        <v>2</v>
      </c>
      <c r="C4292" s="2" t="s">
        <v>302</v>
      </c>
      <c r="D4292" s="11" t="s">
        <v>296</v>
      </c>
      <c r="E4292" s="11"/>
      <c r="F4292" s="11" t="s">
        <v>103</v>
      </c>
      <c r="G4292" s="11" t="s">
        <v>659</v>
      </c>
      <c r="H4292" s="11" t="s">
        <v>7276</v>
      </c>
      <c r="I4292" s="68"/>
      <c r="J4292" s="68"/>
      <c r="K4292" s="68"/>
      <c r="L4292" s="68"/>
      <c r="M4292" s="68" t="s">
        <v>2040</v>
      </c>
      <c r="N4292" s="68" t="s">
        <v>2040</v>
      </c>
      <c r="O4292" s="31" t="s">
        <v>5319</v>
      </c>
      <c r="P4292" s="31">
        <v>2.5999999999999999E-2</v>
      </c>
    </row>
    <row r="4293" spans="1:16" x14ac:dyDescent="0.35">
      <c r="A4293" s="2" t="s">
        <v>293</v>
      </c>
      <c r="B4293" s="27">
        <v>2</v>
      </c>
      <c r="C4293" s="2" t="s">
        <v>302</v>
      </c>
      <c r="D4293" s="11" t="s">
        <v>296</v>
      </c>
      <c r="E4293" s="11"/>
      <c r="F4293" s="11" t="s">
        <v>98</v>
      </c>
      <c r="G4293" s="11" t="s">
        <v>99</v>
      </c>
      <c r="H4293" s="11" t="s">
        <v>7269</v>
      </c>
      <c r="I4293" s="68"/>
      <c r="J4293" s="68"/>
      <c r="K4293" s="68"/>
      <c r="L4293" s="68"/>
      <c r="M4293" s="68"/>
      <c r="N4293" s="68"/>
      <c r="O4293" s="31" t="s">
        <v>1804</v>
      </c>
      <c r="P4293" s="31">
        <v>8.2000000000000003E-2</v>
      </c>
    </row>
    <row r="4294" spans="1:16" x14ac:dyDescent="0.35">
      <c r="A4294" s="2" t="s">
        <v>293</v>
      </c>
      <c r="B4294" s="27">
        <v>2</v>
      </c>
      <c r="C4294" s="2" t="s">
        <v>302</v>
      </c>
      <c r="D4294" s="11" t="s">
        <v>296</v>
      </c>
      <c r="E4294" s="11"/>
      <c r="F4294" s="11" t="s">
        <v>98</v>
      </c>
      <c r="G4294" s="11" t="s">
        <v>99</v>
      </c>
      <c r="H4294" s="11" t="s">
        <v>7279</v>
      </c>
      <c r="I4294" s="68"/>
      <c r="J4294" s="68"/>
      <c r="K4294" s="68"/>
      <c r="L4294" s="68"/>
      <c r="M4294" s="68" t="s">
        <v>2040</v>
      </c>
      <c r="N4294" s="68"/>
      <c r="O4294" s="31" t="s">
        <v>5320</v>
      </c>
      <c r="P4294" s="31">
        <v>6.6000000000000003E-2</v>
      </c>
    </row>
    <row r="4295" spans="1:16" x14ac:dyDescent="0.35">
      <c r="A4295" s="2" t="s">
        <v>293</v>
      </c>
      <c r="B4295" s="27">
        <v>2</v>
      </c>
      <c r="C4295" s="2" t="s">
        <v>302</v>
      </c>
      <c r="D4295" s="11" t="s">
        <v>296</v>
      </c>
      <c r="E4295" s="11"/>
      <c r="F4295" s="11" t="s">
        <v>98</v>
      </c>
      <c r="G4295" s="11" t="s">
        <v>99</v>
      </c>
      <c r="H4295" s="11" t="s">
        <v>7288</v>
      </c>
      <c r="I4295" s="68"/>
      <c r="J4295" s="68"/>
      <c r="K4295" s="68"/>
      <c r="L4295" s="68"/>
      <c r="M4295" s="68"/>
      <c r="N4295" s="68" t="s">
        <v>2040</v>
      </c>
      <c r="O4295" s="31" t="s">
        <v>5321</v>
      </c>
      <c r="P4295" s="31">
        <v>6.6000000000000003E-2</v>
      </c>
    </row>
    <row r="4296" spans="1:16" x14ac:dyDescent="0.35">
      <c r="A4296" s="2" t="s">
        <v>293</v>
      </c>
      <c r="B4296" s="27">
        <v>2</v>
      </c>
      <c r="C4296" s="2" t="s">
        <v>302</v>
      </c>
      <c r="D4296" s="11" t="s">
        <v>296</v>
      </c>
      <c r="E4296" s="11"/>
      <c r="F4296" s="11" t="s">
        <v>98</v>
      </c>
      <c r="G4296" s="11" t="s">
        <v>99</v>
      </c>
      <c r="H4296" s="11" t="s">
        <v>7276</v>
      </c>
      <c r="I4296" s="68"/>
      <c r="J4296" s="68"/>
      <c r="K4296" s="68"/>
      <c r="L4296" s="68"/>
      <c r="M4296" s="68" t="s">
        <v>2040</v>
      </c>
      <c r="N4296" s="68" t="s">
        <v>2040</v>
      </c>
      <c r="O4296" s="31" t="s">
        <v>5322</v>
      </c>
      <c r="P4296" s="31">
        <v>4.9000000000000002E-2</v>
      </c>
    </row>
    <row r="4297" spans="1:16" x14ac:dyDescent="0.35">
      <c r="A4297" s="2" t="s">
        <v>293</v>
      </c>
      <c r="B4297" s="27">
        <v>2</v>
      </c>
      <c r="C4297" s="2" t="s">
        <v>302</v>
      </c>
      <c r="D4297" s="11" t="s">
        <v>296</v>
      </c>
      <c r="E4297" s="11"/>
      <c r="F4297" s="11" t="s">
        <v>98</v>
      </c>
      <c r="G4297" s="11" t="s">
        <v>659</v>
      </c>
      <c r="H4297" s="11" t="s">
        <v>7269</v>
      </c>
      <c r="I4297" s="68"/>
      <c r="J4297" s="68"/>
      <c r="K4297" s="68"/>
      <c r="L4297" s="68"/>
      <c r="M4297" s="68"/>
      <c r="N4297" s="68"/>
      <c r="O4297" s="31" t="s">
        <v>1805</v>
      </c>
      <c r="P4297" s="31">
        <v>0.10199999999999999</v>
      </c>
    </row>
    <row r="4298" spans="1:16" x14ac:dyDescent="0.35">
      <c r="A4298" s="2" t="s">
        <v>293</v>
      </c>
      <c r="B4298" s="27">
        <v>2</v>
      </c>
      <c r="C4298" s="2" t="s">
        <v>302</v>
      </c>
      <c r="D4298" s="11" t="s">
        <v>296</v>
      </c>
      <c r="E4298" s="11"/>
      <c r="F4298" s="11" t="s">
        <v>98</v>
      </c>
      <c r="G4298" s="11" t="s">
        <v>659</v>
      </c>
      <c r="H4298" s="11" t="s">
        <v>7279</v>
      </c>
      <c r="I4298" s="68"/>
      <c r="J4298" s="68"/>
      <c r="K4298" s="68"/>
      <c r="L4298" s="68"/>
      <c r="M4298" s="68" t="s">
        <v>2040</v>
      </c>
      <c r="N4298" s="68"/>
      <c r="O4298" s="31" t="s">
        <v>5323</v>
      </c>
      <c r="P4298" s="31">
        <v>8.2000000000000003E-2</v>
      </c>
    </row>
    <row r="4299" spans="1:16" x14ac:dyDescent="0.35">
      <c r="A4299" s="2" t="s">
        <v>293</v>
      </c>
      <c r="B4299" s="27">
        <v>2</v>
      </c>
      <c r="C4299" s="2" t="s">
        <v>302</v>
      </c>
      <c r="D4299" s="11" t="s">
        <v>296</v>
      </c>
      <c r="E4299" s="11"/>
      <c r="F4299" s="11" t="s">
        <v>98</v>
      </c>
      <c r="G4299" s="11" t="s">
        <v>659</v>
      </c>
      <c r="H4299" s="11" t="s">
        <v>7288</v>
      </c>
      <c r="I4299" s="68"/>
      <c r="J4299" s="68"/>
      <c r="K4299" s="68"/>
      <c r="L4299" s="68"/>
      <c r="M4299" s="68"/>
      <c r="N4299" s="68" t="s">
        <v>2040</v>
      </c>
      <c r="O4299" s="31" t="s">
        <v>5324</v>
      </c>
      <c r="P4299" s="31">
        <v>8.2000000000000003E-2</v>
      </c>
    </row>
    <row r="4300" spans="1:16" x14ac:dyDescent="0.35">
      <c r="A4300" s="2" t="s">
        <v>293</v>
      </c>
      <c r="B4300" s="27">
        <v>2</v>
      </c>
      <c r="C4300" s="2" t="s">
        <v>302</v>
      </c>
      <c r="D4300" s="11" t="s">
        <v>296</v>
      </c>
      <c r="E4300" s="11"/>
      <c r="F4300" s="11" t="s">
        <v>98</v>
      </c>
      <c r="G4300" s="11" t="s">
        <v>659</v>
      </c>
      <c r="H4300" s="11" t="s">
        <v>7276</v>
      </c>
      <c r="I4300" s="68"/>
      <c r="J4300" s="68"/>
      <c r="K4300" s="68"/>
      <c r="L4300" s="68"/>
      <c r="M4300" s="68" t="s">
        <v>2040</v>
      </c>
      <c r="N4300" s="68" t="s">
        <v>2040</v>
      </c>
      <c r="O4300" s="31" t="s">
        <v>5325</v>
      </c>
      <c r="P4300" s="31">
        <v>6.0999999999999999E-2</v>
      </c>
    </row>
    <row r="4301" spans="1:16" x14ac:dyDescent="0.35">
      <c r="A4301" s="2" t="s">
        <v>293</v>
      </c>
      <c r="B4301" s="27">
        <v>2</v>
      </c>
      <c r="C4301" s="2" t="s">
        <v>302</v>
      </c>
      <c r="D4301" s="11" t="s">
        <v>296</v>
      </c>
      <c r="E4301" s="11"/>
      <c r="F4301" s="11" t="s">
        <v>104</v>
      </c>
      <c r="G4301" s="11" t="s">
        <v>99</v>
      </c>
      <c r="H4301" s="11" t="s">
        <v>7269</v>
      </c>
      <c r="I4301" s="68"/>
      <c r="J4301" s="68"/>
      <c r="K4301" s="68"/>
      <c r="L4301" s="68"/>
      <c r="M4301" s="68"/>
      <c r="N4301" s="68"/>
      <c r="O4301" s="31" t="s">
        <v>1806</v>
      </c>
      <c r="P4301" s="31">
        <v>0.15</v>
      </c>
    </row>
    <row r="4302" spans="1:16" x14ac:dyDescent="0.35">
      <c r="A4302" s="2" t="s">
        <v>293</v>
      </c>
      <c r="B4302" s="27">
        <v>2</v>
      </c>
      <c r="C4302" s="2" t="s">
        <v>302</v>
      </c>
      <c r="D4302" s="11" t="s">
        <v>296</v>
      </c>
      <c r="E4302" s="11"/>
      <c r="F4302" s="11" t="s">
        <v>104</v>
      </c>
      <c r="G4302" s="11" t="s">
        <v>99</v>
      </c>
      <c r="H4302" s="11" t="s">
        <v>7279</v>
      </c>
      <c r="I4302" s="68"/>
      <c r="J4302" s="68"/>
      <c r="K4302" s="68"/>
      <c r="L4302" s="68"/>
      <c r="M4302" s="68" t="s">
        <v>2040</v>
      </c>
      <c r="N4302" s="68"/>
      <c r="O4302" s="31" t="s">
        <v>5326</v>
      </c>
      <c r="P4302" s="31">
        <v>0.12</v>
      </c>
    </row>
    <row r="4303" spans="1:16" x14ac:dyDescent="0.35">
      <c r="A4303" s="2" t="s">
        <v>293</v>
      </c>
      <c r="B4303" s="27">
        <v>2</v>
      </c>
      <c r="C4303" s="2" t="s">
        <v>302</v>
      </c>
      <c r="D4303" s="11" t="s">
        <v>296</v>
      </c>
      <c r="E4303" s="11"/>
      <c r="F4303" s="11" t="s">
        <v>104</v>
      </c>
      <c r="G4303" s="11" t="s">
        <v>99</v>
      </c>
      <c r="H4303" s="11" t="s">
        <v>7288</v>
      </c>
      <c r="I4303" s="68"/>
      <c r="J4303" s="68"/>
      <c r="K4303" s="68"/>
      <c r="L4303" s="68"/>
      <c r="M4303" s="68"/>
      <c r="N4303" s="68" t="s">
        <v>2040</v>
      </c>
      <c r="O4303" s="31" t="s">
        <v>5327</v>
      </c>
      <c r="P4303" s="31">
        <v>0.12</v>
      </c>
    </row>
    <row r="4304" spans="1:16" x14ac:dyDescent="0.35">
      <c r="A4304" s="2" t="s">
        <v>293</v>
      </c>
      <c r="B4304" s="27">
        <v>2</v>
      </c>
      <c r="C4304" s="2" t="s">
        <v>302</v>
      </c>
      <c r="D4304" s="11" t="s">
        <v>296</v>
      </c>
      <c r="E4304" s="11"/>
      <c r="F4304" s="11" t="s">
        <v>104</v>
      </c>
      <c r="G4304" s="11" t="s">
        <v>99</v>
      </c>
      <c r="H4304" s="11" t="s">
        <v>7276</v>
      </c>
      <c r="I4304" s="68"/>
      <c r="J4304" s="68"/>
      <c r="K4304" s="68"/>
      <c r="L4304" s="68"/>
      <c r="M4304" s="68" t="s">
        <v>2040</v>
      </c>
      <c r="N4304" s="68" t="s">
        <v>2040</v>
      </c>
      <c r="O4304" s="31" t="s">
        <v>5328</v>
      </c>
      <c r="P4304" s="31">
        <v>0.09</v>
      </c>
    </row>
    <row r="4305" spans="1:16" x14ac:dyDescent="0.35">
      <c r="A4305" s="2" t="s">
        <v>293</v>
      </c>
      <c r="B4305" s="27">
        <v>2</v>
      </c>
      <c r="C4305" s="2" t="s">
        <v>302</v>
      </c>
      <c r="D4305" s="11" t="s">
        <v>296</v>
      </c>
      <c r="E4305" s="11"/>
      <c r="F4305" s="11" t="s">
        <v>104</v>
      </c>
      <c r="G4305" s="11" t="s">
        <v>659</v>
      </c>
      <c r="H4305" s="11" t="s">
        <v>7269</v>
      </c>
      <c r="I4305" s="68"/>
      <c r="J4305" s="68"/>
      <c r="K4305" s="68"/>
      <c r="L4305" s="68"/>
      <c r="M4305" s="68"/>
      <c r="N4305" s="68"/>
      <c r="O4305" s="31" t="s">
        <v>1807</v>
      </c>
      <c r="P4305" s="31">
        <v>0.218</v>
      </c>
    </row>
    <row r="4306" spans="1:16" x14ac:dyDescent="0.35">
      <c r="A4306" s="2" t="s">
        <v>293</v>
      </c>
      <c r="B4306" s="27">
        <v>2</v>
      </c>
      <c r="C4306" s="2" t="s">
        <v>302</v>
      </c>
      <c r="D4306" s="11" t="s">
        <v>296</v>
      </c>
      <c r="E4306" s="11"/>
      <c r="F4306" s="11" t="s">
        <v>104</v>
      </c>
      <c r="G4306" s="11" t="s">
        <v>659</v>
      </c>
      <c r="H4306" s="11" t="s">
        <v>7279</v>
      </c>
      <c r="I4306" s="68"/>
      <c r="J4306" s="68"/>
      <c r="K4306" s="68"/>
      <c r="L4306" s="68"/>
      <c r="M4306" s="68" t="s">
        <v>2040</v>
      </c>
      <c r="N4306" s="68"/>
      <c r="O4306" s="31" t="s">
        <v>5329</v>
      </c>
      <c r="P4306" s="31">
        <v>0.17399999999999999</v>
      </c>
    </row>
    <row r="4307" spans="1:16" x14ac:dyDescent="0.35">
      <c r="A4307" s="2" t="s">
        <v>293</v>
      </c>
      <c r="B4307" s="27">
        <v>2</v>
      </c>
      <c r="C4307" s="2" t="s">
        <v>302</v>
      </c>
      <c r="D4307" s="11" t="s">
        <v>296</v>
      </c>
      <c r="E4307" s="11"/>
      <c r="F4307" s="11" t="s">
        <v>104</v>
      </c>
      <c r="G4307" s="11" t="s">
        <v>659</v>
      </c>
      <c r="H4307" s="11" t="s">
        <v>7288</v>
      </c>
      <c r="I4307" s="68"/>
      <c r="J4307" s="68"/>
      <c r="K4307" s="68"/>
      <c r="L4307" s="68"/>
      <c r="M4307" s="68"/>
      <c r="N4307" s="68" t="s">
        <v>2040</v>
      </c>
      <c r="O4307" s="31" t="s">
        <v>5330</v>
      </c>
      <c r="P4307" s="31">
        <v>0.17399999999999999</v>
      </c>
    </row>
    <row r="4308" spans="1:16" x14ac:dyDescent="0.35">
      <c r="A4308" s="2" t="s">
        <v>293</v>
      </c>
      <c r="B4308" s="27">
        <v>2</v>
      </c>
      <c r="C4308" s="2" t="s">
        <v>302</v>
      </c>
      <c r="D4308" s="11" t="s">
        <v>296</v>
      </c>
      <c r="E4308" s="11"/>
      <c r="F4308" s="11" t="s">
        <v>104</v>
      </c>
      <c r="G4308" s="11" t="s">
        <v>659</v>
      </c>
      <c r="H4308" s="11" t="s">
        <v>7276</v>
      </c>
      <c r="I4308" s="68"/>
      <c r="J4308" s="68"/>
      <c r="K4308" s="68"/>
      <c r="L4308" s="68"/>
      <c r="M4308" s="68" t="s">
        <v>2040</v>
      </c>
      <c r="N4308" s="68" t="s">
        <v>2040</v>
      </c>
      <c r="O4308" s="31" t="s">
        <v>5331</v>
      </c>
      <c r="P4308" s="31">
        <v>0.13100000000000001</v>
      </c>
    </row>
    <row r="4309" spans="1:16" x14ac:dyDescent="0.35">
      <c r="A4309" s="2" t="s">
        <v>293</v>
      </c>
      <c r="B4309" s="27">
        <v>2</v>
      </c>
      <c r="C4309" s="2" t="s">
        <v>302</v>
      </c>
      <c r="D4309" s="11" t="s">
        <v>296</v>
      </c>
      <c r="E4309" s="11"/>
      <c r="F4309" s="11" t="s">
        <v>105</v>
      </c>
      <c r="G4309" s="11" t="s">
        <v>99</v>
      </c>
      <c r="H4309" s="11" t="s">
        <v>7269</v>
      </c>
      <c r="I4309" s="68"/>
      <c r="J4309" s="68"/>
      <c r="K4309" s="68"/>
      <c r="L4309" s="68"/>
      <c r="M4309" s="68"/>
      <c r="N4309" s="68"/>
      <c r="O4309" s="31" t="s">
        <v>1808</v>
      </c>
      <c r="P4309" s="31">
        <v>0.31900000000000001</v>
      </c>
    </row>
    <row r="4310" spans="1:16" x14ac:dyDescent="0.35">
      <c r="A4310" s="2" t="s">
        <v>293</v>
      </c>
      <c r="B4310" s="27">
        <v>2</v>
      </c>
      <c r="C4310" s="2" t="s">
        <v>302</v>
      </c>
      <c r="D4310" s="11" t="s">
        <v>296</v>
      </c>
      <c r="E4310" s="11"/>
      <c r="F4310" s="11" t="s">
        <v>105</v>
      </c>
      <c r="G4310" s="11" t="s">
        <v>99</v>
      </c>
      <c r="H4310" s="11" t="s">
        <v>7279</v>
      </c>
      <c r="I4310" s="68"/>
      <c r="J4310" s="68"/>
      <c r="K4310" s="68"/>
      <c r="L4310" s="68"/>
      <c r="M4310" s="68" t="s">
        <v>2040</v>
      </c>
      <c r="N4310" s="68"/>
      <c r="O4310" s="31" t="s">
        <v>5332</v>
      </c>
      <c r="P4310" s="31">
        <v>0.255</v>
      </c>
    </row>
    <row r="4311" spans="1:16" x14ac:dyDescent="0.35">
      <c r="A4311" s="2" t="s">
        <v>293</v>
      </c>
      <c r="B4311" s="27">
        <v>2</v>
      </c>
      <c r="C4311" s="2" t="s">
        <v>302</v>
      </c>
      <c r="D4311" s="11" t="s">
        <v>296</v>
      </c>
      <c r="E4311" s="11"/>
      <c r="F4311" s="11" t="s">
        <v>105</v>
      </c>
      <c r="G4311" s="11" t="s">
        <v>99</v>
      </c>
      <c r="H4311" s="11" t="s">
        <v>7288</v>
      </c>
      <c r="I4311" s="68"/>
      <c r="J4311" s="68"/>
      <c r="K4311" s="68"/>
      <c r="L4311" s="68"/>
      <c r="M4311" s="68"/>
      <c r="N4311" s="68" t="s">
        <v>2040</v>
      </c>
      <c r="O4311" s="31" t="s">
        <v>5333</v>
      </c>
      <c r="P4311" s="31">
        <v>0.255</v>
      </c>
    </row>
    <row r="4312" spans="1:16" x14ac:dyDescent="0.35">
      <c r="A4312" s="2" t="s">
        <v>293</v>
      </c>
      <c r="B4312" s="27">
        <v>2</v>
      </c>
      <c r="C4312" s="2" t="s">
        <v>302</v>
      </c>
      <c r="D4312" s="11" t="s">
        <v>296</v>
      </c>
      <c r="E4312" s="11"/>
      <c r="F4312" s="11" t="s">
        <v>105</v>
      </c>
      <c r="G4312" s="11" t="s">
        <v>99</v>
      </c>
      <c r="H4312" s="11" t="s">
        <v>7276</v>
      </c>
      <c r="I4312" s="68"/>
      <c r="J4312" s="68"/>
      <c r="K4312" s="68"/>
      <c r="L4312" s="68"/>
      <c r="M4312" s="68" t="s">
        <v>2040</v>
      </c>
      <c r="N4312" s="68" t="s">
        <v>2040</v>
      </c>
      <c r="O4312" s="31" t="s">
        <v>5334</v>
      </c>
      <c r="P4312" s="31">
        <v>0.191</v>
      </c>
    </row>
    <row r="4313" spans="1:16" x14ac:dyDescent="0.35">
      <c r="A4313" s="2" t="s">
        <v>293</v>
      </c>
      <c r="B4313" s="27">
        <v>2</v>
      </c>
      <c r="C4313" s="2" t="s">
        <v>302</v>
      </c>
      <c r="D4313" s="11" t="s">
        <v>296</v>
      </c>
      <c r="E4313" s="11"/>
      <c r="F4313" s="11" t="s">
        <v>105</v>
      </c>
      <c r="G4313" s="11" t="s">
        <v>659</v>
      </c>
      <c r="H4313" s="11" t="s">
        <v>7269</v>
      </c>
      <c r="I4313" s="68"/>
      <c r="J4313" s="68"/>
      <c r="K4313" s="68"/>
      <c r="L4313" s="68"/>
      <c r="M4313" s="68"/>
      <c r="N4313" s="68"/>
      <c r="O4313" s="31" t="s">
        <v>1809</v>
      </c>
      <c r="P4313" s="31">
        <v>0.36299999999999999</v>
      </c>
    </row>
    <row r="4314" spans="1:16" x14ac:dyDescent="0.35">
      <c r="A4314" s="2" t="s">
        <v>293</v>
      </c>
      <c r="B4314" s="27">
        <v>2</v>
      </c>
      <c r="C4314" s="2" t="s">
        <v>302</v>
      </c>
      <c r="D4314" s="11" t="s">
        <v>296</v>
      </c>
      <c r="E4314" s="11"/>
      <c r="F4314" s="11" t="s">
        <v>105</v>
      </c>
      <c r="G4314" s="11" t="s">
        <v>659</v>
      </c>
      <c r="H4314" s="11" t="s">
        <v>7279</v>
      </c>
      <c r="I4314" s="68"/>
      <c r="J4314" s="68"/>
      <c r="K4314" s="68"/>
      <c r="L4314" s="68"/>
      <c r="M4314" s="68" t="s">
        <v>2040</v>
      </c>
      <c r="N4314" s="68"/>
      <c r="O4314" s="31" t="s">
        <v>5335</v>
      </c>
      <c r="P4314" s="31">
        <v>0.28999999999999998</v>
      </c>
    </row>
    <row r="4315" spans="1:16" x14ac:dyDescent="0.35">
      <c r="A4315" s="2" t="s">
        <v>293</v>
      </c>
      <c r="B4315" s="27">
        <v>2</v>
      </c>
      <c r="C4315" s="2" t="s">
        <v>302</v>
      </c>
      <c r="D4315" s="11" t="s">
        <v>296</v>
      </c>
      <c r="E4315" s="11"/>
      <c r="F4315" s="11" t="s">
        <v>105</v>
      </c>
      <c r="G4315" s="11" t="s">
        <v>659</v>
      </c>
      <c r="H4315" s="11" t="s">
        <v>7288</v>
      </c>
      <c r="I4315" s="68"/>
      <c r="J4315" s="68"/>
      <c r="K4315" s="68"/>
      <c r="L4315" s="68"/>
      <c r="M4315" s="68"/>
      <c r="N4315" s="68" t="s">
        <v>2040</v>
      </c>
      <c r="O4315" s="31" t="s">
        <v>5336</v>
      </c>
      <c r="P4315" s="31">
        <v>0.28999999999999998</v>
      </c>
    </row>
    <row r="4316" spans="1:16" x14ac:dyDescent="0.35">
      <c r="A4316" s="2" t="s">
        <v>293</v>
      </c>
      <c r="B4316" s="27">
        <v>2</v>
      </c>
      <c r="C4316" s="2" t="s">
        <v>302</v>
      </c>
      <c r="D4316" s="11" t="s">
        <v>296</v>
      </c>
      <c r="E4316" s="11"/>
      <c r="F4316" s="11" t="s">
        <v>105</v>
      </c>
      <c r="G4316" s="11" t="s">
        <v>659</v>
      </c>
      <c r="H4316" s="11" t="s">
        <v>7276</v>
      </c>
      <c r="I4316" s="68"/>
      <c r="J4316" s="68"/>
      <c r="K4316" s="68"/>
      <c r="L4316" s="68"/>
      <c r="M4316" s="68" t="s">
        <v>2040</v>
      </c>
      <c r="N4316" s="68" t="s">
        <v>2040</v>
      </c>
      <c r="O4316" s="31" t="s">
        <v>5337</v>
      </c>
      <c r="P4316" s="31">
        <v>0.218</v>
      </c>
    </row>
    <row r="4317" spans="1:16" x14ac:dyDescent="0.35">
      <c r="A4317" s="2" t="s">
        <v>293</v>
      </c>
      <c r="B4317" s="27">
        <v>2</v>
      </c>
      <c r="C4317" s="2" t="s">
        <v>302</v>
      </c>
      <c r="D4317" s="11" t="s">
        <v>296</v>
      </c>
      <c r="E4317" s="11"/>
      <c r="F4317" s="11" t="s">
        <v>107</v>
      </c>
      <c r="G4317" s="11" t="s">
        <v>99</v>
      </c>
      <c r="H4317" s="11" t="s">
        <v>7269</v>
      </c>
      <c r="I4317" s="68"/>
      <c r="J4317" s="68"/>
      <c r="K4317" s="68"/>
      <c r="L4317" s="68"/>
      <c r="M4317" s="68"/>
      <c r="N4317" s="68"/>
      <c r="O4317" s="31" t="s">
        <v>1810</v>
      </c>
      <c r="P4317" s="31">
        <v>0.45</v>
      </c>
    </row>
    <row r="4318" spans="1:16" x14ac:dyDescent="0.35">
      <c r="A4318" s="2" t="s">
        <v>293</v>
      </c>
      <c r="B4318" s="27">
        <v>2</v>
      </c>
      <c r="C4318" s="2" t="s">
        <v>302</v>
      </c>
      <c r="D4318" s="11" t="s">
        <v>296</v>
      </c>
      <c r="E4318" s="11"/>
      <c r="F4318" s="11" t="s">
        <v>107</v>
      </c>
      <c r="G4318" s="11" t="s">
        <v>99</v>
      </c>
      <c r="H4318" s="11" t="s">
        <v>7279</v>
      </c>
      <c r="I4318" s="68"/>
      <c r="J4318" s="68"/>
      <c r="K4318" s="68"/>
      <c r="L4318" s="68"/>
      <c r="M4318" s="68" t="s">
        <v>2040</v>
      </c>
      <c r="N4318" s="68"/>
      <c r="O4318" s="31" t="s">
        <v>5338</v>
      </c>
      <c r="P4318" s="31">
        <v>0.36</v>
      </c>
    </row>
    <row r="4319" spans="1:16" x14ac:dyDescent="0.35">
      <c r="A4319" s="2" t="s">
        <v>293</v>
      </c>
      <c r="B4319" s="27">
        <v>2</v>
      </c>
      <c r="C4319" s="2" t="s">
        <v>302</v>
      </c>
      <c r="D4319" s="11" t="s">
        <v>296</v>
      </c>
      <c r="E4319" s="11"/>
      <c r="F4319" s="11" t="s">
        <v>107</v>
      </c>
      <c r="G4319" s="11" t="s">
        <v>99</v>
      </c>
      <c r="H4319" s="11" t="s">
        <v>7288</v>
      </c>
      <c r="I4319" s="68"/>
      <c r="J4319" s="68"/>
      <c r="K4319" s="68"/>
      <c r="L4319" s="68"/>
      <c r="M4319" s="68"/>
      <c r="N4319" s="68" t="s">
        <v>2040</v>
      </c>
      <c r="O4319" s="31" t="s">
        <v>5339</v>
      </c>
      <c r="P4319" s="31">
        <v>0.36</v>
      </c>
    </row>
    <row r="4320" spans="1:16" x14ac:dyDescent="0.35">
      <c r="A4320" s="2" t="s">
        <v>293</v>
      </c>
      <c r="B4320" s="27">
        <v>2</v>
      </c>
      <c r="C4320" s="2" t="s">
        <v>302</v>
      </c>
      <c r="D4320" s="11" t="s">
        <v>296</v>
      </c>
      <c r="E4320" s="11"/>
      <c r="F4320" s="11" t="s">
        <v>107</v>
      </c>
      <c r="G4320" s="11" t="s">
        <v>99</v>
      </c>
      <c r="H4320" s="11" t="s">
        <v>7276</v>
      </c>
      <c r="I4320" s="68"/>
      <c r="J4320" s="68"/>
      <c r="K4320" s="68"/>
      <c r="L4320" s="68"/>
      <c r="M4320" s="68" t="s">
        <v>2040</v>
      </c>
      <c r="N4320" s="68" t="s">
        <v>2040</v>
      </c>
      <c r="O4320" s="31" t="s">
        <v>5340</v>
      </c>
      <c r="P4320" s="31">
        <v>0.27</v>
      </c>
    </row>
    <row r="4321" spans="1:16" x14ac:dyDescent="0.35">
      <c r="A4321" s="2" t="s">
        <v>293</v>
      </c>
      <c r="B4321" s="27">
        <v>2</v>
      </c>
      <c r="C4321" s="2" t="s">
        <v>302</v>
      </c>
      <c r="D4321" s="11" t="s">
        <v>296</v>
      </c>
      <c r="E4321" s="11"/>
      <c r="F4321" s="11" t="s">
        <v>107</v>
      </c>
      <c r="G4321" s="11" t="s">
        <v>659</v>
      </c>
      <c r="H4321" s="11" t="s">
        <v>7269</v>
      </c>
      <c r="I4321" s="68"/>
      <c r="J4321" s="68"/>
      <c r="K4321" s="68"/>
      <c r="L4321" s="68"/>
      <c r="M4321" s="68"/>
      <c r="N4321" s="68"/>
      <c r="O4321" s="31" t="s">
        <v>1811</v>
      </c>
      <c r="P4321" s="31">
        <v>0.63800000000000001</v>
      </c>
    </row>
    <row r="4322" spans="1:16" x14ac:dyDescent="0.35">
      <c r="A4322" s="2" t="s">
        <v>293</v>
      </c>
      <c r="B4322" s="27">
        <v>2</v>
      </c>
      <c r="C4322" s="2" t="s">
        <v>302</v>
      </c>
      <c r="D4322" s="11" t="s">
        <v>296</v>
      </c>
      <c r="E4322" s="11"/>
      <c r="F4322" s="11" t="s">
        <v>107</v>
      </c>
      <c r="G4322" s="11" t="s">
        <v>659</v>
      </c>
      <c r="H4322" s="11" t="s">
        <v>7279</v>
      </c>
      <c r="I4322" s="68"/>
      <c r="J4322" s="68"/>
      <c r="K4322" s="68"/>
      <c r="L4322" s="68"/>
      <c r="M4322" s="68" t="s">
        <v>2040</v>
      </c>
      <c r="N4322" s="68"/>
      <c r="O4322" s="31" t="s">
        <v>5341</v>
      </c>
      <c r="P4322" s="31">
        <v>0.51</v>
      </c>
    </row>
    <row r="4323" spans="1:16" x14ac:dyDescent="0.35">
      <c r="A4323" s="2" t="s">
        <v>293</v>
      </c>
      <c r="B4323" s="27">
        <v>2</v>
      </c>
      <c r="C4323" s="2" t="s">
        <v>302</v>
      </c>
      <c r="D4323" s="11" t="s">
        <v>296</v>
      </c>
      <c r="E4323" s="11"/>
      <c r="F4323" s="11" t="s">
        <v>107</v>
      </c>
      <c r="G4323" s="11" t="s">
        <v>659</v>
      </c>
      <c r="H4323" s="11" t="s">
        <v>7288</v>
      </c>
      <c r="I4323" s="68"/>
      <c r="J4323" s="68"/>
      <c r="K4323" s="68"/>
      <c r="L4323" s="68"/>
      <c r="M4323" s="68"/>
      <c r="N4323" s="68" t="s">
        <v>2040</v>
      </c>
      <c r="O4323" s="31" t="s">
        <v>5342</v>
      </c>
      <c r="P4323" s="31">
        <v>0.51</v>
      </c>
    </row>
    <row r="4324" spans="1:16" x14ac:dyDescent="0.35">
      <c r="A4324" s="2" t="s">
        <v>293</v>
      </c>
      <c r="B4324" s="27">
        <v>2</v>
      </c>
      <c r="C4324" s="2" t="s">
        <v>302</v>
      </c>
      <c r="D4324" s="11" t="s">
        <v>296</v>
      </c>
      <c r="E4324" s="11"/>
      <c r="F4324" s="11" t="s">
        <v>107</v>
      </c>
      <c r="G4324" s="11" t="s">
        <v>659</v>
      </c>
      <c r="H4324" s="11" t="s">
        <v>7276</v>
      </c>
      <c r="I4324" s="68"/>
      <c r="J4324" s="68"/>
      <c r="K4324" s="68"/>
      <c r="L4324" s="68"/>
      <c r="M4324" s="68" t="s">
        <v>2040</v>
      </c>
      <c r="N4324" s="68" t="s">
        <v>2040</v>
      </c>
      <c r="O4324" s="31" t="s">
        <v>5343</v>
      </c>
      <c r="P4324" s="31">
        <v>0.38300000000000001</v>
      </c>
    </row>
    <row r="4325" spans="1:16" x14ac:dyDescent="0.35">
      <c r="A4325" s="2" t="s">
        <v>293</v>
      </c>
      <c r="B4325" s="27">
        <v>2</v>
      </c>
      <c r="C4325" s="2" t="s">
        <v>302</v>
      </c>
      <c r="D4325" s="11" t="s">
        <v>296</v>
      </c>
      <c r="E4325" s="11"/>
      <c r="F4325" s="11" t="s">
        <v>109</v>
      </c>
      <c r="G4325" s="11" t="s">
        <v>99</v>
      </c>
      <c r="H4325" s="11" t="s">
        <v>7269</v>
      </c>
      <c r="I4325" s="68"/>
      <c r="J4325" s="68"/>
      <c r="K4325" s="68"/>
      <c r="L4325" s="68"/>
      <c r="M4325" s="68"/>
      <c r="N4325" s="68"/>
      <c r="O4325" s="31" t="s">
        <v>1812</v>
      </c>
      <c r="P4325" s="31">
        <v>0.6</v>
      </c>
    </row>
    <row r="4326" spans="1:16" x14ac:dyDescent="0.35">
      <c r="A4326" s="2" t="s">
        <v>293</v>
      </c>
      <c r="B4326" s="27">
        <v>2</v>
      </c>
      <c r="C4326" s="2" t="s">
        <v>302</v>
      </c>
      <c r="D4326" s="11" t="s">
        <v>296</v>
      </c>
      <c r="E4326" s="11"/>
      <c r="F4326" s="11" t="s">
        <v>109</v>
      </c>
      <c r="G4326" s="11" t="s">
        <v>99</v>
      </c>
      <c r="H4326" s="11" t="s">
        <v>7279</v>
      </c>
      <c r="I4326" s="68"/>
      <c r="J4326" s="68"/>
      <c r="K4326" s="68"/>
      <c r="L4326" s="68"/>
      <c r="M4326" s="68" t="s">
        <v>2040</v>
      </c>
      <c r="N4326" s="68"/>
      <c r="O4326" s="31" t="s">
        <v>5344</v>
      </c>
      <c r="P4326" s="31">
        <v>0.48</v>
      </c>
    </row>
    <row r="4327" spans="1:16" x14ac:dyDescent="0.35">
      <c r="A4327" s="2" t="s">
        <v>293</v>
      </c>
      <c r="B4327" s="27">
        <v>2</v>
      </c>
      <c r="C4327" s="2" t="s">
        <v>302</v>
      </c>
      <c r="D4327" s="11" t="s">
        <v>296</v>
      </c>
      <c r="E4327" s="11"/>
      <c r="F4327" s="11" t="s">
        <v>109</v>
      </c>
      <c r="G4327" s="11" t="s">
        <v>99</v>
      </c>
      <c r="H4327" s="11" t="s">
        <v>7288</v>
      </c>
      <c r="I4327" s="68"/>
      <c r="J4327" s="68"/>
      <c r="K4327" s="68"/>
      <c r="L4327" s="68"/>
      <c r="M4327" s="68"/>
      <c r="N4327" s="68" t="s">
        <v>2040</v>
      </c>
      <c r="O4327" s="31" t="s">
        <v>5345</v>
      </c>
      <c r="P4327" s="31">
        <v>0.48</v>
      </c>
    </row>
    <row r="4328" spans="1:16" x14ac:dyDescent="0.35">
      <c r="A4328" s="2" t="s">
        <v>293</v>
      </c>
      <c r="B4328" s="27">
        <v>2</v>
      </c>
      <c r="C4328" s="2" t="s">
        <v>302</v>
      </c>
      <c r="D4328" s="11" t="s">
        <v>296</v>
      </c>
      <c r="E4328" s="11"/>
      <c r="F4328" s="11" t="s">
        <v>109</v>
      </c>
      <c r="G4328" s="11" t="s">
        <v>99</v>
      </c>
      <c r="H4328" s="11" t="s">
        <v>7276</v>
      </c>
      <c r="I4328" s="68"/>
      <c r="J4328" s="68"/>
      <c r="K4328" s="68"/>
      <c r="L4328" s="68"/>
      <c r="M4328" s="68" t="s">
        <v>2040</v>
      </c>
      <c r="N4328" s="68" t="s">
        <v>2040</v>
      </c>
      <c r="O4328" s="31" t="s">
        <v>5346</v>
      </c>
      <c r="P4328" s="31">
        <v>0.36</v>
      </c>
    </row>
    <row r="4329" spans="1:16" x14ac:dyDescent="0.35">
      <c r="A4329" s="2" t="s">
        <v>293</v>
      </c>
      <c r="B4329" s="27">
        <v>2</v>
      </c>
      <c r="C4329" s="2" t="s">
        <v>302</v>
      </c>
      <c r="D4329" s="11" t="s">
        <v>296</v>
      </c>
      <c r="E4329" s="11"/>
      <c r="F4329" s="11" t="s">
        <v>109</v>
      </c>
      <c r="G4329" s="11" t="s">
        <v>659</v>
      </c>
      <c r="H4329" s="11" t="s">
        <v>7269</v>
      </c>
      <c r="I4329" s="68"/>
      <c r="J4329" s="68"/>
      <c r="K4329" s="68"/>
      <c r="L4329" s="68"/>
      <c r="M4329" s="68"/>
      <c r="N4329" s="68"/>
      <c r="O4329" s="31" t="s">
        <v>1813</v>
      </c>
      <c r="P4329" s="31">
        <v>1.0589999999999999</v>
      </c>
    </row>
    <row r="4330" spans="1:16" x14ac:dyDescent="0.35">
      <c r="A4330" s="2" t="s">
        <v>293</v>
      </c>
      <c r="B4330" s="27">
        <v>2</v>
      </c>
      <c r="C4330" s="2" t="s">
        <v>302</v>
      </c>
      <c r="D4330" s="11" t="s">
        <v>296</v>
      </c>
      <c r="E4330" s="11"/>
      <c r="F4330" s="11" t="s">
        <v>109</v>
      </c>
      <c r="G4330" s="11" t="s">
        <v>659</v>
      </c>
      <c r="H4330" s="11" t="s">
        <v>7279</v>
      </c>
      <c r="I4330" s="68"/>
      <c r="J4330" s="68"/>
      <c r="K4330" s="68"/>
      <c r="L4330" s="68"/>
      <c r="M4330" s="68" t="s">
        <v>2040</v>
      </c>
      <c r="N4330" s="68"/>
      <c r="O4330" s="31" t="s">
        <v>5347</v>
      </c>
      <c r="P4330" s="31">
        <v>0.84699999999999998</v>
      </c>
    </row>
    <row r="4331" spans="1:16" x14ac:dyDescent="0.35">
      <c r="A4331" s="2" t="s">
        <v>293</v>
      </c>
      <c r="B4331" s="27">
        <v>2</v>
      </c>
      <c r="C4331" s="2" t="s">
        <v>302</v>
      </c>
      <c r="D4331" s="11" t="s">
        <v>296</v>
      </c>
      <c r="E4331" s="11"/>
      <c r="F4331" s="11" t="s">
        <v>109</v>
      </c>
      <c r="G4331" s="11" t="s">
        <v>659</v>
      </c>
      <c r="H4331" s="11" t="s">
        <v>7288</v>
      </c>
      <c r="I4331" s="68"/>
      <c r="J4331" s="68"/>
      <c r="K4331" s="68"/>
      <c r="L4331" s="68"/>
      <c r="M4331" s="68"/>
      <c r="N4331" s="68" t="s">
        <v>2040</v>
      </c>
      <c r="O4331" s="31" t="s">
        <v>5348</v>
      </c>
      <c r="P4331" s="31">
        <v>0.84699999999999998</v>
      </c>
    </row>
    <row r="4332" spans="1:16" x14ac:dyDescent="0.35">
      <c r="A4332" s="2" t="s">
        <v>293</v>
      </c>
      <c r="B4332" s="27">
        <v>2</v>
      </c>
      <c r="C4332" s="2" t="s">
        <v>302</v>
      </c>
      <c r="D4332" s="11" t="s">
        <v>296</v>
      </c>
      <c r="E4332" s="11"/>
      <c r="F4332" s="11" t="s">
        <v>109</v>
      </c>
      <c r="G4332" s="11" t="s">
        <v>659</v>
      </c>
      <c r="H4332" s="11" t="s">
        <v>7276</v>
      </c>
      <c r="I4332" s="68"/>
      <c r="J4332" s="68"/>
      <c r="K4332" s="68"/>
      <c r="L4332" s="68"/>
      <c r="M4332" s="68" t="s">
        <v>2040</v>
      </c>
      <c r="N4332" s="68" t="s">
        <v>2040</v>
      </c>
      <c r="O4332" s="31" t="s">
        <v>5349</v>
      </c>
      <c r="P4332" s="31">
        <v>0.63500000000000001</v>
      </c>
    </row>
    <row r="4333" spans="1:16" x14ac:dyDescent="0.35">
      <c r="A4333" s="2" t="s">
        <v>293</v>
      </c>
      <c r="B4333" s="27">
        <v>2</v>
      </c>
      <c r="C4333" s="2" t="s">
        <v>302</v>
      </c>
      <c r="D4333" s="11" t="s">
        <v>296</v>
      </c>
      <c r="E4333" s="11"/>
      <c r="F4333" s="11" t="s">
        <v>110</v>
      </c>
      <c r="G4333" s="11" t="s">
        <v>99</v>
      </c>
      <c r="H4333" s="11" t="s">
        <v>7269</v>
      </c>
      <c r="I4333" s="68"/>
      <c r="J4333" s="68"/>
      <c r="K4333" s="68"/>
      <c r="L4333" s="68"/>
      <c r="M4333" s="68"/>
      <c r="N4333" s="68"/>
      <c r="O4333" s="31" t="s">
        <v>1814</v>
      </c>
      <c r="P4333" s="31">
        <v>0.95699999999999996</v>
      </c>
    </row>
    <row r="4334" spans="1:16" x14ac:dyDescent="0.35">
      <c r="A4334" s="2" t="s">
        <v>293</v>
      </c>
      <c r="B4334" s="27">
        <v>2</v>
      </c>
      <c r="C4334" s="2" t="s">
        <v>302</v>
      </c>
      <c r="D4334" s="11" t="s">
        <v>296</v>
      </c>
      <c r="E4334" s="11"/>
      <c r="F4334" s="11" t="s">
        <v>110</v>
      </c>
      <c r="G4334" s="11" t="s">
        <v>99</v>
      </c>
      <c r="H4334" s="11" t="s">
        <v>7279</v>
      </c>
      <c r="I4334" s="68"/>
      <c r="J4334" s="68"/>
      <c r="K4334" s="68"/>
      <c r="L4334" s="68"/>
      <c r="M4334" s="68" t="s">
        <v>2040</v>
      </c>
      <c r="N4334" s="68"/>
      <c r="O4334" s="31" t="s">
        <v>5350</v>
      </c>
      <c r="P4334" s="31">
        <v>0.76600000000000001</v>
      </c>
    </row>
    <row r="4335" spans="1:16" x14ac:dyDescent="0.35">
      <c r="A4335" s="2" t="s">
        <v>293</v>
      </c>
      <c r="B4335" s="27">
        <v>2</v>
      </c>
      <c r="C4335" s="2" t="s">
        <v>302</v>
      </c>
      <c r="D4335" s="11" t="s">
        <v>296</v>
      </c>
      <c r="E4335" s="11"/>
      <c r="F4335" s="11" t="s">
        <v>110</v>
      </c>
      <c r="G4335" s="11" t="s">
        <v>99</v>
      </c>
      <c r="H4335" s="11" t="s">
        <v>7288</v>
      </c>
      <c r="I4335" s="68"/>
      <c r="J4335" s="68"/>
      <c r="K4335" s="68"/>
      <c r="L4335" s="68"/>
      <c r="M4335" s="68"/>
      <c r="N4335" s="68" t="s">
        <v>2040</v>
      </c>
      <c r="O4335" s="31" t="s">
        <v>5351</v>
      </c>
      <c r="P4335" s="31">
        <v>0.76600000000000001</v>
      </c>
    </row>
    <row r="4336" spans="1:16" x14ac:dyDescent="0.35">
      <c r="A4336" s="2" t="s">
        <v>293</v>
      </c>
      <c r="B4336" s="27">
        <v>2</v>
      </c>
      <c r="C4336" s="2" t="s">
        <v>302</v>
      </c>
      <c r="D4336" s="11" t="s">
        <v>296</v>
      </c>
      <c r="E4336" s="11"/>
      <c r="F4336" s="11" t="s">
        <v>110</v>
      </c>
      <c r="G4336" s="11" t="s">
        <v>99</v>
      </c>
      <c r="H4336" s="11" t="s">
        <v>7276</v>
      </c>
      <c r="I4336" s="68"/>
      <c r="J4336" s="68"/>
      <c r="K4336" s="68"/>
      <c r="L4336" s="68"/>
      <c r="M4336" s="68" t="s">
        <v>2040</v>
      </c>
      <c r="N4336" s="68" t="s">
        <v>2040</v>
      </c>
      <c r="O4336" s="31" t="s">
        <v>5352</v>
      </c>
      <c r="P4336" s="31">
        <v>0.57399999999999995</v>
      </c>
    </row>
    <row r="4337" spans="1:16" x14ac:dyDescent="0.35">
      <c r="A4337" s="2" t="s">
        <v>293</v>
      </c>
      <c r="B4337" s="27">
        <v>2</v>
      </c>
      <c r="C4337" s="2" t="s">
        <v>302</v>
      </c>
      <c r="D4337" s="11" t="s">
        <v>296</v>
      </c>
      <c r="E4337" s="11"/>
      <c r="F4337" s="11" t="s">
        <v>110</v>
      </c>
      <c r="G4337" s="11" t="s">
        <v>659</v>
      </c>
      <c r="H4337" s="11" t="s">
        <v>7269</v>
      </c>
      <c r="I4337" s="68"/>
      <c r="J4337" s="68"/>
      <c r="K4337" s="68"/>
      <c r="L4337" s="68"/>
      <c r="M4337" s="68"/>
      <c r="N4337" s="68"/>
      <c r="O4337" s="31" t="s">
        <v>1815</v>
      </c>
      <c r="P4337" s="31">
        <v>1.4790000000000001</v>
      </c>
    </row>
    <row r="4338" spans="1:16" x14ac:dyDescent="0.35">
      <c r="A4338" s="2" t="s">
        <v>293</v>
      </c>
      <c r="B4338" s="27">
        <v>2</v>
      </c>
      <c r="C4338" s="2" t="s">
        <v>302</v>
      </c>
      <c r="D4338" s="11" t="s">
        <v>296</v>
      </c>
      <c r="E4338" s="11"/>
      <c r="F4338" s="11" t="s">
        <v>110</v>
      </c>
      <c r="G4338" s="11" t="s">
        <v>659</v>
      </c>
      <c r="H4338" s="11" t="s">
        <v>7279</v>
      </c>
      <c r="I4338" s="68"/>
      <c r="J4338" s="68"/>
      <c r="K4338" s="68"/>
      <c r="L4338" s="68"/>
      <c r="M4338" s="68" t="s">
        <v>2040</v>
      </c>
      <c r="N4338" s="68"/>
      <c r="O4338" s="31" t="s">
        <v>5353</v>
      </c>
      <c r="P4338" s="31">
        <v>1.1830000000000001</v>
      </c>
    </row>
    <row r="4339" spans="1:16" x14ac:dyDescent="0.35">
      <c r="A4339" s="2" t="s">
        <v>293</v>
      </c>
      <c r="B4339" s="27">
        <v>2</v>
      </c>
      <c r="C4339" s="2" t="s">
        <v>302</v>
      </c>
      <c r="D4339" s="11" t="s">
        <v>296</v>
      </c>
      <c r="E4339" s="11"/>
      <c r="F4339" s="11" t="s">
        <v>110</v>
      </c>
      <c r="G4339" s="11" t="s">
        <v>659</v>
      </c>
      <c r="H4339" s="11" t="s">
        <v>7288</v>
      </c>
      <c r="I4339" s="68"/>
      <c r="J4339" s="68"/>
      <c r="K4339" s="68"/>
      <c r="L4339" s="68"/>
      <c r="M4339" s="68"/>
      <c r="N4339" s="68" t="s">
        <v>2040</v>
      </c>
      <c r="O4339" s="31" t="s">
        <v>5354</v>
      </c>
      <c r="P4339" s="31">
        <v>1.1830000000000001</v>
      </c>
    </row>
    <row r="4340" spans="1:16" x14ac:dyDescent="0.35">
      <c r="A4340" s="2" t="s">
        <v>293</v>
      </c>
      <c r="B4340" s="27">
        <v>2</v>
      </c>
      <c r="C4340" s="2" t="s">
        <v>302</v>
      </c>
      <c r="D4340" s="11" t="s">
        <v>296</v>
      </c>
      <c r="E4340" s="11"/>
      <c r="F4340" s="11" t="s">
        <v>110</v>
      </c>
      <c r="G4340" s="11" t="s">
        <v>659</v>
      </c>
      <c r="H4340" s="11" t="s">
        <v>7276</v>
      </c>
      <c r="I4340" s="68"/>
      <c r="J4340" s="68"/>
      <c r="K4340" s="68"/>
      <c r="L4340" s="68"/>
      <c r="M4340" s="68" t="s">
        <v>2040</v>
      </c>
      <c r="N4340" s="68" t="s">
        <v>2040</v>
      </c>
      <c r="O4340" s="31" t="s">
        <v>5355</v>
      </c>
      <c r="P4340" s="31">
        <v>0.88700000000000001</v>
      </c>
    </row>
    <row r="4341" spans="1:16" x14ac:dyDescent="0.35">
      <c r="A4341" s="2" t="s">
        <v>293</v>
      </c>
      <c r="B4341" s="27">
        <v>2</v>
      </c>
      <c r="C4341" s="2" t="s">
        <v>302</v>
      </c>
      <c r="D4341" s="11" t="s">
        <v>296</v>
      </c>
      <c r="E4341" s="11"/>
      <c r="F4341" s="11" t="s">
        <v>111</v>
      </c>
      <c r="G4341" s="11" t="s">
        <v>99</v>
      </c>
      <c r="H4341" s="11" t="s">
        <v>7269</v>
      </c>
      <c r="I4341" s="68"/>
      <c r="J4341" s="68"/>
      <c r="K4341" s="68"/>
      <c r="L4341" s="68"/>
      <c r="M4341" s="68"/>
      <c r="N4341" s="68"/>
      <c r="O4341" s="31" t="s">
        <v>1816</v>
      </c>
      <c r="P4341" s="31">
        <v>1.05</v>
      </c>
    </row>
    <row r="4342" spans="1:16" x14ac:dyDescent="0.35">
      <c r="A4342" s="2" t="s">
        <v>293</v>
      </c>
      <c r="B4342" s="27">
        <v>2</v>
      </c>
      <c r="C4342" s="2" t="s">
        <v>302</v>
      </c>
      <c r="D4342" s="11" t="s">
        <v>296</v>
      </c>
      <c r="E4342" s="11"/>
      <c r="F4342" s="11" t="s">
        <v>111</v>
      </c>
      <c r="G4342" s="11" t="s">
        <v>99</v>
      </c>
      <c r="H4342" s="11" t="s">
        <v>7279</v>
      </c>
      <c r="I4342" s="68"/>
      <c r="J4342" s="68"/>
      <c r="K4342" s="68"/>
      <c r="L4342" s="68"/>
      <c r="M4342" s="68" t="s">
        <v>2040</v>
      </c>
      <c r="N4342" s="68"/>
      <c r="O4342" s="31" t="s">
        <v>5356</v>
      </c>
      <c r="P4342" s="31">
        <v>0.84</v>
      </c>
    </row>
    <row r="4343" spans="1:16" x14ac:dyDescent="0.35">
      <c r="A4343" s="2" t="s">
        <v>293</v>
      </c>
      <c r="B4343" s="27">
        <v>2</v>
      </c>
      <c r="C4343" s="2" t="s">
        <v>302</v>
      </c>
      <c r="D4343" s="11" t="s">
        <v>296</v>
      </c>
      <c r="E4343" s="11"/>
      <c r="F4343" s="11" t="s">
        <v>111</v>
      </c>
      <c r="G4343" s="11" t="s">
        <v>99</v>
      </c>
      <c r="H4343" s="11" t="s">
        <v>7288</v>
      </c>
      <c r="I4343" s="68"/>
      <c r="J4343" s="68"/>
      <c r="K4343" s="68"/>
      <c r="L4343" s="68"/>
      <c r="M4343" s="68"/>
      <c r="N4343" s="68" t="s">
        <v>2040</v>
      </c>
      <c r="O4343" s="31" t="s">
        <v>5357</v>
      </c>
      <c r="P4343" s="31">
        <v>0.84</v>
      </c>
    </row>
    <row r="4344" spans="1:16" x14ac:dyDescent="0.35">
      <c r="A4344" s="2" t="s">
        <v>293</v>
      </c>
      <c r="B4344" s="27">
        <v>2</v>
      </c>
      <c r="C4344" s="2" t="s">
        <v>302</v>
      </c>
      <c r="D4344" s="11" t="s">
        <v>296</v>
      </c>
      <c r="E4344" s="11"/>
      <c r="F4344" s="11" t="s">
        <v>111</v>
      </c>
      <c r="G4344" s="11" t="s">
        <v>99</v>
      </c>
      <c r="H4344" s="11" t="s">
        <v>7276</v>
      </c>
      <c r="I4344" s="68"/>
      <c r="J4344" s="68"/>
      <c r="K4344" s="68"/>
      <c r="L4344" s="68"/>
      <c r="M4344" s="68" t="s">
        <v>2040</v>
      </c>
      <c r="N4344" s="68" t="s">
        <v>2040</v>
      </c>
      <c r="O4344" s="31" t="s">
        <v>5358</v>
      </c>
      <c r="P4344" s="31">
        <v>0.63</v>
      </c>
    </row>
    <row r="4345" spans="1:16" x14ac:dyDescent="0.35">
      <c r="A4345" s="2" t="s">
        <v>293</v>
      </c>
      <c r="B4345" s="27">
        <v>2</v>
      </c>
      <c r="C4345" s="2" t="s">
        <v>302</v>
      </c>
      <c r="D4345" s="11" t="s">
        <v>296</v>
      </c>
      <c r="E4345" s="11"/>
      <c r="F4345" s="11" t="s">
        <v>111</v>
      </c>
      <c r="G4345" s="11" t="s">
        <v>659</v>
      </c>
      <c r="H4345" s="11" t="s">
        <v>7269</v>
      </c>
      <c r="I4345" s="68"/>
      <c r="J4345" s="68"/>
      <c r="K4345" s="68"/>
      <c r="L4345" s="68"/>
      <c r="M4345" s="68"/>
      <c r="N4345" s="68"/>
      <c r="O4345" s="31" t="s">
        <v>1817</v>
      </c>
      <c r="P4345" s="31">
        <v>1.9139999999999999</v>
      </c>
    </row>
    <row r="4346" spans="1:16" x14ac:dyDescent="0.35">
      <c r="A4346" s="2" t="s">
        <v>293</v>
      </c>
      <c r="B4346" s="27">
        <v>2</v>
      </c>
      <c r="C4346" s="2" t="s">
        <v>302</v>
      </c>
      <c r="D4346" s="11" t="s">
        <v>296</v>
      </c>
      <c r="E4346" s="11"/>
      <c r="F4346" s="11" t="s">
        <v>111</v>
      </c>
      <c r="G4346" s="11" t="s">
        <v>659</v>
      </c>
      <c r="H4346" s="11" t="s">
        <v>7279</v>
      </c>
      <c r="I4346" s="68"/>
      <c r="J4346" s="68"/>
      <c r="K4346" s="68"/>
      <c r="L4346" s="68"/>
      <c r="M4346" s="68" t="s">
        <v>2040</v>
      </c>
      <c r="N4346" s="68"/>
      <c r="O4346" s="31" t="s">
        <v>5359</v>
      </c>
      <c r="P4346" s="31">
        <v>1.5309999999999999</v>
      </c>
    </row>
    <row r="4347" spans="1:16" x14ac:dyDescent="0.35">
      <c r="A4347" s="2" t="s">
        <v>293</v>
      </c>
      <c r="B4347" s="27">
        <v>2</v>
      </c>
      <c r="C4347" s="2" t="s">
        <v>302</v>
      </c>
      <c r="D4347" s="11" t="s">
        <v>296</v>
      </c>
      <c r="E4347" s="11"/>
      <c r="F4347" s="11" t="s">
        <v>111</v>
      </c>
      <c r="G4347" s="11" t="s">
        <v>659</v>
      </c>
      <c r="H4347" s="11" t="s">
        <v>7288</v>
      </c>
      <c r="I4347" s="68"/>
      <c r="J4347" s="68"/>
      <c r="K4347" s="68"/>
      <c r="L4347" s="68"/>
      <c r="M4347" s="68"/>
      <c r="N4347" s="68" t="s">
        <v>2040</v>
      </c>
      <c r="O4347" s="31" t="s">
        <v>5360</v>
      </c>
      <c r="P4347" s="31">
        <v>1.5309999999999999</v>
      </c>
    </row>
    <row r="4348" spans="1:16" x14ac:dyDescent="0.35">
      <c r="A4348" s="2" t="s">
        <v>293</v>
      </c>
      <c r="B4348" s="27">
        <v>2</v>
      </c>
      <c r="C4348" s="2" t="s">
        <v>302</v>
      </c>
      <c r="D4348" s="11" t="s">
        <v>296</v>
      </c>
      <c r="E4348" s="11"/>
      <c r="F4348" s="11" t="s">
        <v>111</v>
      </c>
      <c r="G4348" s="11" t="s">
        <v>659</v>
      </c>
      <c r="H4348" s="11" t="s">
        <v>7276</v>
      </c>
      <c r="I4348" s="68"/>
      <c r="J4348" s="68"/>
      <c r="K4348" s="68"/>
      <c r="L4348" s="68"/>
      <c r="M4348" s="68" t="s">
        <v>2040</v>
      </c>
      <c r="N4348" s="68" t="s">
        <v>2040</v>
      </c>
      <c r="O4348" s="31" t="s">
        <v>5361</v>
      </c>
      <c r="P4348" s="31">
        <v>1.1479999999999999</v>
      </c>
    </row>
    <row r="4349" spans="1:16" x14ac:dyDescent="0.35">
      <c r="A4349" s="2" t="s">
        <v>293</v>
      </c>
      <c r="B4349" s="27">
        <v>2</v>
      </c>
      <c r="C4349" s="2" t="s">
        <v>302</v>
      </c>
      <c r="D4349" s="11" t="s">
        <v>296</v>
      </c>
      <c r="E4349" s="11"/>
      <c r="F4349" s="11" t="s">
        <v>112</v>
      </c>
      <c r="G4349" s="11" t="s">
        <v>99</v>
      </c>
      <c r="H4349" s="11" t="s">
        <v>7269</v>
      </c>
      <c r="I4349" s="68"/>
      <c r="J4349" s="68"/>
      <c r="K4349" s="68"/>
      <c r="L4349" s="68"/>
      <c r="M4349" s="68"/>
      <c r="N4349" s="68"/>
      <c r="O4349" s="31" t="s">
        <v>1818</v>
      </c>
      <c r="P4349" s="31">
        <v>1.05</v>
      </c>
    </row>
    <row r="4350" spans="1:16" x14ac:dyDescent="0.35">
      <c r="A4350" s="2" t="s">
        <v>293</v>
      </c>
      <c r="B4350" s="27">
        <v>2</v>
      </c>
      <c r="C4350" s="2" t="s">
        <v>302</v>
      </c>
      <c r="D4350" s="11" t="s">
        <v>296</v>
      </c>
      <c r="E4350" s="11"/>
      <c r="F4350" s="11" t="s">
        <v>112</v>
      </c>
      <c r="G4350" s="11" t="s">
        <v>99</v>
      </c>
      <c r="H4350" s="11" t="s">
        <v>7279</v>
      </c>
      <c r="I4350" s="68"/>
      <c r="J4350" s="68"/>
      <c r="K4350" s="68"/>
      <c r="L4350" s="68"/>
      <c r="M4350" s="68" t="s">
        <v>2040</v>
      </c>
      <c r="N4350" s="68"/>
      <c r="O4350" s="31" t="s">
        <v>5362</v>
      </c>
      <c r="P4350" s="31">
        <v>0.84</v>
      </c>
    </row>
    <row r="4351" spans="1:16" x14ac:dyDescent="0.35">
      <c r="A4351" s="2" t="s">
        <v>293</v>
      </c>
      <c r="B4351" s="27">
        <v>2</v>
      </c>
      <c r="C4351" s="2" t="s">
        <v>302</v>
      </c>
      <c r="D4351" s="11" t="s">
        <v>296</v>
      </c>
      <c r="E4351" s="11"/>
      <c r="F4351" s="11" t="s">
        <v>112</v>
      </c>
      <c r="G4351" s="11" t="s">
        <v>99</v>
      </c>
      <c r="H4351" s="11" t="s">
        <v>7288</v>
      </c>
      <c r="I4351" s="68"/>
      <c r="J4351" s="68"/>
      <c r="K4351" s="68"/>
      <c r="L4351" s="68"/>
      <c r="M4351" s="68"/>
      <c r="N4351" s="68" t="s">
        <v>2040</v>
      </c>
      <c r="O4351" s="31" t="s">
        <v>5363</v>
      </c>
      <c r="P4351" s="31">
        <v>0.84</v>
      </c>
    </row>
    <row r="4352" spans="1:16" x14ac:dyDescent="0.35">
      <c r="A4352" s="2" t="s">
        <v>293</v>
      </c>
      <c r="B4352" s="27">
        <v>2</v>
      </c>
      <c r="C4352" s="2" t="s">
        <v>302</v>
      </c>
      <c r="D4352" s="11" t="s">
        <v>296</v>
      </c>
      <c r="E4352" s="11"/>
      <c r="F4352" s="11" t="s">
        <v>112</v>
      </c>
      <c r="G4352" s="11" t="s">
        <v>99</v>
      </c>
      <c r="H4352" s="11" t="s">
        <v>7276</v>
      </c>
      <c r="I4352" s="68"/>
      <c r="J4352" s="68"/>
      <c r="K4352" s="68"/>
      <c r="L4352" s="68"/>
      <c r="M4352" s="68" t="s">
        <v>2040</v>
      </c>
      <c r="N4352" s="68" t="s">
        <v>2040</v>
      </c>
      <c r="O4352" s="31" t="s">
        <v>5364</v>
      </c>
      <c r="P4352" s="31">
        <v>0.63</v>
      </c>
    </row>
    <row r="4353" spans="1:16" x14ac:dyDescent="0.35">
      <c r="A4353" s="2" t="s">
        <v>293</v>
      </c>
      <c r="B4353" s="27">
        <v>2</v>
      </c>
      <c r="C4353" s="2" t="s">
        <v>302</v>
      </c>
      <c r="D4353" s="11" t="s">
        <v>296</v>
      </c>
      <c r="E4353" s="11"/>
      <c r="F4353" s="11" t="s">
        <v>112</v>
      </c>
      <c r="G4353" s="11" t="s">
        <v>659</v>
      </c>
      <c r="H4353" s="11" t="s">
        <v>7269</v>
      </c>
      <c r="I4353" s="68"/>
      <c r="J4353" s="68"/>
      <c r="K4353" s="68"/>
      <c r="L4353" s="68"/>
      <c r="M4353" s="68"/>
      <c r="N4353" s="68"/>
      <c r="O4353" s="31" t="s">
        <v>1819</v>
      </c>
      <c r="P4353" s="31">
        <v>2.117</v>
      </c>
    </row>
    <row r="4354" spans="1:16" x14ac:dyDescent="0.35">
      <c r="A4354" s="2" t="s">
        <v>293</v>
      </c>
      <c r="B4354" s="27">
        <v>2</v>
      </c>
      <c r="C4354" s="2" t="s">
        <v>302</v>
      </c>
      <c r="D4354" s="11" t="s">
        <v>296</v>
      </c>
      <c r="E4354" s="11"/>
      <c r="F4354" s="11" t="s">
        <v>112</v>
      </c>
      <c r="G4354" s="11" t="s">
        <v>659</v>
      </c>
      <c r="H4354" s="11" t="s">
        <v>7279</v>
      </c>
      <c r="I4354" s="68"/>
      <c r="J4354" s="68"/>
      <c r="K4354" s="68"/>
      <c r="L4354" s="68"/>
      <c r="M4354" s="68" t="s">
        <v>2040</v>
      </c>
      <c r="N4354" s="68"/>
      <c r="O4354" s="31" t="s">
        <v>5365</v>
      </c>
      <c r="P4354" s="31">
        <v>1.694</v>
      </c>
    </row>
    <row r="4355" spans="1:16" x14ac:dyDescent="0.35">
      <c r="A4355" s="2" t="s">
        <v>293</v>
      </c>
      <c r="B4355" s="27">
        <v>2</v>
      </c>
      <c r="C4355" s="2" t="s">
        <v>302</v>
      </c>
      <c r="D4355" s="11" t="s">
        <v>296</v>
      </c>
      <c r="E4355" s="11"/>
      <c r="F4355" s="11" t="s">
        <v>112</v>
      </c>
      <c r="G4355" s="11" t="s">
        <v>659</v>
      </c>
      <c r="H4355" s="11" t="s">
        <v>7288</v>
      </c>
      <c r="I4355" s="68"/>
      <c r="J4355" s="68"/>
      <c r="K4355" s="68"/>
      <c r="L4355" s="68"/>
      <c r="M4355" s="68"/>
      <c r="N4355" s="68" t="s">
        <v>2040</v>
      </c>
      <c r="O4355" s="31" t="s">
        <v>5366</v>
      </c>
      <c r="P4355" s="31">
        <v>1.694</v>
      </c>
    </row>
    <row r="4356" spans="1:16" x14ac:dyDescent="0.35">
      <c r="A4356" s="2" t="s">
        <v>293</v>
      </c>
      <c r="B4356" s="27">
        <v>2</v>
      </c>
      <c r="C4356" s="2" t="s">
        <v>302</v>
      </c>
      <c r="D4356" s="11" t="s">
        <v>296</v>
      </c>
      <c r="E4356" s="11"/>
      <c r="F4356" s="11" t="s">
        <v>112</v>
      </c>
      <c r="G4356" s="11" t="s">
        <v>659</v>
      </c>
      <c r="H4356" s="11" t="s">
        <v>7276</v>
      </c>
      <c r="I4356" s="68"/>
      <c r="J4356" s="68"/>
      <c r="K4356" s="68"/>
      <c r="L4356" s="68"/>
      <c r="M4356" s="68" t="s">
        <v>2040</v>
      </c>
      <c r="N4356" s="68" t="s">
        <v>2040</v>
      </c>
      <c r="O4356" s="31" t="s">
        <v>5367</v>
      </c>
      <c r="P4356" s="31">
        <v>1.27</v>
      </c>
    </row>
    <row r="4357" spans="1:16" x14ac:dyDescent="0.35">
      <c r="A4357" s="2" t="s">
        <v>293</v>
      </c>
      <c r="B4357" s="27">
        <v>2</v>
      </c>
      <c r="C4357" s="2" t="s">
        <v>302</v>
      </c>
      <c r="D4357" s="11" t="s">
        <v>296</v>
      </c>
      <c r="E4357" s="11"/>
      <c r="F4357" s="11" t="s">
        <v>113</v>
      </c>
      <c r="G4357" s="11" t="s">
        <v>99</v>
      </c>
      <c r="H4357" s="11" t="s">
        <v>7269</v>
      </c>
      <c r="I4357" s="68"/>
      <c r="J4357" s="68"/>
      <c r="K4357" s="68"/>
      <c r="L4357" s="68"/>
      <c r="M4357" s="68"/>
      <c r="N4357" s="68"/>
      <c r="O4357" s="31" t="s">
        <v>1820</v>
      </c>
      <c r="P4357" s="31">
        <v>1.9139999999999999</v>
      </c>
    </row>
    <row r="4358" spans="1:16" x14ac:dyDescent="0.35">
      <c r="A4358" s="2" t="s">
        <v>293</v>
      </c>
      <c r="B4358" s="27">
        <v>2</v>
      </c>
      <c r="C4358" s="2" t="s">
        <v>302</v>
      </c>
      <c r="D4358" s="11" t="s">
        <v>296</v>
      </c>
      <c r="E4358" s="11"/>
      <c r="F4358" s="11" t="s">
        <v>113</v>
      </c>
      <c r="G4358" s="11" t="s">
        <v>99</v>
      </c>
      <c r="H4358" s="11" t="s">
        <v>7279</v>
      </c>
      <c r="I4358" s="68"/>
      <c r="J4358" s="68"/>
      <c r="K4358" s="68"/>
      <c r="L4358" s="68"/>
      <c r="M4358" s="68" t="s">
        <v>2040</v>
      </c>
      <c r="N4358" s="68"/>
      <c r="O4358" s="31" t="s">
        <v>5368</v>
      </c>
      <c r="P4358" s="31">
        <v>1.5309999999999999</v>
      </c>
    </row>
    <row r="4359" spans="1:16" x14ac:dyDescent="0.35">
      <c r="A4359" s="2" t="s">
        <v>293</v>
      </c>
      <c r="B4359" s="27">
        <v>2</v>
      </c>
      <c r="C4359" s="2" t="s">
        <v>302</v>
      </c>
      <c r="D4359" s="11" t="s">
        <v>296</v>
      </c>
      <c r="E4359" s="11"/>
      <c r="F4359" s="11" t="s">
        <v>113</v>
      </c>
      <c r="G4359" s="11" t="s">
        <v>99</v>
      </c>
      <c r="H4359" s="11" t="s">
        <v>7288</v>
      </c>
      <c r="I4359" s="68"/>
      <c r="J4359" s="68"/>
      <c r="K4359" s="68"/>
      <c r="L4359" s="68"/>
      <c r="M4359" s="68"/>
      <c r="N4359" s="68" t="s">
        <v>2040</v>
      </c>
      <c r="O4359" s="31" t="s">
        <v>5369</v>
      </c>
      <c r="P4359" s="31">
        <v>1.5309999999999999</v>
      </c>
    </row>
    <row r="4360" spans="1:16" x14ac:dyDescent="0.35">
      <c r="A4360" s="2" t="s">
        <v>293</v>
      </c>
      <c r="B4360" s="27">
        <v>2</v>
      </c>
      <c r="C4360" s="2" t="s">
        <v>302</v>
      </c>
      <c r="D4360" s="11" t="s">
        <v>296</v>
      </c>
      <c r="E4360" s="11"/>
      <c r="F4360" s="11" t="s">
        <v>113</v>
      </c>
      <c r="G4360" s="11" t="s">
        <v>99</v>
      </c>
      <c r="H4360" s="11" t="s">
        <v>7276</v>
      </c>
      <c r="I4360" s="68"/>
      <c r="J4360" s="68"/>
      <c r="K4360" s="68"/>
      <c r="L4360" s="68"/>
      <c r="M4360" s="68" t="s">
        <v>2040</v>
      </c>
      <c r="N4360" s="68" t="s">
        <v>2040</v>
      </c>
      <c r="O4360" s="31" t="s">
        <v>5370</v>
      </c>
      <c r="P4360" s="31">
        <v>1.1479999999999999</v>
      </c>
    </row>
    <row r="4361" spans="1:16" x14ac:dyDescent="0.35">
      <c r="A4361" s="2" t="s">
        <v>293</v>
      </c>
      <c r="B4361" s="27">
        <v>2</v>
      </c>
      <c r="C4361" s="2" t="s">
        <v>302</v>
      </c>
      <c r="D4361" s="11" t="s">
        <v>296</v>
      </c>
      <c r="E4361" s="11"/>
      <c r="F4361" s="11" t="s">
        <v>113</v>
      </c>
      <c r="G4361" s="11" t="s">
        <v>659</v>
      </c>
      <c r="H4361" s="11" t="s">
        <v>7269</v>
      </c>
      <c r="I4361" s="68"/>
      <c r="J4361" s="68"/>
      <c r="K4361" s="68"/>
      <c r="L4361" s="68"/>
      <c r="M4361" s="68"/>
      <c r="N4361" s="68"/>
      <c r="O4361" s="31" t="s">
        <v>1821</v>
      </c>
      <c r="P4361" s="31">
        <v>2.5379999999999998</v>
      </c>
    </row>
    <row r="4362" spans="1:16" x14ac:dyDescent="0.35">
      <c r="A4362" s="2" t="s">
        <v>293</v>
      </c>
      <c r="B4362" s="27">
        <v>2</v>
      </c>
      <c r="C4362" s="2" t="s">
        <v>302</v>
      </c>
      <c r="D4362" s="11" t="s">
        <v>296</v>
      </c>
      <c r="E4362" s="11"/>
      <c r="F4362" s="11" t="s">
        <v>113</v>
      </c>
      <c r="G4362" s="11" t="s">
        <v>659</v>
      </c>
      <c r="H4362" s="11" t="s">
        <v>7279</v>
      </c>
      <c r="I4362" s="68"/>
      <c r="J4362" s="68"/>
      <c r="K4362" s="68"/>
      <c r="L4362" s="68"/>
      <c r="M4362" s="68" t="s">
        <v>2040</v>
      </c>
      <c r="N4362" s="68"/>
      <c r="O4362" s="31" t="s">
        <v>5371</v>
      </c>
      <c r="P4362" s="31">
        <v>2.0299999999999998</v>
      </c>
    </row>
    <row r="4363" spans="1:16" x14ac:dyDescent="0.35">
      <c r="A4363" s="2" t="s">
        <v>293</v>
      </c>
      <c r="B4363" s="27">
        <v>2</v>
      </c>
      <c r="C4363" s="2" t="s">
        <v>302</v>
      </c>
      <c r="D4363" s="11" t="s">
        <v>296</v>
      </c>
      <c r="E4363" s="11"/>
      <c r="F4363" s="11" t="s">
        <v>113</v>
      </c>
      <c r="G4363" s="11" t="s">
        <v>659</v>
      </c>
      <c r="H4363" s="11" t="s">
        <v>7288</v>
      </c>
      <c r="I4363" s="68"/>
      <c r="J4363" s="68"/>
      <c r="K4363" s="68"/>
      <c r="L4363" s="68"/>
      <c r="M4363" s="68"/>
      <c r="N4363" s="68" t="s">
        <v>2040</v>
      </c>
      <c r="O4363" s="31" t="s">
        <v>5372</v>
      </c>
      <c r="P4363" s="31">
        <v>2.0299999999999998</v>
      </c>
    </row>
    <row r="4364" spans="1:16" x14ac:dyDescent="0.35">
      <c r="A4364" s="2" t="s">
        <v>293</v>
      </c>
      <c r="B4364" s="27">
        <v>2</v>
      </c>
      <c r="C4364" s="2" t="s">
        <v>302</v>
      </c>
      <c r="D4364" s="11" t="s">
        <v>296</v>
      </c>
      <c r="E4364" s="11"/>
      <c r="F4364" s="11" t="s">
        <v>113</v>
      </c>
      <c r="G4364" s="11" t="s">
        <v>659</v>
      </c>
      <c r="H4364" s="11" t="s">
        <v>7276</v>
      </c>
      <c r="I4364" s="68"/>
      <c r="J4364" s="68"/>
      <c r="K4364" s="68"/>
      <c r="L4364" s="68"/>
      <c r="M4364" s="68" t="s">
        <v>2040</v>
      </c>
      <c r="N4364" s="68" t="s">
        <v>2040</v>
      </c>
      <c r="O4364" s="31" t="s">
        <v>5373</v>
      </c>
      <c r="P4364" s="31">
        <v>1.5229999999999999</v>
      </c>
    </row>
    <row r="4365" spans="1:16" x14ac:dyDescent="0.35">
      <c r="A4365" s="2" t="s">
        <v>293</v>
      </c>
      <c r="B4365" s="27">
        <v>2</v>
      </c>
      <c r="C4365" s="2" t="s">
        <v>302</v>
      </c>
      <c r="D4365" s="11" t="s">
        <v>296</v>
      </c>
      <c r="E4365" s="11"/>
      <c r="F4365" s="11" t="s">
        <v>114</v>
      </c>
      <c r="G4365" s="11" t="s">
        <v>99</v>
      </c>
      <c r="H4365" s="11" t="s">
        <v>7269</v>
      </c>
      <c r="I4365" s="68"/>
      <c r="J4365" s="68"/>
      <c r="K4365" s="68"/>
      <c r="L4365" s="68"/>
      <c r="M4365" s="68"/>
      <c r="N4365" s="68"/>
      <c r="O4365" s="31" t="s">
        <v>1822</v>
      </c>
      <c r="P4365" s="31">
        <v>1.9139999999999999</v>
      </c>
    </row>
    <row r="4366" spans="1:16" x14ac:dyDescent="0.35">
      <c r="A4366" s="2" t="s">
        <v>293</v>
      </c>
      <c r="B4366" s="27">
        <v>2</v>
      </c>
      <c r="C4366" s="2" t="s">
        <v>302</v>
      </c>
      <c r="D4366" s="11" t="s">
        <v>296</v>
      </c>
      <c r="E4366" s="11"/>
      <c r="F4366" s="11" t="s">
        <v>114</v>
      </c>
      <c r="G4366" s="11" t="s">
        <v>99</v>
      </c>
      <c r="H4366" s="11" t="s">
        <v>7279</v>
      </c>
      <c r="I4366" s="68"/>
      <c r="J4366" s="68"/>
      <c r="K4366" s="68"/>
      <c r="L4366" s="68"/>
      <c r="M4366" s="68" t="s">
        <v>2040</v>
      </c>
      <c r="N4366" s="68"/>
      <c r="O4366" s="31" t="s">
        <v>5374</v>
      </c>
      <c r="P4366" s="31">
        <v>1.5309999999999999</v>
      </c>
    </row>
    <row r="4367" spans="1:16" x14ac:dyDescent="0.35">
      <c r="A4367" s="2" t="s">
        <v>293</v>
      </c>
      <c r="B4367" s="27">
        <v>2</v>
      </c>
      <c r="C4367" s="2" t="s">
        <v>302</v>
      </c>
      <c r="D4367" s="11" t="s">
        <v>296</v>
      </c>
      <c r="E4367" s="11"/>
      <c r="F4367" s="11" t="s">
        <v>114</v>
      </c>
      <c r="G4367" s="11" t="s">
        <v>99</v>
      </c>
      <c r="H4367" s="11" t="s">
        <v>7288</v>
      </c>
      <c r="I4367" s="68"/>
      <c r="J4367" s="68"/>
      <c r="K4367" s="68"/>
      <c r="L4367" s="68"/>
      <c r="M4367" s="68"/>
      <c r="N4367" s="68" t="s">
        <v>2040</v>
      </c>
      <c r="O4367" s="31" t="s">
        <v>5375</v>
      </c>
      <c r="P4367" s="31">
        <v>1.5309999999999999</v>
      </c>
    </row>
    <row r="4368" spans="1:16" x14ac:dyDescent="0.35">
      <c r="A4368" s="2" t="s">
        <v>293</v>
      </c>
      <c r="B4368" s="27">
        <v>2</v>
      </c>
      <c r="C4368" s="2" t="s">
        <v>302</v>
      </c>
      <c r="D4368" s="11" t="s">
        <v>296</v>
      </c>
      <c r="E4368" s="11"/>
      <c r="F4368" s="11" t="s">
        <v>114</v>
      </c>
      <c r="G4368" s="11" t="s">
        <v>99</v>
      </c>
      <c r="H4368" s="11" t="s">
        <v>7276</v>
      </c>
      <c r="I4368" s="68"/>
      <c r="J4368" s="68"/>
      <c r="K4368" s="68"/>
      <c r="L4368" s="68"/>
      <c r="M4368" s="68" t="s">
        <v>2040</v>
      </c>
      <c r="N4368" s="68" t="s">
        <v>2040</v>
      </c>
      <c r="O4368" s="31" t="s">
        <v>5376</v>
      </c>
      <c r="P4368" s="31">
        <v>1.1479999999999999</v>
      </c>
    </row>
    <row r="4369" spans="1:16" x14ac:dyDescent="0.35">
      <c r="A4369" s="2" t="s">
        <v>293</v>
      </c>
      <c r="B4369" s="27">
        <v>2</v>
      </c>
      <c r="C4369" s="2" t="s">
        <v>302</v>
      </c>
      <c r="D4369" s="11" t="s">
        <v>296</v>
      </c>
      <c r="E4369" s="11"/>
      <c r="F4369" s="11" t="s">
        <v>114</v>
      </c>
      <c r="G4369" s="11" t="s">
        <v>659</v>
      </c>
      <c r="H4369" s="11" t="s">
        <v>7269</v>
      </c>
      <c r="I4369" s="68"/>
      <c r="J4369" s="68"/>
      <c r="K4369" s="68"/>
      <c r="L4369" s="68"/>
      <c r="M4369" s="68"/>
      <c r="N4369" s="68"/>
      <c r="O4369" s="31" t="s">
        <v>1823</v>
      </c>
      <c r="P4369" s="31">
        <v>2.9729999999999999</v>
      </c>
    </row>
    <row r="4370" spans="1:16" x14ac:dyDescent="0.35">
      <c r="A4370" s="2" t="s">
        <v>293</v>
      </c>
      <c r="B4370" s="27">
        <v>2</v>
      </c>
      <c r="C4370" s="2" t="s">
        <v>302</v>
      </c>
      <c r="D4370" s="11" t="s">
        <v>296</v>
      </c>
      <c r="E4370" s="11"/>
      <c r="F4370" s="11" t="s">
        <v>114</v>
      </c>
      <c r="G4370" s="11" t="s">
        <v>659</v>
      </c>
      <c r="H4370" s="11" t="s">
        <v>7279</v>
      </c>
      <c r="I4370" s="68"/>
      <c r="J4370" s="68"/>
      <c r="K4370" s="68"/>
      <c r="L4370" s="68"/>
      <c r="M4370" s="68" t="s">
        <v>2040</v>
      </c>
      <c r="N4370" s="68"/>
      <c r="O4370" s="31" t="s">
        <v>5377</v>
      </c>
      <c r="P4370" s="31">
        <v>2.3780000000000001</v>
      </c>
    </row>
    <row r="4371" spans="1:16" x14ac:dyDescent="0.35">
      <c r="A4371" s="2" t="s">
        <v>293</v>
      </c>
      <c r="B4371" s="27">
        <v>2</v>
      </c>
      <c r="C4371" s="2" t="s">
        <v>302</v>
      </c>
      <c r="D4371" s="11" t="s">
        <v>296</v>
      </c>
      <c r="E4371" s="11"/>
      <c r="F4371" s="11" t="s">
        <v>114</v>
      </c>
      <c r="G4371" s="11" t="s">
        <v>659</v>
      </c>
      <c r="H4371" s="11" t="s">
        <v>7288</v>
      </c>
      <c r="I4371" s="68"/>
      <c r="J4371" s="68"/>
      <c r="K4371" s="68"/>
      <c r="L4371" s="68"/>
      <c r="M4371" s="68"/>
      <c r="N4371" s="68" t="s">
        <v>2040</v>
      </c>
      <c r="O4371" s="31" t="s">
        <v>5378</v>
      </c>
      <c r="P4371" s="31">
        <v>2.3780000000000001</v>
      </c>
    </row>
    <row r="4372" spans="1:16" x14ac:dyDescent="0.35">
      <c r="A4372" s="2" t="s">
        <v>293</v>
      </c>
      <c r="B4372" s="27">
        <v>2</v>
      </c>
      <c r="C4372" s="2" t="s">
        <v>302</v>
      </c>
      <c r="D4372" s="11" t="s">
        <v>296</v>
      </c>
      <c r="E4372" s="11"/>
      <c r="F4372" s="11" t="s">
        <v>114</v>
      </c>
      <c r="G4372" s="11" t="s">
        <v>659</v>
      </c>
      <c r="H4372" s="11" t="s">
        <v>7276</v>
      </c>
      <c r="I4372" s="68"/>
      <c r="J4372" s="68"/>
      <c r="K4372" s="68"/>
      <c r="L4372" s="68"/>
      <c r="M4372" s="68" t="s">
        <v>2040</v>
      </c>
      <c r="N4372" s="68" t="s">
        <v>2040</v>
      </c>
      <c r="O4372" s="31" t="s">
        <v>5379</v>
      </c>
      <c r="P4372" s="31">
        <v>1.784</v>
      </c>
    </row>
    <row r="4373" spans="1:16" x14ac:dyDescent="0.35">
      <c r="A4373" s="2" t="s">
        <v>293</v>
      </c>
      <c r="B4373" s="27">
        <v>2</v>
      </c>
      <c r="C4373" s="2" t="s">
        <v>302</v>
      </c>
      <c r="D4373" s="11" t="s">
        <v>296</v>
      </c>
      <c r="E4373" s="11"/>
      <c r="F4373" s="11" t="s">
        <v>102</v>
      </c>
      <c r="G4373" s="11" t="s">
        <v>99</v>
      </c>
      <c r="H4373" s="11" t="s">
        <v>7269</v>
      </c>
      <c r="I4373" s="68"/>
      <c r="J4373" s="68"/>
      <c r="K4373" s="68"/>
      <c r="L4373" s="68"/>
      <c r="M4373" s="68"/>
      <c r="N4373" s="68"/>
      <c r="O4373" s="31" t="s">
        <v>1824</v>
      </c>
      <c r="P4373" s="31">
        <v>2.5489999999999999</v>
      </c>
    </row>
    <row r="4374" spans="1:16" x14ac:dyDescent="0.35">
      <c r="A4374" s="2" t="s">
        <v>293</v>
      </c>
      <c r="B4374" s="27">
        <v>2</v>
      </c>
      <c r="C4374" s="2" t="s">
        <v>302</v>
      </c>
      <c r="D4374" s="11" t="s">
        <v>296</v>
      </c>
      <c r="E4374" s="11"/>
      <c r="F4374" s="11" t="s">
        <v>102</v>
      </c>
      <c r="G4374" s="11" t="s">
        <v>99</v>
      </c>
      <c r="H4374" s="11" t="s">
        <v>7279</v>
      </c>
      <c r="I4374" s="68"/>
      <c r="J4374" s="68"/>
      <c r="K4374" s="68"/>
      <c r="L4374" s="68"/>
      <c r="M4374" s="68" t="s">
        <v>2040</v>
      </c>
      <c r="N4374" s="68"/>
      <c r="O4374" s="31" t="s">
        <v>5380</v>
      </c>
      <c r="P4374" s="31">
        <v>2.0390000000000001</v>
      </c>
    </row>
    <row r="4375" spans="1:16" x14ac:dyDescent="0.35">
      <c r="A4375" s="2" t="s">
        <v>293</v>
      </c>
      <c r="B4375" s="27">
        <v>2</v>
      </c>
      <c r="C4375" s="2" t="s">
        <v>302</v>
      </c>
      <c r="D4375" s="11" t="s">
        <v>296</v>
      </c>
      <c r="E4375" s="11"/>
      <c r="F4375" s="11" t="s">
        <v>102</v>
      </c>
      <c r="G4375" s="11" t="s">
        <v>99</v>
      </c>
      <c r="H4375" s="11" t="s">
        <v>7288</v>
      </c>
      <c r="I4375" s="68"/>
      <c r="J4375" s="68"/>
      <c r="K4375" s="68"/>
      <c r="L4375" s="68"/>
      <c r="M4375" s="68"/>
      <c r="N4375" s="68" t="s">
        <v>2040</v>
      </c>
      <c r="O4375" s="31" t="s">
        <v>5381</v>
      </c>
      <c r="P4375" s="31">
        <v>2.0390000000000001</v>
      </c>
    </row>
    <row r="4376" spans="1:16" x14ac:dyDescent="0.35">
      <c r="A4376" s="2" t="s">
        <v>293</v>
      </c>
      <c r="B4376" s="27">
        <v>2</v>
      </c>
      <c r="C4376" s="2" t="s">
        <v>302</v>
      </c>
      <c r="D4376" s="11" t="s">
        <v>296</v>
      </c>
      <c r="E4376" s="11"/>
      <c r="F4376" s="11" t="s">
        <v>102</v>
      </c>
      <c r="G4376" s="11" t="s">
        <v>99</v>
      </c>
      <c r="H4376" s="11" t="s">
        <v>7276</v>
      </c>
      <c r="I4376" s="68"/>
      <c r="J4376" s="68"/>
      <c r="K4376" s="68"/>
      <c r="L4376" s="68"/>
      <c r="M4376" s="68" t="s">
        <v>2040</v>
      </c>
      <c r="N4376" s="68" t="s">
        <v>2040</v>
      </c>
      <c r="O4376" s="31" t="s">
        <v>5382</v>
      </c>
      <c r="P4376" s="31">
        <v>1.5289999999999999</v>
      </c>
    </row>
    <row r="4377" spans="1:16" x14ac:dyDescent="0.35">
      <c r="A4377" s="2" t="s">
        <v>293</v>
      </c>
      <c r="B4377" s="27">
        <v>2</v>
      </c>
      <c r="C4377" s="2" t="s">
        <v>302</v>
      </c>
      <c r="D4377" s="11" t="s">
        <v>296</v>
      </c>
      <c r="E4377" s="11"/>
      <c r="F4377" s="11" t="s">
        <v>102</v>
      </c>
      <c r="G4377" s="11" t="s">
        <v>659</v>
      </c>
      <c r="H4377" s="11" t="s">
        <v>7269</v>
      </c>
      <c r="I4377" s="68"/>
      <c r="J4377" s="68"/>
      <c r="K4377" s="68"/>
      <c r="L4377" s="68"/>
      <c r="M4377" s="68"/>
      <c r="N4377" s="68"/>
      <c r="O4377" s="31" t="s">
        <v>1825</v>
      </c>
      <c r="P4377" s="31">
        <v>4.234</v>
      </c>
    </row>
    <row r="4378" spans="1:16" x14ac:dyDescent="0.35">
      <c r="A4378" s="2" t="s">
        <v>293</v>
      </c>
      <c r="B4378" s="27">
        <v>2</v>
      </c>
      <c r="C4378" s="2" t="s">
        <v>302</v>
      </c>
      <c r="D4378" s="11" t="s">
        <v>296</v>
      </c>
      <c r="E4378" s="11"/>
      <c r="F4378" s="11" t="s">
        <v>102</v>
      </c>
      <c r="G4378" s="11" t="s">
        <v>659</v>
      </c>
      <c r="H4378" s="11" t="s">
        <v>7279</v>
      </c>
      <c r="I4378" s="68"/>
      <c r="J4378" s="68"/>
      <c r="K4378" s="68"/>
      <c r="L4378" s="68"/>
      <c r="M4378" s="68" t="s">
        <v>2040</v>
      </c>
      <c r="N4378" s="68"/>
      <c r="O4378" s="31" t="s">
        <v>5383</v>
      </c>
      <c r="P4378" s="31">
        <v>3.387</v>
      </c>
    </row>
    <row r="4379" spans="1:16" x14ac:dyDescent="0.35">
      <c r="A4379" s="2" t="s">
        <v>293</v>
      </c>
      <c r="B4379" s="27">
        <v>2</v>
      </c>
      <c r="C4379" s="2" t="s">
        <v>302</v>
      </c>
      <c r="D4379" s="11" t="s">
        <v>296</v>
      </c>
      <c r="E4379" s="11"/>
      <c r="F4379" s="11" t="s">
        <v>102</v>
      </c>
      <c r="G4379" s="11" t="s">
        <v>659</v>
      </c>
      <c r="H4379" s="11" t="s">
        <v>7288</v>
      </c>
      <c r="I4379" s="68"/>
      <c r="J4379" s="68"/>
      <c r="K4379" s="68"/>
      <c r="L4379" s="68"/>
      <c r="M4379" s="68"/>
      <c r="N4379" s="68" t="s">
        <v>2040</v>
      </c>
      <c r="O4379" s="31" t="s">
        <v>5384</v>
      </c>
      <c r="P4379" s="31">
        <v>3.387</v>
      </c>
    </row>
    <row r="4380" spans="1:16" x14ac:dyDescent="0.35">
      <c r="A4380" s="2" t="s">
        <v>293</v>
      </c>
      <c r="B4380" s="27">
        <v>2</v>
      </c>
      <c r="C4380" s="2" t="s">
        <v>302</v>
      </c>
      <c r="D4380" s="11" t="s">
        <v>296</v>
      </c>
      <c r="E4380" s="11"/>
      <c r="F4380" s="11" t="s">
        <v>102</v>
      </c>
      <c r="G4380" s="11" t="s">
        <v>659</v>
      </c>
      <c r="H4380" s="11" t="s">
        <v>7276</v>
      </c>
      <c r="I4380" s="68"/>
      <c r="J4380" s="68"/>
      <c r="K4380" s="68"/>
      <c r="L4380" s="68"/>
      <c r="M4380" s="68" t="s">
        <v>2040</v>
      </c>
      <c r="N4380" s="68" t="s">
        <v>2040</v>
      </c>
      <c r="O4380" s="31" t="s">
        <v>5385</v>
      </c>
      <c r="P4380" s="31">
        <v>2.54</v>
      </c>
    </row>
    <row r="4381" spans="1:16" s="12" customFormat="1" x14ac:dyDescent="0.35">
      <c r="A4381" s="2" t="s">
        <v>342</v>
      </c>
      <c r="B4381" s="27">
        <v>2</v>
      </c>
      <c r="C4381" s="2" t="s">
        <v>343</v>
      </c>
      <c r="D4381" s="11" t="s">
        <v>496</v>
      </c>
      <c r="E4381" s="11"/>
      <c r="F4381" s="30" t="s">
        <v>608</v>
      </c>
      <c r="G4381" s="30" t="s">
        <v>608</v>
      </c>
      <c r="H4381" s="11" t="s">
        <v>7269</v>
      </c>
      <c r="I4381" s="67"/>
      <c r="J4381" s="67"/>
      <c r="K4381" s="67"/>
      <c r="L4381" s="67"/>
      <c r="M4381" s="67"/>
      <c r="N4381" s="67"/>
      <c r="O4381" s="31" t="s">
        <v>1826</v>
      </c>
      <c r="P4381" s="31">
        <v>1.1890000000000001</v>
      </c>
    </row>
    <row r="4382" spans="1:16" s="12" customFormat="1" x14ac:dyDescent="0.35">
      <c r="A4382" s="2" t="s">
        <v>342</v>
      </c>
      <c r="B4382" s="27">
        <v>2</v>
      </c>
      <c r="C4382" s="2" t="s">
        <v>343</v>
      </c>
      <c r="D4382" s="11" t="s">
        <v>496</v>
      </c>
      <c r="E4382" s="11"/>
      <c r="F4382" s="30" t="s">
        <v>608</v>
      </c>
      <c r="G4382" s="30" t="s">
        <v>608</v>
      </c>
      <c r="H4382" s="11" t="s">
        <v>7279</v>
      </c>
      <c r="I4382" s="68"/>
      <c r="J4382" s="68"/>
      <c r="K4382" s="68"/>
      <c r="L4382" s="68"/>
      <c r="M4382" s="68" t="s">
        <v>2040</v>
      </c>
      <c r="N4382" s="68"/>
      <c r="O4382" s="31" t="s">
        <v>5386</v>
      </c>
      <c r="P4382" s="31">
        <v>0.95099999999999996</v>
      </c>
    </row>
    <row r="4383" spans="1:16" ht="29" x14ac:dyDescent="0.35">
      <c r="A4383" s="2" t="s">
        <v>342</v>
      </c>
      <c r="B4383" s="27">
        <v>2</v>
      </c>
      <c r="C4383" s="2" t="s">
        <v>344</v>
      </c>
      <c r="D4383" s="11" t="s">
        <v>339</v>
      </c>
      <c r="E4383" s="11"/>
      <c r="F4383" s="11" t="s">
        <v>252</v>
      </c>
      <c r="G4383" s="11" t="s">
        <v>608</v>
      </c>
      <c r="H4383" s="11" t="s">
        <v>7269</v>
      </c>
      <c r="I4383" s="68"/>
      <c r="J4383" s="68"/>
      <c r="K4383" s="68"/>
      <c r="L4383" s="68"/>
      <c r="M4383" s="68"/>
      <c r="N4383" s="68"/>
      <c r="O4383" s="31" t="s">
        <v>1827</v>
      </c>
      <c r="P4383" s="31">
        <v>1E-3</v>
      </c>
    </row>
    <row r="4384" spans="1:16" ht="29" x14ac:dyDescent="0.35">
      <c r="A4384" s="2" t="s">
        <v>342</v>
      </c>
      <c r="B4384" s="27">
        <v>2</v>
      </c>
      <c r="C4384" s="2" t="s">
        <v>344</v>
      </c>
      <c r="D4384" s="11" t="s">
        <v>339</v>
      </c>
      <c r="E4384" s="11"/>
      <c r="F4384" s="11" t="s">
        <v>252</v>
      </c>
      <c r="G4384" s="11" t="s">
        <v>608</v>
      </c>
      <c r="H4384" s="11" t="s">
        <v>7279</v>
      </c>
      <c r="I4384" s="68"/>
      <c r="J4384" s="68"/>
      <c r="K4384" s="68"/>
      <c r="L4384" s="68"/>
      <c r="M4384" s="68" t="s">
        <v>2040</v>
      </c>
      <c r="N4384" s="68"/>
      <c r="O4384" s="31" t="s">
        <v>5387</v>
      </c>
      <c r="P4384" s="31">
        <v>1E-3</v>
      </c>
    </row>
    <row r="4385" spans="1:16" ht="29" x14ac:dyDescent="0.35">
      <c r="A4385" s="2" t="s">
        <v>342</v>
      </c>
      <c r="B4385" s="27">
        <v>2</v>
      </c>
      <c r="C4385" s="2" t="s">
        <v>344</v>
      </c>
      <c r="D4385" s="11" t="s">
        <v>339</v>
      </c>
      <c r="E4385" s="11"/>
      <c r="F4385" s="11" t="s">
        <v>252</v>
      </c>
      <c r="G4385" s="11" t="s">
        <v>608</v>
      </c>
      <c r="H4385" s="11" t="s">
        <v>7285</v>
      </c>
      <c r="I4385" s="68" t="s">
        <v>2040</v>
      </c>
      <c r="J4385" s="68"/>
      <c r="K4385" s="68"/>
      <c r="L4385" s="68"/>
      <c r="M4385" s="68"/>
      <c r="N4385" s="68"/>
      <c r="O4385" s="31" t="s">
        <v>5388</v>
      </c>
      <c r="P4385" s="31">
        <v>1E-3</v>
      </c>
    </row>
    <row r="4386" spans="1:16" ht="29" x14ac:dyDescent="0.35">
      <c r="A4386" s="2" t="s">
        <v>342</v>
      </c>
      <c r="B4386" s="27">
        <v>2</v>
      </c>
      <c r="C4386" s="2" t="s">
        <v>344</v>
      </c>
      <c r="D4386" s="11" t="s">
        <v>339</v>
      </c>
      <c r="E4386" s="11"/>
      <c r="F4386" s="11" t="s">
        <v>252</v>
      </c>
      <c r="G4386" s="11" t="s">
        <v>608</v>
      </c>
      <c r="H4386" s="11" t="s">
        <v>7273</v>
      </c>
      <c r="I4386" s="68" t="s">
        <v>2040</v>
      </c>
      <c r="J4386" s="68"/>
      <c r="K4386" s="68"/>
      <c r="L4386" s="68"/>
      <c r="M4386" s="68" t="s">
        <v>2040</v>
      </c>
      <c r="N4386" s="68"/>
      <c r="O4386" s="31" t="s">
        <v>5389</v>
      </c>
      <c r="P4386" s="31">
        <v>1E-3</v>
      </c>
    </row>
    <row r="4387" spans="1:16" ht="29" x14ac:dyDescent="0.35">
      <c r="A4387" s="2" t="s">
        <v>342</v>
      </c>
      <c r="B4387" s="27">
        <v>2</v>
      </c>
      <c r="C4387" s="2" t="s">
        <v>344</v>
      </c>
      <c r="D4387" s="11" t="s">
        <v>339</v>
      </c>
      <c r="E4387" s="11"/>
      <c r="F4387" s="11" t="s">
        <v>252</v>
      </c>
      <c r="G4387" s="11" t="s">
        <v>608</v>
      </c>
      <c r="H4387" s="11" t="s">
        <v>7288</v>
      </c>
      <c r="I4387" s="68"/>
      <c r="J4387" s="68"/>
      <c r="K4387" s="68"/>
      <c r="L4387" s="68"/>
      <c r="M4387" s="68"/>
      <c r="N4387" s="68" t="s">
        <v>2040</v>
      </c>
      <c r="O4387" s="31" t="s">
        <v>5390</v>
      </c>
      <c r="P4387" s="31">
        <v>1E-3</v>
      </c>
    </row>
    <row r="4388" spans="1:16" ht="29" x14ac:dyDescent="0.35">
      <c r="A4388" s="2" t="s">
        <v>342</v>
      </c>
      <c r="B4388" s="27">
        <v>2</v>
      </c>
      <c r="C4388" s="2" t="s">
        <v>344</v>
      </c>
      <c r="D4388" s="11" t="s">
        <v>339</v>
      </c>
      <c r="E4388" s="11"/>
      <c r="F4388" s="11" t="s">
        <v>252</v>
      </c>
      <c r="G4388" s="11" t="s">
        <v>608</v>
      </c>
      <c r="H4388" s="11" t="s">
        <v>7276</v>
      </c>
      <c r="I4388" s="68"/>
      <c r="J4388" s="68"/>
      <c r="K4388" s="68"/>
      <c r="L4388" s="68"/>
      <c r="M4388" s="68" t="s">
        <v>2040</v>
      </c>
      <c r="N4388" s="68" t="s">
        <v>2040</v>
      </c>
      <c r="O4388" s="31" t="s">
        <v>5391</v>
      </c>
      <c r="P4388" s="31">
        <v>1E-3</v>
      </c>
    </row>
    <row r="4389" spans="1:16" ht="29" x14ac:dyDescent="0.35">
      <c r="A4389" s="2" t="s">
        <v>342</v>
      </c>
      <c r="B4389" s="27">
        <v>2</v>
      </c>
      <c r="C4389" s="2" t="s">
        <v>344</v>
      </c>
      <c r="D4389" s="11" t="s">
        <v>339</v>
      </c>
      <c r="E4389" s="11"/>
      <c r="F4389" s="11" t="s">
        <v>252</v>
      </c>
      <c r="G4389" s="11" t="s">
        <v>608</v>
      </c>
      <c r="H4389" s="11" t="s">
        <v>7282</v>
      </c>
      <c r="I4389" s="68" t="s">
        <v>2040</v>
      </c>
      <c r="J4389" s="68"/>
      <c r="K4389" s="68"/>
      <c r="L4389" s="68"/>
      <c r="M4389" s="68"/>
      <c r="N4389" s="68" t="s">
        <v>2040</v>
      </c>
      <c r="O4389" s="31" t="s">
        <v>5392</v>
      </c>
      <c r="P4389" s="31">
        <v>1E-3</v>
      </c>
    </row>
    <row r="4390" spans="1:16" ht="29" x14ac:dyDescent="0.35">
      <c r="A4390" s="2" t="s">
        <v>342</v>
      </c>
      <c r="B4390" s="27">
        <v>2</v>
      </c>
      <c r="C4390" s="2" t="s">
        <v>344</v>
      </c>
      <c r="D4390" s="11" t="s">
        <v>339</v>
      </c>
      <c r="E4390" s="11"/>
      <c r="F4390" s="11" t="s">
        <v>252</v>
      </c>
      <c r="G4390" s="11" t="s">
        <v>608</v>
      </c>
      <c r="H4390" s="11" t="s">
        <v>7272</v>
      </c>
      <c r="I4390" s="68" t="s">
        <v>2040</v>
      </c>
      <c r="J4390" s="68"/>
      <c r="K4390" s="68"/>
      <c r="L4390" s="68"/>
      <c r="M4390" s="68" t="s">
        <v>2040</v>
      </c>
      <c r="N4390" s="68" t="s">
        <v>2040</v>
      </c>
      <c r="O4390" s="31" t="s">
        <v>5393</v>
      </c>
      <c r="P4390" s="31">
        <v>1E-3</v>
      </c>
    </row>
    <row r="4391" spans="1:16" ht="29" x14ac:dyDescent="0.35">
      <c r="A4391" s="2" t="s">
        <v>342</v>
      </c>
      <c r="B4391" s="27">
        <v>2</v>
      </c>
      <c r="C4391" s="2" t="s">
        <v>344</v>
      </c>
      <c r="D4391" s="11" t="s">
        <v>339</v>
      </c>
      <c r="E4391" s="11"/>
      <c r="F4391" s="11" t="s">
        <v>253</v>
      </c>
      <c r="G4391" s="11" t="s">
        <v>608</v>
      </c>
      <c r="H4391" s="11" t="s">
        <v>7269</v>
      </c>
      <c r="I4391" s="68"/>
      <c r="J4391" s="68"/>
      <c r="K4391" s="68"/>
      <c r="L4391" s="68"/>
      <c r="M4391" s="68"/>
      <c r="N4391" s="68"/>
      <c r="O4391" s="31" t="s">
        <v>1828</v>
      </c>
      <c r="P4391" s="31">
        <v>3.0000000000000001E-3</v>
      </c>
    </row>
    <row r="4392" spans="1:16" ht="29" x14ac:dyDescent="0.35">
      <c r="A4392" s="2" t="s">
        <v>342</v>
      </c>
      <c r="B4392" s="27">
        <v>2</v>
      </c>
      <c r="C4392" s="2" t="s">
        <v>344</v>
      </c>
      <c r="D4392" s="11" t="s">
        <v>339</v>
      </c>
      <c r="E4392" s="11"/>
      <c r="F4392" s="11" t="s">
        <v>253</v>
      </c>
      <c r="G4392" s="11" t="s">
        <v>608</v>
      </c>
      <c r="H4392" s="11" t="s">
        <v>7279</v>
      </c>
      <c r="I4392" s="68"/>
      <c r="J4392" s="68"/>
      <c r="K4392" s="68"/>
      <c r="L4392" s="68"/>
      <c r="M4392" s="68" t="s">
        <v>2040</v>
      </c>
      <c r="N4392" s="68"/>
      <c r="O4392" s="31" t="s">
        <v>5394</v>
      </c>
      <c r="P4392" s="31">
        <v>2E-3</v>
      </c>
    </row>
    <row r="4393" spans="1:16" ht="29" x14ac:dyDescent="0.35">
      <c r="A4393" s="2" t="s">
        <v>342</v>
      </c>
      <c r="B4393" s="27">
        <v>2</v>
      </c>
      <c r="C4393" s="2" t="s">
        <v>344</v>
      </c>
      <c r="D4393" s="11" t="s">
        <v>339</v>
      </c>
      <c r="E4393" s="11"/>
      <c r="F4393" s="11" t="s">
        <v>253</v>
      </c>
      <c r="G4393" s="11" t="s">
        <v>608</v>
      </c>
      <c r="H4393" s="11" t="s">
        <v>7285</v>
      </c>
      <c r="I4393" s="68" t="s">
        <v>2040</v>
      </c>
      <c r="J4393" s="68"/>
      <c r="K4393" s="68"/>
      <c r="L4393" s="68"/>
      <c r="M4393" s="68"/>
      <c r="N4393" s="68"/>
      <c r="O4393" s="31" t="s">
        <v>5395</v>
      </c>
      <c r="P4393" s="31">
        <v>3.0000000000000001E-3</v>
      </c>
    </row>
    <row r="4394" spans="1:16" ht="29" x14ac:dyDescent="0.35">
      <c r="A4394" s="2" t="s">
        <v>342</v>
      </c>
      <c r="B4394" s="27">
        <v>2</v>
      </c>
      <c r="C4394" s="2" t="s">
        <v>344</v>
      </c>
      <c r="D4394" s="11" t="s">
        <v>339</v>
      </c>
      <c r="E4394" s="11"/>
      <c r="F4394" s="11" t="s">
        <v>253</v>
      </c>
      <c r="G4394" s="11" t="s">
        <v>608</v>
      </c>
      <c r="H4394" s="11" t="s">
        <v>7273</v>
      </c>
      <c r="I4394" s="68" t="s">
        <v>2040</v>
      </c>
      <c r="J4394" s="68"/>
      <c r="K4394" s="68"/>
      <c r="L4394" s="68"/>
      <c r="M4394" s="68" t="s">
        <v>2040</v>
      </c>
      <c r="N4394" s="68"/>
      <c r="O4394" s="31" t="s">
        <v>5396</v>
      </c>
      <c r="P4394" s="31">
        <v>3.0000000000000001E-3</v>
      </c>
    </row>
    <row r="4395" spans="1:16" ht="29" x14ac:dyDescent="0.35">
      <c r="A4395" s="2" t="s">
        <v>342</v>
      </c>
      <c r="B4395" s="27">
        <v>2</v>
      </c>
      <c r="C4395" s="2" t="s">
        <v>344</v>
      </c>
      <c r="D4395" s="11" t="s">
        <v>339</v>
      </c>
      <c r="E4395" s="11"/>
      <c r="F4395" s="11" t="s">
        <v>253</v>
      </c>
      <c r="G4395" s="11" t="s">
        <v>608</v>
      </c>
      <c r="H4395" s="11" t="s">
        <v>7288</v>
      </c>
      <c r="I4395" s="68"/>
      <c r="J4395" s="68"/>
      <c r="K4395" s="68"/>
      <c r="L4395" s="68"/>
      <c r="M4395" s="68"/>
      <c r="N4395" s="68" t="s">
        <v>2040</v>
      </c>
      <c r="O4395" s="31" t="s">
        <v>5397</v>
      </c>
      <c r="P4395" s="31">
        <v>2E-3</v>
      </c>
    </row>
    <row r="4396" spans="1:16" ht="29" x14ac:dyDescent="0.35">
      <c r="A4396" s="2" t="s">
        <v>342</v>
      </c>
      <c r="B4396" s="27">
        <v>2</v>
      </c>
      <c r="C4396" s="2" t="s">
        <v>344</v>
      </c>
      <c r="D4396" s="11" t="s">
        <v>339</v>
      </c>
      <c r="E4396" s="11"/>
      <c r="F4396" s="11" t="s">
        <v>253</v>
      </c>
      <c r="G4396" s="11" t="s">
        <v>608</v>
      </c>
      <c r="H4396" s="11" t="s">
        <v>7276</v>
      </c>
      <c r="I4396" s="68"/>
      <c r="J4396" s="68"/>
      <c r="K4396" s="68"/>
      <c r="L4396" s="68"/>
      <c r="M4396" s="68" t="s">
        <v>2040</v>
      </c>
      <c r="N4396" s="68" t="s">
        <v>2040</v>
      </c>
      <c r="O4396" s="31" t="s">
        <v>5398</v>
      </c>
      <c r="P4396" s="31">
        <v>2E-3</v>
      </c>
    </row>
    <row r="4397" spans="1:16" ht="29" x14ac:dyDescent="0.35">
      <c r="A4397" s="2" t="s">
        <v>342</v>
      </c>
      <c r="B4397" s="27">
        <v>2</v>
      </c>
      <c r="C4397" s="2" t="s">
        <v>344</v>
      </c>
      <c r="D4397" s="11" t="s">
        <v>339</v>
      </c>
      <c r="E4397" s="11"/>
      <c r="F4397" s="11" t="s">
        <v>253</v>
      </c>
      <c r="G4397" s="11" t="s">
        <v>608</v>
      </c>
      <c r="H4397" s="11" t="s">
        <v>7282</v>
      </c>
      <c r="I4397" s="68" t="s">
        <v>2040</v>
      </c>
      <c r="J4397" s="68"/>
      <c r="K4397" s="68"/>
      <c r="L4397" s="68"/>
      <c r="M4397" s="68"/>
      <c r="N4397" s="68" t="s">
        <v>2040</v>
      </c>
      <c r="O4397" s="31" t="s">
        <v>5399</v>
      </c>
      <c r="P4397" s="31">
        <v>3.0000000000000001E-3</v>
      </c>
    </row>
    <row r="4398" spans="1:16" ht="29" x14ac:dyDescent="0.35">
      <c r="A4398" s="2" t="s">
        <v>342</v>
      </c>
      <c r="B4398" s="27">
        <v>2</v>
      </c>
      <c r="C4398" s="2" t="s">
        <v>344</v>
      </c>
      <c r="D4398" s="11" t="s">
        <v>339</v>
      </c>
      <c r="E4398" s="11"/>
      <c r="F4398" s="11" t="s">
        <v>253</v>
      </c>
      <c r="G4398" s="11" t="s">
        <v>608</v>
      </c>
      <c r="H4398" s="11" t="s">
        <v>7272</v>
      </c>
      <c r="I4398" s="68" t="s">
        <v>2040</v>
      </c>
      <c r="J4398" s="68"/>
      <c r="K4398" s="68"/>
      <c r="L4398" s="68"/>
      <c r="M4398" s="68" t="s">
        <v>2040</v>
      </c>
      <c r="N4398" s="68" t="s">
        <v>2040</v>
      </c>
      <c r="O4398" s="31" t="s">
        <v>5400</v>
      </c>
      <c r="P4398" s="31">
        <v>3.0000000000000001E-3</v>
      </c>
    </row>
    <row r="4399" spans="1:16" ht="29" x14ac:dyDescent="0.35">
      <c r="A4399" s="2" t="s">
        <v>342</v>
      </c>
      <c r="B4399" s="27">
        <v>2</v>
      </c>
      <c r="C4399" s="2" t="s">
        <v>344</v>
      </c>
      <c r="D4399" s="11" t="s">
        <v>339</v>
      </c>
      <c r="E4399" s="11"/>
      <c r="F4399" s="11" t="s">
        <v>254</v>
      </c>
      <c r="G4399" s="11" t="s">
        <v>608</v>
      </c>
      <c r="H4399" s="11" t="s">
        <v>7269</v>
      </c>
      <c r="I4399" s="68"/>
      <c r="J4399" s="68"/>
      <c r="K4399" s="68"/>
      <c r="L4399" s="68"/>
      <c r="M4399" s="68"/>
      <c r="N4399" s="68"/>
      <c r="O4399" s="31" t="s">
        <v>1829</v>
      </c>
      <c r="P4399" s="31">
        <v>4.0000000000000001E-3</v>
      </c>
    </row>
    <row r="4400" spans="1:16" ht="29" x14ac:dyDescent="0.35">
      <c r="A4400" s="2" t="s">
        <v>342</v>
      </c>
      <c r="B4400" s="27">
        <v>2</v>
      </c>
      <c r="C4400" s="2" t="s">
        <v>344</v>
      </c>
      <c r="D4400" s="11" t="s">
        <v>339</v>
      </c>
      <c r="E4400" s="11"/>
      <c r="F4400" s="11" t="s">
        <v>254</v>
      </c>
      <c r="G4400" s="11" t="s">
        <v>608</v>
      </c>
      <c r="H4400" s="11" t="s">
        <v>7279</v>
      </c>
      <c r="I4400" s="68"/>
      <c r="J4400" s="68"/>
      <c r="K4400" s="68"/>
      <c r="L4400" s="68"/>
      <c r="M4400" s="68" t="s">
        <v>2040</v>
      </c>
      <c r="N4400" s="68"/>
      <c r="O4400" s="31" t="s">
        <v>5401</v>
      </c>
      <c r="P4400" s="31">
        <v>3.0000000000000001E-3</v>
      </c>
    </row>
    <row r="4401" spans="1:16" ht="29" x14ac:dyDescent="0.35">
      <c r="A4401" s="2" t="s">
        <v>342</v>
      </c>
      <c r="B4401" s="27">
        <v>2</v>
      </c>
      <c r="C4401" s="2" t="s">
        <v>344</v>
      </c>
      <c r="D4401" s="11" t="s">
        <v>339</v>
      </c>
      <c r="E4401" s="11"/>
      <c r="F4401" s="11" t="s">
        <v>254</v>
      </c>
      <c r="G4401" s="11" t="s">
        <v>608</v>
      </c>
      <c r="H4401" s="11" t="s">
        <v>7285</v>
      </c>
      <c r="I4401" s="68" t="s">
        <v>2040</v>
      </c>
      <c r="J4401" s="68"/>
      <c r="K4401" s="68"/>
      <c r="L4401" s="68"/>
      <c r="M4401" s="68"/>
      <c r="N4401" s="68"/>
      <c r="O4401" s="31" t="s">
        <v>5402</v>
      </c>
      <c r="P4401" s="31">
        <v>5.0000000000000001E-3</v>
      </c>
    </row>
    <row r="4402" spans="1:16" ht="29" x14ac:dyDescent="0.35">
      <c r="A4402" s="2" t="s">
        <v>342</v>
      </c>
      <c r="B4402" s="27">
        <v>2</v>
      </c>
      <c r="C4402" s="2" t="s">
        <v>344</v>
      </c>
      <c r="D4402" s="11" t="s">
        <v>339</v>
      </c>
      <c r="E4402" s="11"/>
      <c r="F4402" s="11" t="s">
        <v>254</v>
      </c>
      <c r="G4402" s="11" t="s">
        <v>608</v>
      </c>
      <c r="H4402" s="11" t="s">
        <v>7273</v>
      </c>
      <c r="I4402" s="68" t="s">
        <v>2040</v>
      </c>
      <c r="J4402" s="68"/>
      <c r="K4402" s="68"/>
      <c r="L4402" s="68"/>
      <c r="M4402" s="68" t="s">
        <v>2040</v>
      </c>
      <c r="N4402" s="68"/>
      <c r="O4402" s="31" t="s">
        <v>5403</v>
      </c>
      <c r="P4402" s="31">
        <v>5.0000000000000001E-3</v>
      </c>
    </row>
    <row r="4403" spans="1:16" ht="29" x14ac:dyDescent="0.35">
      <c r="A4403" s="2" t="s">
        <v>342</v>
      </c>
      <c r="B4403" s="27">
        <v>2</v>
      </c>
      <c r="C4403" s="2" t="s">
        <v>344</v>
      </c>
      <c r="D4403" s="11" t="s">
        <v>339</v>
      </c>
      <c r="E4403" s="11"/>
      <c r="F4403" s="11" t="s">
        <v>254</v>
      </c>
      <c r="G4403" s="11" t="s">
        <v>608</v>
      </c>
      <c r="H4403" s="11" t="s">
        <v>7288</v>
      </c>
      <c r="I4403" s="68"/>
      <c r="J4403" s="68"/>
      <c r="K4403" s="68"/>
      <c r="L4403" s="68"/>
      <c r="M4403" s="68"/>
      <c r="N4403" s="68" t="s">
        <v>2040</v>
      </c>
      <c r="O4403" s="31" t="s">
        <v>5404</v>
      </c>
      <c r="P4403" s="31">
        <v>3.0000000000000001E-3</v>
      </c>
    </row>
    <row r="4404" spans="1:16" ht="29" x14ac:dyDescent="0.35">
      <c r="A4404" s="2" t="s">
        <v>342</v>
      </c>
      <c r="B4404" s="27">
        <v>2</v>
      </c>
      <c r="C4404" s="2" t="s">
        <v>344</v>
      </c>
      <c r="D4404" s="11" t="s">
        <v>339</v>
      </c>
      <c r="E4404" s="11"/>
      <c r="F4404" s="11" t="s">
        <v>254</v>
      </c>
      <c r="G4404" s="11" t="s">
        <v>608</v>
      </c>
      <c r="H4404" s="11" t="s">
        <v>7276</v>
      </c>
      <c r="I4404" s="68"/>
      <c r="J4404" s="68"/>
      <c r="K4404" s="68"/>
      <c r="L4404" s="68"/>
      <c r="M4404" s="68" t="s">
        <v>2040</v>
      </c>
      <c r="N4404" s="68" t="s">
        <v>2040</v>
      </c>
      <c r="O4404" s="31" t="s">
        <v>5405</v>
      </c>
      <c r="P4404" s="31">
        <v>2E-3</v>
      </c>
    </row>
    <row r="4405" spans="1:16" ht="29" x14ac:dyDescent="0.35">
      <c r="A4405" s="2" t="s">
        <v>342</v>
      </c>
      <c r="B4405" s="27">
        <v>2</v>
      </c>
      <c r="C4405" s="2" t="s">
        <v>344</v>
      </c>
      <c r="D4405" s="11" t="s">
        <v>339</v>
      </c>
      <c r="E4405" s="11"/>
      <c r="F4405" s="11" t="s">
        <v>254</v>
      </c>
      <c r="G4405" s="11" t="s">
        <v>608</v>
      </c>
      <c r="H4405" s="11" t="s">
        <v>7282</v>
      </c>
      <c r="I4405" s="68" t="s">
        <v>2040</v>
      </c>
      <c r="J4405" s="68"/>
      <c r="K4405" s="68"/>
      <c r="L4405" s="68"/>
      <c r="M4405" s="68"/>
      <c r="N4405" s="68" t="s">
        <v>2040</v>
      </c>
      <c r="O4405" s="31" t="s">
        <v>5406</v>
      </c>
      <c r="P4405" s="31">
        <v>4.0000000000000001E-3</v>
      </c>
    </row>
    <row r="4406" spans="1:16" ht="29" x14ac:dyDescent="0.35">
      <c r="A4406" s="2" t="s">
        <v>342</v>
      </c>
      <c r="B4406" s="27">
        <v>2</v>
      </c>
      <c r="C4406" s="2" t="s">
        <v>344</v>
      </c>
      <c r="D4406" s="11" t="s">
        <v>339</v>
      </c>
      <c r="E4406" s="11"/>
      <c r="F4406" s="11" t="s">
        <v>254</v>
      </c>
      <c r="G4406" s="11" t="s">
        <v>608</v>
      </c>
      <c r="H4406" s="11" t="s">
        <v>7272</v>
      </c>
      <c r="I4406" s="68" t="s">
        <v>2040</v>
      </c>
      <c r="J4406" s="68"/>
      <c r="K4406" s="68"/>
      <c r="L4406" s="68"/>
      <c r="M4406" s="68" t="s">
        <v>2040</v>
      </c>
      <c r="N4406" s="68" t="s">
        <v>2040</v>
      </c>
      <c r="O4406" s="31" t="s">
        <v>5407</v>
      </c>
      <c r="P4406" s="31">
        <v>4.0000000000000001E-3</v>
      </c>
    </row>
    <row r="4407" spans="1:16" ht="29" x14ac:dyDescent="0.35">
      <c r="A4407" s="2" t="s">
        <v>342</v>
      </c>
      <c r="B4407" s="27">
        <v>2</v>
      </c>
      <c r="C4407" s="2" t="s">
        <v>344</v>
      </c>
      <c r="D4407" s="11" t="s">
        <v>339</v>
      </c>
      <c r="E4407" s="11"/>
      <c r="F4407" s="11" t="s">
        <v>255</v>
      </c>
      <c r="G4407" s="11" t="s">
        <v>608</v>
      </c>
      <c r="H4407" s="11" t="s">
        <v>7269</v>
      </c>
      <c r="I4407" s="68"/>
      <c r="J4407" s="68"/>
      <c r="K4407" s="68"/>
      <c r="L4407" s="68"/>
      <c r="M4407" s="68"/>
      <c r="N4407" s="68"/>
      <c r="O4407" s="31" t="s">
        <v>1830</v>
      </c>
      <c r="P4407" s="31">
        <v>1.4999999999999999E-2</v>
      </c>
    </row>
    <row r="4408" spans="1:16" ht="29" x14ac:dyDescent="0.35">
      <c r="A4408" s="2" t="s">
        <v>342</v>
      </c>
      <c r="B4408" s="27">
        <v>2</v>
      </c>
      <c r="C4408" s="2" t="s">
        <v>344</v>
      </c>
      <c r="D4408" s="11" t="s">
        <v>339</v>
      </c>
      <c r="E4408" s="11"/>
      <c r="F4408" s="11" t="s">
        <v>255</v>
      </c>
      <c r="G4408" s="11" t="s">
        <v>608</v>
      </c>
      <c r="H4408" s="11" t="s">
        <v>7279</v>
      </c>
      <c r="I4408" s="68"/>
      <c r="J4408" s="68"/>
      <c r="K4408" s="68"/>
      <c r="L4408" s="68"/>
      <c r="M4408" s="68" t="s">
        <v>2040</v>
      </c>
      <c r="N4408" s="68"/>
      <c r="O4408" s="31" t="s">
        <v>5408</v>
      </c>
      <c r="P4408" s="31">
        <v>1.2E-2</v>
      </c>
    </row>
    <row r="4409" spans="1:16" ht="29" x14ac:dyDescent="0.35">
      <c r="A4409" s="2" t="s">
        <v>342</v>
      </c>
      <c r="B4409" s="27">
        <v>2</v>
      </c>
      <c r="C4409" s="2" t="s">
        <v>344</v>
      </c>
      <c r="D4409" s="11" t="s">
        <v>339</v>
      </c>
      <c r="E4409" s="11"/>
      <c r="F4409" s="11" t="s">
        <v>255</v>
      </c>
      <c r="G4409" s="11" t="s">
        <v>608</v>
      </c>
      <c r="H4409" s="11" t="s">
        <v>7285</v>
      </c>
      <c r="I4409" s="68" t="s">
        <v>2040</v>
      </c>
      <c r="J4409" s="68"/>
      <c r="K4409" s="68"/>
      <c r="L4409" s="68"/>
      <c r="M4409" s="68"/>
      <c r="N4409" s="68"/>
      <c r="O4409" s="31" t="s">
        <v>5409</v>
      </c>
      <c r="P4409" s="31">
        <v>1.7000000000000001E-2</v>
      </c>
    </row>
    <row r="4410" spans="1:16" ht="29" x14ac:dyDescent="0.35">
      <c r="A4410" s="2" t="s">
        <v>342</v>
      </c>
      <c r="B4410" s="27">
        <v>2</v>
      </c>
      <c r="C4410" s="2" t="s">
        <v>344</v>
      </c>
      <c r="D4410" s="11" t="s">
        <v>339</v>
      </c>
      <c r="E4410" s="11"/>
      <c r="F4410" s="11" t="s">
        <v>255</v>
      </c>
      <c r="G4410" s="11" t="s">
        <v>608</v>
      </c>
      <c r="H4410" s="11" t="s">
        <v>7273</v>
      </c>
      <c r="I4410" s="68" t="s">
        <v>2040</v>
      </c>
      <c r="J4410" s="68"/>
      <c r="K4410" s="68"/>
      <c r="L4410" s="68"/>
      <c r="M4410" s="68" t="s">
        <v>2040</v>
      </c>
      <c r="N4410" s="68"/>
      <c r="O4410" s="31" t="s">
        <v>5410</v>
      </c>
      <c r="P4410" s="31">
        <v>1.7000000000000001E-2</v>
      </c>
    </row>
    <row r="4411" spans="1:16" ht="29" x14ac:dyDescent="0.35">
      <c r="A4411" s="2" t="s">
        <v>342</v>
      </c>
      <c r="B4411" s="27">
        <v>2</v>
      </c>
      <c r="C4411" s="2" t="s">
        <v>344</v>
      </c>
      <c r="D4411" s="11" t="s">
        <v>339</v>
      </c>
      <c r="E4411" s="11"/>
      <c r="F4411" s="11" t="s">
        <v>255</v>
      </c>
      <c r="G4411" s="11" t="s">
        <v>608</v>
      </c>
      <c r="H4411" s="11" t="s">
        <v>7288</v>
      </c>
      <c r="I4411" s="68"/>
      <c r="J4411" s="68"/>
      <c r="K4411" s="68"/>
      <c r="L4411" s="68"/>
      <c r="M4411" s="68"/>
      <c r="N4411" s="68" t="s">
        <v>2040</v>
      </c>
      <c r="O4411" s="31" t="s">
        <v>5411</v>
      </c>
      <c r="P4411" s="31">
        <v>1.2E-2</v>
      </c>
    </row>
    <row r="4412" spans="1:16" ht="29" x14ac:dyDescent="0.35">
      <c r="A4412" s="2" t="s">
        <v>342</v>
      </c>
      <c r="B4412" s="27">
        <v>2</v>
      </c>
      <c r="C4412" s="2" t="s">
        <v>344</v>
      </c>
      <c r="D4412" s="11" t="s">
        <v>339</v>
      </c>
      <c r="E4412" s="11"/>
      <c r="F4412" s="11" t="s">
        <v>255</v>
      </c>
      <c r="G4412" s="11" t="s">
        <v>608</v>
      </c>
      <c r="H4412" s="11" t="s">
        <v>7276</v>
      </c>
      <c r="I4412" s="68"/>
      <c r="J4412" s="68"/>
      <c r="K4412" s="68"/>
      <c r="L4412" s="68"/>
      <c r="M4412" s="68" t="s">
        <v>2040</v>
      </c>
      <c r="N4412" s="68" t="s">
        <v>2040</v>
      </c>
      <c r="O4412" s="31" t="s">
        <v>5412</v>
      </c>
      <c r="P4412" s="31">
        <v>8.9999999999999993E-3</v>
      </c>
    </row>
    <row r="4413" spans="1:16" ht="29" x14ac:dyDescent="0.35">
      <c r="A4413" s="2" t="s">
        <v>342</v>
      </c>
      <c r="B4413" s="27">
        <v>2</v>
      </c>
      <c r="C4413" s="2" t="s">
        <v>344</v>
      </c>
      <c r="D4413" s="11" t="s">
        <v>339</v>
      </c>
      <c r="E4413" s="11"/>
      <c r="F4413" s="11" t="s">
        <v>255</v>
      </c>
      <c r="G4413" s="11" t="s">
        <v>608</v>
      </c>
      <c r="H4413" s="11" t="s">
        <v>7282</v>
      </c>
      <c r="I4413" s="68" t="s">
        <v>2040</v>
      </c>
      <c r="J4413" s="68"/>
      <c r="K4413" s="68"/>
      <c r="L4413" s="68"/>
      <c r="M4413" s="68"/>
      <c r="N4413" s="68" t="s">
        <v>2040</v>
      </c>
      <c r="O4413" s="31" t="s">
        <v>5413</v>
      </c>
      <c r="P4413" s="31">
        <v>1.4E-2</v>
      </c>
    </row>
    <row r="4414" spans="1:16" ht="29" x14ac:dyDescent="0.35">
      <c r="A4414" s="2" t="s">
        <v>342</v>
      </c>
      <c r="B4414" s="27">
        <v>2</v>
      </c>
      <c r="C4414" s="2" t="s">
        <v>344</v>
      </c>
      <c r="D4414" s="11" t="s">
        <v>339</v>
      </c>
      <c r="E4414" s="11"/>
      <c r="F4414" s="11" t="s">
        <v>255</v>
      </c>
      <c r="G4414" s="11" t="s">
        <v>608</v>
      </c>
      <c r="H4414" s="11" t="s">
        <v>7272</v>
      </c>
      <c r="I4414" s="68" t="s">
        <v>2040</v>
      </c>
      <c r="J4414" s="68"/>
      <c r="K4414" s="68"/>
      <c r="L4414" s="68"/>
      <c r="M4414" s="68" t="s">
        <v>2040</v>
      </c>
      <c r="N4414" s="68" t="s">
        <v>2040</v>
      </c>
      <c r="O4414" s="31" t="s">
        <v>5414</v>
      </c>
      <c r="P4414" s="31">
        <v>1.4E-2</v>
      </c>
    </row>
    <row r="4415" spans="1:16" ht="29" x14ac:dyDescent="0.35">
      <c r="A4415" s="2" t="s">
        <v>342</v>
      </c>
      <c r="B4415" s="27">
        <v>2</v>
      </c>
      <c r="C4415" s="2" t="s">
        <v>344</v>
      </c>
      <c r="D4415" s="11" t="s">
        <v>339</v>
      </c>
      <c r="E4415" s="11"/>
      <c r="F4415" s="11" t="s">
        <v>241</v>
      </c>
      <c r="G4415" s="11" t="s">
        <v>608</v>
      </c>
      <c r="H4415" s="11" t="s">
        <v>7269</v>
      </c>
      <c r="I4415" s="68"/>
      <c r="J4415" s="68"/>
      <c r="K4415" s="68"/>
      <c r="L4415" s="68"/>
      <c r="M4415" s="68"/>
      <c r="N4415" s="68"/>
      <c r="O4415" s="31" t="s">
        <v>1831</v>
      </c>
      <c r="P4415" s="31">
        <v>2.9000000000000001E-2</v>
      </c>
    </row>
    <row r="4416" spans="1:16" ht="29" x14ac:dyDescent="0.35">
      <c r="A4416" s="2" t="s">
        <v>342</v>
      </c>
      <c r="B4416" s="27">
        <v>2</v>
      </c>
      <c r="C4416" s="2" t="s">
        <v>344</v>
      </c>
      <c r="D4416" s="11" t="s">
        <v>339</v>
      </c>
      <c r="E4416" s="11"/>
      <c r="F4416" s="11" t="s">
        <v>241</v>
      </c>
      <c r="G4416" s="11" t="s">
        <v>608</v>
      </c>
      <c r="H4416" s="11" t="s">
        <v>7279</v>
      </c>
      <c r="I4416" s="68"/>
      <c r="J4416" s="68"/>
      <c r="K4416" s="68"/>
      <c r="L4416" s="68"/>
      <c r="M4416" s="68" t="s">
        <v>2040</v>
      </c>
      <c r="N4416" s="68"/>
      <c r="O4416" s="31" t="s">
        <v>5415</v>
      </c>
      <c r="P4416" s="31">
        <v>2.3E-2</v>
      </c>
    </row>
    <row r="4417" spans="1:16" ht="29" x14ac:dyDescent="0.35">
      <c r="A4417" s="2" t="s">
        <v>342</v>
      </c>
      <c r="B4417" s="27">
        <v>2</v>
      </c>
      <c r="C4417" s="2" t="s">
        <v>344</v>
      </c>
      <c r="D4417" s="11" t="s">
        <v>339</v>
      </c>
      <c r="E4417" s="11"/>
      <c r="F4417" s="11" t="s">
        <v>241</v>
      </c>
      <c r="G4417" s="11" t="s">
        <v>608</v>
      </c>
      <c r="H4417" s="11" t="s">
        <v>7285</v>
      </c>
      <c r="I4417" s="68" t="s">
        <v>2040</v>
      </c>
      <c r="J4417" s="68"/>
      <c r="K4417" s="68"/>
      <c r="L4417" s="68"/>
      <c r="M4417" s="68"/>
      <c r="N4417" s="68"/>
      <c r="O4417" s="31" t="s">
        <v>5416</v>
      </c>
      <c r="P4417" s="31">
        <v>3.3000000000000002E-2</v>
      </c>
    </row>
    <row r="4418" spans="1:16" ht="29" x14ac:dyDescent="0.35">
      <c r="A4418" s="2" t="s">
        <v>342</v>
      </c>
      <c r="B4418" s="27">
        <v>2</v>
      </c>
      <c r="C4418" s="2" t="s">
        <v>344</v>
      </c>
      <c r="D4418" s="11" t="s">
        <v>339</v>
      </c>
      <c r="E4418" s="11"/>
      <c r="F4418" s="11" t="s">
        <v>241</v>
      </c>
      <c r="G4418" s="11" t="s">
        <v>608</v>
      </c>
      <c r="H4418" s="11" t="s">
        <v>7273</v>
      </c>
      <c r="I4418" s="68" t="s">
        <v>2040</v>
      </c>
      <c r="J4418" s="68"/>
      <c r="K4418" s="68"/>
      <c r="L4418" s="68"/>
      <c r="M4418" s="68" t="s">
        <v>2040</v>
      </c>
      <c r="N4418" s="68"/>
      <c r="O4418" s="31" t="s">
        <v>5417</v>
      </c>
      <c r="P4418" s="31">
        <v>3.3000000000000002E-2</v>
      </c>
    </row>
    <row r="4419" spans="1:16" ht="29" x14ac:dyDescent="0.35">
      <c r="A4419" s="2" t="s">
        <v>342</v>
      </c>
      <c r="B4419" s="27">
        <v>2</v>
      </c>
      <c r="C4419" s="2" t="s">
        <v>344</v>
      </c>
      <c r="D4419" s="11" t="s">
        <v>339</v>
      </c>
      <c r="E4419" s="11"/>
      <c r="F4419" s="11" t="s">
        <v>241</v>
      </c>
      <c r="G4419" s="11" t="s">
        <v>608</v>
      </c>
      <c r="H4419" s="11" t="s">
        <v>7288</v>
      </c>
      <c r="I4419" s="68"/>
      <c r="J4419" s="68"/>
      <c r="K4419" s="68"/>
      <c r="L4419" s="68"/>
      <c r="M4419" s="68"/>
      <c r="N4419" s="68" t="s">
        <v>2040</v>
      </c>
      <c r="O4419" s="31" t="s">
        <v>5418</v>
      </c>
      <c r="P4419" s="31">
        <v>2.3E-2</v>
      </c>
    </row>
    <row r="4420" spans="1:16" ht="29" x14ac:dyDescent="0.35">
      <c r="A4420" s="2" t="s">
        <v>342</v>
      </c>
      <c r="B4420" s="27">
        <v>2</v>
      </c>
      <c r="C4420" s="2" t="s">
        <v>344</v>
      </c>
      <c r="D4420" s="11" t="s">
        <v>339</v>
      </c>
      <c r="E4420" s="11"/>
      <c r="F4420" s="11" t="s">
        <v>241</v>
      </c>
      <c r="G4420" s="11" t="s">
        <v>608</v>
      </c>
      <c r="H4420" s="11" t="s">
        <v>7276</v>
      </c>
      <c r="I4420" s="68"/>
      <c r="J4420" s="68"/>
      <c r="K4420" s="68"/>
      <c r="L4420" s="68"/>
      <c r="M4420" s="68" t="s">
        <v>2040</v>
      </c>
      <c r="N4420" s="68" t="s">
        <v>2040</v>
      </c>
      <c r="O4420" s="31" t="s">
        <v>5419</v>
      </c>
      <c r="P4420" s="31">
        <v>1.7000000000000001E-2</v>
      </c>
    </row>
    <row r="4421" spans="1:16" ht="29" x14ac:dyDescent="0.35">
      <c r="A4421" s="2" t="s">
        <v>342</v>
      </c>
      <c r="B4421" s="27">
        <v>2</v>
      </c>
      <c r="C4421" s="2" t="s">
        <v>344</v>
      </c>
      <c r="D4421" s="11" t="s">
        <v>339</v>
      </c>
      <c r="E4421" s="11"/>
      <c r="F4421" s="11" t="s">
        <v>241</v>
      </c>
      <c r="G4421" s="11" t="s">
        <v>608</v>
      </c>
      <c r="H4421" s="11" t="s">
        <v>7282</v>
      </c>
      <c r="I4421" s="68" t="s">
        <v>2040</v>
      </c>
      <c r="J4421" s="68"/>
      <c r="K4421" s="68"/>
      <c r="L4421" s="68"/>
      <c r="M4421" s="68"/>
      <c r="N4421" s="68" t="s">
        <v>2040</v>
      </c>
      <c r="O4421" s="31" t="s">
        <v>5420</v>
      </c>
      <c r="P4421" s="31">
        <v>2.8000000000000001E-2</v>
      </c>
    </row>
    <row r="4422" spans="1:16" ht="29" x14ac:dyDescent="0.35">
      <c r="A4422" s="2" t="s">
        <v>342</v>
      </c>
      <c r="B4422" s="27">
        <v>2</v>
      </c>
      <c r="C4422" s="2" t="s">
        <v>344</v>
      </c>
      <c r="D4422" s="11" t="s">
        <v>339</v>
      </c>
      <c r="E4422" s="11"/>
      <c r="F4422" s="11" t="s">
        <v>241</v>
      </c>
      <c r="G4422" s="11" t="s">
        <v>608</v>
      </c>
      <c r="H4422" s="11" t="s">
        <v>7272</v>
      </c>
      <c r="I4422" s="68" t="s">
        <v>2040</v>
      </c>
      <c r="J4422" s="68"/>
      <c r="K4422" s="68"/>
      <c r="L4422" s="68"/>
      <c r="M4422" s="68" t="s">
        <v>2040</v>
      </c>
      <c r="N4422" s="68" t="s">
        <v>2040</v>
      </c>
      <c r="O4422" s="31" t="s">
        <v>5421</v>
      </c>
      <c r="P4422" s="31">
        <v>2.8000000000000001E-2</v>
      </c>
    </row>
    <row r="4423" spans="1:16" ht="29" x14ac:dyDescent="0.35">
      <c r="A4423" s="2" t="s">
        <v>342</v>
      </c>
      <c r="B4423" s="27">
        <v>2</v>
      </c>
      <c r="C4423" s="2" t="s">
        <v>344</v>
      </c>
      <c r="D4423" s="11" t="s">
        <v>339</v>
      </c>
      <c r="E4423" s="11"/>
      <c r="F4423" s="11" t="s">
        <v>103</v>
      </c>
      <c r="G4423" s="11" t="s">
        <v>608</v>
      </c>
      <c r="H4423" s="11" t="s">
        <v>7269</v>
      </c>
      <c r="I4423" s="68"/>
      <c r="J4423" s="68"/>
      <c r="K4423" s="68"/>
      <c r="L4423" s="68"/>
      <c r="M4423" s="68"/>
      <c r="N4423" s="68"/>
      <c r="O4423" s="31" t="s">
        <v>1832</v>
      </c>
      <c r="P4423" s="31">
        <v>4.3999999999999997E-2</v>
      </c>
    </row>
    <row r="4424" spans="1:16" ht="29" x14ac:dyDescent="0.35">
      <c r="A4424" s="2" t="s">
        <v>342</v>
      </c>
      <c r="B4424" s="27">
        <v>2</v>
      </c>
      <c r="C4424" s="2" t="s">
        <v>344</v>
      </c>
      <c r="D4424" s="11" t="s">
        <v>339</v>
      </c>
      <c r="E4424" s="11"/>
      <c r="F4424" s="11" t="s">
        <v>103</v>
      </c>
      <c r="G4424" s="11" t="s">
        <v>608</v>
      </c>
      <c r="H4424" s="11" t="s">
        <v>7279</v>
      </c>
      <c r="I4424" s="68"/>
      <c r="J4424" s="68"/>
      <c r="K4424" s="68"/>
      <c r="L4424" s="68"/>
      <c r="M4424" s="68" t="s">
        <v>2040</v>
      </c>
      <c r="N4424" s="68"/>
      <c r="O4424" s="31" t="s">
        <v>5422</v>
      </c>
      <c r="P4424" s="31">
        <v>3.5000000000000003E-2</v>
      </c>
    </row>
    <row r="4425" spans="1:16" ht="29" x14ac:dyDescent="0.35">
      <c r="A4425" s="2" t="s">
        <v>342</v>
      </c>
      <c r="B4425" s="27">
        <v>2</v>
      </c>
      <c r="C4425" s="2" t="s">
        <v>344</v>
      </c>
      <c r="D4425" s="11" t="s">
        <v>339</v>
      </c>
      <c r="E4425" s="11"/>
      <c r="F4425" s="11" t="s">
        <v>103</v>
      </c>
      <c r="G4425" s="11" t="s">
        <v>608</v>
      </c>
      <c r="H4425" s="11" t="s">
        <v>7285</v>
      </c>
      <c r="I4425" s="68" t="s">
        <v>2040</v>
      </c>
      <c r="J4425" s="68"/>
      <c r="K4425" s="68"/>
      <c r="L4425" s="68"/>
      <c r="M4425" s="68"/>
      <c r="N4425" s="68"/>
      <c r="O4425" s="31" t="s">
        <v>5423</v>
      </c>
      <c r="P4425" s="31">
        <v>5.0999999999999997E-2</v>
      </c>
    </row>
    <row r="4426" spans="1:16" ht="29" x14ac:dyDescent="0.35">
      <c r="A4426" s="2" t="s">
        <v>342</v>
      </c>
      <c r="B4426" s="27">
        <v>2</v>
      </c>
      <c r="C4426" s="2" t="s">
        <v>344</v>
      </c>
      <c r="D4426" s="11" t="s">
        <v>339</v>
      </c>
      <c r="E4426" s="11"/>
      <c r="F4426" s="11" t="s">
        <v>103</v>
      </c>
      <c r="G4426" s="11" t="s">
        <v>608</v>
      </c>
      <c r="H4426" s="11" t="s">
        <v>7273</v>
      </c>
      <c r="I4426" s="68" t="s">
        <v>2040</v>
      </c>
      <c r="J4426" s="68"/>
      <c r="K4426" s="68"/>
      <c r="L4426" s="68"/>
      <c r="M4426" s="68" t="s">
        <v>2040</v>
      </c>
      <c r="N4426" s="68"/>
      <c r="O4426" s="31" t="s">
        <v>5424</v>
      </c>
      <c r="P4426" s="31">
        <v>5.0999999999999997E-2</v>
      </c>
    </row>
    <row r="4427" spans="1:16" ht="29" x14ac:dyDescent="0.35">
      <c r="A4427" s="2" t="s">
        <v>342</v>
      </c>
      <c r="B4427" s="27">
        <v>2</v>
      </c>
      <c r="C4427" s="2" t="s">
        <v>344</v>
      </c>
      <c r="D4427" s="11" t="s">
        <v>339</v>
      </c>
      <c r="E4427" s="11"/>
      <c r="F4427" s="11" t="s">
        <v>103</v>
      </c>
      <c r="G4427" s="11" t="s">
        <v>608</v>
      </c>
      <c r="H4427" s="11" t="s">
        <v>7288</v>
      </c>
      <c r="I4427" s="68"/>
      <c r="J4427" s="68"/>
      <c r="K4427" s="68"/>
      <c r="L4427" s="68"/>
      <c r="M4427" s="68"/>
      <c r="N4427" s="68" t="s">
        <v>2040</v>
      </c>
      <c r="O4427" s="31" t="s">
        <v>5425</v>
      </c>
      <c r="P4427" s="31">
        <v>3.5000000000000003E-2</v>
      </c>
    </row>
    <row r="4428" spans="1:16" ht="29" x14ac:dyDescent="0.35">
      <c r="A4428" s="2" t="s">
        <v>342</v>
      </c>
      <c r="B4428" s="27">
        <v>2</v>
      </c>
      <c r="C4428" s="2" t="s">
        <v>344</v>
      </c>
      <c r="D4428" s="11" t="s">
        <v>339</v>
      </c>
      <c r="E4428" s="11"/>
      <c r="F4428" s="11" t="s">
        <v>103</v>
      </c>
      <c r="G4428" s="11" t="s">
        <v>608</v>
      </c>
      <c r="H4428" s="11" t="s">
        <v>7276</v>
      </c>
      <c r="I4428" s="68"/>
      <c r="J4428" s="68"/>
      <c r="K4428" s="68"/>
      <c r="L4428" s="68"/>
      <c r="M4428" s="68" t="s">
        <v>2040</v>
      </c>
      <c r="N4428" s="68" t="s">
        <v>2040</v>
      </c>
      <c r="O4428" s="31" t="s">
        <v>5426</v>
      </c>
      <c r="P4428" s="31">
        <v>2.5999999999999999E-2</v>
      </c>
    </row>
    <row r="4429" spans="1:16" ht="29" x14ac:dyDescent="0.35">
      <c r="A4429" s="2" t="s">
        <v>342</v>
      </c>
      <c r="B4429" s="27">
        <v>2</v>
      </c>
      <c r="C4429" s="2" t="s">
        <v>344</v>
      </c>
      <c r="D4429" s="11" t="s">
        <v>339</v>
      </c>
      <c r="E4429" s="11"/>
      <c r="F4429" s="11" t="s">
        <v>103</v>
      </c>
      <c r="G4429" s="11" t="s">
        <v>608</v>
      </c>
      <c r="H4429" s="11" t="s">
        <v>7282</v>
      </c>
      <c r="I4429" s="68" t="s">
        <v>2040</v>
      </c>
      <c r="J4429" s="68"/>
      <c r="K4429" s="68"/>
      <c r="L4429" s="68"/>
      <c r="M4429" s="68"/>
      <c r="N4429" s="68" t="s">
        <v>2040</v>
      </c>
      <c r="O4429" s="31" t="s">
        <v>5427</v>
      </c>
      <c r="P4429" s="31">
        <v>4.2000000000000003E-2</v>
      </c>
    </row>
    <row r="4430" spans="1:16" ht="29" x14ac:dyDescent="0.35">
      <c r="A4430" s="2" t="s">
        <v>342</v>
      </c>
      <c r="B4430" s="27">
        <v>2</v>
      </c>
      <c r="C4430" s="2" t="s">
        <v>344</v>
      </c>
      <c r="D4430" s="11" t="s">
        <v>339</v>
      </c>
      <c r="E4430" s="11"/>
      <c r="F4430" s="11" t="s">
        <v>103</v>
      </c>
      <c r="G4430" s="11" t="s">
        <v>608</v>
      </c>
      <c r="H4430" s="11" t="s">
        <v>7272</v>
      </c>
      <c r="I4430" s="68" t="s">
        <v>2040</v>
      </c>
      <c r="J4430" s="68"/>
      <c r="K4430" s="68"/>
      <c r="L4430" s="68"/>
      <c r="M4430" s="68" t="s">
        <v>2040</v>
      </c>
      <c r="N4430" s="68" t="s">
        <v>2040</v>
      </c>
      <c r="O4430" s="31" t="s">
        <v>5428</v>
      </c>
      <c r="P4430" s="31">
        <v>4.2000000000000003E-2</v>
      </c>
    </row>
    <row r="4431" spans="1:16" ht="29" x14ac:dyDescent="0.35">
      <c r="A4431" s="2" t="s">
        <v>342</v>
      </c>
      <c r="B4431" s="27">
        <v>2</v>
      </c>
      <c r="C4431" s="2" t="s">
        <v>344</v>
      </c>
      <c r="D4431" s="11" t="s">
        <v>339</v>
      </c>
      <c r="E4431" s="11"/>
      <c r="F4431" s="11" t="s">
        <v>98</v>
      </c>
      <c r="G4431" s="11" t="s">
        <v>608</v>
      </c>
      <c r="H4431" s="11" t="s">
        <v>7269</v>
      </c>
      <c r="I4431" s="68"/>
      <c r="J4431" s="68"/>
      <c r="K4431" s="68"/>
      <c r="L4431" s="68"/>
      <c r="M4431" s="68"/>
      <c r="N4431" s="68"/>
      <c r="O4431" s="31" t="s">
        <v>1833</v>
      </c>
      <c r="P4431" s="31">
        <v>0.10199999999999999</v>
      </c>
    </row>
    <row r="4432" spans="1:16" ht="29" x14ac:dyDescent="0.35">
      <c r="A4432" s="2" t="s">
        <v>342</v>
      </c>
      <c r="B4432" s="27">
        <v>2</v>
      </c>
      <c r="C4432" s="2" t="s">
        <v>344</v>
      </c>
      <c r="D4432" s="11" t="s">
        <v>339</v>
      </c>
      <c r="E4432" s="11"/>
      <c r="F4432" s="11" t="s">
        <v>98</v>
      </c>
      <c r="G4432" s="11" t="s">
        <v>608</v>
      </c>
      <c r="H4432" s="11" t="s">
        <v>7279</v>
      </c>
      <c r="I4432" s="68"/>
      <c r="J4432" s="68"/>
      <c r="K4432" s="68"/>
      <c r="L4432" s="68"/>
      <c r="M4432" s="68" t="s">
        <v>2040</v>
      </c>
      <c r="N4432" s="68"/>
      <c r="O4432" s="31" t="s">
        <v>5429</v>
      </c>
      <c r="P4432" s="31">
        <v>8.2000000000000003E-2</v>
      </c>
    </row>
    <row r="4433" spans="1:16" ht="29" x14ac:dyDescent="0.35">
      <c r="A4433" s="2" t="s">
        <v>342</v>
      </c>
      <c r="B4433" s="27">
        <v>2</v>
      </c>
      <c r="C4433" s="2" t="s">
        <v>344</v>
      </c>
      <c r="D4433" s="11" t="s">
        <v>339</v>
      </c>
      <c r="E4433" s="11"/>
      <c r="F4433" s="11" t="s">
        <v>98</v>
      </c>
      <c r="G4433" s="11" t="s">
        <v>608</v>
      </c>
      <c r="H4433" s="11" t="s">
        <v>7285</v>
      </c>
      <c r="I4433" s="68" t="s">
        <v>2040</v>
      </c>
      <c r="J4433" s="68"/>
      <c r="K4433" s="68"/>
      <c r="L4433" s="68"/>
      <c r="M4433" s="68"/>
      <c r="N4433" s="68"/>
      <c r="O4433" s="31" t="s">
        <v>5430</v>
      </c>
      <c r="P4433" s="31">
        <v>0.11700000000000001</v>
      </c>
    </row>
    <row r="4434" spans="1:16" ht="29" x14ac:dyDescent="0.35">
      <c r="A4434" s="2" t="s">
        <v>342</v>
      </c>
      <c r="B4434" s="27">
        <v>2</v>
      </c>
      <c r="C4434" s="2" t="s">
        <v>344</v>
      </c>
      <c r="D4434" s="11" t="s">
        <v>339</v>
      </c>
      <c r="E4434" s="11"/>
      <c r="F4434" s="11" t="s">
        <v>98</v>
      </c>
      <c r="G4434" s="11" t="s">
        <v>608</v>
      </c>
      <c r="H4434" s="11" t="s">
        <v>7273</v>
      </c>
      <c r="I4434" s="68" t="s">
        <v>2040</v>
      </c>
      <c r="J4434" s="68"/>
      <c r="K4434" s="68"/>
      <c r="L4434" s="68"/>
      <c r="M4434" s="68" t="s">
        <v>2040</v>
      </c>
      <c r="N4434" s="68"/>
      <c r="O4434" s="31" t="s">
        <v>5431</v>
      </c>
      <c r="P4434" s="31">
        <v>0.11700000000000001</v>
      </c>
    </row>
    <row r="4435" spans="1:16" ht="29" x14ac:dyDescent="0.35">
      <c r="A4435" s="2" t="s">
        <v>342</v>
      </c>
      <c r="B4435" s="27">
        <v>2</v>
      </c>
      <c r="C4435" s="2" t="s">
        <v>344</v>
      </c>
      <c r="D4435" s="11" t="s">
        <v>339</v>
      </c>
      <c r="E4435" s="11"/>
      <c r="F4435" s="11" t="s">
        <v>98</v>
      </c>
      <c r="G4435" s="11" t="s">
        <v>608</v>
      </c>
      <c r="H4435" s="11" t="s">
        <v>7288</v>
      </c>
      <c r="I4435" s="68"/>
      <c r="J4435" s="68"/>
      <c r="K4435" s="68"/>
      <c r="L4435" s="68"/>
      <c r="M4435" s="68"/>
      <c r="N4435" s="68" t="s">
        <v>2040</v>
      </c>
      <c r="O4435" s="31" t="s">
        <v>5432</v>
      </c>
      <c r="P4435" s="31">
        <v>8.2000000000000003E-2</v>
      </c>
    </row>
    <row r="4436" spans="1:16" ht="29" x14ac:dyDescent="0.35">
      <c r="A4436" s="2" t="s">
        <v>342</v>
      </c>
      <c r="B4436" s="27">
        <v>2</v>
      </c>
      <c r="C4436" s="2" t="s">
        <v>344</v>
      </c>
      <c r="D4436" s="11" t="s">
        <v>339</v>
      </c>
      <c r="E4436" s="11"/>
      <c r="F4436" s="11" t="s">
        <v>98</v>
      </c>
      <c r="G4436" s="11" t="s">
        <v>608</v>
      </c>
      <c r="H4436" s="11" t="s">
        <v>7276</v>
      </c>
      <c r="I4436" s="68"/>
      <c r="J4436" s="68"/>
      <c r="K4436" s="68"/>
      <c r="L4436" s="68"/>
      <c r="M4436" s="68" t="s">
        <v>2040</v>
      </c>
      <c r="N4436" s="68" t="s">
        <v>2040</v>
      </c>
      <c r="O4436" s="31" t="s">
        <v>5433</v>
      </c>
      <c r="P4436" s="31">
        <v>6.0999999999999999E-2</v>
      </c>
    </row>
    <row r="4437" spans="1:16" ht="29" x14ac:dyDescent="0.35">
      <c r="A4437" s="2" t="s">
        <v>342</v>
      </c>
      <c r="B4437" s="27">
        <v>2</v>
      </c>
      <c r="C4437" s="2" t="s">
        <v>344</v>
      </c>
      <c r="D4437" s="11" t="s">
        <v>339</v>
      </c>
      <c r="E4437" s="11"/>
      <c r="F4437" s="11" t="s">
        <v>98</v>
      </c>
      <c r="G4437" s="11" t="s">
        <v>608</v>
      </c>
      <c r="H4437" s="11" t="s">
        <v>7282</v>
      </c>
      <c r="I4437" s="68" t="s">
        <v>2040</v>
      </c>
      <c r="J4437" s="68"/>
      <c r="K4437" s="68"/>
      <c r="L4437" s="68"/>
      <c r="M4437" s="68"/>
      <c r="N4437" s="68" t="s">
        <v>2040</v>
      </c>
      <c r="O4437" s="31" t="s">
        <v>5434</v>
      </c>
      <c r="P4437" s="31">
        <v>9.7000000000000003E-2</v>
      </c>
    </row>
    <row r="4438" spans="1:16" ht="29" x14ac:dyDescent="0.35">
      <c r="A4438" s="2" t="s">
        <v>342</v>
      </c>
      <c r="B4438" s="27">
        <v>2</v>
      </c>
      <c r="C4438" s="2" t="s">
        <v>344</v>
      </c>
      <c r="D4438" s="11" t="s">
        <v>339</v>
      </c>
      <c r="E4438" s="11"/>
      <c r="F4438" s="11" t="s">
        <v>98</v>
      </c>
      <c r="G4438" s="11" t="s">
        <v>608</v>
      </c>
      <c r="H4438" s="11" t="s">
        <v>7272</v>
      </c>
      <c r="I4438" s="68" t="s">
        <v>2040</v>
      </c>
      <c r="J4438" s="68"/>
      <c r="K4438" s="68"/>
      <c r="L4438" s="68"/>
      <c r="M4438" s="68" t="s">
        <v>2040</v>
      </c>
      <c r="N4438" s="68" t="s">
        <v>2040</v>
      </c>
      <c r="O4438" s="31" t="s">
        <v>5435</v>
      </c>
      <c r="P4438" s="31">
        <v>9.7000000000000003E-2</v>
      </c>
    </row>
    <row r="4439" spans="1:16" ht="29" x14ac:dyDescent="0.35">
      <c r="A4439" s="2" t="s">
        <v>342</v>
      </c>
      <c r="B4439" s="27">
        <v>2</v>
      </c>
      <c r="C4439" s="2" t="s">
        <v>344</v>
      </c>
      <c r="D4439" s="11" t="s">
        <v>339</v>
      </c>
      <c r="E4439" s="11"/>
      <c r="F4439" s="11" t="s">
        <v>104</v>
      </c>
      <c r="G4439" s="11" t="s">
        <v>608</v>
      </c>
      <c r="H4439" s="11" t="s">
        <v>7269</v>
      </c>
      <c r="I4439" s="68"/>
      <c r="J4439" s="68"/>
      <c r="K4439" s="68"/>
      <c r="L4439" s="68"/>
      <c r="M4439" s="68"/>
      <c r="N4439" s="68"/>
      <c r="O4439" s="31" t="s">
        <v>1834</v>
      </c>
      <c r="P4439" s="31">
        <v>0.218</v>
      </c>
    </row>
    <row r="4440" spans="1:16" ht="29" x14ac:dyDescent="0.35">
      <c r="A4440" s="2" t="s">
        <v>342</v>
      </c>
      <c r="B4440" s="27">
        <v>2</v>
      </c>
      <c r="C4440" s="2" t="s">
        <v>344</v>
      </c>
      <c r="D4440" s="11" t="s">
        <v>339</v>
      </c>
      <c r="E4440" s="11"/>
      <c r="F4440" s="11" t="s">
        <v>104</v>
      </c>
      <c r="G4440" s="11" t="s">
        <v>608</v>
      </c>
      <c r="H4440" s="11" t="s">
        <v>7279</v>
      </c>
      <c r="I4440" s="68"/>
      <c r="J4440" s="68"/>
      <c r="K4440" s="68"/>
      <c r="L4440" s="68"/>
      <c r="M4440" s="68" t="s">
        <v>2040</v>
      </c>
      <c r="N4440" s="68"/>
      <c r="O4440" s="31" t="s">
        <v>5436</v>
      </c>
      <c r="P4440" s="31">
        <v>0.17399999999999999</v>
      </c>
    </row>
    <row r="4441" spans="1:16" ht="29" x14ac:dyDescent="0.35">
      <c r="A4441" s="2" t="s">
        <v>342</v>
      </c>
      <c r="B4441" s="27">
        <v>2</v>
      </c>
      <c r="C4441" s="2" t="s">
        <v>344</v>
      </c>
      <c r="D4441" s="11" t="s">
        <v>339</v>
      </c>
      <c r="E4441" s="11"/>
      <c r="F4441" s="11" t="s">
        <v>104</v>
      </c>
      <c r="G4441" s="11" t="s">
        <v>608</v>
      </c>
      <c r="H4441" s="11" t="s">
        <v>7285</v>
      </c>
      <c r="I4441" s="68" t="s">
        <v>2040</v>
      </c>
      <c r="J4441" s="68"/>
      <c r="K4441" s="68"/>
      <c r="L4441" s="68"/>
      <c r="M4441" s="68"/>
      <c r="N4441" s="68"/>
      <c r="O4441" s="31" t="s">
        <v>5437</v>
      </c>
      <c r="P4441" s="31">
        <v>0.251</v>
      </c>
    </row>
    <row r="4442" spans="1:16" ht="29" x14ac:dyDescent="0.35">
      <c r="A4442" s="2" t="s">
        <v>342</v>
      </c>
      <c r="B4442" s="27">
        <v>2</v>
      </c>
      <c r="C4442" s="2" t="s">
        <v>344</v>
      </c>
      <c r="D4442" s="11" t="s">
        <v>339</v>
      </c>
      <c r="E4442" s="11"/>
      <c r="F4442" s="11" t="s">
        <v>104</v>
      </c>
      <c r="G4442" s="11" t="s">
        <v>608</v>
      </c>
      <c r="H4442" s="11" t="s">
        <v>7273</v>
      </c>
      <c r="I4442" s="68" t="s">
        <v>2040</v>
      </c>
      <c r="J4442" s="68"/>
      <c r="K4442" s="68"/>
      <c r="L4442" s="68"/>
      <c r="M4442" s="68" t="s">
        <v>2040</v>
      </c>
      <c r="N4442" s="68"/>
      <c r="O4442" s="31" t="s">
        <v>5438</v>
      </c>
      <c r="P4442" s="31">
        <v>0.251</v>
      </c>
    </row>
    <row r="4443" spans="1:16" ht="29" x14ac:dyDescent="0.35">
      <c r="A4443" s="2" t="s">
        <v>342</v>
      </c>
      <c r="B4443" s="27">
        <v>2</v>
      </c>
      <c r="C4443" s="2" t="s">
        <v>344</v>
      </c>
      <c r="D4443" s="11" t="s">
        <v>339</v>
      </c>
      <c r="E4443" s="11"/>
      <c r="F4443" s="11" t="s">
        <v>104</v>
      </c>
      <c r="G4443" s="11" t="s">
        <v>608</v>
      </c>
      <c r="H4443" s="11" t="s">
        <v>7288</v>
      </c>
      <c r="I4443" s="68"/>
      <c r="J4443" s="68"/>
      <c r="K4443" s="68"/>
      <c r="L4443" s="68"/>
      <c r="M4443" s="68"/>
      <c r="N4443" s="68" t="s">
        <v>2040</v>
      </c>
      <c r="O4443" s="31" t="s">
        <v>5439</v>
      </c>
      <c r="P4443" s="31">
        <v>0.17399999999999999</v>
      </c>
    </row>
    <row r="4444" spans="1:16" ht="29" x14ac:dyDescent="0.35">
      <c r="A4444" s="2" t="s">
        <v>342</v>
      </c>
      <c r="B4444" s="27">
        <v>2</v>
      </c>
      <c r="C4444" s="2" t="s">
        <v>344</v>
      </c>
      <c r="D4444" s="11" t="s">
        <v>339</v>
      </c>
      <c r="E4444" s="11"/>
      <c r="F4444" s="11" t="s">
        <v>104</v>
      </c>
      <c r="G4444" s="11" t="s">
        <v>608</v>
      </c>
      <c r="H4444" s="11" t="s">
        <v>7276</v>
      </c>
      <c r="I4444" s="68"/>
      <c r="J4444" s="68"/>
      <c r="K4444" s="68"/>
      <c r="L4444" s="68"/>
      <c r="M4444" s="68" t="s">
        <v>2040</v>
      </c>
      <c r="N4444" s="68" t="s">
        <v>2040</v>
      </c>
      <c r="O4444" s="31" t="s">
        <v>5440</v>
      </c>
      <c r="P4444" s="31">
        <v>0.13100000000000001</v>
      </c>
    </row>
    <row r="4445" spans="1:16" ht="29" x14ac:dyDescent="0.35">
      <c r="A4445" s="2" t="s">
        <v>342</v>
      </c>
      <c r="B4445" s="27">
        <v>2</v>
      </c>
      <c r="C4445" s="2" t="s">
        <v>344</v>
      </c>
      <c r="D4445" s="11" t="s">
        <v>339</v>
      </c>
      <c r="E4445" s="11"/>
      <c r="F4445" s="11" t="s">
        <v>104</v>
      </c>
      <c r="G4445" s="11" t="s">
        <v>608</v>
      </c>
      <c r="H4445" s="11" t="s">
        <v>7282</v>
      </c>
      <c r="I4445" s="68" t="s">
        <v>2040</v>
      </c>
      <c r="J4445" s="68"/>
      <c r="K4445" s="68"/>
      <c r="L4445" s="68"/>
      <c r="M4445" s="68"/>
      <c r="N4445" s="68" t="s">
        <v>2040</v>
      </c>
      <c r="O4445" s="31" t="s">
        <v>5441</v>
      </c>
      <c r="P4445" s="31">
        <v>0.20699999999999999</v>
      </c>
    </row>
    <row r="4446" spans="1:16" ht="29" x14ac:dyDescent="0.35">
      <c r="A4446" s="2" t="s">
        <v>342</v>
      </c>
      <c r="B4446" s="27">
        <v>2</v>
      </c>
      <c r="C4446" s="2" t="s">
        <v>344</v>
      </c>
      <c r="D4446" s="11" t="s">
        <v>339</v>
      </c>
      <c r="E4446" s="11"/>
      <c r="F4446" s="11" t="s">
        <v>104</v>
      </c>
      <c r="G4446" s="11" t="s">
        <v>608</v>
      </c>
      <c r="H4446" s="11" t="s">
        <v>7272</v>
      </c>
      <c r="I4446" s="68" t="s">
        <v>2040</v>
      </c>
      <c r="J4446" s="68"/>
      <c r="K4446" s="68"/>
      <c r="L4446" s="68"/>
      <c r="M4446" s="68" t="s">
        <v>2040</v>
      </c>
      <c r="N4446" s="68" t="s">
        <v>2040</v>
      </c>
      <c r="O4446" s="31" t="s">
        <v>5442</v>
      </c>
      <c r="P4446" s="31">
        <v>0.20699999999999999</v>
      </c>
    </row>
    <row r="4447" spans="1:16" ht="29" x14ac:dyDescent="0.35">
      <c r="A4447" s="2" t="s">
        <v>342</v>
      </c>
      <c r="B4447" s="27">
        <v>2</v>
      </c>
      <c r="C4447" s="2" t="s">
        <v>344</v>
      </c>
      <c r="D4447" s="11" t="s">
        <v>339</v>
      </c>
      <c r="E4447" s="11"/>
      <c r="F4447" s="11" t="s">
        <v>105</v>
      </c>
      <c r="G4447" s="11" t="s">
        <v>608</v>
      </c>
      <c r="H4447" s="11" t="s">
        <v>7269</v>
      </c>
      <c r="I4447" s="68"/>
      <c r="J4447" s="68"/>
      <c r="K4447" s="68"/>
      <c r="L4447" s="68"/>
      <c r="M4447" s="68"/>
      <c r="N4447" s="68"/>
      <c r="O4447" s="31" t="s">
        <v>1835</v>
      </c>
      <c r="P4447" s="31">
        <v>0.36299999999999999</v>
      </c>
    </row>
    <row r="4448" spans="1:16" ht="29" x14ac:dyDescent="0.35">
      <c r="A4448" s="2" t="s">
        <v>342</v>
      </c>
      <c r="B4448" s="27">
        <v>2</v>
      </c>
      <c r="C4448" s="2" t="s">
        <v>344</v>
      </c>
      <c r="D4448" s="11" t="s">
        <v>339</v>
      </c>
      <c r="E4448" s="11"/>
      <c r="F4448" s="11" t="s">
        <v>105</v>
      </c>
      <c r="G4448" s="11" t="s">
        <v>608</v>
      </c>
      <c r="H4448" s="11" t="s">
        <v>7279</v>
      </c>
      <c r="I4448" s="68"/>
      <c r="J4448" s="68"/>
      <c r="K4448" s="68"/>
      <c r="L4448" s="68"/>
      <c r="M4448" s="68" t="s">
        <v>2040</v>
      </c>
      <c r="N4448" s="68"/>
      <c r="O4448" s="31" t="s">
        <v>5443</v>
      </c>
      <c r="P4448" s="31">
        <v>0.28999999999999998</v>
      </c>
    </row>
    <row r="4449" spans="1:16" ht="29" x14ac:dyDescent="0.35">
      <c r="A4449" s="2" t="s">
        <v>342</v>
      </c>
      <c r="B4449" s="27">
        <v>2</v>
      </c>
      <c r="C4449" s="2" t="s">
        <v>344</v>
      </c>
      <c r="D4449" s="11" t="s">
        <v>339</v>
      </c>
      <c r="E4449" s="11"/>
      <c r="F4449" s="11" t="s">
        <v>105</v>
      </c>
      <c r="G4449" s="11" t="s">
        <v>608</v>
      </c>
      <c r="H4449" s="11" t="s">
        <v>7285</v>
      </c>
      <c r="I4449" s="68" t="s">
        <v>2040</v>
      </c>
      <c r="J4449" s="68"/>
      <c r="K4449" s="68"/>
      <c r="L4449" s="68"/>
      <c r="M4449" s="68"/>
      <c r="N4449" s="68"/>
      <c r="O4449" s="31" t="s">
        <v>5444</v>
      </c>
      <c r="P4449" s="31">
        <v>0.41699999999999998</v>
      </c>
    </row>
    <row r="4450" spans="1:16" ht="29" x14ac:dyDescent="0.35">
      <c r="A4450" s="2" t="s">
        <v>342</v>
      </c>
      <c r="B4450" s="27">
        <v>2</v>
      </c>
      <c r="C4450" s="2" t="s">
        <v>344</v>
      </c>
      <c r="D4450" s="11" t="s">
        <v>339</v>
      </c>
      <c r="E4450" s="11"/>
      <c r="F4450" s="11" t="s">
        <v>105</v>
      </c>
      <c r="G4450" s="11" t="s">
        <v>608</v>
      </c>
      <c r="H4450" s="11" t="s">
        <v>7273</v>
      </c>
      <c r="I4450" s="68" t="s">
        <v>2040</v>
      </c>
      <c r="J4450" s="68"/>
      <c r="K4450" s="68"/>
      <c r="L4450" s="68"/>
      <c r="M4450" s="68" t="s">
        <v>2040</v>
      </c>
      <c r="N4450" s="68"/>
      <c r="O4450" s="31" t="s">
        <v>5445</v>
      </c>
      <c r="P4450" s="31">
        <v>0.41699999999999998</v>
      </c>
    </row>
    <row r="4451" spans="1:16" ht="29" x14ac:dyDescent="0.35">
      <c r="A4451" s="2" t="s">
        <v>342</v>
      </c>
      <c r="B4451" s="27">
        <v>2</v>
      </c>
      <c r="C4451" s="2" t="s">
        <v>344</v>
      </c>
      <c r="D4451" s="11" t="s">
        <v>339</v>
      </c>
      <c r="E4451" s="11"/>
      <c r="F4451" s="11" t="s">
        <v>105</v>
      </c>
      <c r="G4451" s="11" t="s">
        <v>608</v>
      </c>
      <c r="H4451" s="11" t="s">
        <v>7288</v>
      </c>
      <c r="I4451" s="68"/>
      <c r="J4451" s="68"/>
      <c r="K4451" s="68"/>
      <c r="L4451" s="68"/>
      <c r="M4451" s="68"/>
      <c r="N4451" s="68" t="s">
        <v>2040</v>
      </c>
      <c r="O4451" s="31" t="s">
        <v>5446</v>
      </c>
      <c r="P4451" s="31">
        <v>0.28999999999999998</v>
      </c>
    </row>
    <row r="4452" spans="1:16" ht="29" x14ac:dyDescent="0.35">
      <c r="A4452" s="2" t="s">
        <v>342</v>
      </c>
      <c r="B4452" s="27">
        <v>2</v>
      </c>
      <c r="C4452" s="2" t="s">
        <v>344</v>
      </c>
      <c r="D4452" s="11" t="s">
        <v>339</v>
      </c>
      <c r="E4452" s="11"/>
      <c r="F4452" s="11" t="s">
        <v>105</v>
      </c>
      <c r="G4452" s="11" t="s">
        <v>608</v>
      </c>
      <c r="H4452" s="11" t="s">
        <v>7276</v>
      </c>
      <c r="I4452" s="68"/>
      <c r="J4452" s="68"/>
      <c r="K4452" s="68"/>
      <c r="L4452" s="68"/>
      <c r="M4452" s="68" t="s">
        <v>2040</v>
      </c>
      <c r="N4452" s="68" t="s">
        <v>2040</v>
      </c>
      <c r="O4452" s="31" t="s">
        <v>5447</v>
      </c>
      <c r="P4452" s="31">
        <v>0.218</v>
      </c>
    </row>
    <row r="4453" spans="1:16" ht="29" x14ac:dyDescent="0.35">
      <c r="A4453" s="2" t="s">
        <v>342</v>
      </c>
      <c r="B4453" s="27">
        <v>2</v>
      </c>
      <c r="C4453" s="2" t="s">
        <v>344</v>
      </c>
      <c r="D4453" s="11" t="s">
        <v>339</v>
      </c>
      <c r="E4453" s="11"/>
      <c r="F4453" s="11" t="s">
        <v>105</v>
      </c>
      <c r="G4453" s="11" t="s">
        <v>608</v>
      </c>
      <c r="H4453" s="11" t="s">
        <v>7282</v>
      </c>
      <c r="I4453" s="68" t="s">
        <v>2040</v>
      </c>
      <c r="J4453" s="68"/>
      <c r="K4453" s="68"/>
      <c r="L4453" s="68"/>
      <c r="M4453" s="68"/>
      <c r="N4453" s="68" t="s">
        <v>2040</v>
      </c>
      <c r="O4453" s="31" t="s">
        <v>5448</v>
      </c>
      <c r="P4453" s="31">
        <v>0.34499999999999997</v>
      </c>
    </row>
    <row r="4454" spans="1:16" ht="29" x14ac:dyDescent="0.35">
      <c r="A4454" s="2" t="s">
        <v>342</v>
      </c>
      <c r="B4454" s="27">
        <v>2</v>
      </c>
      <c r="C4454" s="2" t="s">
        <v>344</v>
      </c>
      <c r="D4454" s="11" t="s">
        <v>339</v>
      </c>
      <c r="E4454" s="11"/>
      <c r="F4454" s="11" t="s">
        <v>105</v>
      </c>
      <c r="G4454" s="11" t="s">
        <v>608</v>
      </c>
      <c r="H4454" s="11" t="s">
        <v>7272</v>
      </c>
      <c r="I4454" s="68" t="s">
        <v>2040</v>
      </c>
      <c r="J4454" s="68"/>
      <c r="K4454" s="68"/>
      <c r="L4454" s="68"/>
      <c r="M4454" s="68" t="s">
        <v>2040</v>
      </c>
      <c r="N4454" s="68" t="s">
        <v>2040</v>
      </c>
      <c r="O4454" s="31" t="s">
        <v>5449</v>
      </c>
      <c r="P4454" s="31">
        <v>0.34499999999999997</v>
      </c>
    </row>
    <row r="4455" spans="1:16" ht="29" x14ac:dyDescent="0.35">
      <c r="A4455" s="2" t="s">
        <v>342</v>
      </c>
      <c r="B4455" s="27">
        <v>2</v>
      </c>
      <c r="C4455" s="2" t="s">
        <v>344</v>
      </c>
      <c r="D4455" s="11" t="s">
        <v>339</v>
      </c>
      <c r="E4455" s="11"/>
      <c r="F4455" s="11" t="s">
        <v>107</v>
      </c>
      <c r="G4455" s="11" t="s">
        <v>608</v>
      </c>
      <c r="H4455" s="11" t="s">
        <v>7269</v>
      </c>
      <c r="I4455" s="68"/>
      <c r="J4455" s="68"/>
      <c r="K4455" s="68"/>
      <c r="L4455" s="68"/>
      <c r="M4455" s="68"/>
      <c r="N4455" s="68"/>
      <c r="O4455" s="31" t="s">
        <v>1836</v>
      </c>
      <c r="P4455" s="31">
        <v>0.63800000000000001</v>
      </c>
    </row>
    <row r="4456" spans="1:16" ht="29" x14ac:dyDescent="0.35">
      <c r="A4456" s="2" t="s">
        <v>342</v>
      </c>
      <c r="B4456" s="27">
        <v>2</v>
      </c>
      <c r="C4456" s="2" t="s">
        <v>344</v>
      </c>
      <c r="D4456" s="11" t="s">
        <v>339</v>
      </c>
      <c r="E4456" s="11"/>
      <c r="F4456" s="11" t="s">
        <v>107</v>
      </c>
      <c r="G4456" s="11" t="s">
        <v>608</v>
      </c>
      <c r="H4456" s="11" t="s">
        <v>7279</v>
      </c>
      <c r="I4456" s="68"/>
      <c r="J4456" s="68"/>
      <c r="K4456" s="68"/>
      <c r="L4456" s="68"/>
      <c r="M4456" s="68" t="s">
        <v>2040</v>
      </c>
      <c r="N4456" s="68"/>
      <c r="O4456" s="31" t="s">
        <v>5450</v>
      </c>
      <c r="P4456" s="31">
        <v>0.51</v>
      </c>
    </row>
    <row r="4457" spans="1:16" ht="29" x14ac:dyDescent="0.35">
      <c r="A4457" s="2" t="s">
        <v>342</v>
      </c>
      <c r="B4457" s="27">
        <v>2</v>
      </c>
      <c r="C4457" s="2" t="s">
        <v>344</v>
      </c>
      <c r="D4457" s="11" t="s">
        <v>339</v>
      </c>
      <c r="E4457" s="11"/>
      <c r="F4457" s="11" t="s">
        <v>107</v>
      </c>
      <c r="G4457" s="11" t="s">
        <v>608</v>
      </c>
      <c r="H4457" s="11" t="s">
        <v>7285</v>
      </c>
      <c r="I4457" s="68" t="s">
        <v>2040</v>
      </c>
      <c r="J4457" s="68"/>
      <c r="K4457" s="68"/>
      <c r="L4457" s="68"/>
      <c r="M4457" s="68"/>
      <c r="N4457" s="68"/>
      <c r="O4457" s="31" t="s">
        <v>5451</v>
      </c>
      <c r="P4457" s="31">
        <v>0.73399999999999999</v>
      </c>
    </row>
    <row r="4458" spans="1:16" ht="29" x14ac:dyDescent="0.35">
      <c r="A4458" s="2" t="s">
        <v>342</v>
      </c>
      <c r="B4458" s="27">
        <v>2</v>
      </c>
      <c r="C4458" s="2" t="s">
        <v>344</v>
      </c>
      <c r="D4458" s="11" t="s">
        <v>339</v>
      </c>
      <c r="E4458" s="11"/>
      <c r="F4458" s="11" t="s">
        <v>107</v>
      </c>
      <c r="G4458" s="11" t="s">
        <v>608</v>
      </c>
      <c r="H4458" s="11" t="s">
        <v>7273</v>
      </c>
      <c r="I4458" s="68" t="s">
        <v>2040</v>
      </c>
      <c r="J4458" s="68"/>
      <c r="K4458" s="68"/>
      <c r="L4458" s="68"/>
      <c r="M4458" s="68" t="s">
        <v>2040</v>
      </c>
      <c r="N4458" s="68"/>
      <c r="O4458" s="31" t="s">
        <v>5452</v>
      </c>
      <c r="P4458" s="31">
        <v>0.73399999999999999</v>
      </c>
    </row>
    <row r="4459" spans="1:16" ht="29" x14ac:dyDescent="0.35">
      <c r="A4459" s="2" t="s">
        <v>342</v>
      </c>
      <c r="B4459" s="27">
        <v>2</v>
      </c>
      <c r="C4459" s="2" t="s">
        <v>344</v>
      </c>
      <c r="D4459" s="11" t="s">
        <v>339</v>
      </c>
      <c r="E4459" s="11"/>
      <c r="F4459" s="11" t="s">
        <v>107</v>
      </c>
      <c r="G4459" s="11" t="s">
        <v>608</v>
      </c>
      <c r="H4459" s="11" t="s">
        <v>7288</v>
      </c>
      <c r="I4459" s="68"/>
      <c r="J4459" s="68"/>
      <c r="K4459" s="68"/>
      <c r="L4459" s="68"/>
      <c r="M4459" s="68"/>
      <c r="N4459" s="68" t="s">
        <v>2040</v>
      </c>
      <c r="O4459" s="31" t="s">
        <v>5453</v>
      </c>
      <c r="P4459" s="31">
        <v>0.51</v>
      </c>
    </row>
    <row r="4460" spans="1:16" ht="29" x14ac:dyDescent="0.35">
      <c r="A4460" s="2" t="s">
        <v>342</v>
      </c>
      <c r="B4460" s="27">
        <v>2</v>
      </c>
      <c r="C4460" s="2" t="s">
        <v>344</v>
      </c>
      <c r="D4460" s="11" t="s">
        <v>339</v>
      </c>
      <c r="E4460" s="11"/>
      <c r="F4460" s="11" t="s">
        <v>107</v>
      </c>
      <c r="G4460" s="11" t="s">
        <v>608</v>
      </c>
      <c r="H4460" s="11" t="s">
        <v>7276</v>
      </c>
      <c r="I4460" s="68"/>
      <c r="J4460" s="68"/>
      <c r="K4460" s="68"/>
      <c r="L4460" s="68"/>
      <c r="M4460" s="68" t="s">
        <v>2040</v>
      </c>
      <c r="N4460" s="68" t="s">
        <v>2040</v>
      </c>
      <c r="O4460" s="31" t="s">
        <v>5454</v>
      </c>
      <c r="P4460" s="31">
        <v>0.38300000000000001</v>
      </c>
    </row>
    <row r="4461" spans="1:16" ht="29" x14ac:dyDescent="0.35">
      <c r="A4461" s="2" t="s">
        <v>342</v>
      </c>
      <c r="B4461" s="27">
        <v>2</v>
      </c>
      <c r="C4461" s="2" t="s">
        <v>344</v>
      </c>
      <c r="D4461" s="11" t="s">
        <v>339</v>
      </c>
      <c r="E4461" s="11"/>
      <c r="F4461" s="11" t="s">
        <v>107</v>
      </c>
      <c r="G4461" s="11" t="s">
        <v>608</v>
      </c>
      <c r="H4461" s="11" t="s">
        <v>7282</v>
      </c>
      <c r="I4461" s="68" t="s">
        <v>2040</v>
      </c>
      <c r="J4461" s="68"/>
      <c r="K4461" s="68"/>
      <c r="L4461" s="68"/>
      <c r="M4461" s="68"/>
      <c r="N4461" s="68" t="s">
        <v>2040</v>
      </c>
      <c r="O4461" s="31" t="s">
        <v>5455</v>
      </c>
      <c r="P4461" s="31">
        <v>0.60599999999999998</v>
      </c>
    </row>
    <row r="4462" spans="1:16" ht="29" x14ac:dyDescent="0.35">
      <c r="A4462" s="2" t="s">
        <v>342</v>
      </c>
      <c r="B4462" s="27">
        <v>2</v>
      </c>
      <c r="C4462" s="2" t="s">
        <v>344</v>
      </c>
      <c r="D4462" s="11" t="s">
        <v>339</v>
      </c>
      <c r="E4462" s="11"/>
      <c r="F4462" s="11" t="s">
        <v>107</v>
      </c>
      <c r="G4462" s="11" t="s">
        <v>608</v>
      </c>
      <c r="H4462" s="11" t="s">
        <v>7272</v>
      </c>
      <c r="I4462" s="68" t="s">
        <v>2040</v>
      </c>
      <c r="J4462" s="68"/>
      <c r="K4462" s="68"/>
      <c r="L4462" s="68"/>
      <c r="M4462" s="68" t="s">
        <v>2040</v>
      </c>
      <c r="N4462" s="68" t="s">
        <v>2040</v>
      </c>
      <c r="O4462" s="31" t="s">
        <v>5456</v>
      </c>
      <c r="P4462" s="31">
        <v>0.60599999999999998</v>
      </c>
    </row>
    <row r="4463" spans="1:16" ht="29" x14ac:dyDescent="0.35">
      <c r="A4463" s="2" t="s">
        <v>342</v>
      </c>
      <c r="B4463" s="27">
        <v>2</v>
      </c>
      <c r="C4463" s="2" t="s">
        <v>344</v>
      </c>
      <c r="D4463" s="11" t="s">
        <v>339</v>
      </c>
      <c r="E4463" s="11"/>
      <c r="F4463" s="11" t="s">
        <v>109</v>
      </c>
      <c r="G4463" s="11" t="s">
        <v>608</v>
      </c>
      <c r="H4463" s="11" t="s">
        <v>7269</v>
      </c>
      <c r="I4463" s="68"/>
      <c r="J4463" s="68"/>
      <c r="K4463" s="68"/>
      <c r="L4463" s="68"/>
      <c r="M4463" s="68"/>
      <c r="N4463" s="68"/>
      <c r="O4463" s="31" t="s">
        <v>1837</v>
      </c>
      <c r="P4463" s="31">
        <v>1.0589999999999999</v>
      </c>
    </row>
    <row r="4464" spans="1:16" ht="29" x14ac:dyDescent="0.35">
      <c r="A4464" s="2" t="s">
        <v>342</v>
      </c>
      <c r="B4464" s="27">
        <v>2</v>
      </c>
      <c r="C4464" s="2" t="s">
        <v>344</v>
      </c>
      <c r="D4464" s="11" t="s">
        <v>339</v>
      </c>
      <c r="E4464" s="11"/>
      <c r="F4464" s="11" t="s">
        <v>109</v>
      </c>
      <c r="G4464" s="11" t="s">
        <v>608</v>
      </c>
      <c r="H4464" s="11" t="s">
        <v>7279</v>
      </c>
      <c r="I4464" s="68"/>
      <c r="J4464" s="68"/>
      <c r="K4464" s="68"/>
      <c r="L4464" s="68"/>
      <c r="M4464" s="68" t="s">
        <v>2040</v>
      </c>
      <c r="N4464" s="68"/>
      <c r="O4464" s="31" t="s">
        <v>5457</v>
      </c>
      <c r="P4464" s="31">
        <v>0.84699999999999998</v>
      </c>
    </row>
    <row r="4465" spans="1:16" ht="29" x14ac:dyDescent="0.35">
      <c r="A4465" s="2" t="s">
        <v>342</v>
      </c>
      <c r="B4465" s="27">
        <v>2</v>
      </c>
      <c r="C4465" s="2" t="s">
        <v>344</v>
      </c>
      <c r="D4465" s="11" t="s">
        <v>339</v>
      </c>
      <c r="E4465" s="11"/>
      <c r="F4465" s="11" t="s">
        <v>109</v>
      </c>
      <c r="G4465" s="11" t="s">
        <v>608</v>
      </c>
      <c r="H4465" s="11" t="s">
        <v>7285</v>
      </c>
      <c r="I4465" s="68" t="s">
        <v>2040</v>
      </c>
      <c r="J4465" s="68"/>
      <c r="K4465" s="68"/>
      <c r="L4465" s="68"/>
      <c r="M4465" s="68"/>
      <c r="N4465" s="68"/>
      <c r="O4465" s="31" t="s">
        <v>5458</v>
      </c>
      <c r="P4465" s="31">
        <v>1.218</v>
      </c>
    </row>
    <row r="4466" spans="1:16" ht="29" x14ac:dyDescent="0.35">
      <c r="A4466" s="2" t="s">
        <v>342</v>
      </c>
      <c r="B4466" s="27">
        <v>2</v>
      </c>
      <c r="C4466" s="2" t="s">
        <v>344</v>
      </c>
      <c r="D4466" s="11" t="s">
        <v>339</v>
      </c>
      <c r="E4466" s="11"/>
      <c r="F4466" s="11" t="s">
        <v>109</v>
      </c>
      <c r="G4466" s="11" t="s">
        <v>608</v>
      </c>
      <c r="H4466" s="11" t="s">
        <v>7273</v>
      </c>
      <c r="I4466" s="68" t="s">
        <v>2040</v>
      </c>
      <c r="J4466" s="68"/>
      <c r="K4466" s="68"/>
      <c r="L4466" s="68"/>
      <c r="M4466" s="68" t="s">
        <v>2040</v>
      </c>
      <c r="N4466" s="68"/>
      <c r="O4466" s="31" t="s">
        <v>5459</v>
      </c>
      <c r="P4466" s="31">
        <v>1.218</v>
      </c>
    </row>
    <row r="4467" spans="1:16" ht="29" x14ac:dyDescent="0.35">
      <c r="A4467" s="2" t="s">
        <v>342</v>
      </c>
      <c r="B4467" s="27">
        <v>2</v>
      </c>
      <c r="C4467" s="2" t="s">
        <v>344</v>
      </c>
      <c r="D4467" s="11" t="s">
        <v>339</v>
      </c>
      <c r="E4467" s="11"/>
      <c r="F4467" s="11" t="s">
        <v>109</v>
      </c>
      <c r="G4467" s="11" t="s">
        <v>608</v>
      </c>
      <c r="H4467" s="11" t="s">
        <v>7288</v>
      </c>
      <c r="I4467" s="68"/>
      <c r="J4467" s="68"/>
      <c r="K4467" s="68"/>
      <c r="L4467" s="68"/>
      <c r="M4467" s="68"/>
      <c r="N4467" s="68" t="s">
        <v>2040</v>
      </c>
      <c r="O4467" s="31" t="s">
        <v>5460</v>
      </c>
      <c r="P4467" s="31">
        <v>0.84699999999999998</v>
      </c>
    </row>
    <row r="4468" spans="1:16" ht="29" x14ac:dyDescent="0.35">
      <c r="A4468" s="2" t="s">
        <v>342</v>
      </c>
      <c r="B4468" s="27">
        <v>2</v>
      </c>
      <c r="C4468" s="2" t="s">
        <v>344</v>
      </c>
      <c r="D4468" s="11" t="s">
        <v>339</v>
      </c>
      <c r="E4468" s="11"/>
      <c r="F4468" s="11" t="s">
        <v>109</v>
      </c>
      <c r="G4468" s="11" t="s">
        <v>608</v>
      </c>
      <c r="H4468" s="11" t="s">
        <v>7276</v>
      </c>
      <c r="I4468" s="68"/>
      <c r="J4468" s="68"/>
      <c r="K4468" s="68"/>
      <c r="L4468" s="68"/>
      <c r="M4468" s="68" t="s">
        <v>2040</v>
      </c>
      <c r="N4468" s="68" t="s">
        <v>2040</v>
      </c>
      <c r="O4468" s="31" t="s">
        <v>5461</v>
      </c>
      <c r="P4468" s="31">
        <v>0.63500000000000001</v>
      </c>
    </row>
    <row r="4469" spans="1:16" ht="29" x14ac:dyDescent="0.35">
      <c r="A4469" s="2" t="s">
        <v>342</v>
      </c>
      <c r="B4469" s="27">
        <v>2</v>
      </c>
      <c r="C4469" s="2" t="s">
        <v>344</v>
      </c>
      <c r="D4469" s="11" t="s">
        <v>339</v>
      </c>
      <c r="E4469" s="11"/>
      <c r="F4469" s="11" t="s">
        <v>109</v>
      </c>
      <c r="G4469" s="11" t="s">
        <v>608</v>
      </c>
      <c r="H4469" s="11" t="s">
        <v>7282</v>
      </c>
      <c r="I4469" s="68" t="s">
        <v>2040</v>
      </c>
      <c r="J4469" s="68"/>
      <c r="K4469" s="68"/>
      <c r="L4469" s="68"/>
      <c r="M4469" s="68"/>
      <c r="N4469" s="68" t="s">
        <v>2040</v>
      </c>
      <c r="O4469" s="31" t="s">
        <v>5462</v>
      </c>
      <c r="P4469" s="31">
        <v>1.006</v>
      </c>
    </row>
    <row r="4470" spans="1:16" ht="29" x14ac:dyDescent="0.35">
      <c r="A4470" s="2" t="s">
        <v>342</v>
      </c>
      <c r="B4470" s="27">
        <v>2</v>
      </c>
      <c r="C4470" s="2" t="s">
        <v>344</v>
      </c>
      <c r="D4470" s="11" t="s">
        <v>339</v>
      </c>
      <c r="E4470" s="11"/>
      <c r="F4470" s="11" t="s">
        <v>109</v>
      </c>
      <c r="G4470" s="11" t="s">
        <v>608</v>
      </c>
      <c r="H4470" s="11" t="s">
        <v>7272</v>
      </c>
      <c r="I4470" s="68" t="s">
        <v>2040</v>
      </c>
      <c r="J4470" s="68"/>
      <c r="K4470" s="68"/>
      <c r="L4470" s="68"/>
      <c r="M4470" s="68" t="s">
        <v>2040</v>
      </c>
      <c r="N4470" s="68" t="s">
        <v>2040</v>
      </c>
      <c r="O4470" s="31" t="s">
        <v>5463</v>
      </c>
      <c r="P4470" s="31">
        <v>1.006</v>
      </c>
    </row>
    <row r="4471" spans="1:16" ht="29" x14ac:dyDescent="0.35">
      <c r="A4471" s="2" t="s">
        <v>342</v>
      </c>
      <c r="B4471" s="27">
        <v>2</v>
      </c>
      <c r="C4471" s="2" t="s">
        <v>344</v>
      </c>
      <c r="D4471" s="11" t="s">
        <v>339</v>
      </c>
      <c r="E4471" s="11"/>
      <c r="F4471" s="11" t="s">
        <v>110</v>
      </c>
      <c r="G4471" s="11" t="s">
        <v>608</v>
      </c>
      <c r="H4471" s="11" t="s">
        <v>7269</v>
      </c>
      <c r="I4471" s="68"/>
      <c r="J4471" s="68"/>
      <c r="K4471" s="68"/>
      <c r="L4471" s="68"/>
      <c r="M4471" s="68"/>
      <c r="N4471" s="68"/>
      <c r="O4471" s="31" t="s">
        <v>1838</v>
      </c>
      <c r="P4471" s="31">
        <v>1.4790000000000001</v>
      </c>
    </row>
    <row r="4472" spans="1:16" ht="29" x14ac:dyDescent="0.35">
      <c r="A4472" s="2" t="s">
        <v>342</v>
      </c>
      <c r="B4472" s="27">
        <v>2</v>
      </c>
      <c r="C4472" s="2" t="s">
        <v>344</v>
      </c>
      <c r="D4472" s="11" t="s">
        <v>339</v>
      </c>
      <c r="E4472" s="11"/>
      <c r="F4472" s="11" t="s">
        <v>110</v>
      </c>
      <c r="G4472" s="11" t="s">
        <v>608</v>
      </c>
      <c r="H4472" s="11" t="s">
        <v>7279</v>
      </c>
      <c r="I4472" s="68"/>
      <c r="J4472" s="68"/>
      <c r="K4472" s="68"/>
      <c r="L4472" s="68"/>
      <c r="M4472" s="68" t="s">
        <v>2040</v>
      </c>
      <c r="N4472" s="68"/>
      <c r="O4472" s="31" t="s">
        <v>5464</v>
      </c>
      <c r="P4472" s="31">
        <v>1.1830000000000001</v>
      </c>
    </row>
    <row r="4473" spans="1:16" ht="29" x14ac:dyDescent="0.35">
      <c r="A4473" s="2" t="s">
        <v>342</v>
      </c>
      <c r="B4473" s="27">
        <v>2</v>
      </c>
      <c r="C4473" s="2" t="s">
        <v>344</v>
      </c>
      <c r="D4473" s="11" t="s">
        <v>339</v>
      </c>
      <c r="E4473" s="11"/>
      <c r="F4473" s="11" t="s">
        <v>110</v>
      </c>
      <c r="G4473" s="11" t="s">
        <v>608</v>
      </c>
      <c r="H4473" s="11" t="s">
        <v>7285</v>
      </c>
      <c r="I4473" s="68" t="s">
        <v>2040</v>
      </c>
      <c r="J4473" s="68"/>
      <c r="K4473" s="68"/>
      <c r="L4473" s="68"/>
      <c r="M4473" s="68"/>
      <c r="N4473" s="68"/>
      <c r="O4473" s="31" t="s">
        <v>5465</v>
      </c>
      <c r="P4473" s="31">
        <v>1.7010000000000001</v>
      </c>
    </row>
    <row r="4474" spans="1:16" ht="29" x14ac:dyDescent="0.35">
      <c r="A4474" s="2" t="s">
        <v>342</v>
      </c>
      <c r="B4474" s="27">
        <v>2</v>
      </c>
      <c r="C4474" s="2" t="s">
        <v>344</v>
      </c>
      <c r="D4474" s="11" t="s">
        <v>339</v>
      </c>
      <c r="E4474" s="11"/>
      <c r="F4474" s="11" t="s">
        <v>110</v>
      </c>
      <c r="G4474" s="11" t="s">
        <v>608</v>
      </c>
      <c r="H4474" s="11" t="s">
        <v>7273</v>
      </c>
      <c r="I4474" s="68" t="s">
        <v>2040</v>
      </c>
      <c r="J4474" s="68"/>
      <c r="K4474" s="68"/>
      <c r="L4474" s="68"/>
      <c r="M4474" s="68" t="s">
        <v>2040</v>
      </c>
      <c r="N4474" s="68"/>
      <c r="O4474" s="31" t="s">
        <v>5466</v>
      </c>
      <c r="P4474" s="31">
        <v>1.7010000000000001</v>
      </c>
    </row>
    <row r="4475" spans="1:16" ht="29" x14ac:dyDescent="0.35">
      <c r="A4475" s="2" t="s">
        <v>342</v>
      </c>
      <c r="B4475" s="27">
        <v>2</v>
      </c>
      <c r="C4475" s="2" t="s">
        <v>344</v>
      </c>
      <c r="D4475" s="11" t="s">
        <v>339</v>
      </c>
      <c r="E4475" s="11"/>
      <c r="F4475" s="11" t="s">
        <v>110</v>
      </c>
      <c r="G4475" s="11" t="s">
        <v>608</v>
      </c>
      <c r="H4475" s="11" t="s">
        <v>7288</v>
      </c>
      <c r="I4475" s="68"/>
      <c r="J4475" s="68"/>
      <c r="K4475" s="68"/>
      <c r="L4475" s="68"/>
      <c r="M4475" s="68"/>
      <c r="N4475" s="68" t="s">
        <v>2040</v>
      </c>
      <c r="O4475" s="31" t="s">
        <v>5467</v>
      </c>
      <c r="P4475" s="31">
        <v>1.1830000000000001</v>
      </c>
    </row>
    <row r="4476" spans="1:16" ht="29" x14ac:dyDescent="0.35">
      <c r="A4476" s="2" t="s">
        <v>342</v>
      </c>
      <c r="B4476" s="27">
        <v>2</v>
      </c>
      <c r="C4476" s="2" t="s">
        <v>344</v>
      </c>
      <c r="D4476" s="11" t="s">
        <v>339</v>
      </c>
      <c r="E4476" s="11"/>
      <c r="F4476" s="11" t="s">
        <v>110</v>
      </c>
      <c r="G4476" s="11" t="s">
        <v>608</v>
      </c>
      <c r="H4476" s="11" t="s">
        <v>7276</v>
      </c>
      <c r="I4476" s="68"/>
      <c r="J4476" s="68"/>
      <c r="K4476" s="68"/>
      <c r="L4476" s="68"/>
      <c r="M4476" s="68" t="s">
        <v>2040</v>
      </c>
      <c r="N4476" s="68" t="s">
        <v>2040</v>
      </c>
      <c r="O4476" s="31" t="s">
        <v>5468</v>
      </c>
      <c r="P4476" s="31">
        <v>0.88700000000000001</v>
      </c>
    </row>
    <row r="4477" spans="1:16" ht="29" x14ac:dyDescent="0.35">
      <c r="A4477" s="2" t="s">
        <v>342</v>
      </c>
      <c r="B4477" s="27">
        <v>2</v>
      </c>
      <c r="C4477" s="2" t="s">
        <v>344</v>
      </c>
      <c r="D4477" s="11" t="s">
        <v>339</v>
      </c>
      <c r="E4477" s="11"/>
      <c r="F4477" s="11" t="s">
        <v>110</v>
      </c>
      <c r="G4477" s="11" t="s">
        <v>608</v>
      </c>
      <c r="H4477" s="11" t="s">
        <v>7282</v>
      </c>
      <c r="I4477" s="68" t="s">
        <v>2040</v>
      </c>
      <c r="J4477" s="68"/>
      <c r="K4477" s="68"/>
      <c r="L4477" s="68"/>
      <c r="M4477" s="68"/>
      <c r="N4477" s="68" t="s">
        <v>2040</v>
      </c>
      <c r="O4477" s="31" t="s">
        <v>5469</v>
      </c>
      <c r="P4477" s="31">
        <v>1.405</v>
      </c>
    </row>
    <row r="4478" spans="1:16" ht="29" x14ac:dyDescent="0.35">
      <c r="A4478" s="2" t="s">
        <v>342</v>
      </c>
      <c r="B4478" s="27">
        <v>2</v>
      </c>
      <c r="C4478" s="2" t="s">
        <v>344</v>
      </c>
      <c r="D4478" s="11" t="s">
        <v>339</v>
      </c>
      <c r="E4478" s="11"/>
      <c r="F4478" s="11" t="s">
        <v>110</v>
      </c>
      <c r="G4478" s="11" t="s">
        <v>608</v>
      </c>
      <c r="H4478" s="11" t="s">
        <v>7272</v>
      </c>
      <c r="I4478" s="68" t="s">
        <v>2040</v>
      </c>
      <c r="J4478" s="68"/>
      <c r="K4478" s="68"/>
      <c r="L4478" s="68"/>
      <c r="M4478" s="68" t="s">
        <v>2040</v>
      </c>
      <c r="N4478" s="68" t="s">
        <v>2040</v>
      </c>
      <c r="O4478" s="31" t="s">
        <v>5470</v>
      </c>
      <c r="P4478" s="31">
        <v>1.405</v>
      </c>
    </row>
    <row r="4479" spans="1:16" ht="29" x14ac:dyDescent="0.35">
      <c r="A4479" s="2" t="s">
        <v>342</v>
      </c>
      <c r="B4479" s="27">
        <v>2</v>
      </c>
      <c r="C4479" s="2" t="s">
        <v>344</v>
      </c>
      <c r="D4479" s="11" t="s">
        <v>339</v>
      </c>
      <c r="E4479" s="11"/>
      <c r="F4479" s="11" t="s">
        <v>111</v>
      </c>
      <c r="G4479" s="11" t="s">
        <v>608</v>
      </c>
      <c r="H4479" s="11" t="s">
        <v>7269</v>
      </c>
      <c r="I4479" s="68"/>
      <c r="J4479" s="68"/>
      <c r="K4479" s="68"/>
      <c r="L4479" s="68"/>
      <c r="M4479" s="68"/>
      <c r="N4479" s="68"/>
      <c r="O4479" s="31" t="s">
        <v>1839</v>
      </c>
      <c r="P4479" s="31">
        <v>1.9139999999999999</v>
      </c>
    </row>
    <row r="4480" spans="1:16" ht="29" x14ac:dyDescent="0.35">
      <c r="A4480" s="2" t="s">
        <v>342</v>
      </c>
      <c r="B4480" s="27">
        <v>2</v>
      </c>
      <c r="C4480" s="2" t="s">
        <v>344</v>
      </c>
      <c r="D4480" s="11" t="s">
        <v>339</v>
      </c>
      <c r="E4480" s="11"/>
      <c r="F4480" s="11" t="s">
        <v>111</v>
      </c>
      <c r="G4480" s="11" t="s">
        <v>608</v>
      </c>
      <c r="H4480" s="11" t="s">
        <v>7279</v>
      </c>
      <c r="I4480" s="68"/>
      <c r="J4480" s="68"/>
      <c r="K4480" s="68"/>
      <c r="L4480" s="68"/>
      <c r="M4480" s="68" t="s">
        <v>2040</v>
      </c>
      <c r="N4480" s="68"/>
      <c r="O4480" s="31" t="s">
        <v>5471</v>
      </c>
      <c r="P4480" s="31">
        <v>1.5309999999999999</v>
      </c>
    </row>
    <row r="4481" spans="1:16" ht="29" x14ac:dyDescent="0.35">
      <c r="A4481" s="2" t="s">
        <v>342</v>
      </c>
      <c r="B4481" s="27">
        <v>2</v>
      </c>
      <c r="C4481" s="2" t="s">
        <v>344</v>
      </c>
      <c r="D4481" s="11" t="s">
        <v>339</v>
      </c>
      <c r="E4481" s="11"/>
      <c r="F4481" s="11" t="s">
        <v>111</v>
      </c>
      <c r="G4481" s="11" t="s">
        <v>608</v>
      </c>
      <c r="H4481" s="11" t="s">
        <v>7285</v>
      </c>
      <c r="I4481" s="68" t="s">
        <v>2040</v>
      </c>
      <c r="J4481" s="68"/>
      <c r="K4481" s="68"/>
      <c r="L4481" s="68"/>
      <c r="M4481" s="68"/>
      <c r="N4481" s="68"/>
      <c r="O4481" s="31" t="s">
        <v>5472</v>
      </c>
      <c r="P4481" s="31">
        <v>2.2010000000000001</v>
      </c>
    </row>
    <row r="4482" spans="1:16" ht="29" x14ac:dyDescent="0.35">
      <c r="A4482" s="2" t="s">
        <v>342</v>
      </c>
      <c r="B4482" s="27">
        <v>2</v>
      </c>
      <c r="C4482" s="2" t="s">
        <v>344</v>
      </c>
      <c r="D4482" s="11" t="s">
        <v>339</v>
      </c>
      <c r="E4482" s="11"/>
      <c r="F4482" s="11" t="s">
        <v>111</v>
      </c>
      <c r="G4482" s="11" t="s">
        <v>608</v>
      </c>
      <c r="H4482" s="11" t="s">
        <v>7273</v>
      </c>
      <c r="I4482" s="68" t="s">
        <v>2040</v>
      </c>
      <c r="J4482" s="68"/>
      <c r="K4482" s="68"/>
      <c r="L4482" s="68"/>
      <c r="M4482" s="68" t="s">
        <v>2040</v>
      </c>
      <c r="N4482" s="68"/>
      <c r="O4482" s="31" t="s">
        <v>5473</v>
      </c>
      <c r="P4482" s="31">
        <v>2.2010000000000001</v>
      </c>
    </row>
    <row r="4483" spans="1:16" ht="29" x14ac:dyDescent="0.35">
      <c r="A4483" s="2" t="s">
        <v>342</v>
      </c>
      <c r="B4483" s="27">
        <v>2</v>
      </c>
      <c r="C4483" s="2" t="s">
        <v>344</v>
      </c>
      <c r="D4483" s="11" t="s">
        <v>339</v>
      </c>
      <c r="E4483" s="11"/>
      <c r="F4483" s="11" t="s">
        <v>111</v>
      </c>
      <c r="G4483" s="11" t="s">
        <v>608</v>
      </c>
      <c r="H4483" s="11" t="s">
        <v>7288</v>
      </c>
      <c r="I4483" s="68"/>
      <c r="J4483" s="68"/>
      <c r="K4483" s="68"/>
      <c r="L4483" s="68"/>
      <c r="M4483" s="68"/>
      <c r="N4483" s="68" t="s">
        <v>2040</v>
      </c>
      <c r="O4483" s="31" t="s">
        <v>5474</v>
      </c>
      <c r="P4483" s="31">
        <v>1.5309999999999999</v>
      </c>
    </row>
    <row r="4484" spans="1:16" ht="29" x14ac:dyDescent="0.35">
      <c r="A4484" s="2" t="s">
        <v>342</v>
      </c>
      <c r="B4484" s="27">
        <v>2</v>
      </c>
      <c r="C4484" s="2" t="s">
        <v>344</v>
      </c>
      <c r="D4484" s="11" t="s">
        <v>339</v>
      </c>
      <c r="E4484" s="11"/>
      <c r="F4484" s="11" t="s">
        <v>111</v>
      </c>
      <c r="G4484" s="11" t="s">
        <v>608</v>
      </c>
      <c r="H4484" s="11" t="s">
        <v>7276</v>
      </c>
      <c r="I4484" s="68"/>
      <c r="J4484" s="68"/>
      <c r="K4484" s="68"/>
      <c r="L4484" s="68"/>
      <c r="M4484" s="68" t="s">
        <v>2040</v>
      </c>
      <c r="N4484" s="68" t="s">
        <v>2040</v>
      </c>
      <c r="O4484" s="31" t="s">
        <v>5475</v>
      </c>
      <c r="P4484" s="31">
        <v>1.1479999999999999</v>
      </c>
    </row>
    <row r="4485" spans="1:16" ht="29" x14ac:dyDescent="0.35">
      <c r="A4485" s="2" t="s">
        <v>342</v>
      </c>
      <c r="B4485" s="27">
        <v>2</v>
      </c>
      <c r="C4485" s="2" t="s">
        <v>344</v>
      </c>
      <c r="D4485" s="11" t="s">
        <v>339</v>
      </c>
      <c r="E4485" s="11"/>
      <c r="F4485" s="11" t="s">
        <v>111</v>
      </c>
      <c r="G4485" s="11" t="s">
        <v>608</v>
      </c>
      <c r="H4485" s="11" t="s">
        <v>7282</v>
      </c>
      <c r="I4485" s="68" t="s">
        <v>2040</v>
      </c>
      <c r="J4485" s="68"/>
      <c r="K4485" s="68"/>
      <c r="L4485" s="68"/>
      <c r="M4485" s="68"/>
      <c r="N4485" s="68" t="s">
        <v>2040</v>
      </c>
      <c r="O4485" s="31" t="s">
        <v>5476</v>
      </c>
      <c r="P4485" s="31">
        <v>1.8180000000000001</v>
      </c>
    </row>
    <row r="4486" spans="1:16" ht="29" x14ac:dyDescent="0.35">
      <c r="A4486" s="2" t="s">
        <v>342</v>
      </c>
      <c r="B4486" s="27">
        <v>2</v>
      </c>
      <c r="C4486" s="2" t="s">
        <v>344</v>
      </c>
      <c r="D4486" s="11" t="s">
        <v>339</v>
      </c>
      <c r="E4486" s="11"/>
      <c r="F4486" s="11" t="s">
        <v>111</v>
      </c>
      <c r="G4486" s="11" t="s">
        <v>608</v>
      </c>
      <c r="H4486" s="11" t="s">
        <v>7272</v>
      </c>
      <c r="I4486" s="68" t="s">
        <v>2040</v>
      </c>
      <c r="J4486" s="68"/>
      <c r="K4486" s="68"/>
      <c r="L4486" s="68"/>
      <c r="M4486" s="68" t="s">
        <v>2040</v>
      </c>
      <c r="N4486" s="68" t="s">
        <v>2040</v>
      </c>
      <c r="O4486" s="31" t="s">
        <v>5477</v>
      </c>
      <c r="P4486" s="31">
        <v>1.8180000000000001</v>
      </c>
    </row>
    <row r="4487" spans="1:16" ht="29" x14ac:dyDescent="0.35">
      <c r="A4487" s="2" t="s">
        <v>342</v>
      </c>
      <c r="B4487" s="27">
        <v>2</v>
      </c>
      <c r="C4487" s="2" t="s">
        <v>344</v>
      </c>
      <c r="D4487" s="11" t="s">
        <v>339</v>
      </c>
      <c r="E4487" s="11"/>
      <c r="F4487" s="11" t="s">
        <v>112</v>
      </c>
      <c r="G4487" s="11" t="s">
        <v>608</v>
      </c>
      <c r="H4487" s="11" t="s">
        <v>7269</v>
      </c>
      <c r="I4487" s="68"/>
      <c r="J4487" s="68"/>
      <c r="K4487" s="68"/>
      <c r="L4487" s="68"/>
      <c r="M4487" s="68"/>
      <c r="N4487" s="68"/>
      <c r="O4487" s="31" t="s">
        <v>1840</v>
      </c>
      <c r="P4487" s="31">
        <v>2.117</v>
      </c>
    </row>
    <row r="4488" spans="1:16" ht="29" x14ac:dyDescent="0.35">
      <c r="A4488" s="2" t="s">
        <v>342</v>
      </c>
      <c r="B4488" s="27">
        <v>2</v>
      </c>
      <c r="C4488" s="2" t="s">
        <v>344</v>
      </c>
      <c r="D4488" s="11" t="s">
        <v>339</v>
      </c>
      <c r="E4488" s="11"/>
      <c r="F4488" s="11" t="s">
        <v>112</v>
      </c>
      <c r="G4488" s="11" t="s">
        <v>608</v>
      </c>
      <c r="H4488" s="11" t="s">
        <v>7279</v>
      </c>
      <c r="I4488" s="68"/>
      <c r="J4488" s="68"/>
      <c r="K4488" s="68"/>
      <c r="L4488" s="68"/>
      <c r="M4488" s="68" t="s">
        <v>2040</v>
      </c>
      <c r="N4488" s="68"/>
      <c r="O4488" s="31" t="s">
        <v>5478</v>
      </c>
      <c r="P4488" s="31">
        <v>1.694</v>
      </c>
    </row>
    <row r="4489" spans="1:16" ht="29" x14ac:dyDescent="0.35">
      <c r="A4489" s="2" t="s">
        <v>342</v>
      </c>
      <c r="B4489" s="27">
        <v>2</v>
      </c>
      <c r="C4489" s="2" t="s">
        <v>344</v>
      </c>
      <c r="D4489" s="11" t="s">
        <v>339</v>
      </c>
      <c r="E4489" s="11"/>
      <c r="F4489" s="11" t="s">
        <v>112</v>
      </c>
      <c r="G4489" s="11" t="s">
        <v>608</v>
      </c>
      <c r="H4489" s="11" t="s">
        <v>7285</v>
      </c>
      <c r="I4489" s="68" t="s">
        <v>2040</v>
      </c>
      <c r="J4489" s="68"/>
      <c r="K4489" s="68"/>
      <c r="L4489" s="68"/>
      <c r="M4489" s="68"/>
      <c r="N4489" s="68"/>
      <c r="O4489" s="31" t="s">
        <v>5479</v>
      </c>
      <c r="P4489" s="31">
        <v>2.4350000000000001</v>
      </c>
    </row>
    <row r="4490" spans="1:16" ht="29" x14ac:dyDescent="0.35">
      <c r="A4490" s="2" t="s">
        <v>342</v>
      </c>
      <c r="B4490" s="27">
        <v>2</v>
      </c>
      <c r="C4490" s="2" t="s">
        <v>344</v>
      </c>
      <c r="D4490" s="11" t="s">
        <v>339</v>
      </c>
      <c r="E4490" s="11"/>
      <c r="F4490" s="11" t="s">
        <v>112</v>
      </c>
      <c r="G4490" s="11" t="s">
        <v>608</v>
      </c>
      <c r="H4490" s="11" t="s">
        <v>7273</v>
      </c>
      <c r="I4490" s="68" t="s">
        <v>2040</v>
      </c>
      <c r="J4490" s="68"/>
      <c r="K4490" s="68"/>
      <c r="L4490" s="68"/>
      <c r="M4490" s="68" t="s">
        <v>2040</v>
      </c>
      <c r="N4490" s="68"/>
      <c r="O4490" s="31" t="s">
        <v>5480</v>
      </c>
      <c r="P4490" s="31">
        <v>2.4350000000000001</v>
      </c>
    </row>
    <row r="4491" spans="1:16" ht="29" x14ac:dyDescent="0.35">
      <c r="A4491" s="2" t="s">
        <v>342</v>
      </c>
      <c r="B4491" s="27">
        <v>2</v>
      </c>
      <c r="C4491" s="2" t="s">
        <v>344</v>
      </c>
      <c r="D4491" s="11" t="s">
        <v>339</v>
      </c>
      <c r="E4491" s="11"/>
      <c r="F4491" s="11" t="s">
        <v>112</v>
      </c>
      <c r="G4491" s="11" t="s">
        <v>608</v>
      </c>
      <c r="H4491" s="11" t="s">
        <v>7288</v>
      </c>
      <c r="I4491" s="68"/>
      <c r="J4491" s="68"/>
      <c r="K4491" s="68"/>
      <c r="L4491" s="68"/>
      <c r="M4491" s="68"/>
      <c r="N4491" s="68" t="s">
        <v>2040</v>
      </c>
      <c r="O4491" s="31" t="s">
        <v>5481</v>
      </c>
      <c r="P4491" s="31">
        <v>1.694</v>
      </c>
    </row>
    <row r="4492" spans="1:16" ht="29" x14ac:dyDescent="0.35">
      <c r="A4492" s="2" t="s">
        <v>342</v>
      </c>
      <c r="B4492" s="27">
        <v>2</v>
      </c>
      <c r="C4492" s="2" t="s">
        <v>344</v>
      </c>
      <c r="D4492" s="11" t="s">
        <v>339</v>
      </c>
      <c r="E4492" s="11"/>
      <c r="F4492" s="11" t="s">
        <v>112</v>
      </c>
      <c r="G4492" s="11" t="s">
        <v>608</v>
      </c>
      <c r="H4492" s="11" t="s">
        <v>7276</v>
      </c>
      <c r="I4492" s="68"/>
      <c r="J4492" s="68"/>
      <c r="K4492" s="68"/>
      <c r="L4492" s="68"/>
      <c r="M4492" s="68" t="s">
        <v>2040</v>
      </c>
      <c r="N4492" s="68" t="s">
        <v>2040</v>
      </c>
      <c r="O4492" s="31" t="s">
        <v>5482</v>
      </c>
      <c r="P4492" s="31">
        <v>1.27</v>
      </c>
    </row>
    <row r="4493" spans="1:16" ht="29" x14ac:dyDescent="0.35">
      <c r="A4493" s="2" t="s">
        <v>342</v>
      </c>
      <c r="B4493" s="27">
        <v>2</v>
      </c>
      <c r="C4493" s="2" t="s">
        <v>344</v>
      </c>
      <c r="D4493" s="11" t="s">
        <v>339</v>
      </c>
      <c r="E4493" s="11"/>
      <c r="F4493" s="11" t="s">
        <v>112</v>
      </c>
      <c r="G4493" s="11" t="s">
        <v>608</v>
      </c>
      <c r="H4493" s="11" t="s">
        <v>7282</v>
      </c>
      <c r="I4493" s="68" t="s">
        <v>2040</v>
      </c>
      <c r="J4493" s="68"/>
      <c r="K4493" s="68"/>
      <c r="L4493" s="68"/>
      <c r="M4493" s="68"/>
      <c r="N4493" s="68" t="s">
        <v>2040</v>
      </c>
      <c r="O4493" s="31" t="s">
        <v>5483</v>
      </c>
      <c r="P4493" s="31">
        <v>2.0110000000000001</v>
      </c>
    </row>
    <row r="4494" spans="1:16" ht="29" x14ac:dyDescent="0.35">
      <c r="A4494" s="2" t="s">
        <v>342</v>
      </c>
      <c r="B4494" s="27">
        <v>2</v>
      </c>
      <c r="C4494" s="2" t="s">
        <v>344</v>
      </c>
      <c r="D4494" s="11" t="s">
        <v>339</v>
      </c>
      <c r="E4494" s="11"/>
      <c r="F4494" s="11" t="s">
        <v>112</v>
      </c>
      <c r="G4494" s="11" t="s">
        <v>608</v>
      </c>
      <c r="H4494" s="11" t="s">
        <v>7272</v>
      </c>
      <c r="I4494" s="68" t="s">
        <v>2040</v>
      </c>
      <c r="J4494" s="68"/>
      <c r="K4494" s="68"/>
      <c r="L4494" s="68"/>
      <c r="M4494" s="68" t="s">
        <v>2040</v>
      </c>
      <c r="N4494" s="68" t="s">
        <v>2040</v>
      </c>
      <c r="O4494" s="31" t="s">
        <v>5484</v>
      </c>
      <c r="P4494" s="31">
        <v>2.0110000000000001</v>
      </c>
    </row>
    <row r="4495" spans="1:16" ht="29" x14ac:dyDescent="0.35">
      <c r="A4495" s="2" t="s">
        <v>342</v>
      </c>
      <c r="B4495" s="27">
        <v>2</v>
      </c>
      <c r="C4495" s="2" t="s">
        <v>344</v>
      </c>
      <c r="D4495" s="11" t="s">
        <v>339</v>
      </c>
      <c r="E4495" s="11"/>
      <c r="F4495" s="11" t="s">
        <v>113</v>
      </c>
      <c r="G4495" s="11" t="s">
        <v>608</v>
      </c>
      <c r="H4495" s="11" t="s">
        <v>7269</v>
      </c>
      <c r="I4495" s="68"/>
      <c r="J4495" s="68"/>
      <c r="K4495" s="68"/>
      <c r="L4495" s="68"/>
      <c r="M4495" s="68"/>
      <c r="N4495" s="68"/>
      <c r="O4495" s="31" t="s">
        <v>1841</v>
      </c>
      <c r="P4495" s="31">
        <v>2.5379999999999998</v>
      </c>
    </row>
    <row r="4496" spans="1:16" ht="29" x14ac:dyDescent="0.35">
      <c r="A4496" s="2" t="s">
        <v>342</v>
      </c>
      <c r="B4496" s="27">
        <v>2</v>
      </c>
      <c r="C4496" s="2" t="s">
        <v>344</v>
      </c>
      <c r="D4496" s="11" t="s">
        <v>339</v>
      </c>
      <c r="E4496" s="11"/>
      <c r="F4496" s="11" t="s">
        <v>113</v>
      </c>
      <c r="G4496" s="11" t="s">
        <v>608</v>
      </c>
      <c r="H4496" s="11" t="s">
        <v>7279</v>
      </c>
      <c r="I4496" s="68"/>
      <c r="J4496" s="68"/>
      <c r="K4496" s="68"/>
      <c r="L4496" s="68"/>
      <c r="M4496" s="68" t="s">
        <v>2040</v>
      </c>
      <c r="N4496" s="68"/>
      <c r="O4496" s="31" t="s">
        <v>5485</v>
      </c>
      <c r="P4496" s="31">
        <v>2.0299999999999998</v>
      </c>
    </row>
    <row r="4497" spans="1:16" ht="29" x14ac:dyDescent="0.35">
      <c r="A4497" s="2" t="s">
        <v>342</v>
      </c>
      <c r="B4497" s="27">
        <v>2</v>
      </c>
      <c r="C4497" s="2" t="s">
        <v>344</v>
      </c>
      <c r="D4497" s="11" t="s">
        <v>339</v>
      </c>
      <c r="E4497" s="11"/>
      <c r="F4497" s="11" t="s">
        <v>113</v>
      </c>
      <c r="G4497" s="11" t="s">
        <v>608</v>
      </c>
      <c r="H4497" s="11" t="s">
        <v>7285</v>
      </c>
      <c r="I4497" s="68" t="s">
        <v>2040</v>
      </c>
      <c r="J4497" s="68"/>
      <c r="K4497" s="68"/>
      <c r="L4497" s="68"/>
      <c r="M4497" s="68"/>
      <c r="N4497" s="68"/>
      <c r="O4497" s="31" t="s">
        <v>5486</v>
      </c>
      <c r="P4497" s="31">
        <v>2.919</v>
      </c>
    </row>
    <row r="4498" spans="1:16" ht="29" x14ac:dyDescent="0.35">
      <c r="A4498" s="2" t="s">
        <v>342</v>
      </c>
      <c r="B4498" s="27">
        <v>2</v>
      </c>
      <c r="C4498" s="2" t="s">
        <v>344</v>
      </c>
      <c r="D4498" s="11" t="s">
        <v>339</v>
      </c>
      <c r="E4498" s="11"/>
      <c r="F4498" s="11" t="s">
        <v>113</v>
      </c>
      <c r="G4498" s="11" t="s">
        <v>608</v>
      </c>
      <c r="H4498" s="11" t="s">
        <v>7273</v>
      </c>
      <c r="I4498" s="68" t="s">
        <v>2040</v>
      </c>
      <c r="J4498" s="68"/>
      <c r="K4498" s="68"/>
      <c r="L4498" s="68"/>
      <c r="M4498" s="68" t="s">
        <v>2040</v>
      </c>
      <c r="N4498" s="68"/>
      <c r="O4498" s="31" t="s">
        <v>5487</v>
      </c>
      <c r="P4498" s="31">
        <v>2.919</v>
      </c>
    </row>
    <row r="4499" spans="1:16" ht="29" x14ac:dyDescent="0.35">
      <c r="A4499" s="2" t="s">
        <v>342</v>
      </c>
      <c r="B4499" s="27">
        <v>2</v>
      </c>
      <c r="C4499" s="2" t="s">
        <v>344</v>
      </c>
      <c r="D4499" s="11" t="s">
        <v>339</v>
      </c>
      <c r="E4499" s="11"/>
      <c r="F4499" s="11" t="s">
        <v>113</v>
      </c>
      <c r="G4499" s="11" t="s">
        <v>608</v>
      </c>
      <c r="H4499" s="11" t="s">
        <v>7288</v>
      </c>
      <c r="I4499" s="68"/>
      <c r="J4499" s="68"/>
      <c r="K4499" s="68"/>
      <c r="L4499" s="68"/>
      <c r="M4499" s="68"/>
      <c r="N4499" s="68" t="s">
        <v>2040</v>
      </c>
      <c r="O4499" s="31" t="s">
        <v>5488</v>
      </c>
      <c r="P4499" s="31">
        <v>2.0299999999999998</v>
      </c>
    </row>
    <row r="4500" spans="1:16" ht="29" x14ac:dyDescent="0.35">
      <c r="A4500" s="2" t="s">
        <v>342</v>
      </c>
      <c r="B4500" s="27">
        <v>2</v>
      </c>
      <c r="C4500" s="2" t="s">
        <v>344</v>
      </c>
      <c r="D4500" s="11" t="s">
        <v>339</v>
      </c>
      <c r="E4500" s="11"/>
      <c r="F4500" s="11" t="s">
        <v>113</v>
      </c>
      <c r="G4500" s="11" t="s">
        <v>608</v>
      </c>
      <c r="H4500" s="11" t="s">
        <v>7276</v>
      </c>
      <c r="I4500" s="68"/>
      <c r="J4500" s="68"/>
      <c r="K4500" s="68"/>
      <c r="L4500" s="68"/>
      <c r="M4500" s="68" t="s">
        <v>2040</v>
      </c>
      <c r="N4500" s="68" t="s">
        <v>2040</v>
      </c>
      <c r="O4500" s="31" t="s">
        <v>5489</v>
      </c>
      <c r="P4500" s="31">
        <v>1.5229999999999999</v>
      </c>
    </row>
    <row r="4501" spans="1:16" ht="29" x14ac:dyDescent="0.35">
      <c r="A4501" s="2" t="s">
        <v>342</v>
      </c>
      <c r="B4501" s="27">
        <v>2</v>
      </c>
      <c r="C4501" s="2" t="s">
        <v>344</v>
      </c>
      <c r="D4501" s="11" t="s">
        <v>339</v>
      </c>
      <c r="E4501" s="11"/>
      <c r="F4501" s="11" t="s">
        <v>113</v>
      </c>
      <c r="G4501" s="11" t="s">
        <v>608</v>
      </c>
      <c r="H4501" s="11" t="s">
        <v>7282</v>
      </c>
      <c r="I4501" s="68" t="s">
        <v>2040</v>
      </c>
      <c r="J4501" s="68"/>
      <c r="K4501" s="68"/>
      <c r="L4501" s="68"/>
      <c r="M4501" s="68"/>
      <c r="N4501" s="68" t="s">
        <v>2040</v>
      </c>
      <c r="O4501" s="31" t="s">
        <v>5490</v>
      </c>
      <c r="P4501" s="31">
        <v>2.411</v>
      </c>
    </row>
    <row r="4502" spans="1:16" ht="29" x14ac:dyDescent="0.35">
      <c r="A4502" s="2" t="s">
        <v>342</v>
      </c>
      <c r="B4502" s="27">
        <v>2</v>
      </c>
      <c r="C4502" s="2" t="s">
        <v>344</v>
      </c>
      <c r="D4502" s="11" t="s">
        <v>339</v>
      </c>
      <c r="E4502" s="11"/>
      <c r="F4502" s="11" t="s">
        <v>113</v>
      </c>
      <c r="G4502" s="11" t="s">
        <v>608</v>
      </c>
      <c r="H4502" s="11" t="s">
        <v>7272</v>
      </c>
      <c r="I4502" s="68" t="s">
        <v>2040</v>
      </c>
      <c r="J4502" s="68"/>
      <c r="K4502" s="68"/>
      <c r="L4502" s="68"/>
      <c r="M4502" s="68" t="s">
        <v>2040</v>
      </c>
      <c r="N4502" s="68" t="s">
        <v>2040</v>
      </c>
      <c r="O4502" s="31" t="s">
        <v>5491</v>
      </c>
      <c r="P4502" s="31">
        <v>2.411</v>
      </c>
    </row>
    <row r="4503" spans="1:16" ht="29" x14ac:dyDescent="0.35">
      <c r="A4503" s="2" t="s">
        <v>342</v>
      </c>
      <c r="B4503" s="27">
        <v>2</v>
      </c>
      <c r="C4503" s="2" t="s">
        <v>344</v>
      </c>
      <c r="D4503" s="11" t="s">
        <v>339</v>
      </c>
      <c r="E4503" s="11"/>
      <c r="F4503" s="11" t="s">
        <v>114</v>
      </c>
      <c r="G4503" s="11" t="s">
        <v>608</v>
      </c>
      <c r="H4503" s="11" t="s">
        <v>7269</v>
      </c>
      <c r="I4503" s="68"/>
      <c r="J4503" s="68"/>
      <c r="K4503" s="68"/>
      <c r="L4503" s="68"/>
      <c r="M4503" s="68"/>
      <c r="N4503" s="68"/>
      <c r="O4503" s="31" t="s">
        <v>1842</v>
      </c>
      <c r="P4503" s="31">
        <v>2.9729999999999999</v>
      </c>
    </row>
    <row r="4504" spans="1:16" ht="29" x14ac:dyDescent="0.35">
      <c r="A4504" s="2" t="s">
        <v>342</v>
      </c>
      <c r="B4504" s="27">
        <v>2</v>
      </c>
      <c r="C4504" s="2" t="s">
        <v>344</v>
      </c>
      <c r="D4504" s="11" t="s">
        <v>339</v>
      </c>
      <c r="E4504" s="11"/>
      <c r="F4504" s="11" t="s">
        <v>114</v>
      </c>
      <c r="G4504" s="11" t="s">
        <v>608</v>
      </c>
      <c r="H4504" s="11" t="s">
        <v>7279</v>
      </c>
      <c r="I4504" s="68"/>
      <c r="J4504" s="68"/>
      <c r="K4504" s="68"/>
      <c r="L4504" s="68"/>
      <c r="M4504" s="68" t="s">
        <v>2040</v>
      </c>
      <c r="N4504" s="68"/>
      <c r="O4504" s="31" t="s">
        <v>5492</v>
      </c>
      <c r="P4504" s="31">
        <v>2.3780000000000001</v>
      </c>
    </row>
    <row r="4505" spans="1:16" ht="29" x14ac:dyDescent="0.35">
      <c r="A4505" s="2" t="s">
        <v>342</v>
      </c>
      <c r="B4505" s="27">
        <v>2</v>
      </c>
      <c r="C4505" s="2" t="s">
        <v>344</v>
      </c>
      <c r="D4505" s="11" t="s">
        <v>339</v>
      </c>
      <c r="E4505" s="11"/>
      <c r="F4505" s="11" t="s">
        <v>114</v>
      </c>
      <c r="G4505" s="11" t="s">
        <v>608</v>
      </c>
      <c r="H4505" s="11" t="s">
        <v>7285</v>
      </c>
      <c r="I4505" s="68" t="s">
        <v>2040</v>
      </c>
      <c r="J4505" s="68"/>
      <c r="K4505" s="68"/>
      <c r="L4505" s="68"/>
      <c r="M4505" s="68"/>
      <c r="N4505" s="68"/>
      <c r="O4505" s="31" t="s">
        <v>5493</v>
      </c>
      <c r="P4505" s="31">
        <v>3.419</v>
      </c>
    </row>
    <row r="4506" spans="1:16" ht="29" x14ac:dyDescent="0.35">
      <c r="A4506" s="2" t="s">
        <v>342</v>
      </c>
      <c r="B4506" s="27">
        <v>2</v>
      </c>
      <c r="C4506" s="2" t="s">
        <v>344</v>
      </c>
      <c r="D4506" s="11" t="s">
        <v>339</v>
      </c>
      <c r="E4506" s="11"/>
      <c r="F4506" s="11" t="s">
        <v>114</v>
      </c>
      <c r="G4506" s="11" t="s">
        <v>608</v>
      </c>
      <c r="H4506" s="11" t="s">
        <v>7273</v>
      </c>
      <c r="I4506" s="68" t="s">
        <v>2040</v>
      </c>
      <c r="J4506" s="68"/>
      <c r="K4506" s="68"/>
      <c r="L4506" s="68"/>
      <c r="M4506" s="68" t="s">
        <v>2040</v>
      </c>
      <c r="N4506" s="68"/>
      <c r="O4506" s="31" t="s">
        <v>5494</v>
      </c>
      <c r="P4506" s="31">
        <v>3.419</v>
      </c>
    </row>
    <row r="4507" spans="1:16" ht="29" x14ac:dyDescent="0.35">
      <c r="A4507" s="2" t="s">
        <v>342</v>
      </c>
      <c r="B4507" s="27">
        <v>2</v>
      </c>
      <c r="C4507" s="2" t="s">
        <v>344</v>
      </c>
      <c r="D4507" s="11" t="s">
        <v>339</v>
      </c>
      <c r="E4507" s="11"/>
      <c r="F4507" s="11" t="s">
        <v>114</v>
      </c>
      <c r="G4507" s="11" t="s">
        <v>608</v>
      </c>
      <c r="H4507" s="11" t="s">
        <v>7288</v>
      </c>
      <c r="I4507" s="68"/>
      <c r="J4507" s="68"/>
      <c r="K4507" s="68"/>
      <c r="L4507" s="68"/>
      <c r="M4507" s="68"/>
      <c r="N4507" s="68" t="s">
        <v>2040</v>
      </c>
      <c r="O4507" s="31" t="s">
        <v>5495</v>
      </c>
      <c r="P4507" s="31">
        <v>2.3780000000000001</v>
      </c>
    </row>
    <row r="4508" spans="1:16" ht="29" x14ac:dyDescent="0.35">
      <c r="A4508" s="2" t="s">
        <v>342</v>
      </c>
      <c r="B4508" s="27">
        <v>2</v>
      </c>
      <c r="C4508" s="2" t="s">
        <v>344</v>
      </c>
      <c r="D4508" s="11" t="s">
        <v>339</v>
      </c>
      <c r="E4508" s="11"/>
      <c r="F4508" s="11" t="s">
        <v>114</v>
      </c>
      <c r="G4508" s="11" t="s">
        <v>608</v>
      </c>
      <c r="H4508" s="11" t="s">
        <v>7276</v>
      </c>
      <c r="I4508" s="68"/>
      <c r="J4508" s="68"/>
      <c r="K4508" s="68"/>
      <c r="L4508" s="68"/>
      <c r="M4508" s="68" t="s">
        <v>2040</v>
      </c>
      <c r="N4508" s="68" t="s">
        <v>2040</v>
      </c>
      <c r="O4508" s="31" t="s">
        <v>5496</v>
      </c>
      <c r="P4508" s="31">
        <v>1.784</v>
      </c>
    </row>
    <row r="4509" spans="1:16" ht="29" x14ac:dyDescent="0.35">
      <c r="A4509" s="2" t="s">
        <v>342</v>
      </c>
      <c r="B4509" s="27">
        <v>2</v>
      </c>
      <c r="C4509" s="2" t="s">
        <v>344</v>
      </c>
      <c r="D4509" s="11" t="s">
        <v>339</v>
      </c>
      <c r="E4509" s="11"/>
      <c r="F4509" s="11" t="s">
        <v>114</v>
      </c>
      <c r="G4509" s="11" t="s">
        <v>608</v>
      </c>
      <c r="H4509" s="11" t="s">
        <v>7282</v>
      </c>
      <c r="I4509" s="68" t="s">
        <v>2040</v>
      </c>
      <c r="J4509" s="68"/>
      <c r="K4509" s="68"/>
      <c r="L4509" s="68"/>
      <c r="M4509" s="68"/>
      <c r="N4509" s="68" t="s">
        <v>2040</v>
      </c>
      <c r="O4509" s="31" t="s">
        <v>5497</v>
      </c>
      <c r="P4509" s="31">
        <v>2.8239999999999998</v>
      </c>
    </row>
    <row r="4510" spans="1:16" ht="29" x14ac:dyDescent="0.35">
      <c r="A4510" s="2" t="s">
        <v>342</v>
      </c>
      <c r="B4510" s="27">
        <v>2</v>
      </c>
      <c r="C4510" s="2" t="s">
        <v>344</v>
      </c>
      <c r="D4510" s="11" t="s">
        <v>339</v>
      </c>
      <c r="E4510" s="11"/>
      <c r="F4510" s="11" t="s">
        <v>114</v>
      </c>
      <c r="G4510" s="11" t="s">
        <v>608</v>
      </c>
      <c r="H4510" s="11" t="s">
        <v>7272</v>
      </c>
      <c r="I4510" s="68" t="s">
        <v>2040</v>
      </c>
      <c r="J4510" s="68"/>
      <c r="K4510" s="68"/>
      <c r="L4510" s="68"/>
      <c r="M4510" s="68" t="s">
        <v>2040</v>
      </c>
      <c r="N4510" s="68" t="s">
        <v>2040</v>
      </c>
      <c r="O4510" s="31" t="s">
        <v>5498</v>
      </c>
      <c r="P4510" s="31">
        <v>2.8239999999999998</v>
      </c>
    </row>
    <row r="4511" spans="1:16" ht="29" x14ac:dyDescent="0.35">
      <c r="A4511" s="2" t="s">
        <v>342</v>
      </c>
      <c r="B4511" s="27">
        <v>2</v>
      </c>
      <c r="C4511" s="2" t="s">
        <v>344</v>
      </c>
      <c r="D4511" s="11" t="s">
        <v>339</v>
      </c>
      <c r="E4511" s="11"/>
      <c r="F4511" s="11" t="s">
        <v>102</v>
      </c>
      <c r="G4511" s="11" t="s">
        <v>608</v>
      </c>
      <c r="H4511" s="11" t="s">
        <v>7269</v>
      </c>
      <c r="I4511" s="68"/>
      <c r="J4511" s="68"/>
      <c r="K4511" s="68"/>
      <c r="L4511" s="68"/>
      <c r="M4511" s="68"/>
      <c r="N4511" s="68"/>
      <c r="O4511" s="31" t="s">
        <v>1843</v>
      </c>
      <c r="P4511" s="31">
        <v>4.234</v>
      </c>
    </row>
    <row r="4512" spans="1:16" ht="29" x14ac:dyDescent="0.35">
      <c r="A4512" s="2" t="s">
        <v>342</v>
      </c>
      <c r="B4512" s="27">
        <v>2</v>
      </c>
      <c r="C4512" s="2" t="s">
        <v>344</v>
      </c>
      <c r="D4512" s="11" t="s">
        <v>339</v>
      </c>
      <c r="E4512" s="11"/>
      <c r="F4512" s="11" t="s">
        <v>102</v>
      </c>
      <c r="G4512" s="11" t="s">
        <v>608</v>
      </c>
      <c r="H4512" s="11" t="s">
        <v>7279</v>
      </c>
      <c r="I4512" s="68"/>
      <c r="J4512" s="68"/>
      <c r="K4512" s="68"/>
      <c r="L4512" s="68"/>
      <c r="M4512" s="68" t="s">
        <v>2040</v>
      </c>
      <c r="N4512" s="68"/>
      <c r="O4512" s="31" t="s">
        <v>5499</v>
      </c>
      <c r="P4512" s="31">
        <v>3.387</v>
      </c>
    </row>
    <row r="4513" spans="1:16" ht="29" x14ac:dyDescent="0.35">
      <c r="A4513" s="2" t="s">
        <v>342</v>
      </c>
      <c r="B4513" s="27">
        <v>2</v>
      </c>
      <c r="C4513" s="2" t="s">
        <v>344</v>
      </c>
      <c r="D4513" s="11" t="s">
        <v>339</v>
      </c>
      <c r="E4513" s="11"/>
      <c r="F4513" s="11" t="s">
        <v>102</v>
      </c>
      <c r="G4513" s="11" t="s">
        <v>608</v>
      </c>
      <c r="H4513" s="11" t="s">
        <v>7285</v>
      </c>
      <c r="I4513" s="68" t="s">
        <v>2040</v>
      </c>
      <c r="J4513" s="68"/>
      <c r="K4513" s="68"/>
      <c r="L4513" s="68"/>
      <c r="M4513" s="68"/>
      <c r="N4513" s="68"/>
      <c r="O4513" s="31" t="s">
        <v>5500</v>
      </c>
      <c r="P4513" s="31">
        <v>4.8689999999999998</v>
      </c>
    </row>
    <row r="4514" spans="1:16" ht="29" x14ac:dyDescent="0.35">
      <c r="A4514" s="2" t="s">
        <v>342</v>
      </c>
      <c r="B4514" s="27">
        <v>2</v>
      </c>
      <c r="C4514" s="2" t="s">
        <v>344</v>
      </c>
      <c r="D4514" s="11" t="s">
        <v>339</v>
      </c>
      <c r="E4514" s="11"/>
      <c r="F4514" s="11" t="s">
        <v>102</v>
      </c>
      <c r="G4514" s="11" t="s">
        <v>608</v>
      </c>
      <c r="H4514" s="11" t="s">
        <v>7273</v>
      </c>
      <c r="I4514" s="68" t="s">
        <v>2040</v>
      </c>
      <c r="J4514" s="68"/>
      <c r="K4514" s="68"/>
      <c r="L4514" s="68"/>
      <c r="M4514" s="68" t="s">
        <v>2040</v>
      </c>
      <c r="N4514" s="68"/>
      <c r="O4514" s="31" t="s">
        <v>5501</v>
      </c>
      <c r="P4514" s="31">
        <v>4.8689999999999998</v>
      </c>
    </row>
    <row r="4515" spans="1:16" ht="29" x14ac:dyDescent="0.35">
      <c r="A4515" s="2" t="s">
        <v>342</v>
      </c>
      <c r="B4515" s="27">
        <v>2</v>
      </c>
      <c r="C4515" s="2" t="s">
        <v>344</v>
      </c>
      <c r="D4515" s="11" t="s">
        <v>339</v>
      </c>
      <c r="E4515" s="11"/>
      <c r="F4515" s="11" t="s">
        <v>102</v>
      </c>
      <c r="G4515" s="11" t="s">
        <v>608</v>
      </c>
      <c r="H4515" s="11" t="s">
        <v>7288</v>
      </c>
      <c r="I4515" s="68"/>
      <c r="J4515" s="68"/>
      <c r="K4515" s="68"/>
      <c r="L4515" s="68"/>
      <c r="M4515" s="68"/>
      <c r="N4515" s="68" t="s">
        <v>2040</v>
      </c>
      <c r="O4515" s="31" t="s">
        <v>5502</v>
      </c>
      <c r="P4515" s="31">
        <v>3.387</v>
      </c>
    </row>
    <row r="4516" spans="1:16" ht="29" x14ac:dyDescent="0.35">
      <c r="A4516" s="2" t="s">
        <v>342</v>
      </c>
      <c r="B4516" s="27">
        <v>2</v>
      </c>
      <c r="C4516" s="2" t="s">
        <v>344</v>
      </c>
      <c r="D4516" s="11" t="s">
        <v>339</v>
      </c>
      <c r="E4516" s="11"/>
      <c r="F4516" s="11" t="s">
        <v>102</v>
      </c>
      <c r="G4516" s="11" t="s">
        <v>608</v>
      </c>
      <c r="H4516" s="11" t="s">
        <v>7276</v>
      </c>
      <c r="I4516" s="68"/>
      <c r="J4516" s="68"/>
      <c r="K4516" s="68"/>
      <c r="L4516" s="68"/>
      <c r="M4516" s="68" t="s">
        <v>2040</v>
      </c>
      <c r="N4516" s="68" t="s">
        <v>2040</v>
      </c>
      <c r="O4516" s="31" t="s">
        <v>5503</v>
      </c>
      <c r="P4516" s="31">
        <v>2.54</v>
      </c>
    </row>
    <row r="4517" spans="1:16" ht="29" x14ac:dyDescent="0.35">
      <c r="A4517" s="2" t="s">
        <v>342</v>
      </c>
      <c r="B4517" s="27">
        <v>2</v>
      </c>
      <c r="C4517" s="2" t="s">
        <v>344</v>
      </c>
      <c r="D4517" s="11" t="s">
        <v>339</v>
      </c>
      <c r="E4517" s="11"/>
      <c r="F4517" s="11" t="s">
        <v>102</v>
      </c>
      <c r="G4517" s="11" t="s">
        <v>608</v>
      </c>
      <c r="H4517" s="11" t="s">
        <v>7282</v>
      </c>
      <c r="I4517" s="68" t="s">
        <v>2040</v>
      </c>
      <c r="J4517" s="68"/>
      <c r="K4517" s="68"/>
      <c r="L4517" s="68"/>
      <c r="M4517" s="68"/>
      <c r="N4517" s="68" t="s">
        <v>2040</v>
      </c>
      <c r="O4517" s="31" t="s">
        <v>5504</v>
      </c>
      <c r="P4517" s="31">
        <v>4.0220000000000002</v>
      </c>
    </row>
    <row r="4518" spans="1:16" ht="29" x14ac:dyDescent="0.35">
      <c r="A4518" s="2" t="s">
        <v>342</v>
      </c>
      <c r="B4518" s="27">
        <v>2</v>
      </c>
      <c r="C4518" s="2" t="s">
        <v>344</v>
      </c>
      <c r="D4518" s="11" t="s">
        <v>339</v>
      </c>
      <c r="E4518" s="11"/>
      <c r="F4518" s="11" t="s">
        <v>102</v>
      </c>
      <c r="G4518" s="11" t="s">
        <v>608</v>
      </c>
      <c r="H4518" s="11" t="s">
        <v>7272</v>
      </c>
      <c r="I4518" s="68" t="s">
        <v>2040</v>
      </c>
      <c r="J4518" s="68"/>
      <c r="K4518" s="68"/>
      <c r="L4518" s="68"/>
      <c r="M4518" s="68" t="s">
        <v>2040</v>
      </c>
      <c r="N4518" s="68" t="s">
        <v>2040</v>
      </c>
      <c r="O4518" s="31" t="s">
        <v>5505</v>
      </c>
      <c r="P4518" s="31">
        <v>4.0220000000000002</v>
      </c>
    </row>
    <row r="4519" spans="1:16" s="12" customFormat="1" x14ac:dyDescent="0.35">
      <c r="A4519" s="2" t="s">
        <v>342</v>
      </c>
      <c r="B4519" s="27">
        <v>2</v>
      </c>
      <c r="C4519" s="2" t="s">
        <v>345</v>
      </c>
      <c r="D4519" s="11" t="s">
        <v>323</v>
      </c>
      <c r="E4519" s="11"/>
      <c r="F4519" s="11" t="s">
        <v>252</v>
      </c>
      <c r="G4519" s="11" t="s">
        <v>608</v>
      </c>
      <c r="H4519" s="11" t="s">
        <v>7269</v>
      </c>
      <c r="I4519" s="68"/>
      <c r="J4519" s="68"/>
      <c r="K4519" s="68"/>
      <c r="L4519" s="68"/>
      <c r="M4519" s="68"/>
      <c r="N4519" s="68"/>
      <c r="O4519" s="31" t="s">
        <v>1844</v>
      </c>
      <c r="P4519" s="31">
        <v>1E-3</v>
      </c>
    </row>
    <row r="4520" spans="1:16" s="12" customFormat="1" x14ac:dyDescent="0.35">
      <c r="A4520" s="2" t="s">
        <v>342</v>
      </c>
      <c r="B4520" s="27">
        <v>2</v>
      </c>
      <c r="C4520" s="2" t="s">
        <v>345</v>
      </c>
      <c r="D4520" s="11" t="s">
        <v>323</v>
      </c>
      <c r="E4520" s="11"/>
      <c r="F4520" s="11" t="s">
        <v>252</v>
      </c>
      <c r="G4520" s="11" t="s">
        <v>608</v>
      </c>
      <c r="H4520" s="11" t="s">
        <v>7279</v>
      </c>
      <c r="I4520" s="68"/>
      <c r="J4520" s="68"/>
      <c r="K4520" s="68"/>
      <c r="L4520" s="68"/>
      <c r="M4520" s="68" t="s">
        <v>2040</v>
      </c>
      <c r="N4520" s="68"/>
      <c r="O4520" s="31" t="s">
        <v>5506</v>
      </c>
      <c r="P4520" s="31">
        <v>1E-3</v>
      </c>
    </row>
    <row r="4521" spans="1:16" s="12" customFormat="1" x14ac:dyDescent="0.35">
      <c r="A4521" s="2" t="s">
        <v>342</v>
      </c>
      <c r="B4521" s="27">
        <v>2</v>
      </c>
      <c r="C4521" s="2" t="s">
        <v>345</v>
      </c>
      <c r="D4521" s="11" t="s">
        <v>323</v>
      </c>
      <c r="E4521" s="11"/>
      <c r="F4521" s="11" t="s">
        <v>253</v>
      </c>
      <c r="G4521" s="11" t="s">
        <v>608</v>
      </c>
      <c r="H4521" s="11" t="s">
        <v>7269</v>
      </c>
      <c r="I4521" s="68"/>
      <c r="J4521" s="68"/>
      <c r="K4521" s="68"/>
      <c r="L4521" s="68"/>
      <c r="M4521" s="68"/>
      <c r="N4521" s="68"/>
      <c r="O4521" s="31" t="s">
        <v>1845</v>
      </c>
      <c r="P4521" s="31">
        <v>3.0000000000000001E-3</v>
      </c>
    </row>
    <row r="4522" spans="1:16" s="12" customFormat="1" x14ac:dyDescent="0.35">
      <c r="A4522" s="2" t="s">
        <v>342</v>
      </c>
      <c r="B4522" s="27">
        <v>2</v>
      </c>
      <c r="C4522" s="2" t="s">
        <v>345</v>
      </c>
      <c r="D4522" s="11" t="s">
        <v>323</v>
      </c>
      <c r="E4522" s="11"/>
      <c r="F4522" s="11" t="s">
        <v>253</v>
      </c>
      <c r="G4522" s="11" t="s">
        <v>608</v>
      </c>
      <c r="H4522" s="11" t="s">
        <v>7279</v>
      </c>
      <c r="I4522" s="68"/>
      <c r="J4522" s="68"/>
      <c r="K4522" s="68"/>
      <c r="L4522" s="68"/>
      <c r="M4522" s="68" t="s">
        <v>2040</v>
      </c>
      <c r="N4522" s="68"/>
      <c r="O4522" s="31" t="s">
        <v>5507</v>
      </c>
      <c r="P4522" s="31">
        <v>2E-3</v>
      </c>
    </row>
    <row r="4523" spans="1:16" s="12" customFormat="1" x14ac:dyDescent="0.35">
      <c r="A4523" s="2" t="s">
        <v>342</v>
      </c>
      <c r="B4523" s="27">
        <v>2</v>
      </c>
      <c r="C4523" s="2" t="s">
        <v>345</v>
      </c>
      <c r="D4523" s="11" t="s">
        <v>323</v>
      </c>
      <c r="E4523" s="11"/>
      <c r="F4523" s="11" t="s">
        <v>254</v>
      </c>
      <c r="G4523" s="11" t="s">
        <v>608</v>
      </c>
      <c r="H4523" s="11" t="s">
        <v>7269</v>
      </c>
      <c r="I4523" s="68"/>
      <c r="J4523" s="68"/>
      <c r="K4523" s="68"/>
      <c r="L4523" s="68"/>
      <c r="M4523" s="68"/>
      <c r="N4523" s="68"/>
      <c r="O4523" s="31" t="s">
        <v>1846</v>
      </c>
      <c r="P4523" s="31">
        <v>4.0000000000000001E-3</v>
      </c>
    </row>
    <row r="4524" spans="1:16" s="12" customFormat="1" x14ac:dyDescent="0.35">
      <c r="A4524" s="2" t="s">
        <v>342</v>
      </c>
      <c r="B4524" s="27">
        <v>2</v>
      </c>
      <c r="C4524" s="2" t="s">
        <v>345</v>
      </c>
      <c r="D4524" s="11" t="s">
        <v>323</v>
      </c>
      <c r="E4524" s="11"/>
      <c r="F4524" s="11" t="s">
        <v>254</v>
      </c>
      <c r="G4524" s="11" t="s">
        <v>608</v>
      </c>
      <c r="H4524" s="11" t="s">
        <v>7279</v>
      </c>
      <c r="I4524" s="68"/>
      <c r="J4524" s="68"/>
      <c r="K4524" s="68"/>
      <c r="L4524" s="68"/>
      <c r="M4524" s="68" t="s">
        <v>2040</v>
      </c>
      <c r="N4524" s="68"/>
      <c r="O4524" s="31" t="s">
        <v>5508</v>
      </c>
      <c r="P4524" s="31">
        <v>3.0000000000000001E-3</v>
      </c>
    </row>
    <row r="4525" spans="1:16" s="12" customFormat="1" x14ac:dyDescent="0.35">
      <c r="A4525" s="2" t="s">
        <v>342</v>
      </c>
      <c r="B4525" s="27">
        <v>2</v>
      </c>
      <c r="C4525" s="2" t="s">
        <v>345</v>
      </c>
      <c r="D4525" s="11" t="s">
        <v>323</v>
      </c>
      <c r="E4525" s="11"/>
      <c r="F4525" s="11" t="s">
        <v>255</v>
      </c>
      <c r="G4525" s="11" t="s">
        <v>608</v>
      </c>
      <c r="H4525" s="11" t="s">
        <v>7269</v>
      </c>
      <c r="I4525" s="68"/>
      <c r="J4525" s="68"/>
      <c r="K4525" s="68"/>
      <c r="L4525" s="68"/>
      <c r="M4525" s="68"/>
      <c r="N4525" s="68"/>
      <c r="O4525" s="31" t="s">
        <v>1847</v>
      </c>
      <c r="P4525" s="31">
        <v>1.4999999999999999E-2</v>
      </c>
    </row>
    <row r="4526" spans="1:16" s="12" customFormat="1" x14ac:dyDescent="0.35">
      <c r="A4526" s="2" t="s">
        <v>342</v>
      </c>
      <c r="B4526" s="27">
        <v>2</v>
      </c>
      <c r="C4526" s="2" t="s">
        <v>345</v>
      </c>
      <c r="D4526" s="11" t="s">
        <v>323</v>
      </c>
      <c r="E4526" s="11"/>
      <c r="F4526" s="11" t="s">
        <v>255</v>
      </c>
      <c r="G4526" s="11" t="s">
        <v>608</v>
      </c>
      <c r="H4526" s="11" t="s">
        <v>7279</v>
      </c>
      <c r="I4526" s="68"/>
      <c r="J4526" s="68"/>
      <c r="K4526" s="68"/>
      <c r="L4526" s="68"/>
      <c r="M4526" s="68" t="s">
        <v>2040</v>
      </c>
      <c r="N4526" s="68"/>
      <c r="O4526" s="31" t="s">
        <v>5509</v>
      </c>
      <c r="P4526" s="31">
        <v>1.2E-2</v>
      </c>
    </row>
    <row r="4527" spans="1:16" s="12" customFormat="1" x14ac:dyDescent="0.35">
      <c r="A4527" s="2" t="s">
        <v>342</v>
      </c>
      <c r="B4527" s="27">
        <v>2</v>
      </c>
      <c r="C4527" s="2" t="s">
        <v>345</v>
      </c>
      <c r="D4527" s="11" t="s">
        <v>323</v>
      </c>
      <c r="E4527" s="11"/>
      <c r="F4527" s="11" t="s">
        <v>241</v>
      </c>
      <c r="G4527" s="11" t="s">
        <v>608</v>
      </c>
      <c r="H4527" s="11" t="s">
        <v>7269</v>
      </c>
      <c r="I4527" s="68"/>
      <c r="J4527" s="68"/>
      <c r="K4527" s="68"/>
      <c r="L4527" s="68"/>
      <c r="M4527" s="68"/>
      <c r="N4527" s="68"/>
      <c r="O4527" s="31" t="s">
        <v>1848</v>
      </c>
      <c r="P4527" s="31">
        <v>2.9000000000000001E-2</v>
      </c>
    </row>
    <row r="4528" spans="1:16" s="12" customFormat="1" x14ac:dyDescent="0.35">
      <c r="A4528" s="2" t="s">
        <v>342</v>
      </c>
      <c r="B4528" s="27">
        <v>2</v>
      </c>
      <c r="C4528" s="2" t="s">
        <v>345</v>
      </c>
      <c r="D4528" s="11" t="s">
        <v>323</v>
      </c>
      <c r="E4528" s="11"/>
      <c r="F4528" s="11" t="s">
        <v>241</v>
      </c>
      <c r="G4528" s="11" t="s">
        <v>608</v>
      </c>
      <c r="H4528" s="11" t="s">
        <v>7279</v>
      </c>
      <c r="I4528" s="68"/>
      <c r="J4528" s="68"/>
      <c r="K4528" s="68"/>
      <c r="L4528" s="68"/>
      <c r="M4528" s="68" t="s">
        <v>2040</v>
      </c>
      <c r="N4528" s="68"/>
      <c r="O4528" s="31" t="s">
        <v>5510</v>
      </c>
      <c r="P4528" s="31">
        <v>2.3E-2</v>
      </c>
    </row>
    <row r="4529" spans="1:16" s="12" customFormat="1" x14ac:dyDescent="0.35">
      <c r="A4529" s="2" t="s">
        <v>342</v>
      </c>
      <c r="B4529" s="27">
        <v>2</v>
      </c>
      <c r="C4529" s="2" t="s">
        <v>345</v>
      </c>
      <c r="D4529" s="11" t="s">
        <v>323</v>
      </c>
      <c r="E4529" s="11"/>
      <c r="F4529" s="11" t="s">
        <v>103</v>
      </c>
      <c r="G4529" s="11" t="s">
        <v>608</v>
      </c>
      <c r="H4529" s="11" t="s">
        <v>7269</v>
      </c>
      <c r="I4529" s="68"/>
      <c r="J4529" s="68"/>
      <c r="K4529" s="68"/>
      <c r="L4529" s="68"/>
      <c r="M4529" s="68"/>
      <c r="N4529" s="68"/>
      <c r="O4529" s="31" t="s">
        <v>1849</v>
      </c>
      <c r="P4529" s="31">
        <v>4.3999999999999997E-2</v>
      </c>
    </row>
    <row r="4530" spans="1:16" s="12" customFormat="1" x14ac:dyDescent="0.35">
      <c r="A4530" s="2" t="s">
        <v>342</v>
      </c>
      <c r="B4530" s="27">
        <v>2</v>
      </c>
      <c r="C4530" s="2" t="s">
        <v>345</v>
      </c>
      <c r="D4530" s="11" t="s">
        <v>323</v>
      </c>
      <c r="E4530" s="11"/>
      <c r="F4530" s="11" t="s">
        <v>103</v>
      </c>
      <c r="G4530" s="11" t="s">
        <v>608</v>
      </c>
      <c r="H4530" s="11" t="s">
        <v>7279</v>
      </c>
      <c r="I4530" s="68"/>
      <c r="J4530" s="68"/>
      <c r="K4530" s="68"/>
      <c r="L4530" s="68"/>
      <c r="M4530" s="68" t="s">
        <v>2040</v>
      </c>
      <c r="N4530" s="68"/>
      <c r="O4530" s="31" t="s">
        <v>5511</v>
      </c>
      <c r="P4530" s="31">
        <v>3.5000000000000003E-2</v>
      </c>
    </row>
    <row r="4531" spans="1:16" s="12" customFormat="1" x14ac:dyDescent="0.35">
      <c r="A4531" s="2" t="s">
        <v>342</v>
      </c>
      <c r="B4531" s="27">
        <v>2</v>
      </c>
      <c r="C4531" s="2" t="s">
        <v>345</v>
      </c>
      <c r="D4531" s="11" t="s">
        <v>323</v>
      </c>
      <c r="E4531" s="11"/>
      <c r="F4531" s="11" t="s">
        <v>98</v>
      </c>
      <c r="G4531" s="11" t="s">
        <v>608</v>
      </c>
      <c r="H4531" s="11" t="s">
        <v>7269</v>
      </c>
      <c r="I4531" s="68"/>
      <c r="J4531" s="68"/>
      <c r="K4531" s="68"/>
      <c r="L4531" s="68"/>
      <c r="M4531" s="68"/>
      <c r="N4531" s="68"/>
      <c r="O4531" s="31" t="s">
        <v>1850</v>
      </c>
      <c r="P4531" s="31">
        <v>8.6999999999999994E-2</v>
      </c>
    </row>
    <row r="4532" spans="1:16" s="12" customFormat="1" x14ac:dyDescent="0.35">
      <c r="A4532" s="2" t="s">
        <v>342</v>
      </c>
      <c r="B4532" s="27">
        <v>2</v>
      </c>
      <c r="C4532" s="2" t="s">
        <v>345</v>
      </c>
      <c r="D4532" s="11" t="s">
        <v>323</v>
      </c>
      <c r="E4532" s="11"/>
      <c r="F4532" s="11" t="s">
        <v>98</v>
      </c>
      <c r="G4532" s="11" t="s">
        <v>608</v>
      </c>
      <c r="H4532" s="11" t="s">
        <v>7279</v>
      </c>
      <c r="I4532" s="68"/>
      <c r="J4532" s="68"/>
      <c r="K4532" s="68"/>
      <c r="L4532" s="68"/>
      <c r="M4532" s="68" t="s">
        <v>2040</v>
      </c>
      <c r="N4532" s="68"/>
      <c r="O4532" s="31" t="s">
        <v>5512</v>
      </c>
      <c r="P4532" s="31">
        <v>7.0000000000000007E-2</v>
      </c>
    </row>
    <row r="4533" spans="1:16" s="12" customFormat="1" x14ac:dyDescent="0.35">
      <c r="A4533" s="2" t="s">
        <v>342</v>
      </c>
      <c r="B4533" s="27">
        <v>2</v>
      </c>
      <c r="C4533" s="2" t="s">
        <v>345</v>
      </c>
      <c r="D4533" s="11" t="s">
        <v>323</v>
      </c>
      <c r="E4533" s="11"/>
      <c r="F4533" s="11" t="s">
        <v>104</v>
      </c>
      <c r="G4533" s="11" t="s">
        <v>608</v>
      </c>
      <c r="H4533" s="11" t="s">
        <v>7269</v>
      </c>
      <c r="I4533" s="68"/>
      <c r="J4533" s="68"/>
      <c r="K4533" s="68"/>
      <c r="L4533" s="68"/>
      <c r="M4533" s="68"/>
      <c r="N4533" s="68"/>
      <c r="O4533" s="31" t="s">
        <v>1851</v>
      </c>
      <c r="P4533" s="31">
        <v>0.189</v>
      </c>
    </row>
    <row r="4534" spans="1:16" s="12" customFormat="1" x14ac:dyDescent="0.35">
      <c r="A4534" s="2" t="s">
        <v>342</v>
      </c>
      <c r="B4534" s="27">
        <v>2</v>
      </c>
      <c r="C4534" s="2" t="s">
        <v>345</v>
      </c>
      <c r="D4534" s="11" t="s">
        <v>323</v>
      </c>
      <c r="E4534" s="11"/>
      <c r="F4534" s="11" t="s">
        <v>104</v>
      </c>
      <c r="G4534" s="11" t="s">
        <v>608</v>
      </c>
      <c r="H4534" s="11" t="s">
        <v>7279</v>
      </c>
      <c r="I4534" s="68"/>
      <c r="J4534" s="68"/>
      <c r="K4534" s="68"/>
      <c r="L4534" s="68"/>
      <c r="M4534" s="68" t="s">
        <v>2040</v>
      </c>
      <c r="N4534" s="68"/>
      <c r="O4534" s="31" t="s">
        <v>5513</v>
      </c>
      <c r="P4534" s="31">
        <v>0.151</v>
      </c>
    </row>
    <row r="4535" spans="1:16" s="12" customFormat="1" x14ac:dyDescent="0.35">
      <c r="A4535" s="2" t="s">
        <v>342</v>
      </c>
      <c r="B4535" s="27">
        <v>2</v>
      </c>
      <c r="C4535" s="2" t="s">
        <v>345</v>
      </c>
      <c r="D4535" s="11" t="s">
        <v>323</v>
      </c>
      <c r="E4535" s="11"/>
      <c r="F4535" s="11" t="s">
        <v>105</v>
      </c>
      <c r="G4535" s="11" t="s">
        <v>608</v>
      </c>
      <c r="H4535" s="11" t="s">
        <v>7269</v>
      </c>
      <c r="I4535" s="68"/>
      <c r="J4535" s="68"/>
      <c r="K4535" s="68"/>
      <c r="L4535" s="68"/>
      <c r="M4535" s="68"/>
      <c r="N4535" s="68"/>
      <c r="O4535" s="31" t="s">
        <v>1852</v>
      </c>
      <c r="P4535" s="31">
        <v>0.34799999999999998</v>
      </c>
    </row>
    <row r="4536" spans="1:16" s="12" customFormat="1" x14ac:dyDescent="0.35">
      <c r="A4536" s="2" t="s">
        <v>342</v>
      </c>
      <c r="B4536" s="27">
        <v>2</v>
      </c>
      <c r="C4536" s="2" t="s">
        <v>345</v>
      </c>
      <c r="D4536" s="11" t="s">
        <v>323</v>
      </c>
      <c r="E4536" s="11"/>
      <c r="F4536" s="11" t="s">
        <v>105</v>
      </c>
      <c r="G4536" s="11" t="s">
        <v>608</v>
      </c>
      <c r="H4536" s="11" t="s">
        <v>7279</v>
      </c>
      <c r="I4536" s="68"/>
      <c r="J4536" s="68"/>
      <c r="K4536" s="68"/>
      <c r="L4536" s="68"/>
      <c r="M4536" s="68" t="s">
        <v>2040</v>
      </c>
      <c r="N4536" s="68"/>
      <c r="O4536" s="31" t="s">
        <v>5514</v>
      </c>
      <c r="P4536" s="31">
        <v>0.27800000000000002</v>
      </c>
    </row>
    <row r="4537" spans="1:16" s="12" customFormat="1" x14ac:dyDescent="0.35">
      <c r="A4537" s="2" t="s">
        <v>342</v>
      </c>
      <c r="B4537" s="27">
        <v>2</v>
      </c>
      <c r="C4537" s="2" t="s">
        <v>345</v>
      </c>
      <c r="D4537" s="11" t="s">
        <v>323</v>
      </c>
      <c r="E4537" s="11"/>
      <c r="F4537" s="11" t="s">
        <v>107</v>
      </c>
      <c r="G4537" s="11" t="s">
        <v>608</v>
      </c>
      <c r="H4537" s="11" t="s">
        <v>7269</v>
      </c>
      <c r="I4537" s="68"/>
      <c r="J4537" s="68"/>
      <c r="K4537" s="68"/>
      <c r="L4537" s="68"/>
      <c r="M4537" s="68"/>
      <c r="N4537" s="68"/>
      <c r="O4537" s="31" t="s">
        <v>1853</v>
      </c>
      <c r="P4537" s="31">
        <v>0.92800000000000005</v>
      </c>
    </row>
    <row r="4538" spans="1:16" s="12" customFormat="1" x14ac:dyDescent="0.35">
      <c r="A4538" s="2" t="s">
        <v>342</v>
      </c>
      <c r="B4538" s="27">
        <v>2</v>
      </c>
      <c r="C4538" s="2" t="s">
        <v>345</v>
      </c>
      <c r="D4538" s="11" t="s">
        <v>323</v>
      </c>
      <c r="E4538" s="11"/>
      <c r="F4538" s="11" t="s">
        <v>107</v>
      </c>
      <c r="G4538" s="11" t="s">
        <v>608</v>
      </c>
      <c r="H4538" s="11" t="s">
        <v>7279</v>
      </c>
      <c r="I4538" s="68"/>
      <c r="J4538" s="68"/>
      <c r="K4538" s="68"/>
      <c r="L4538" s="68"/>
      <c r="M4538" s="68" t="s">
        <v>2040</v>
      </c>
      <c r="N4538" s="68"/>
      <c r="O4538" s="31" t="s">
        <v>5515</v>
      </c>
      <c r="P4538" s="31">
        <v>0.74199999999999999</v>
      </c>
    </row>
    <row r="4539" spans="1:16" s="12" customFormat="1" x14ac:dyDescent="0.35">
      <c r="A4539" s="2" t="s">
        <v>342</v>
      </c>
      <c r="B4539" s="27">
        <v>2</v>
      </c>
      <c r="C4539" s="2" t="s">
        <v>345</v>
      </c>
      <c r="D4539" s="11" t="s">
        <v>323</v>
      </c>
      <c r="E4539" s="11"/>
      <c r="F4539" s="11" t="s">
        <v>109</v>
      </c>
      <c r="G4539" s="11" t="s">
        <v>608</v>
      </c>
      <c r="H4539" s="11" t="s">
        <v>7269</v>
      </c>
      <c r="I4539" s="68"/>
      <c r="J4539" s="68"/>
      <c r="K4539" s="68"/>
      <c r="L4539" s="68"/>
      <c r="M4539" s="68"/>
      <c r="N4539" s="68"/>
      <c r="O4539" s="31" t="s">
        <v>1854</v>
      </c>
      <c r="P4539" s="31">
        <v>0.92800000000000005</v>
      </c>
    </row>
    <row r="4540" spans="1:16" s="12" customFormat="1" x14ac:dyDescent="0.35">
      <c r="A4540" s="2" t="s">
        <v>342</v>
      </c>
      <c r="B4540" s="27">
        <v>2</v>
      </c>
      <c r="C4540" s="2" t="s">
        <v>345</v>
      </c>
      <c r="D4540" s="11" t="s">
        <v>323</v>
      </c>
      <c r="E4540" s="11"/>
      <c r="F4540" s="11" t="s">
        <v>109</v>
      </c>
      <c r="G4540" s="11" t="s">
        <v>608</v>
      </c>
      <c r="H4540" s="11" t="s">
        <v>7279</v>
      </c>
      <c r="I4540" s="68"/>
      <c r="J4540" s="68"/>
      <c r="K4540" s="68"/>
      <c r="L4540" s="68"/>
      <c r="M4540" s="68" t="s">
        <v>2040</v>
      </c>
      <c r="N4540" s="68"/>
      <c r="O4540" s="31" t="s">
        <v>5516</v>
      </c>
      <c r="P4540" s="31">
        <v>0.74199999999999999</v>
      </c>
    </row>
    <row r="4541" spans="1:16" s="12" customFormat="1" x14ac:dyDescent="0.35">
      <c r="A4541" s="2" t="s">
        <v>342</v>
      </c>
      <c r="B4541" s="27">
        <v>2</v>
      </c>
      <c r="C4541" s="2" t="s">
        <v>345</v>
      </c>
      <c r="D4541" s="11" t="s">
        <v>323</v>
      </c>
      <c r="E4541" s="11"/>
      <c r="F4541" s="11" t="s">
        <v>110</v>
      </c>
      <c r="G4541" s="11" t="s">
        <v>608</v>
      </c>
      <c r="H4541" s="11" t="s">
        <v>7269</v>
      </c>
      <c r="I4541" s="68"/>
      <c r="J4541" s="68"/>
      <c r="K4541" s="68"/>
      <c r="L4541" s="68"/>
      <c r="M4541" s="68"/>
      <c r="N4541" s="68"/>
      <c r="O4541" s="31" t="s">
        <v>1855</v>
      </c>
      <c r="P4541" s="31">
        <v>1.61</v>
      </c>
    </row>
    <row r="4542" spans="1:16" s="12" customFormat="1" x14ac:dyDescent="0.35">
      <c r="A4542" s="2" t="s">
        <v>342</v>
      </c>
      <c r="B4542" s="27">
        <v>2</v>
      </c>
      <c r="C4542" s="2" t="s">
        <v>345</v>
      </c>
      <c r="D4542" s="11" t="s">
        <v>323</v>
      </c>
      <c r="E4542" s="11"/>
      <c r="F4542" s="11" t="s">
        <v>110</v>
      </c>
      <c r="G4542" s="11" t="s">
        <v>608</v>
      </c>
      <c r="H4542" s="11" t="s">
        <v>7279</v>
      </c>
      <c r="I4542" s="68"/>
      <c r="J4542" s="68"/>
      <c r="K4542" s="68"/>
      <c r="L4542" s="68"/>
      <c r="M4542" s="68" t="s">
        <v>2040</v>
      </c>
      <c r="N4542" s="68"/>
      <c r="O4542" s="31" t="s">
        <v>5517</v>
      </c>
      <c r="P4542" s="31">
        <v>1.288</v>
      </c>
    </row>
    <row r="4543" spans="1:16" s="12" customFormat="1" x14ac:dyDescent="0.35">
      <c r="A4543" s="2" t="s">
        <v>342</v>
      </c>
      <c r="B4543" s="27">
        <v>2</v>
      </c>
      <c r="C4543" s="2" t="s">
        <v>345</v>
      </c>
      <c r="D4543" s="11" t="s">
        <v>323</v>
      </c>
      <c r="E4543" s="11"/>
      <c r="F4543" s="11" t="s">
        <v>111</v>
      </c>
      <c r="G4543" s="11" t="s">
        <v>608</v>
      </c>
      <c r="H4543" s="11" t="s">
        <v>7269</v>
      </c>
      <c r="I4543" s="68"/>
      <c r="J4543" s="68"/>
      <c r="K4543" s="68"/>
      <c r="L4543" s="68"/>
      <c r="M4543" s="68"/>
      <c r="N4543" s="68"/>
      <c r="O4543" s="31" t="s">
        <v>1856</v>
      </c>
      <c r="P4543" s="31">
        <v>1.61</v>
      </c>
    </row>
    <row r="4544" spans="1:16" s="12" customFormat="1" x14ac:dyDescent="0.35">
      <c r="A4544" s="2" t="s">
        <v>342</v>
      </c>
      <c r="B4544" s="27">
        <v>2</v>
      </c>
      <c r="C4544" s="2" t="s">
        <v>345</v>
      </c>
      <c r="D4544" s="11" t="s">
        <v>323</v>
      </c>
      <c r="E4544" s="11"/>
      <c r="F4544" s="11" t="s">
        <v>111</v>
      </c>
      <c r="G4544" s="11" t="s">
        <v>608</v>
      </c>
      <c r="H4544" s="11" t="s">
        <v>7279</v>
      </c>
      <c r="I4544" s="68"/>
      <c r="J4544" s="68"/>
      <c r="K4544" s="68"/>
      <c r="L4544" s="68"/>
      <c r="M4544" s="68" t="s">
        <v>2040</v>
      </c>
      <c r="N4544" s="68"/>
      <c r="O4544" s="31" t="s">
        <v>5518</v>
      </c>
      <c r="P4544" s="31">
        <v>1.288</v>
      </c>
    </row>
    <row r="4545" spans="1:16" s="12" customFormat="1" x14ac:dyDescent="0.35">
      <c r="A4545" s="2" t="s">
        <v>342</v>
      </c>
      <c r="B4545" s="27">
        <v>2</v>
      </c>
      <c r="C4545" s="2" t="s">
        <v>345</v>
      </c>
      <c r="D4545" s="11" t="s">
        <v>323</v>
      </c>
      <c r="E4545" s="11"/>
      <c r="F4545" s="11" t="s">
        <v>112</v>
      </c>
      <c r="G4545" s="11" t="s">
        <v>608</v>
      </c>
      <c r="H4545" s="11" t="s">
        <v>7269</v>
      </c>
      <c r="I4545" s="68"/>
      <c r="J4545" s="68"/>
      <c r="K4545" s="68"/>
      <c r="L4545" s="68"/>
      <c r="M4545" s="68"/>
      <c r="N4545" s="68"/>
      <c r="O4545" s="31" t="s">
        <v>1857</v>
      </c>
      <c r="P4545" s="31">
        <v>1.61</v>
      </c>
    </row>
    <row r="4546" spans="1:16" s="12" customFormat="1" x14ac:dyDescent="0.35">
      <c r="A4546" s="2" t="s">
        <v>342</v>
      </c>
      <c r="B4546" s="27">
        <v>2</v>
      </c>
      <c r="C4546" s="2" t="s">
        <v>345</v>
      </c>
      <c r="D4546" s="11" t="s">
        <v>323</v>
      </c>
      <c r="E4546" s="11"/>
      <c r="F4546" s="11" t="s">
        <v>112</v>
      </c>
      <c r="G4546" s="11" t="s">
        <v>608</v>
      </c>
      <c r="H4546" s="11" t="s">
        <v>7279</v>
      </c>
      <c r="I4546" s="68"/>
      <c r="J4546" s="68"/>
      <c r="K4546" s="68"/>
      <c r="L4546" s="68"/>
      <c r="M4546" s="68" t="s">
        <v>2040</v>
      </c>
      <c r="N4546" s="68"/>
      <c r="O4546" s="31" t="s">
        <v>5519</v>
      </c>
      <c r="P4546" s="31">
        <v>1.288</v>
      </c>
    </row>
    <row r="4547" spans="1:16" s="12" customFormat="1" x14ac:dyDescent="0.35">
      <c r="A4547" s="2" t="s">
        <v>342</v>
      </c>
      <c r="B4547" s="27">
        <v>2</v>
      </c>
      <c r="C4547" s="2" t="s">
        <v>345</v>
      </c>
      <c r="D4547" s="11" t="s">
        <v>323</v>
      </c>
      <c r="E4547" s="11"/>
      <c r="F4547" s="11" t="s">
        <v>113</v>
      </c>
      <c r="G4547" s="11" t="s">
        <v>608</v>
      </c>
      <c r="H4547" s="11" t="s">
        <v>7269</v>
      </c>
      <c r="I4547" s="68"/>
      <c r="J4547" s="68"/>
      <c r="K4547" s="68"/>
      <c r="L4547" s="68"/>
      <c r="M4547" s="68"/>
      <c r="N4547" s="68"/>
      <c r="O4547" s="31" t="s">
        <v>1858</v>
      </c>
      <c r="P4547" s="31">
        <v>3.6829999999999998</v>
      </c>
    </row>
    <row r="4548" spans="1:16" s="12" customFormat="1" x14ac:dyDescent="0.35">
      <c r="A4548" s="2" t="s">
        <v>342</v>
      </c>
      <c r="B4548" s="27">
        <v>2</v>
      </c>
      <c r="C4548" s="2" t="s">
        <v>345</v>
      </c>
      <c r="D4548" s="11" t="s">
        <v>323</v>
      </c>
      <c r="E4548" s="11"/>
      <c r="F4548" s="11" t="s">
        <v>113</v>
      </c>
      <c r="G4548" s="11" t="s">
        <v>608</v>
      </c>
      <c r="H4548" s="11" t="s">
        <v>7279</v>
      </c>
      <c r="I4548" s="68"/>
      <c r="J4548" s="68"/>
      <c r="K4548" s="68"/>
      <c r="L4548" s="68"/>
      <c r="M4548" s="68" t="s">
        <v>2040</v>
      </c>
      <c r="N4548" s="68"/>
      <c r="O4548" s="31" t="s">
        <v>5520</v>
      </c>
      <c r="P4548" s="31">
        <v>2.9460000000000002</v>
      </c>
    </row>
    <row r="4549" spans="1:16" s="12" customFormat="1" x14ac:dyDescent="0.35">
      <c r="A4549" s="2" t="s">
        <v>342</v>
      </c>
      <c r="B4549" s="27">
        <v>2</v>
      </c>
      <c r="C4549" s="2" t="s">
        <v>345</v>
      </c>
      <c r="D4549" s="11" t="s">
        <v>323</v>
      </c>
      <c r="E4549" s="11"/>
      <c r="F4549" s="11" t="s">
        <v>114</v>
      </c>
      <c r="G4549" s="11" t="s">
        <v>608</v>
      </c>
      <c r="H4549" s="11" t="s">
        <v>7269</v>
      </c>
      <c r="I4549" s="68"/>
      <c r="J4549" s="68"/>
      <c r="K4549" s="68"/>
      <c r="L4549" s="68"/>
      <c r="M4549" s="68"/>
      <c r="N4549" s="68"/>
      <c r="O4549" s="31" t="s">
        <v>1859</v>
      </c>
      <c r="P4549" s="31">
        <v>3.6829999999999998</v>
      </c>
    </row>
    <row r="4550" spans="1:16" s="12" customFormat="1" x14ac:dyDescent="0.35">
      <c r="A4550" s="2" t="s">
        <v>342</v>
      </c>
      <c r="B4550" s="27">
        <v>2</v>
      </c>
      <c r="C4550" s="2" t="s">
        <v>345</v>
      </c>
      <c r="D4550" s="11" t="s">
        <v>323</v>
      </c>
      <c r="E4550" s="11"/>
      <c r="F4550" s="11" t="s">
        <v>114</v>
      </c>
      <c r="G4550" s="11" t="s">
        <v>608</v>
      </c>
      <c r="H4550" s="11" t="s">
        <v>7279</v>
      </c>
      <c r="I4550" s="68"/>
      <c r="J4550" s="68"/>
      <c r="K4550" s="68"/>
      <c r="L4550" s="68"/>
      <c r="M4550" s="68" t="s">
        <v>2040</v>
      </c>
      <c r="N4550" s="68"/>
      <c r="O4550" s="31" t="s">
        <v>5521</v>
      </c>
      <c r="P4550" s="31">
        <v>2.9460000000000002</v>
      </c>
    </row>
    <row r="4551" spans="1:16" s="12" customFormat="1" x14ac:dyDescent="0.35">
      <c r="A4551" s="2" t="s">
        <v>342</v>
      </c>
      <c r="B4551" s="27">
        <v>2</v>
      </c>
      <c r="C4551" s="2" t="s">
        <v>345</v>
      </c>
      <c r="D4551" s="11" t="s">
        <v>323</v>
      </c>
      <c r="E4551" s="11"/>
      <c r="F4551" s="11" t="s">
        <v>102</v>
      </c>
      <c r="G4551" s="11" t="s">
        <v>608</v>
      </c>
      <c r="H4551" s="11" t="s">
        <v>7269</v>
      </c>
      <c r="I4551" s="68"/>
      <c r="J4551" s="68"/>
      <c r="K4551" s="68"/>
      <c r="L4551" s="68"/>
      <c r="M4551" s="68"/>
      <c r="N4551" s="68"/>
      <c r="O4551" s="31" t="s">
        <v>1860</v>
      </c>
      <c r="P4551" s="31">
        <v>3.6829999999999998</v>
      </c>
    </row>
    <row r="4552" spans="1:16" s="12" customFormat="1" x14ac:dyDescent="0.35">
      <c r="A4552" s="2" t="s">
        <v>342</v>
      </c>
      <c r="B4552" s="27">
        <v>2</v>
      </c>
      <c r="C4552" s="2" t="s">
        <v>345</v>
      </c>
      <c r="D4552" s="11" t="s">
        <v>323</v>
      </c>
      <c r="E4552" s="11"/>
      <c r="F4552" s="11" t="s">
        <v>102</v>
      </c>
      <c r="G4552" s="11" t="s">
        <v>608</v>
      </c>
      <c r="H4552" s="11" t="s">
        <v>7279</v>
      </c>
      <c r="I4552" s="68"/>
      <c r="J4552" s="68"/>
      <c r="K4552" s="68"/>
      <c r="L4552" s="68"/>
      <c r="M4552" s="68" t="s">
        <v>2040</v>
      </c>
      <c r="N4552" s="68"/>
      <c r="O4552" s="31" t="s">
        <v>5522</v>
      </c>
      <c r="P4552" s="31">
        <v>2.9460000000000002</v>
      </c>
    </row>
    <row r="4553" spans="1:16" s="12" customFormat="1" x14ac:dyDescent="0.35">
      <c r="A4553" s="2" t="s">
        <v>342</v>
      </c>
      <c r="B4553" s="27">
        <v>2</v>
      </c>
      <c r="C4553" s="2" t="s">
        <v>392</v>
      </c>
      <c r="D4553" s="11" t="s">
        <v>758</v>
      </c>
      <c r="E4553" s="11" t="s">
        <v>97</v>
      </c>
      <c r="F4553" s="11" t="s">
        <v>651</v>
      </c>
      <c r="G4553" s="11" t="s">
        <v>608</v>
      </c>
      <c r="H4553" s="11" t="s">
        <v>7269</v>
      </c>
      <c r="I4553" s="68"/>
      <c r="J4553" s="68"/>
      <c r="K4553" s="68"/>
      <c r="L4553" s="68"/>
      <c r="M4553" s="68"/>
      <c r="N4553" s="68"/>
      <c r="O4553" s="31" t="s">
        <v>1861</v>
      </c>
      <c r="P4553" s="31">
        <v>0.12</v>
      </c>
    </row>
    <row r="4554" spans="1:16" s="12" customFormat="1" x14ac:dyDescent="0.35">
      <c r="A4554" s="2" t="s">
        <v>342</v>
      </c>
      <c r="B4554" s="27">
        <v>2</v>
      </c>
      <c r="C4554" s="2" t="s">
        <v>392</v>
      </c>
      <c r="D4554" s="11" t="s">
        <v>758</v>
      </c>
      <c r="E4554" s="11" t="s">
        <v>97</v>
      </c>
      <c r="F4554" s="11" t="s">
        <v>651</v>
      </c>
      <c r="G4554" s="11" t="s">
        <v>608</v>
      </c>
      <c r="H4554" s="11" t="s">
        <v>7288</v>
      </c>
      <c r="I4554" s="68"/>
      <c r="J4554" s="68"/>
      <c r="K4554" s="68"/>
      <c r="L4554" s="68"/>
      <c r="M4554" s="68"/>
      <c r="N4554" s="68" t="s">
        <v>2040</v>
      </c>
      <c r="O4554" s="31" t="s">
        <v>5523</v>
      </c>
      <c r="P4554" s="31">
        <v>9.6000000000000002E-2</v>
      </c>
    </row>
    <row r="4555" spans="1:16" s="12" customFormat="1" x14ac:dyDescent="0.35">
      <c r="A4555" s="2" t="s">
        <v>342</v>
      </c>
      <c r="B4555" s="27">
        <v>2</v>
      </c>
      <c r="C4555" s="2" t="s">
        <v>392</v>
      </c>
      <c r="D4555" s="11" t="s">
        <v>758</v>
      </c>
      <c r="E4555" s="11" t="s">
        <v>97</v>
      </c>
      <c r="F4555" s="11" t="s">
        <v>656</v>
      </c>
      <c r="G4555" s="11" t="s">
        <v>608</v>
      </c>
      <c r="H4555" s="11" t="s">
        <v>7269</v>
      </c>
      <c r="I4555" s="68"/>
      <c r="J4555" s="68"/>
      <c r="K4555" s="68"/>
      <c r="L4555" s="68"/>
      <c r="M4555" s="68"/>
      <c r="N4555" s="68"/>
      <c r="O4555" s="31" t="s">
        <v>1862</v>
      </c>
      <c r="P4555" s="31">
        <v>0.48</v>
      </c>
    </row>
    <row r="4556" spans="1:16" s="12" customFormat="1" x14ac:dyDescent="0.35">
      <c r="A4556" s="2" t="s">
        <v>342</v>
      </c>
      <c r="B4556" s="27">
        <v>2</v>
      </c>
      <c r="C4556" s="2" t="s">
        <v>392</v>
      </c>
      <c r="D4556" s="11" t="s">
        <v>758</v>
      </c>
      <c r="E4556" s="11" t="s">
        <v>97</v>
      </c>
      <c r="F4556" s="11" t="s">
        <v>656</v>
      </c>
      <c r="G4556" s="11" t="s">
        <v>608</v>
      </c>
      <c r="H4556" s="11" t="s">
        <v>7288</v>
      </c>
      <c r="I4556" s="68"/>
      <c r="J4556" s="68"/>
      <c r="K4556" s="68"/>
      <c r="L4556" s="68"/>
      <c r="M4556" s="68"/>
      <c r="N4556" s="68" t="s">
        <v>2040</v>
      </c>
      <c r="O4556" s="31" t="s">
        <v>5524</v>
      </c>
      <c r="P4556" s="31">
        <v>0.38400000000000001</v>
      </c>
    </row>
    <row r="4557" spans="1:16" s="12" customFormat="1" ht="43.5" x14ac:dyDescent="0.35">
      <c r="A4557" s="2" t="s">
        <v>342</v>
      </c>
      <c r="B4557" s="27">
        <v>2</v>
      </c>
      <c r="C4557" s="2" t="s">
        <v>392</v>
      </c>
      <c r="D4557" s="11" t="s">
        <v>759</v>
      </c>
      <c r="E4557" s="11" t="s">
        <v>97</v>
      </c>
      <c r="F4557" s="11" t="s">
        <v>652</v>
      </c>
      <c r="G4557" s="11" t="s">
        <v>608</v>
      </c>
      <c r="H4557" s="11" t="s">
        <v>7269</v>
      </c>
      <c r="I4557" s="68"/>
      <c r="J4557" s="68"/>
      <c r="K4557" s="68"/>
      <c r="L4557" s="68"/>
      <c r="M4557" s="68"/>
      <c r="N4557" s="68"/>
      <c r="O4557" s="31" t="s">
        <v>1863</v>
      </c>
      <c r="P4557" s="31">
        <v>1.8</v>
      </c>
    </row>
    <row r="4558" spans="1:16" s="12" customFormat="1" ht="43.5" x14ac:dyDescent="0.35">
      <c r="A4558" s="2" t="s">
        <v>342</v>
      </c>
      <c r="B4558" s="27">
        <v>2</v>
      </c>
      <c r="C4558" s="2" t="s">
        <v>392</v>
      </c>
      <c r="D4558" s="11" t="s">
        <v>759</v>
      </c>
      <c r="E4558" s="11" t="s">
        <v>97</v>
      </c>
      <c r="F4558" s="11" t="s">
        <v>652</v>
      </c>
      <c r="G4558" s="11" t="s">
        <v>608</v>
      </c>
      <c r="H4558" s="11" t="s">
        <v>7288</v>
      </c>
      <c r="I4558" s="68"/>
      <c r="J4558" s="68"/>
      <c r="K4558" s="68"/>
      <c r="L4558" s="68"/>
      <c r="M4558" s="68"/>
      <c r="N4558" s="68" t="s">
        <v>2040</v>
      </c>
      <c r="O4558" s="31" t="s">
        <v>5525</v>
      </c>
      <c r="P4558" s="31">
        <v>1.44</v>
      </c>
    </row>
    <row r="4559" spans="1:16" s="12" customFormat="1" ht="43.5" x14ac:dyDescent="0.35">
      <c r="A4559" s="2" t="s">
        <v>342</v>
      </c>
      <c r="B4559" s="27">
        <v>2</v>
      </c>
      <c r="C4559" s="2" t="s">
        <v>392</v>
      </c>
      <c r="D4559" s="11" t="s">
        <v>759</v>
      </c>
      <c r="E4559" s="11" t="s">
        <v>97</v>
      </c>
      <c r="F4559" s="11" t="s">
        <v>653</v>
      </c>
      <c r="G4559" s="11" t="s">
        <v>608</v>
      </c>
      <c r="H4559" s="11" t="s">
        <v>7269</v>
      </c>
      <c r="I4559" s="68"/>
      <c r="J4559" s="68"/>
      <c r="K4559" s="68"/>
      <c r="L4559" s="68"/>
      <c r="M4559" s="68"/>
      <c r="N4559" s="68"/>
      <c r="O4559" s="31" t="s">
        <v>1864</v>
      </c>
      <c r="P4559" s="31">
        <v>3</v>
      </c>
    </row>
    <row r="4560" spans="1:16" s="12" customFormat="1" ht="43.5" x14ac:dyDescent="0.35">
      <c r="A4560" s="2" t="s">
        <v>342</v>
      </c>
      <c r="B4560" s="27">
        <v>2</v>
      </c>
      <c r="C4560" s="2" t="s">
        <v>392</v>
      </c>
      <c r="D4560" s="11" t="s">
        <v>759</v>
      </c>
      <c r="E4560" s="11" t="s">
        <v>97</v>
      </c>
      <c r="F4560" s="11" t="s">
        <v>653</v>
      </c>
      <c r="G4560" s="11" t="s">
        <v>608</v>
      </c>
      <c r="H4560" s="11" t="s">
        <v>7288</v>
      </c>
      <c r="I4560" s="68"/>
      <c r="J4560" s="68"/>
      <c r="K4560" s="68"/>
      <c r="L4560" s="68"/>
      <c r="M4560" s="68"/>
      <c r="N4560" s="68" t="s">
        <v>2040</v>
      </c>
      <c r="O4560" s="31" t="s">
        <v>5526</v>
      </c>
      <c r="P4560" s="31">
        <v>2.4</v>
      </c>
    </row>
    <row r="4561" spans="1:16" s="12" customFormat="1" x14ac:dyDescent="0.35">
      <c r="A4561" s="2" t="s">
        <v>342</v>
      </c>
      <c r="B4561" s="27">
        <v>2</v>
      </c>
      <c r="C4561" s="2" t="s">
        <v>392</v>
      </c>
      <c r="D4561" s="11" t="s">
        <v>758</v>
      </c>
      <c r="E4561" s="11" t="s">
        <v>97</v>
      </c>
      <c r="F4561" s="11" t="s">
        <v>654</v>
      </c>
      <c r="G4561" s="11" t="s">
        <v>608</v>
      </c>
      <c r="H4561" s="11" t="s">
        <v>7269</v>
      </c>
      <c r="I4561" s="68"/>
      <c r="J4561" s="68"/>
      <c r="K4561" s="68"/>
      <c r="L4561" s="68"/>
      <c r="M4561" s="68"/>
      <c r="N4561" s="68"/>
      <c r="O4561" s="31" t="s">
        <v>1865</v>
      </c>
      <c r="P4561" s="31">
        <v>1.6</v>
      </c>
    </row>
    <row r="4562" spans="1:16" s="12" customFormat="1" x14ac:dyDescent="0.35">
      <c r="A4562" s="2" t="s">
        <v>342</v>
      </c>
      <c r="B4562" s="27">
        <v>2</v>
      </c>
      <c r="C4562" s="2" t="s">
        <v>392</v>
      </c>
      <c r="D4562" s="11" t="s">
        <v>758</v>
      </c>
      <c r="E4562" s="11" t="s">
        <v>97</v>
      </c>
      <c r="F4562" s="11" t="s">
        <v>654</v>
      </c>
      <c r="G4562" s="11" t="s">
        <v>608</v>
      </c>
      <c r="H4562" s="11" t="s">
        <v>7288</v>
      </c>
      <c r="I4562" s="68"/>
      <c r="J4562" s="68"/>
      <c r="K4562" s="68"/>
      <c r="L4562" s="68"/>
      <c r="M4562" s="68"/>
      <c r="N4562" s="68" t="s">
        <v>2040</v>
      </c>
      <c r="O4562" s="31" t="s">
        <v>5527</v>
      </c>
      <c r="P4562" s="31">
        <v>1.28</v>
      </c>
    </row>
    <row r="4563" spans="1:16" s="12" customFormat="1" x14ac:dyDescent="0.35">
      <c r="A4563" s="2" t="s">
        <v>342</v>
      </c>
      <c r="B4563" s="27">
        <v>2</v>
      </c>
      <c r="C4563" s="2" t="s">
        <v>392</v>
      </c>
      <c r="D4563" s="11" t="s">
        <v>758</v>
      </c>
      <c r="E4563" s="11" t="s">
        <v>97</v>
      </c>
      <c r="F4563" s="11" t="s">
        <v>655</v>
      </c>
      <c r="G4563" s="11" t="s">
        <v>608</v>
      </c>
      <c r="H4563" s="11" t="s">
        <v>7269</v>
      </c>
      <c r="I4563" s="68"/>
      <c r="J4563" s="68"/>
      <c r="K4563" s="68"/>
      <c r="L4563" s="68"/>
      <c r="M4563" s="68"/>
      <c r="N4563" s="68"/>
      <c r="O4563" s="31" t="s">
        <v>1866</v>
      </c>
      <c r="P4563" s="31">
        <v>1.1000000000000001</v>
      </c>
    </row>
    <row r="4564" spans="1:16" s="12" customFormat="1" x14ac:dyDescent="0.35">
      <c r="A4564" s="2" t="s">
        <v>342</v>
      </c>
      <c r="B4564" s="27">
        <v>2</v>
      </c>
      <c r="C4564" s="2" t="s">
        <v>392</v>
      </c>
      <c r="D4564" s="11" t="s">
        <v>758</v>
      </c>
      <c r="E4564" s="11" t="s">
        <v>97</v>
      </c>
      <c r="F4564" s="11" t="s">
        <v>655</v>
      </c>
      <c r="G4564" s="11" t="s">
        <v>608</v>
      </c>
      <c r="H4564" s="11" t="s">
        <v>7288</v>
      </c>
      <c r="I4564" s="68"/>
      <c r="J4564" s="68"/>
      <c r="K4564" s="68"/>
      <c r="L4564" s="68"/>
      <c r="M4564" s="68"/>
      <c r="N4564" s="68" t="s">
        <v>2040</v>
      </c>
      <c r="O4564" s="31" t="s">
        <v>5528</v>
      </c>
      <c r="P4564" s="31">
        <v>0.88</v>
      </c>
    </row>
    <row r="4565" spans="1:16" s="12" customFormat="1" x14ac:dyDescent="0.35">
      <c r="A4565" s="2" t="s">
        <v>342</v>
      </c>
      <c r="B4565" s="27">
        <v>2</v>
      </c>
      <c r="C4565" s="2" t="s">
        <v>392</v>
      </c>
      <c r="D4565" s="11" t="s">
        <v>388</v>
      </c>
      <c r="E4565" s="11" t="s">
        <v>97</v>
      </c>
      <c r="F4565" s="13" t="s">
        <v>252</v>
      </c>
      <c r="G4565" s="13" t="s">
        <v>608</v>
      </c>
      <c r="H4565" s="11" t="s">
        <v>7269</v>
      </c>
      <c r="I4565" s="68"/>
      <c r="J4565" s="68"/>
      <c r="K4565" s="68"/>
      <c r="L4565" s="68"/>
      <c r="M4565" s="68"/>
      <c r="N4565" s="68"/>
      <c r="O4565" s="31" t="s">
        <v>1867</v>
      </c>
      <c r="P4565" s="31">
        <v>1E-3</v>
      </c>
    </row>
    <row r="4566" spans="1:16" s="12" customFormat="1" x14ac:dyDescent="0.35">
      <c r="A4566" s="2" t="s">
        <v>342</v>
      </c>
      <c r="B4566" s="27">
        <v>2</v>
      </c>
      <c r="C4566" s="2" t="s">
        <v>392</v>
      </c>
      <c r="D4566" s="11" t="s">
        <v>388</v>
      </c>
      <c r="E4566" s="11" t="s">
        <v>97</v>
      </c>
      <c r="F4566" s="13" t="s">
        <v>253</v>
      </c>
      <c r="G4566" s="13" t="s">
        <v>608</v>
      </c>
      <c r="H4566" s="11" t="s">
        <v>7269</v>
      </c>
      <c r="I4566" s="68"/>
      <c r="J4566" s="68"/>
      <c r="K4566" s="68"/>
      <c r="L4566" s="68"/>
      <c r="M4566" s="68"/>
      <c r="N4566" s="68"/>
      <c r="O4566" s="31" t="s">
        <v>1868</v>
      </c>
      <c r="P4566" s="31">
        <v>3.0000000000000001E-3</v>
      </c>
    </row>
    <row r="4567" spans="1:16" s="12" customFormat="1" x14ac:dyDescent="0.35">
      <c r="A4567" s="2" t="s">
        <v>342</v>
      </c>
      <c r="B4567" s="27">
        <v>2</v>
      </c>
      <c r="C4567" s="2" t="s">
        <v>392</v>
      </c>
      <c r="D4567" s="11" t="s">
        <v>388</v>
      </c>
      <c r="E4567" s="11" t="s">
        <v>97</v>
      </c>
      <c r="F4567" s="13" t="s">
        <v>254</v>
      </c>
      <c r="G4567" s="13" t="s">
        <v>608</v>
      </c>
      <c r="H4567" s="11" t="s">
        <v>7269</v>
      </c>
      <c r="I4567" s="68"/>
      <c r="J4567" s="68"/>
      <c r="K4567" s="68"/>
      <c r="L4567" s="68"/>
      <c r="M4567" s="68"/>
      <c r="N4567" s="68"/>
      <c r="O4567" s="31" t="s">
        <v>1869</v>
      </c>
      <c r="P4567" s="31">
        <v>4.0000000000000001E-3</v>
      </c>
    </row>
    <row r="4568" spans="1:16" s="12" customFormat="1" x14ac:dyDescent="0.35">
      <c r="A4568" s="2" t="s">
        <v>342</v>
      </c>
      <c r="B4568" s="27">
        <v>2</v>
      </c>
      <c r="C4568" s="2" t="s">
        <v>392</v>
      </c>
      <c r="D4568" s="11" t="s">
        <v>388</v>
      </c>
      <c r="E4568" s="11" t="s">
        <v>97</v>
      </c>
      <c r="F4568" s="13" t="s">
        <v>255</v>
      </c>
      <c r="G4568" s="13" t="s">
        <v>608</v>
      </c>
      <c r="H4568" s="11" t="s">
        <v>7269</v>
      </c>
      <c r="I4568" s="68"/>
      <c r="J4568" s="68"/>
      <c r="K4568" s="68"/>
      <c r="L4568" s="68"/>
      <c r="M4568" s="68"/>
      <c r="N4568" s="68"/>
      <c r="O4568" s="31" t="s">
        <v>1870</v>
      </c>
      <c r="P4568" s="31">
        <v>1.4999999999999999E-2</v>
      </c>
    </row>
    <row r="4569" spans="1:16" s="12" customFormat="1" x14ac:dyDescent="0.35">
      <c r="A4569" s="2" t="s">
        <v>342</v>
      </c>
      <c r="B4569" s="27">
        <v>2</v>
      </c>
      <c r="C4569" s="2" t="s">
        <v>392</v>
      </c>
      <c r="D4569" s="11" t="s">
        <v>388</v>
      </c>
      <c r="E4569" s="11" t="s">
        <v>97</v>
      </c>
      <c r="F4569" s="13" t="s">
        <v>241</v>
      </c>
      <c r="G4569" s="13" t="s">
        <v>608</v>
      </c>
      <c r="H4569" s="11" t="s">
        <v>7269</v>
      </c>
      <c r="I4569" s="68"/>
      <c r="J4569" s="68"/>
      <c r="K4569" s="68"/>
      <c r="L4569" s="68"/>
      <c r="M4569" s="68"/>
      <c r="N4569" s="68"/>
      <c r="O4569" s="31" t="s">
        <v>1871</v>
      </c>
      <c r="P4569" s="31">
        <v>2.9000000000000001E-2</v>
      </c>
    </row>
    <row r="4570" spans="1:16" s="12" customFormat="1" x14ac:dyDescent="0.35">
      <c r="A4570" s="2" t="s">
        <v>342</v>
      </c>
      <c r="B4570" s="27">
        <v>2</v>
      </c>
      <c r="C4570" s="2" t="s">
        <v>392</v>
      </c>
      <c r="D4570" s="11" t="s">
        <v>388</v>
      </c>
      <c r="E4570" s="11" t="s">
        <v>97</v>
      </c>
      <c r="F4570" s="13" t="s">
        <v>103</v>
      </c>
      <c r="G4570" s="13" t="s">
        <v>608</v>
      </c>
      <c r="H4570" s="11" t="s">
        <v>7269</v>
      </c>
      <c r="I4570" s="68"/>
      <c r="J4570" s="68"/>
      <c r="K4570" s="68"/>
      <c r="L4570" s="68"/>
      <c r="M4570" s="68"/>
      <c r="N4570" s="68"/>
      <c r="O4570" s="31" t="s">
        <v>1872</v>
      </c>
      <c r="P4570" s="31">
        <v>4.3999999999999997E-2</v>
      </c>
    </row>
    <row r="4571" spans="1:16" s="12" customFormat="1" x14ac:dyDescent="0.35">
      <c r="A4571" s="2" t="s">
        <v>342</v>
      </c>
      <c r="B4571" s="27">
        <v>2</v>
      </c>
      <c r="C4571" s="2" t="s">
        <v>392</v>
      </c>
      <c r="D4571" s="11" t="s">
        <v>388</v>
      </c>
      <c r="E4571" s="11" t="s">
        <v>97</v>
      </c>
      <c r="F4571" s="13" t="s">
        <v>98</v>
      </c>
      <c r="G4571" s="13" t="s">
        <v>608</v>
      </c>
      <c r="H4571" s="11" t="s">
        <v>7269</v>
      </c>
      <c r="I4571" s="68"/>
      <c r="J4571" s="68"/>
      <c r="K4571" s="68"/>
      <c r="L4571" s="68"/>
      <c r="M4571" s="68"/>
      <c r="N4571" s="68"/>
      <c r="O4571" s="31" t="s">
        <v>1873</v>
      </c>
      <c r="P4571" s="31">
        <v>8.6999999999999994E-2</v>
      </c>
    </row>
    <row r="4572" spans="1:16" s="12" customFormat="1" x14ac:dyDescent="0.35">
      <c r="A4572" s="2" t="s">
        <v>342</v>
      </c>
      <c r="B4572" s="27">
        <v>2</v>
      </c>
      <c r="C4572" s="2" t="s">
        <v>392</v>
      </c>
      <c r="D4572" s="11" t="s">
        <v>388</v>
      </c>
      <c r="E4572" s="11" t="s">
        <v>97</v>
      </c>
      <c r="F4572" s="13" t="s">
        <v>104</v>
      </c>
      <c r="G4572" s="13" t="s">
        <v>608</v>
      </c>
      <c r="H4572" s="11" t="s">
        <v>7269</v>
      </c>
      <c r="I4572" s="68"/>
      <c r="J4572" s="68"/>
      <c r="K4572" s="68"/>
      <c r="L4572" s="68"/>
      <c r="M4572" s="68"/>
      <c r="N4572" s="68"/>
      <c r="O4572" s="31" t="s">
        <v>1874</v>
      </c>
      <c r="P4572" s="31">
        <v>0.17399999999999999</v>
      </c>
    </row>
    <row r="4573" spans="1:16" s="12" customFormat="1" x14ac:dyDescent="0.35">
      <c r="A4573" s="2" t="s">
        <v>342</v>
      </c>
      <c r="B4573" s="27">
        <v>2</v>
      </c>
      <c r="C4573" s="2" t="s">
        <v>392</v>
      </c>
      <c r="D4573" s="11" t="s">
        <v>388</v>
      </c>
      <c r="E4573" s="11" t="s">
        <v>97</v>
      </c>
      <c r="F4573" s="13" t="s">
        <v>105</v>
      </c>
      <c r="G4573" s="13" t="s">
        <v>608</v>
      </c>
      <c r="H4573" s="11" t="s">
        <v>7269</v>
      </c>
      <c r="I4573" s="68"/>
      <c r="J4573" s="68"/>
      <c r="K4573" s="68"/>
      <c r="L4573" s="68"/>
      <c r="M4573" s="68"/>
      <c r="N4573" s="68"/>
      <c r="O4573" s="31" t="s">
        <v>1875</v>
      </c>
      <c r="P4573" s="31">
        <v>0.33400000000000002</v>
      </c>
    </row>
    <row r="4574" spans="1:16" s="12" customFormat="1" x14ac:dyDescent="0.35">
      <c r="A4574" s="2" t="s">
        <v>342</v>
      </c>
      <c r="B4574" s="27">
        <v>2</v>
      </c>
      <c r="C4574" s="2" t="s">
        <v>392</v>
      </c>
      <c r="D4574" s="11" t="s">
        <v>388</v>
      </c>
      <c r="E4574" s="11" t="s">
        <v>97</v>
      </c>
      <c r="F4574" s="13" t="s">
        <v>107</v>
      </c>
      <c r="G4574" s="13" t="s">
        <v>608</v>
      </c>
      <c r="H4574" s="11" t="s">
        <v>7269</v>
      </c>
      <c r="I4574" s="68"/>
      <c r="J4574" s="68"/>
      <c r="K4574" s="68"/>
      <c r="L4574" s="68"/>
      <c r="M4574" s="68"/>
      <c r="N4574" s="68"/>
      <c r="O4574" s="31" t="s">
        <v>1876</v>
      </c>
      <c r="P4574" s="31">
        <v>0.88500000000000001</v>
      </c>
    </row>
    <row r="4575" spans="1:16" s="12" customFormat="1" x14ac:dyDescent="0.35">
      <c r="A4575" s="2" t="s">
        <v>342</v>
      </c>
      <c r="B4575" s="27">
        <v>2</v>
      </c>
      <c r="C4575" s="2" t="s">
        <v>392</v>
      </c>
      <c r="D4575" s="11" t="s">
        <v>388</v>
      </c>
      <c r="E4575" s="11" t="s">
        <v>97</v>
      </c>
      <c r="F4575" s="13" t="s">
        <v>109</v>
      </c>
      <c r="G4575" s="13" t="s">
        <v>608</v>
      </c>
      <c r="H4575" s="11" t="s">
        <v>7269</v>
      </c>
      <c r="I4575" s="68"/>
      <c r="J4575" s="68"/>
      <c r="K4575" s="68"/>
      <c r="L4575" s="68"/>
      <c r="M4575" s="68"/>
      <c r="N4575" s="68"/>
      <c r="O4575" s="31" t="s">
        <v>1877</v>
      </c>
      <c r="P4575" s="31">
        <v>0.88500000000000001</v>
      </c>
    </row>
    <row r="4576" spans="1:16" s="12" customFormat="1" x14ac:dyDescent="0.35">
      <c r="A4576" s="2" t="s">
        <v>342</v>
      </c>
      <c r="B4576" s="27">
        <v>2</v>
      </c>
      <c r="C4576" s="2" t="s">
        <v>392</v>
      </c>
      <c r="D4576" s="11" t="s">
        <v>388</v>
      </c>
      <c r="E4576" s="11" t="s">
        <v>97</v>
      </c>
      <c r="F4576" s="13" t="s">
        <v>110</v>
      </c>
      <c r="G4576" s="13" t="s">
        <v>608</v>
      </c>
      <c r="H4576" s="11" t="s">
        <v>7269</v>
      </c>
      <c r="I4576" s="68"/>
      <c r="J4576" s="68"/>
      <c r="K4576" s="68"/>
      <c r="L4576" s="68"/>
      <c r="M4576" s="68"/>
      <c r="N4576" s="68"/>
      <c r="O4576" s="31" t="s">
        <v>1878</v>
      </c>
      <c r="P4576" s="31">
        <v>1.552</v>
      </c>
    </row>
    <row r="4577" spans="1:16" s="12" customFormat="1" x14ac:dyDescent="0.35">
      <c r="A4577" s="2" t="s">
        <v>342</v>
      </c>
      <c r="B4577" s="27">
        <v>2</v>
      </c>
      <c r="C4577" s="2" t="s">
        <v>392</v>
      </c>
      <c r="D4577" s="11" t="s">
        <v>388</v>
      </c>
      <c r="E4577" s="11" t="s">
        <v>97</v>
      </c>
      <c r="F4577" s="13" t="s">
        <v>111</v>
      </c>
      <c r="G4577" s="13" t="s">
        <v>608</v>
      </c>
      <c r="H4577" s="11" t="s">
        <v>7269</v>
      </c>
      <c r="I4577" s="68"/>
      <c r="J4577" s="68"/>
      <c r="K4577" s="68"/>
      <c r="L4577" s="68"/>
      <c r="M4577" s="68"/>
      <c r="N4577" s="68"/>
      <c r="O4577" s="31" t="s">
        <v>1879</v>
      </c>
      <c r="P4577" s="31">
        <v>1.552</v>
      </c>
    </row>
    <row r="4578" spans="1:16" s="12" customFormat="1" x14ac:dyDescent="0.35">
      <c r="A4578" s="2" t="s">
        <v>342</v>
      </c>
      <c r="B4578" s="27">
        <v>2</v>
      </c>
      <c r="C4578" s="2" t="s">
        <v>392</v>
      </c>
      <c r="D4578" s="11" t="s">
        <v>388</v>
      </c>
      <c r="E4578" s="11" t="s">
        <v>97</v>
      </c>
      <c r="F4578" s="13" t="s">
        <v>112</v>
      </c>
      <c r="G4578" s="13" t="s">
        <v>608</v>
      </c>
      <c r="H4578" s="11" t="s">
        <v>7269</v>
      </c>
      <c r="I4578" s="68"/>
      <c r="J4578" s="68"/>
      <c r="K4578" s="68"/>
      <c r="L4578" s="68"/>
      <c r="M4578" s="68"/>
      <c r="N4578" s="68"/>
      <c r="O4578" s="31" t="s">
        <v>1880</v>
      </c>
      <c r="P4578" s="31">
        <v>1.552</v>
      </c>
    </row>
    <row r="4579" spans="1:16" s="12" customFormat="1" x14ac:dyDescent="0.35">
      <c r="A4579" s="2" t="s">
        <v>342</v>
      </c>
      <c r="B4579" s="27">
        <v>2</v>
      </c>
      <c r="C4579" s="2" t="s">
        <v>392</v>
      </c>
      <c r="D4579" s="11" t="s">
        <v>388</v>
      </c>
      <c r="E4579" s="11" t="s">
        <v>97</v>
      </c>
      <c r="F4579" s="13" t="s">
        <v>113</v>
      </c>
      <c r="G4579" s="13" t="s">
        <v>608</v>
      </c>
      <c r="H4579" s="11" t="s">
        <v>7269</v>
      </c>
      <c r="I4579" s="68"/>
      <c r="J4579" s="68"/>
      <c r="K4579" s="68"/>
      <c r="L4579" s="68"/>
      <c r="M4579" s="68"/>
      <c r="N4579" s="68"/>
      <c r="O4579" s="31" t="s">
        <v>1881</v>
      </c>
      <c r="P4579" s="31">
        <v>3.5670000000000002</v>
      </c>
    </row>
    <row r="4580" spans="1:16" s="12" customFormat="1" x14ac:dyDescent="0.35">
      <c r="A4580" s="2" t="s">
        <v>342</v>
      </c>
      <c r="B4580" s="27">
        <v>2</v>
      </c>
      <c r="C4580" s="2" t="s">
        <v>392</v>
      </c>
      <c r="D4580" s="11" t="s">
        <v>388</v>
      </c>
      <c r="E4580" s="11" t="s">
        <v>97</v>
      </c>
      <c r="F4580" s="13" t="s">
        <v>114</v>
      </c>
      <c r="G4580" s="13" t="s">
        <v>608</v>
      </c>
      <c r="H4580" s="11" t="s">
        <v>7269</v>
      </c>
      <c r="I4580" s="68"/>
      <c r="J4580" s="68"/>
      <c r="K4580" s="68"/>
      <c r="L4580" s="68"/>
      <c r="M4580" s="68"/>
      <c r="N4580" s="68"/>
      <c r="O4580" s="31" t="s">
        <v>1882</v>
      </c>
      <c r="P4580" s="31">
        <v>3.5670000000000002</v>
      </c>
    </row>
    <row r="4581" spans="1:16" s="12" customFormat="1" x14ac:dyDescent="0.35">
      <c r="A4581" s="2" t="s">
        <v>342</v>
      </c>
      <c r="B4581" s="27">
        <v>2</v>
      </c>
      <c r="C4581" s="2" t="s">
        <v>392</v>
      </c>
      <c r="D4581" s="11" t="s">
        <v>388</v>
      </c>
      <c r="E4581" s="11" t="s">
        <v>97</v>
      </c>
      <c r="F4581" s="13" t="s">
        <v>102</v>
      </c>
      <c r="G4581" s="13" t="s">
        <v>608</v>
      </c>
      <c r="H4581" s="11" t="s">
        <v>7269</v>
      </c>
      <c r="I4581" s="68"/>
      <c r="J4581" s="68"/>
      <c r="K4581" s="68"/>
      <c r="L4581" s="68"/>
      <c r="M4581" s="68"/>
      <c r="N4581" s="68"/>
      <c r="O4581" s="31" t="s">
        <v>1883</v>
      </c>
      <c r="P4581" s="31">
        <v>3.5670000000000002</v>
      </c>
    </row>
    <row r="4582" spans="1:16" s="12" customFormat="1" x14ac:dyDescent="0.35">
      <c r="A4582" s="2" t="s">
        <v>342</v>
      </c>
      <c r="B4582" s="27">
        <v>2</v>
      </c>
      <c r="C4582" s="2" t="s">
        <v>392</v>
      </c>
      <c r="D4582" s="11" t="s">
        <v>267</v>
      </c>
      <c r="E4582" s="11"/>
      <c r="F4582" s="33" t="s">
        <v>608</v>
      </c>
      <c r="G4582" s="33" t="s">
        <v>608</v>
      </c>
      <c r="H4582" s="11" t="s">
        <v>7269</v>
      </c>
      <c r="I4582" s="67"/>
      <c r="J4582" s="67"/>
      <c r="K4582" s="67"/>
      <c r="L4582" s="67"/>
      <c r="M4582" s="67"/>
      <c r="N4582" s="67"/>
      <c r="O4582" s="31" t="s">
        <v>1884</v>
      </c>
      <c r="P4582" s="31">
        <v>0.10199999999999999</v>
      </c>
    </row>
    <row r="4583" spans="1:16" s="12" customFormat="1" x14ac:dyDescent="0.35">
      <c r="A4583" s="2" t="s">
        <v>342</v>
      </c>
      <c r="B4583" s="27">
        <v>2</v>
      </c>
      <c r="C4583" s="2" t="s">
        <v>392</v>
      </c>
      <c r="D4583" s="11" t="s">
        <v>267</v>
      </c>
      <c r="E4583" s="11"/>
      <c r="F4583" s="33" t="s">
        <v>608</v>
      </c>
      <c r="G4583" s="33" t="s">
        <v>608</v>
      </c>
      <c r="H4583" s="11" t="s">
        <v>7279</v>
      </c>
      <c r="I4583" s="68"/>
      <c r="J4583" s="68"/>
      <c r="K4583" s="68"/>
      <c r="L4583" s="68"/>
      <c r="M4583" s="68" t="s">
        <v>2040</v>
      </c>
      <c r="N4583" s="68"/>
      <c r="O4583" s="31" t="s">
        <v>5529</v>
      </c>
      <c r="P4583" s="31">
        <v>8.2000000000000003E-2</v>
      </c>
    </row>
    <row r="4584" spans="1:16" s="12" customFormat="1" x14ac:dyDescent="0.35">
      <c r="A4584" s="2" t="s">
        <v>342</v>
      </c>
      <c r="B4584" s="27">
        <v>2</v>
      </c>
      <c r="C4584" s="2" t="s">
        <v>392</v>
      </c>
      <c r="D4584" s="11" t="s">
        <v>267</v>
      </c>
      <c r="E4584" s="11"/>
      <c r="F4584" s="33" t="s">
        <v>608</v>
      </c>
      <c r="G4584" s="33" t="s">
        <v>608</v>
      </c>
      <c r="H4584" s="11" t="s">
        <v>7285</v>
      </c>
      <c r="I4584" s="68" t="s">
        <v>2040</v>
      </c>
      <c r="J4584" s="68"/>
      <c r="K4584" s="68"/>
      <c r="L4584" s="68"/>
      <c r="M4584" s="68"/>
      <c r="N4584" s="68"/>
      <c r="O4584" s="31" t="s">
        <v>5530</v>
      </c>
      <c r="P4584" s="31">
        <v>0.11700000000000001</v>
      </c>
    </row>
    <row r="4585" spans="1:16" s="12" customFormat="1" x14ac:dyDescent="0.35">
      <c r="A4585" s="2" t="s">
        <v>342</v>
      </c>
      <c r="B4585" s="27">
        <v>2</v>
      </c>
      <c r="C4585" s="2" t="s">
        <v>392</v>
      </c>
      <c r="D4585" s="11" t="s">
        <v>267</v>
      </c>
      <c r="E4585" s="11"/>
      <c r="F4585" s="33" t="s">
        <v>608</v>
      </c>
      <c r="G4585" s="33" t="s">
        <v>608</v>
      </c>
      <c r="H4585" s="11" t="s">
        <v>7273</v>
      </c>
      <c r="I4585" s="68" t="s">
        <v>2040</v>
      </c>
      <c r="J4585" s="68"/>
      <c r="K4585" s="68"/>
      <c r="L4585" s="68"/>
      <c r="M4585" s="68" t="s">
        <v>2040</v>
      </c>
      <c r="N4585" s="68"/>
      <c r="O4585" s="31" t="s">
        <v>5531</v>
      </c>
      <c r="P4585" s="31">
        <v>0.11700000000000001</v>
      </c>
    </row>
    <row r="4586" spans="1:16" s="12" customFormat="1" x14ac:dyDescent="0.35">
      <c r="A4586" s="2" t="s">
        <v>342</v>
      </c>
      <c r="B4586" s="27">
        <v>2</v>
      </c>
      <c r="C4586" s="2" t="s">
        <v>392</v>
      </c>
      <c r="D4586" s="11" t="s">
        <v>267</v>
      </c>
      <c r="E4586" s="11"/>
      <c r="F4586" s="33" t="s">
        <v>608</v>
      </c>
      <c r="G4586" s="33" t="s">
        <v>608</v>
      </c>
      <c r="H4586" s="11" t="s">
        <v>7288</v>
      </c>
      <c r="I4586" s="68"/>
      <c r="J4586" s="68"/>
      <c r="K4586" s="68"/>
      <c r="L4586" s="68"/>
      <c r="M4586" s="68"/>
      <c r="N4586" s="68" t="s">
        <v>2040</v>
      </c>
      <c r="O4586" s="31" t="s">
        <v>5532</v>
      </c>
      <c r="P4586" s="31">
        <v>8.2000000000000003E-2</v>
      </c>
    </row>
    <row r="4587" spans="1:16" s="12" customFormat="1" x14ac:dyDescent="0.35">
      <c r="A4587" s="2" t="s">
        <v>342</v>
      </c>
      <c r="B4587" s="27">
        <v>2</v>
      </c>
      <c r="C4587" s="2" t="s">
        <v>392</v>
      </c>
      <c r="D4587" s="11" t="s">
        <v>267</v>
      </c>
      <c r="E4587" s="11"/>
      <c r="F4587" s="33" t="s">
        <v>608</v>
      </c>
      <c r="G4587" s="33" t="s">
        <v>608</v>
      </c>
      <c r="H4587" s="11" t="s">
        <v>7276</v>
      </c>
      <c r="I4587" s="68"/>
      <c r="J4587" s="68"/>
      <c r="K4587" s="68"/>
      <c r="L4587" s="68"/>
      <c r="M4587" s="68" t="s">
        <v>2040</v>
      </c>
      <c r="N4587" s="68" t="s">
        <v>2040</v>
      </c>
      <c r="O4587" s="31" t="s">
        <v>5533</v>
      </c>
      <c r="P4587" s="31">
        <v>6.0999999999999999E-2</v>
      </c>
    </row>
    <row r="4588" spans="1:16" s="12" customFormat="1" x14ac:dyDescent="0.35">
      <c r="A4588" s="2" t="s">
        <v>342</v>
      </c>
      <c r="B4588" s="27">
        <v>2</v>
      </c>
      <c r="C4588" s="2" t="s">
        <v>392</v>
      </c>
      <c r="D4588" s="11" t="s">
        <v>267</v>
      </c>
      <c r="E4588" s="11"/>
      <c r="F4588" s="33" t="s">
        <v>608</v>
      </c>
      <c r="G4588" s="33" t="s">
        <v>608</v>
      </c>
      <c r="H4588" s="11" t="s">
        <v>7282</v>
      </c>
      <c r="I4588" s="68" t="s">
        <v>2040</v>
      </c>
      <c r="J4588" s="68"/>
      <c r="K4588" s="68"/>
      <c r="L4588" s="68"/>
      <c r="M4588" s="68"/>
      <c r="N4588" s="68" t="s">
        <v>2040</v>
      </c>
      <c r="O4588" s="31" t="s">
        <v>5534</v>
      </c>
      <c r="P4588" s="31">
        <v>9.7000000000000003E-2</v>
      </c>
    </row>
    <row r="4589" spans="1:16" s="12" customFormat="1" x14ac:dyDescent="0.35">
      <c r="A4589" s="2" t="s">
        <v>342</v>
      </c>
      <c r="B4589" s="27">
        <v>2</v>
      </c>
      <c r="C4589" s="2" t="s">
        <v>392</v>
      </c>
      <c r="D4589" s="11" t="s">
        <v>267</v>
      </c>
      <c r="E4589" s="11"/>
      <c r="F4589" s="33" t="s">
        <v>608</v>
      </c>
      <c r="G4589" s="33" t="s">
        <v>608</v>
      </c>
      <c r="H4589" s="11" t="s">
        <v>7272</v>
      </c>
      <c r="I4589" s="68" t="s">
        <v>2040</v>
      </c>
      <c r="J4589" s="68"/>
      <c r="K4589" s="68"/>
      <c r="L4589" s="68"/>
      <c r="M4589" s="68" t="s">
        <v>2040</v>
      </c>
      <c r="N4589" s="68" t="s">
        <v>2040</v>
      </c>
      <c r="O4589" s="31" t="s">
        <v>5535</v>
      </c>
      <c r="P4589" s="31">
        <v>9.7000000000000003E-2</v>
      </c>
    </row>
    <row r="4590" spans="1:16" s="12" customFormat="1" x14ac:dyDescent="0.35">
      <c r="A4590" s="2" t="s">
        <v>342</v>
      </c>
      <c r="B4590" s="27">
        <v>2</v>
      </c>
      <c r="C4590" s="2" t="s">
        <v>392</v>
      </c>
      <c r="D4590" s="11" t="s">
        <v>291</v>
      </c>
      <c r="E4590" s="11"/>
      <c r="F4590" s="33" t="s">
        <v>608</v>
      </c>
      <c r="G4590" s="33" t="s">
        <v>608</v>
      </c>
      <c r="H4590" s="11" t="s">
        <v>7269</v>
      </c>
      <c r="I4590" s="67"/>
      <c r="J4590" s="67"/>
      <c r="K4590" s="67"/>
      <c r="L4590" s="67"/>
      <c r="M4590" s="67"/>
      <c r="N4590" s="67"/>
      <c r="O4590" s="31" t="s">
        <v>1885</v>
      </c>
      <c r="P4590" s="31">
        <v>0.189</v>
      </c>
    </row>
    <row r="4591" spans="1:16" s="12" customFormat="1" x14ac:dyDescent="0.35">
      <c r="A4591" s="2" t="s">
        <v>342</v>
      </c>
      <c r="B4591" s="27">
        <v>2</v>
      </c>
      <c r="C4591" s="2" t="s">
        <v>392</v>
      </c>
      <c r="D4591" s="11" t="s">
        <v>291</v>
      </c>
      <c r="E4591" s="11"/>
      <c r="F4591" s="33" t="s">
        <v>608</v>
      </c>
      <c r="G4591" s="33" t="s">
        <v>608</v>
      </c>
      <c r="H4591" s="11" t="s">
        <v>7279</v>
      </c>
      <c r="I4591" s="68"/>
      <c r="J4591" s="68"/>
      <c r="K4591" s="68"/>
      <c r="L4591" s="68"/>
      <c r="M4591" s="68" t="s">
        <v>2040</v>
      </c>
      <c r="N4591" s="68"/>
      <c r="O4591" s="31" t="s">
        <v>5536</v>
      </c>
      <c r="P4591" s="31">
        <v>0.151</v>
      </c>
    </row>
    <row r="4592" spans="1:16" s="12" customFormat="1" x14ac:dyDescent="0.35">
      <c r="A4592" s="2" t="s">
        <v>342</v>
      </c>
      <c r="B4592" s="27">
        <v>2</v>
      </c>
      <c r="C4592" s="2" t="s">
        <v>392</v>
      </c>
      <c r="D4592" s="11" t="s">
        <v>291</v>
      </c>
      <c r="E4592" s="11"/>
      <c r="F4592" s="33" t="s">
        <v>608</v>
      </c>
      <c r="G4592" s="33" t="s">
        <v>608</v>
      </c>
      <c r="H4592" s="11" t="s">
        <v>7285</v>
      </c>
      <c r="I4592" s="68" t="s">
        <v>2040</v>
      </c>
      <c r="J4592" s="68"/>
      <c r="K4592" s="68"/>
      <c r="L4592" s="68"/>
      <c r="M4592" s="68"/>
      <c r="N4592" s="68"/>
      <c r="O4592" s="31" t="s">
        <v>5537</v>
      </c>
      <c r="P4592" s="31">
        <v>0.217</v>
      </c>
    </row>
    <row r="4593" spans="1:16" s="12" customFormat="1" x14ac:dyDescent="0.35">
      <c r="A4593" s="2" t="s">
        <v>342</v>
      </c>
      <c r="B4593" s="27">
        <v>2</v>
      </c>
      <c r="C4593" s="2" t="s">
        <v>392</v>
      </c>
      <c r="D4593" s="11" t="s">
        <v>291</v>
      </c>
      <c r="E4593" s="11"/>
      <c r="F4593" s="33" t="s">
        <v>608</v>
      </c>
      <c r="G4593" s="33" t="s">
        <v>608</v>
      </c>
      <c r="H4593" s="11" t="s">
        <v>7273</v>
      </c>
      <c r="I4593" s="68" t="s">
        <v>2040</v>
      </c>
      <c r="J4593" s="68"/>
      <c r="K4593" s="68"/>
      <c r="L4593" s="68"/>
      <c r="M4593" s="68" t="s">
        <v>2040</v>
      </c>
      <c r="N4593" s="68"/>
      <c r="O4593" s="31" t="s">
        <v>5538</v>
      </c>
      <c r="P4593" s="31">
        <v>0.217</v>
      </c>
    </row>
    <row r="4594" spans="1:16" s="12" customFormat="1" x14ac:dyDescent="0.35">
      <c r="A4594" s="2" t="s">
        <v>342</v>
      </c>
      <c r="B4594" s="27">
        <v>2</v>
      </c>
      <c r="C4594" s="2" t="s">
        <v>392</v>
      </c>
      <c r="D4594" s="11" t="s">
        <v>291</v>
      </c>
      <c r="E4594" s="11"/>
      <c r="F4594" s="33" t="s">
        <v>608</v>
      </c>
      <c r="G4594" s="33" t="s">
        <v>608</v>
      </c>
      <c r="H4594" s="11" t="s">
        <v>7288</v>
      </c>
      <c r="I4594" s="68"/>
      <c r="J4594" s="68"/>
      <c r="K4594" s="68"/>
      <c r="L4594" s="68"/>
      <c r="M4594" s="68"/>
      <c r="N4594" s="68" t="s">
        <v>2040</v>
      </c>
      <c r="O4594" s="31" t="s">
        <v>5539</v>
      </c>
      <c r="P4594" s="31">
        <v>0.151</v>
      </c>
    </row>
    <row r="4595" spans="1:16" s="12" customFormat="1" x14ac:dyDescent="0.35">
      <c r="A4595" s="2" t="s">
        <v>342</v>
      </c>
      <c r="B4595" s="27">
        <v>2</v>
      </c>
      <c r="C4595" s="2" t="s">
        <v>392</v>
      </c>
      <c r="D4595" s="11" t="s">
        <v>291</v>
      </c>
      <c r="E4595" s="11"/>
      <c r="F4595" s="33" t="s">
        <v>608</v>
      </c>
      <c r="G4595" s="33" t="s">
        <v>608</v>
      </c>
      <c r="H4595" s="11" t="s">
        <v>7276</v>
      </c>
      <c r="I4595" s="68"/>
      <c r="J4595" s="68"/>
      <c r="K4595" s="68"/>
      <c r="L4595" s="68"/>
      <c r="M4595" s="68" t="s">
        <v>2040</v>
      </c>
      <c r="N4595" s="68" t="s">
        <v>2040</v>
      </c>
      <c r="O4595" s="31" t="s">
        <v>5540</v>
      </c>
      <c r="P4595" s="31">
        <v>0.113</v>
      </c>
    </row>
    <row r="4596" spans="1:16" s="12" customFormat="1" x14ac:dyDescent="0.35">
      <c r="A4596" s="2" t="s">
        <v>342</v>
      </c>
      <c r="B4596" s="27">
        <v>2</v>
      </c>
      <c r="C4596" s="2" t="s">
        <v>392</v>
      </c>
      <c r="D4596" s="11" t="s">
        <v>291</v>
      </c>
      <c r="E4596" s="11"/>
      <c r="F4596" s="33" t="s">
        <v>608</v>
      </c>
      <c r="G4596" s="33" t="s">
        <v>608</v>
      </c>
      <c r="H4596" s="11" t="s">
        <v>7282</v>
      </c>
      <c r="I4596" s="68" t="s">
        <v>2040</v>
      </c>
      <c r="J4596" s="68"/>
      <c r="K4596" s="68"/>
      <c r="L4596" s="68"/>
      <c r="M4596" s="68"/>
      <c r="N4596" s="68" t="s">
        <v>2040</v>
      </c>
      <c r="O4596" s="31" t="s">
        <v>5541</v>
      </c>
      <c r="P4596" s="31">
        <v>0.18</v>
      </c>
    </row>
    <row r="4597" spans="1:16" s="12" customFormat="1" x14ac:dyDescent="0.35">
      <c r="A4597" s="2" t="s">
        <v>342</v>
      </c>
      <c r="B4597" s="27">
        <v>2</v>
      </c>
      <c r="C4597" s="2" t="s">
        <v>392</v>
      </c>
      <c r="D4597" s="11" t="s">
        <v>291</v>
      </c>
      <c r="E4597" s="11"/>
      <c r="F4597" s="33" t="s">
        <v>608</v>
      </c>
      <c r="G4597" s="33" t="s">
        <v>608</v>
      </c>
      <c r="H4597" s="11" t="s">
        <v>7272</v>
      </c>
      <c r="I4597" s="68" t="s">
        <v>2040</v>
      </c>
      <c r="J4597" s="68"/>
      <c r="K4597" s="68"/>
      <c r="L4597" s="68"/>
      <c r="M4597" s="68" t="s">
        <v>2040</v>
      </c>
      <c r="N4597" s="68" t="s">
        <v>2040</v>
      </c>
      <c r="O4597" s="31" t="s">
        <v>5542</v>
      </c>
      <c r="P4597" s="31">
        <v>0.18</v>
      </c>
    </row>
    <row r="4598" spans="1:16" s="12" customFormat="1" x14ac:dyDescent="0.35">
      <c r="A4598" s="2" t="s">
        <v>342</v>
      </c>
      <c r="B4598" s="27">
        <v>2</v>
      </c>
      <c r="C4598" s="2" t="s">
        <v>392</v>
      </c>
      <c r="D4598" s="11" t="s">
        <v>268</v>
      </c>
      <c r="E4598" s="11"/>
      <c r="F4598" s="33" t="s">
        <v>608</v>
      </c>
      <c r="G4598" s="33" t="s">
        <v>608</v>
      </c>
      <c r="H4598" s="11" t="s">
        <v>7269</v>
      </c>
      <c r="I4598" s="67"/>
      <c r="J4598" s="67"/>
      <c r="K4598" s="67"/>
      <c r="L4598" s="67"/>
      <c r="M4598" s="67"/>
      <c r="N4598" s="67"/>
      <c r="O4598" s="31" t="s">
        <v>1886</v>
      </c>
      <c r="P4598" s="31">
        <v>0.218</v>
      </c>
    </row>
    <row r="4599" spans="1:16" s="12" customFormat="1" x14ac:dyDescent="0.35">
      <c r="A4599" s="2" t="s">
        <v>342</v>
      </c>
      <c r="B4599" s="27">
        <v>2</v>
      </c>
      <c r="C4599" s="2" t="s">
        <v>392</v>
      </c>
      <c r="D4599" s="11" t="s">
        <v>268</v>
      </c>
      <c r="E4599" s="11"/>
      <c r="F4599" s="33" t="s">
        <v>608</v>
      </c>
      <c r="G4599" s="33" t="s">
        <v>608</v>
      </c>
      <c r="H4599" s="11" t="s">
        <v>7279</v>
      </c>
      <c r="I4599" s="68"/>
      <c r="J4599" s="68"/>
      <c r="K4599" s="68"/>
      <c r="L4599" s="68"/>
      <c r="M4599" s="68" t="s">
        <v>2040</v>
      </c>
      <c r="N4599" s="68"/>
      <c r="O4599" s="31" t="s">
        <v>5543</v>
      </c>
      <c r="P4599" s="31">
        <v>0.17399999999999999</v>
      </c>
    </row>
    <row r="4600" spans="1:16" s="12" customFormat="1" x14ac:dyDescent="0.35">
      <c r="A4600" s="2" t="s">
        <v>342</v>
      </c>
      <c r="B4600" s="27">
        <v>2</v>
      </c>
      <c r="C4600" s="2" t="s">
        <v>392</v>
      </c>
      <c r="D4600" s="11" t="s">
        <v>268</v>
      </c>
      <c r="E4600" s="11"/>
      <c r="F4600" s="33" t="s">
        <v>608</v>
      </c>
      <c r="G4600" s="33" t="s">
        <v>608</v>
      </c>
      <c r="H4600" s="11" t="s">
        <v>7285</v>
      </c>
      <c r="I4600" s="68" t="s">
        <v>2040</v>
      </c>
      <c r="J4600" s="68"/>
      <c r="K4600" s="68"/>
      <c r="L4600" s="68"/>
      <c r="M4600" s="68"/>
      <c r="N4600" s="68"/>
      <c r="O4600" s="31" t="s">
        <v>5544</v>
      </c>
      <c r="P4600" s="31">
        <v>0.251</v>
      </c>
    </row>
    <row r="4601" spans="1:16" s="12" customFormat="1" x14ac:dyDescent="0.35">
      <c r="A4601" s="2" t="s">
        <v>342</v>
      </c>
      <c r="B4601" s="27">
        <v>2</v>
      </c>
      <c r="C4601" s="2" t="s">
        <v>392</v>
      </c>
      <c r="D4601" s="11" t="s">
        <v>268</v>
      </c>
      <c r="E4601" s="11"/>
      <c r="F4601" s="33" t="s">
        <v>608</v>
      </c>
      <c r="G4601" s="33" t="s">
        <v>608</v>
      </c>
      <c r="H4601" s="11" t="s">
        <v>7273</v>
      </c>
      <c r="I4601" s="68" t="s">
        <v>2040</v>
      </c>
      <c r="J4601" s="68"/>
      <c r="K4601" s="68"/>
      <c r="L4601" s="68"/>
      <c r="M4601" s="68" t="s">
        <v>2040</v>
      </c>
      <c r="N4601" s="68"/>
      <c r="O4601" s="31" t="s">
        <v>5545</v>
      </c>
      <c r="P4601" s="31">
        <v>0.251</v>
      </c>
    </row>
    <row r="4602" spans="1:16" s="12" customFormat="1" x14ac:dyDescent="0.35">
      <c r="A4602" s="2" t="s">
        <v>342</v>
      </c>
      <c r="B4602" s="27">
        <v>2</v>
      </c>
      <c r="C4602" s="2" t="s">
        <v>392</v>
      </c>
      <c r="D4602" s="11" t="s">
        <v>268</v>
      </c>
      <c r="E4602" s="11"/>
      <c r="F4602" s="33" t="s">
        <v>608</v>
      </c>
      <c r="G4602" s="33" t="s">
        <v>608</v>
      </c>
      <c r="H4602" s="11" t="s">
        <v>7288</v>
      </c>
      <c r="I4602" s="68"/>
      <c r="J4602" s="68"/>
      <c r="K4602" s="68"/>
      <c r="L4602" s="68"/>
      <c r="M4602" s="68"/>
      <c r="N4602" s="68" t="s">
        <v>2040</v>
      </c>
      <c r="O4602" s="31" t="s">
        <v>5546</v>
      </c>
      <c r="P4602" s="31">
        <v>0.17399999999999999</v>
      </c>
    </row>
    <row r="4603" spans="1:16" s="12" customFormat="1" x14ac:dyDescent="0.35">
      <c r="A4603" s="2" t="s">
        <v>342</v>
      </c>
      <c r="B4603" s="27">
        <v>2</v>
      </c>
      <c r="C4603" s="2" t="s">
        <v>392</v>
      </c>
      <c r="D4603" s="11" t="s">
        <v>268</v>
      </c>
      <c r="E4603" s="11"/>
      <c r="F4603" s="33" t="s">
        <v>608</v>
      </c>
      <c r="G4603" s="33" t="s">
        <v>608</v>
      </c>
      <c r="H4603" s="11" t="s">
        <v>7276</v>
      </c>
      <c r="I4603" s="68"/>
      <c r="J4603" s="68"/>
      <c r="K4603" s="68"/>
      <c r="L4603" s="68"/>
      <c r="M4603" s="68" t="s">
        <v>2040</v>
      </c>
      <c r="N4603" s="68" t="s">
        <v>2040</v>
      </c>
      <c r="O4603" s="31" t="s">
        <v>5547</v>
      </c>
      <c r="P4603" s="31">
        <v>0.13100000000000001</v>
      </c>
    </row>
    <row r="4604" spans="1:16" s="12" customFormat="1" x14ac:dyDescent="0.35">
      <c r="A4604" s="2" t="s">
        <v>342</v>
      </c>
      <c r="B4604" s="27">
        <v>2</v>
      </c>
      <c r="C4604" s="2" t="s">
        <v>392</v>
      </c>
      <c r="D4604" s="11" t="s">
        <v>268</v>
      </c>
      <c r="E4604" s="11"/>
      <c r="F4604" s="33" t="s">
        <v>608</v>
      </c>
      <c r="G4604" s="33" t="s">
        <v>608</v>
      </c>
      <c r="H4604" s="11" t="s">
        <v>7282</v>
      </c>
      <c r="I4604" s="68" t="s">
        <v>2040</v>
      </c>
      <c r="J4604" s="68"/>
      <c r="K4604" s="68"/>
      <c r="L4604" s="68"/>
      <c r="M4604" s="68"/>
      <c r="N4604" s="68" t="s">
        <v>2040</v>
      </c>
      <c r="O4604" s="31" t="s">
        <v>5548</v>
      </c>
      <c r="P4604" s="31">
        <v>0.20699999999999999</v>
      </c>
    </row>
    <row r="4605" spans="1:16" s="12" customFormat="1" x14ac:dyDescent="0.35">
      <c r="A4605" s="2" t="s">
        <v>342</v>
      </c>
      <c r="B4605" s="27">
        <v>2</v>
      </c>
      <c r="C4605" s="2" t="s">
        <v>392</v>
      </c>
      <c r="D4605" s="11" t="s">
        <v>268</v>
      </c>
      <c r="E4605" s="11"/>
      <c r="F4605" s="33" t="s">
        <v>608</v>
      </c>
      <c r="G4605" s="33" t="s">
        <v>608</v>
      </c>
      <c r="H4605" s="11" t="s">
        <v>7272</v>
      </c>
      <c r="I4605" s="68" t="s">
        <v>2040</v>
      </c>
      <c r="J4605" s="68"/>
      <c r="K4605" s="68"/>
      <c r="L4605" s="68"/>
      <c r="M4605" s="68" t="s">
        <v>2040</v>
      </c>
      <c r="N4605" s="68" t="s">
        <v>2040</v>
      </c>
      <c r="O4605" s="31" t="s">
        <v>5549</v>
      </c>
      <c r="P4605" s="31">
        <v>0.20699999999999999</v>
      </c>
    </row>
    <row r="4606" spans="1:16" s="12" customFormat="1" x14ac:dyDescent="0.35">
      <c r="A4606" s="2" t="s">
        <v>342</v>
      </c>
      <c r="B4606" s="27">
        <v>2</v>
      </c>
      <c r="C4606" s="2" t="s">
        <v>392</v>
      </c>
      <c r="D4606" s="11" t="s">
        <v>292</v>
      </c>
      <c r="E4606" s="11"/>
      <c r="F4606" s="33" t="s">
        <v>608</v>
      </c>
      <c r="G4606" s="33" t="s">
        <v>608</v>
      </c>
      <c r="H4606" s="11" t="s">
        <v>7269</v>
      </c>
      <c r="I4606" s="67"/>
      <c r="J4606" s="67"/>
      <c r="K4606" s="67"/>
      <c r="L4606" s="67"/>
      <c r="M4606" s="67"/>
      <c r="N4606" s="67"/>
      <c r="O4606" s="31" t="s">
        <v>1887</v>
      </c>
      <c r="P4606" s="31">
        <v>0.30499999999999999</v>
      </c>
    </row>
    <row r="4607" spans="1:16" s="12" customFormat="1" x14ac:dyDescent="0.35">
      <c r="A4607" s="2" t="s">
        <v>342</v>
      </c>
      <c r="B4607" s="27">
        <v>2</v>
      </c>
      <c r="C4607" s="2" t="s">
        <v>392</v>
      </c>
      <c r="D4607" s="11" t="s">
        <v>292</v>
      </c>
      <c r="E4607" s="11"/>
      <c r="F4607" s="33" t="s">
        <v>608</v>
      </c>
      <c r="G4607" s="33" t="s">
        <v>608</v>
      </c>
      <c r="H4607" s="11" t="s">
        <v>7279</v>
      </c>
      <c r="I4607" s="68"/>
      <c r="J4607" s="68"/>
      <c r="K4607" s="68"/>
      <c r="L4607" s="68"/>
      <c r="M4607" s="68" t="s">
        <v>2040</v>
      </c>
      <c r="N4607" s="68"/>
      <c r="O4607" s="31" t="s">
        <v>5550</v>
      </c>
      <c r="P4607" s="31">
        <v>0.24399999999999999</v>
      </c>
    </row>
    <row r="4608" spans="1:16" s="12" customFormat="1" x14ac:dyDescent="0.35">
      <c r="A4608" s="2" t="s">
        <v>342</v>
      </c>
      <c r="B4608" s="27">
        <v>2</v>
      </c>
      <c r="C4608" s="2" t="s">
        <v>392</v>
      </c>
      <c r="D4608" s="11" t="s">
        <v>292</v>
      </c>
      <c r="E4608" s="11"/>
      <c r="F4608" s="33" t="s">
        <v>608</v>
      </c>
      <c r="G4608" s="33" t="s">
        <v>608</v>
      </c>
      <c r="H4608" s="11" t="s">
        <v>7285</v>
      </c>
      <c r="I4608" s="68" t="s">
        <v>2040</v>
      </c>
      <c r="J4608" s="68"/>
      <c r="K4608" s="68"/>
      <c r="L4608" s="68"/>
      <c r="M4608" s="68"/>
      <c r="N4608" s="68"/>
      <c r="O4608" s="31" t="s">
        <v>5551</v>
      </c>
      <c r="P4608" s="31">
        <v>0.35099999999999998</v>
      </c>
    </row>
    <row r="4609" spans="1:16" s="12" customFormat="1" x14ac:dyDescent="0.35">
      <c r="A4609" s="2" t="s">
        <v>342</v>
      </c>
      <c r="B4609" s="27">
        <v>2</v>
      </c>
      <c r="C4609" s="2" t="s">
        <v>392</v>
      </c>
      <c r="D4609" s="11" t="s">
        <v>292</v>
      </c>
      <c r="E4609" s="11"/>
      <c r="F4609" s="33" t="s">
        <v>608</v>
      </c>
      <c r="G4609" s="33" t="s">
        <v>608</v>
      </c>
      <c r="H4609" s="11" t="s">
        <v>7273</v>
      </c>
      <c r="I4609" s="68" t="s">
        <v>2040</v>
      </c>
      <c r="J4609" s="68"/>
      <c r="K4609" s="68"/>
      <c r="L4609" s="68"/>
      <c r="M4609" s="68" t="s">
        <v>2040</v>
      </c>
      <c r="N4609" s="68"/>
      <c r="O4609" s="31" t="s">
        <v>5552</v>
      </c>
      <c r="P4609" s="31">
        <v>0.35099999999999998</v>
      </c>
    </row>
    <row r="4610" spans="1:16" s="12" customFormat="1" x14ac:dyDescent="0.35">
      <c r="A4610" s="2" t="s">
        <v>342</v>
      </c>
      <c r="B4610" s="27">
        <v>2</v>
      </c>
      <c r="C4610" s="2" t="s">
        <v>392</v>
      </c>
      <c r="D4610" s="11" t="s">
        <v>292</v>
      </c>
      <c r="E4610" s="11"/>
      <c r="F4610" s="33" t="s">
        <v>608</v>
      </c>
      <c r="G4610" s="33" t="s">
        <v>608</v>
      </c>
      <c r="H4610" s="11" t="s">
        <v>7288</v>
      </c>
      <c r="I4610" s="68"/>
      <c r="J4610" s="68"/>
      <c r="K4610" s="68"/>
      <c r="L4610" s="68"/>
      <c r="M4610" s="68"/>
      <c r="N4610" s="68" t="s">
        <v>2040</v>
      </c>
      <c r="O4610" s="31" t="s">
        <v>5553</v>
      </c>
      <c r="P4610" s="31">
        <v>0.24399999999999999</v>
      </c>
    </row>
    <row r="4611" spans="1:16" s="12" customFormat="1" x14ac:dyDescent="0.35">
      <c r="A4611" s="2" t="s">
        <v>342</v>
      </c>
      <c r="B4611" s="27">
        <v>2</v>
      </c>
      <c r="C4611" s="2" t="s">
        <v>392</v>
      </c>
      <c r="D4611" s="11" t="s">
        <v>292</v>
      </c>
      <c r="E4611" s="11"/>
      <c r="F4611" s="33" t="s">
        <v>608</v>
      </c>
      <c r="G4611" s="33" t="s">
        <v>608</v>
      </c>
      <c r="H4611" s="11" t="s">
        <v>7276</v>
      </c>
      <c r="I4611" s="68"/>
      <c r="J4611" s="68"/>
      <c r="K4611" s="68"/>
      <c r="L4611" s="68"/>
      <c r="M4611" s="68" t="s">
        <v>2040</v>
      </c>
      <c r="N4611" s="68" t="s">
        <v>2040</v>
      </c>
      <c r="O4611" s="31" t="s">
        <v>5554</v>
      </c>
      <c r="P4611" s="31">
        <v>0.183</v>
      </c>
    </row>
    <row r="4612" spans="1:16" s="12" customFormat="1" x14ac:dyDescent="0.35">
      <c r="A4612" s="2" t="s">
        <v>342</v>
      </c>
      <c r="B4612" s="27">
        <v>2</v>
      </c>
      <c r="C4612" s="2" t="s">
        <v>392</v>
      </c>
      <c r="D4612" s="11" t="s">
        <v>292</v>
      </c>
      <c r="E4612" s="11"/>
      <c r="F4612" s="33" t="s">
        <v>608</v>
      </c>
      <c r="G4612" s="33" t="s">
        <v>608</v>
      </c>
      <c r="H4612" s="11" t="s">
        <v>7282</v>
      </c>
      <c r="I4612" s="68" t="s">
        <v>2040</v>
      </c>
      <c r="J4612" s="68"/>
      <c r="K4612" s="68"/>
      <c r="L4612" s="68"/>
      <c r="M4612" s="68"/>
      <c r="N4612" s="68" t="s">
        <v>2040</v>
      </c>
      <c r="O4612" s="31" t="s">
        <v>5555</v>
      </c>
      <c r="P4612" s="31">
        <v>0.28999999999999998</v>
      </c>
    </row>
    <row r="4613" spans="1:16" s="12" customFormat="1" x14ac:dyDescent="0.35">
      <c r="A4613" s="2" t="s">
        <v>342</v>
      </c>
      <c r="B4613" s="27">
        <v>2</v>
      </c>
      <c r="C4613" s="2" t="s">
        <v>392</v>
      </c>
      <c r="D4613" s="11" t="s">
        <v>292</v>
      </c>
      <c r="E4613" s="11"/>
      <c r="F4613" s="33" t="s">
        <v>608</v>
      </c>
      <c r="G4613" s="33" t="s">
        <v>608</v>
      </c>
      <c r="H4613" s="11" t="s">
        <v>7272</v>
      </c>
      <c r="I4613" s="68" t="s">
        <v>2040</v>
      </c>
      <c r="J4613" s="68"/>
      <c r="K4613" s="68"/>
      <c r="L4613" s="68"/>
      <c r="M4613" s="68" t="s">
        <v>2040</v>
      </c>
      <c r="N4613" s="68" t="s">
        <v>2040</v>
      </c>
      <c r="O4613" s="31" t="s">
        <v>5556</v>
      </c>
      <c r="P4613" s="31">
        <v>0.28999999999999998</v>
      </c>
    </row>
    <row r="4614" spans="1:16" s="12" customFormat="1" x14ac:dyDescent="0.35">
      <c r="A4614" s="2" t="s">
        <v>342</v>
      </c>
      <c r="B4614" s="27">
        <v>2</v>
      </c>
      <c r="C4614" s="2" t="s">
        <v>392</v>
      </c>
      <c r="D4614" s="11" t="s">
        <v>258</v>
      </c>
      <c r="E4614" s="11"/>
      <c r="F4614" s="33" t="s">
        <v>608</v>
      </c>
      <c r="G4614" s="33" t="s">
        <v>608</v>
      </c>
      <c r="H4614" s="11" t="s">
        <v>7269</v>
      </c>
      <c r="I4614" s="67"/>
      <c r="J4614" s="67"/>
      <c r="K4614" s="67"/>
      <c r="L4614" s="67"/>
      <c r="M4614" s="67"/>
      <c r="N4614" s="67"/>
      <c r="O4614" s="31" t="s">
        <v>1888</v>
      </c>
      <c r="P4614" s="31">
        <v>8.6999999999999994E-2</v>
      </c>
    </row>
    <row r="4615" spans="1:16" s="12" customFormat="1" x14ac:dyDescent="0.35">
      <c r="A4615" s="2" t="s">
        <v>342</v>
      </c>
      <c r="B4615" s="27">
        <v>2</v>
      </c>
      <c r="C4615" s="2" t="s">
        <v>392</v>
      </c>
      <c r="D4615" s="11" t="s">
        <v>258</v>
      </c>
      <c r="E4615" s="11"/>
      <c r="F4615" s="33" t="s">
        <v>608</v>
      </c>
      <c r="G4615" s="33" t="s">
        <v>608</v>
      </c>
      <c r="H4615" s="11" t="s">
        <v>7279</v>
      </c>
      <c r="I4615" s="68"/>
      <c r="J4615" s="68"/>
      <c r="K4615" s="68"/>
      <c r="L4615" s="68"/>
      <c r="M4615" s="68" t="s">
        <v>2040</v>
      </c>
      <c r="N4615" s="68"/>
      <c r="O4615" s="31" t="s">
        <v>5557</v>
      </c>
      <c r="P4615" s="31">
        <v>7.0000000000000007E-2</v>
      </c>
    </row>
    <row r="4616" spans="1:16" s="12" customFormat="1" x14ac:dyDescent="0.35">
      <c r="A4616" s="2" t="s">
        <v>342</v>
      </c>
      <c r="B4616" s="27">
        <v>2</v>
      </c>
      <c r="C4616" s="2" t="s">
        <v>392</v>
      </c>
      <c r="D4616" s="11" t="s">
        <v>258</v>
      </c>
      <c r="E4616" s="11"/>
      <c r="F4616" s="33" t="s">
        <v>608</v>
      </c>
      <c r="G4616" s="33" t="s">
        <v>608</v>
      </c>
      <c r="H4616" s="11" t="s">
        <v>7288</v>
      </c>
      <c r="I4616" s="68"/>
      <c r="J4616" s="68"/>
      <c r="K4616" s="68"/>
      <c r="L4616" s="68"/>
      <c r="M4616" s="68"/>
      <c r="N4616" s="68" t="s">
        <v>2040</v>
      </c>
      <c r="O4616" s="31" t="s">
        <v>5558</v>
      </c>
      <c r="P4616" s="31">
        <v>7.0000000000000007E-2</v>
      </c>
    </row>
    <row r="4617" spans="1:16" s="12" customFormat="1" x14ac:dyDescent="0.35">
      <c r="A4617" s="2" t="s">
        <v>342</v>
      </c>
      <c r="B4617" s="27">
        <v>2</v>
      </c>
      <c r="C4617" s="2" t="s">
        <v>392</v>
      </c>
      <c r="D4617" s="11" t="s">
        <v>258</v>
      </c>
      <c r="E4617" s="11"/>
      <c r="F4617" s="33" t="s">
        <v>608</v>
      </c>
      <c r="G4617" s="33" t="s">
        <v>608</v>
      </c>
      <c r="H4617" s="11" t="s">
        <v>7276</v>
      </c>
      <c r="I4617" s="68"/>
      <c r="J4617" s="68"/>
      <c r="K4617" s="68"/>
      <c r="L4617" s="68"/>
      <c r="M4617" s="68" t="s">
        <v>2040</v>
      </c>
      <c r="N4617" s="68" t="s">
        <v>2040</v>
      </c>
      <c r="O4617" s="31" t="s">
        <v>5559</v>
      </c>
      <c r="P4617" s="31">
        <v>5.1999999999999998E-2</v>
      </c>
    </row>
    <row r="4618" spans="1:16" s="12" customFormat="1" x14ac:dyDescent="0.35">
      <c r="A4618" s="2" t="s">
        <v>342</v>
      </c>
      <c r="B4618" s="27">
        <v>2</v>
      </c>
      <c r="C4618" s="2" t="s">
        <v>392</v>
      </c>
      <c r="D4618" s="11" t="s">
        <v>259</v>
      </c>
      <c r="E4618" s="11"/>
      <c r="F4618" s="33" t="s">
        <v>608</v>
      </c>
      <c r="G4618" s="33" t="s">
        <v>608</v>
      </c>
      <c r="H4618" s="11" t="s">
        <v>7269</v>
      </c>
      <c r="I4618" s="67"/>
      <c r="J4618" s="67"/>
      <c r="K4618" s="67"/>
      <c r="L4618" s="67"/>
      <c r="M4618" s="67"/>
      <c r="N4618" s="67"/>
      <c r="O4618" s="31" t="s">
        <v>1889</v>
      </c>
      <c r="P4618" s="31">
        <v>2.1459999999999999</v>
      </c>
    </row>
    <row r="4619" spans="1:16" s="12" customFormat="1" x14ac:dyDescent="0.35">
      <c r="A4619" s="2" t="s">
        <v>342</v>
      </c>
      <c r="B4619" s="27">
        <v>2</v>
      </c>
      <c r="C4619" s="2" t="s">
        <v>392</v>
      </c>
      <c r="D4619" s="11" t="s">
        <v>259</v>
      </c>
      <c r="E4619" s="11"/>
      <c r="F4619" s="33" t="s">
        <v>608</v>
      </c>
      <c r="G4619" s="33" t="s">
        <v>608</v>
      </c>
      <c r="H4619" s="11" t="s">
        <v>7279</v>
      </c>
      <c r="I4619" s="68"/>
      <c r="J4619" s="68"/>
      <c r="K4619" s="68"/>
      <c r="L4619" s="68"/>
      <c r="M4619" s="68" t="s">
        <v>2040</v>
      </c>
      <c r="N4619" s="68"/>
      <c r="O4619" s="31" t="s">
        <v>5560</v>
      </c>
      <c r="P4619" s="31">
        <v>1.7170000000000001</v>
      </c>
    </row>
    <row r="4620" spans="1:16" s="12" customFormat="1" x14ac:dyDescent="0.35">
      <c r="A4620" s="2" t="s">
        <v>342</v>
      </c>
      <c r="B4620" s="27">
        <v>2</v>
      </c>
      <c r="C4620" s="2" t="s">
        <v>392</v>
      </c>
      <c r="D4620" s="11" t="s">
        <v>754</v>
      </c>
      <c r="E4620" s="11" t="s">
        <v>97</v>
      </c>
      <c r="F4620" s="13" t="s">
        <v>252</v>
      </c>
      <c r="G4620" s="13" t="s">
        <v>608</v>
      </c>
      <c r="H4620" s="11" t="s">
        <v>7269</v>
      </c>
      <c r="I4620" s="68"/>
      <c r="J4620" s="68"/>
      <c r="K4620" s="68"/>
      <c r="L4620" s="68"/>
      <c r="M4620" s="68"/>
      <c r="N4620" s="68"/>
      <c r="O4620" s="31" t="s">
        <v>1890</v>
      </c>
      <c r="P4620" s="31">
        <v>1E-3</v>
      </c>
    </row>
    <row r="4621" spans="1:16" s="12" customFormat="1" x14ac:dyDescent="0.35">
      <c r="A4621" s="2" t="s">
        <v>342</v>
      </c>
      <c r="B4621" s="27">
        <v>2</v>
      </c>
      <c r="C4621" s="2" t="s">
        <v>392</v>
      </c>
      <c r="D4621" s="11" t="s">
        <v>754</v>
      </c>
      <c r="E4621" s="11" t="s">
        <v>97</v>
      </c>
      <c r="F4621" s="13" t="s">
        <v>252</v>
      </c>
      <c r="G4621" s="13" t="s">
        <v>608</v>
      </c>
      <c r="H4621" s="11" t="s">
        <v>7288</v>
      </c>
      <c r="I4621" s="68"/>
      <c r="J4621" s="68"/>
      <c r="K4621" s="68"/>
      <c r="L4621" s="68"/>
      <c r="M4621" s="68"/>
      <c r="N4621" s="68" t="s">
        <v>2040</v>
      </c>
      <c r="O4621" s="31" t="s">
        <v>5561</v>
      </c>
      <c r="P4621" s="31">
        <v>1E-3</v>
      </c>
    </row>
    <row r="4622" spans="1:16" s="12" customFormat="1" x14ac:dyDescent="0.35">
      <c r="A4622" s="2" t="s">
        <v>342</v>
      </c>
      <c r="B4622" s="27">
        <v>2</v>
      </c>
      <c r="C4622" s="2" t="s">
        <v>392</v>
      </c>
      <c r="D4622" s="11" t="s">
        <v>754</v>
      </c>
      <c r="E4622" s="11" t="s">
        <v>97</v>
      </c>
      <c r="F4622" s="13" t="s">
        <v>253</v>
      </c>
      <c r="G4622" s="13" t="s">
        <v>608</v>
      </c>
      <c r="H4622" s="11" t="s">
        <v>7269</v>
      </c>
      <c r="I4622" s="68"/>
      <c r="J4622" s="68"/>
      <c r="K4622" s="68"/>
      <c r="L4622" s="68"/>
      <c r="M4622" s="68"/>
      <c r="N4622" s="68"/>
      <c r="O4622" s="31" t="s">
        <v>1891</v>
      </c>
      <c r="P4622" s="31">
        <v>3.0000000000000001E-3</v>
      </c>
    </row>
    <row r="4623" spans="1:16" s="12" customFormat="1" x14ac:dyDescent="0.35">
      <c r="A4623" s="2" t="s">
        <v>342</v>
      </c>
      <c r="B4623" s="27">
        <v>2</v>
      </c>
      <c r="C4623" s="2" t="s">
        <v>392</v>
      </c>
      <c r="D4623" s="11" t="s">
        <v>754</v>
      </c>
      <c r="E4623" s="11" t="s">
        <v>97</v>
      </c>
      <c r="F4623" s="13" t="s">
        <v>253</v>
      </c>
      <c r="G4623" s="13" t="s">
        <v>608</v>
      </c>
      <c r="H4623" s="11" t="s">
        <v>7288</v>
      </c>
      <c r="I4623" s="68"/>
      <c r="J4623" s="68"/>
      <c r="K4623" s="68"/>
      <c r="L4623" s="68"/>
      <c r="M4623" s="68"/>
      <c r="N4623" s="68" t="s">
        <v>2040</v>
      </c>
      <c r="O4623" s="31" t="s">
        <v>5562</v>
      </c>
      <c r="P4623" s="31">
        <v>2E-3</v>
      </c>
    </row>
    <row r="4624" spans="1:16" s="12" customFormat="1" x14ac:dyDescent="0.35">
      <c r="A4624" s="2" t="s">
        <v>342</v>
      </c>
      <c r="B4624" s="27">
        <v>2</v>
      </c>
      <c r="C4624" s="2" t="s">
        <v>392</v>
      </c>
      <c r="D4624" s="11" t="s">
        <v>754</v>
      </c>
      <c r="E4624" s="11" t="s">
        <v>97</v>
      </c>
      <c r="F4624" s="13" t="s">
        <v>254</v>
      </c>
      <c r="G4624" s="13" t="s">
        <v>608</v>
      </c>
      <c r="H4624" s="11" t="s">
        <v>7269</v>
      </c>
      <c r="I4624" s="68"/>
      <c r="J4624" s="68"/>
      <c r="K4624" s="68"/>
      <c r="L4624" s="68"/>
      <c r="M4624" s="68"/>
      <c r="N4624" s="68"/>
      <c r="O4624" s="31" t="s">
        <v>1892</v>
      </c>
      <c r="P4624" s="31">
        <v>4.0000000000000001E-3</v>
      </c>
    </row>
    <row r="4625" spans="1:16" s="12" customFormat="1" x14ac:dyDescent="0.35">
      <c r="A4625" s="2" t="s">
        <v>342</v>
      </c>
      <c r="B4625" s="27">
        <v>2</v>
      </c>
      <c r="C4625" s="2" t="s">
        <v>392</v>
      </c>
      <c r="D4625" s="11" t="s">
        <v>754</v>
      </c>
      <c r="E4625" s="11" t="s">
        <v>97</v>
      </c>
      <c r="F4625" s="13" t="s">
        <v>254</v>
      </c>
      <c r="G4625" s="13" t="s">
        <v>608</v>
      </c>
      <c r="H4625" s="11" t="s">
        <v>7288</v>
      </c>
      <c r="I4625" s="68"/>
      <c r="J4625" s="68"/>
      <c r="K4625" s="68"/>
      <c r="L4625" s="68"/>
      <c r="M4625" s="68"/>
      <c r="N4625" s="68" t="s">
        <v>2040</v>
      </c>
      <c r="O4625" s="31" t="s">
        <v>5563</v>
      </c>
      <c r="P4625" s="31">
        <v>3.0000000000000001E-3</v>
      </c>
    </row>
    <row r="4626" spans="1:16" s="12" customFormat="1" x14ac:dyDescent="0.35">
      <c r="A4626" s="2" t="s">
        <v>342</v>
      </c>
      <c r="B4626" s="27">
        <v>2</v>
      </c>
      <c r="C4626" s="2" t="s">
        <v>392</v>
      </c>
      <c r="D4626" s="11" t="s">
        <v>754</v>
      </c>
      <c r="E4626" s="11" t="s">
        <v>97</v>
      </c>
      <c r="F4626" s="13" t="s">
        <v>255</v>
      </c>
      <c r="G4626" s="13" t="s">
        <v>608</v>
      </c>
      <c r="H4626" s="11" t="s">
        <v>7269</v>
      </c>
      <c r="I4626" s="68"/>
      <c r="J4626" s="68"/>
      <c r="K4626" s="68"/>
      <c r="L4626" s="68"/>
      <c r="M4626" s="68"/>
      <c r="N4626" s="68"/>
      <c r="O4626" s="31" t="s">
        <v>1893</v>
      </c>
      <c r="P4626" s="31">
        <v>1.4999999999999999E-2</v>
      </c>
    </row>
    <row r="4627" spans="1:16" s="12" customFormat="1" x14ac:dyDescent="0.35">
      <c r="A4627" s="2" t="s">
        <v>342</v>
      </c>
      <c r="B4627" s="27">
        <v>2</v>
      </c>
      <c r="C4627" s="2" t="s">
        <v>392</v>
      </c>
      <c r="D4627" s="11" t="s">
        <v>754</v>
      </c>
      <c r="E4627" s="11" t="s">
        <v>97</v>
      </c>
      <c r="F4627" s="13" t="s">
        <v>255</v>
      </c>
      <c r="G4627" s="13" t="s">
        <v>608</v>
      </c>
      <c r="H4627" s="11" t="s">
        <v>7288</v>
      </c>
      <c r="I4627" s="68"/>
      <c r="J4627" s="68"/>
      <c r="K4627" s="68"/>
      <c r="L4627" s="68"/>
      <c r="M4627" s="68"/>
      <c r="N4627" s="68" t="s">
        <v>2040</v>
      </c>
      <c r="O4627" s="31" t="s">
        <v>5564</v>
      </c>
      <c r="P4627" s="31">
        <v>1.2E-2</v>
      </c>
    </row>
    <row r="4628" spans="1:16" s="12" customFormat="1" x14ac:dyDescent="0.35">
      <c r="A4628" s="2" t="s">
        <v>342</v>
      </c>
      <c r="B4628" s="27">
        <v>2</v>
      </c>
      <c r="C4628" s="2" t="s">
        <v>392</v>
      </c>
      <c r="D4628" s="11" t="s">
        <v>754</v>
      </c>
      <c r="E4628" s="11" t="s">
        <v>97</v>
      </c>
      <c r="F4628" s="13" t="s">
        <v>241</v>
      </c>
      <c r="G4628" s="13" t="s">
        <v>608</v>
      </c>
      <c r="H4628" s="11" t="s">
        <v>7269</v>
      </c>
      <c r="I4628" s="68"/>
      <c r="J4628" s="68"/>
      <c r="K4628" s="68"/>
      <c r="L4628" s="68"/>
      <c r="M4628" s="68"/>
      <c r="N4628" s="68"/>
      <c r="O4628" s="31" t="s">
        <v>1894</v>
      </c>
      <c r="P4628" s="31">
        <v>2.9000000000000001E-2</v>
      </c>
    </row>
    <row r="4629" spans="1:16" s="12" customFormat="1" x14ac:dyDescent="0.35">
      <c r="A4629" s="2" t="s">
        <v>342</v>
      </c>
      <c r="B4629" s="27">
        <v>2</v>
      </c>
      <c r="C4629" s="2" t="s">
        <v>392</v>
      </c>
      <c r="D4629" s="11" t="s">
        <v>754</v>
      </c>
      <c r="E4629" s="11" t="s">
        <v>97</v>
      </c>
      <c r="F4629" s="13" t="s">
        <v>241</v>
      </c>
      <c r="G4629" s="13" t="s">
        <v>608</v>
      </c>
      <c r="H4629" s="11" t="s">
        <v>7288</v>
      </c>
      <c r="I4629" s="68"/>
      <c r="J4629" s="68"/>
      <c r="K4629" s="68"/>
      <c r="L4629" s="68"/>
      <c r="M4629" s="68"/>
      <c r="N4629" s="68" t="s">
        <v>2040</v>
      </c>
      <c r="O4629" s="31" t="s">
        <v>5565</v>
      </c>
      <c r="P4629" s="31">
        <v>2.3E-2</v>
      </c>
    </row>
    <row r="4630" spans="1:16" s="12" customFormat="1" x14ac:dyDescent="0.35">
      <c r="A4630" s="2" t="s">
        <v>342</v>
      </c>
      <c r="B4630" s="27">
        <v>2</v>
      </c>
      <c r="C4630" s="2" t="s">
        <v>392</v>
      </c>
      <c r="D4630" s="11" t="s">
        <v>754</v>
      </c>
      <c r="E4630" s="11" t="s">
        <v>97</v>
      </c>
      <c r="F4630" s="13" t="s">
        <v>103</v>
      </c>
      <c r="G4630" s="13" t="s">
        <v>608</v>
      </c>
      <c r="H4630" s="11" t="s">
        <v>7269</v>
      </c>
      <c r="I4630" s="68"/>
      <c r="J4630" s="68"/>
      <c r="K4630" s="68"/>
      <c r="L4630" s="68"/>
      <c r="M4630" s="68"/>
      <c r="N4630" s="68"/>
      <c r="O4630" s="31" t="s">
        <v>1895</v>
      </c>
      <c r="P4630" s="31">
        <v>4.3999999999999997E-2</v>
      </c>
    </row>
    <row r="4631" spans="1:16" s="12" customFormat="1" x14ac:dyDescent="0.35">
      <c r="A4631" s="2" t="s">
        <v>342</v>
      </c>
      <c r="B4631" s="27">
        <v>2</v>
      </c>
      <c r="C4631" s="2" t="s">
        <v>392</v>
      </c>
      <c r="D4631" s="11" t="s">
        <v>754</v>
      </c>
      <c r="E4631" s="11" t="s">
        <v>97</v>
      </c>
      <c r="F4631" s="13" t="s">
        <v>103</v>
      </c>
      <c r="G4631" s="13" t="s">
        <v>608</v>
      </c>
      <c r="H4631" s="11" t="s">
        <v>7288</v>
      </c>
      <c r="I4631" s="68"/>
      <c r="J4631" s="68"/>
      <c r="K4631" s="68"/>
      <c r="L4631" s="68"/>
      <c r="M4631" s="68"/>
      <c r="N4631" s="68" t="s">
        <v>2040</v>
      </c>
      <c r="O4631" s="31" t="s">
        <v>5566</v>
      </c>
      <c r="P4631" s="31">
        <v>3.5000000000000003E-2</v>
      </c>
    </row>
    <row r="4632" spans="1:16" s="12" customFormat="1" x14ac:dyDescent="0.35">
      <c r="A4632" s="2" t="s">
        <v>342</v>
      </c>
      <c r="B4632" s="27">
        <v>2</v>
      </c>
      <c r="C4632" s="2" t="s">
        <v>392</v>
      </c>
      <c r="D4632" s="11" t="s">
        <v>754</v>
      </c>
      <c r="E4632" s="11" t="s">
        <v>97</v>
      </c>
      <c r="F4632" s="13" t="s">
        <v>98</v>
      </c>
      <c r="G4632" s="13" t="s">
        <v>608</v>
      </c>
      <c r="H4632" s="11" t="s">
        <v>7269</v>
      </c>
      <c r="I4632" s="68"/>
      <c r="J4632" s="68"/>
      <c r="K4632" s="68"/>
      <c r="L4632" s="68"/>
      <c r="M4632" s="68"/>
      <c r="N4632" s="68"/>
      <c r="O4632" s="31" t="s">
        <v>1896</v>
      </c>
      <c r="P4632" s="31">
        <v>8.6999999999999994E-2</v>
      </c>
    </row>
    <row r="4633" spans="1:16" s="12" customFormat="1" x14ac:dyDescent="0.35">
      <c r="A4633" s="2" t="s">
        <v>342</v>
      </c>
      <c r="B4633" s="27">
        <v>2</v>
      </c>
      <c r="C4633" s="2" t="s">
        <v>392</v>
      </c>
      <c r="D4633" s="11" t="s">
        <v>754</v>
      </c>
      <c r="E4633" s="11" t="s">
        <v>97</v>
      </c>
      <c r="F4633" s="13" t="s">
        <v>98</v>
      </c>
      <c r="G4633" s="13" t="s">
        <v>608</v>
      </c>
      <c r="H4633" s="11" t="s">
        <v>7288</v>
      </c>
      <c r="I4633" s="68"/>
      <c r="J4633" s="68"/>
      <c r="K4633" s="68"/>
      <c r="L4633" s="68"/>
      <c r="M4633" s="68"/>
      <c r="N4633" s="68" t="s">
        <v>2040</v>
      </c>
      <c r="O4633" s="31" t="s">
        <v>5567</v>
      </c>
      <c r="P4633" s="31">
        <v>7.0000000000000007E-2</v>
      </c>
    </row>
    <row r="4634" spans="1:16" s="12" customFormat="1" x14ac:dyDescent="0.35">
      <c r="A4634" s="2" t="s">
        <v>342</v>
      </c>
      <c r="B4634" s="27">
        <v>2</v>
      </c>
      <c r="C4634" s="2" t="s">
        <v>392</v>
      </c>
      <c r="D4634" s="11" t="s">
        <v>754</v>
      </c>
      <c r="E4634" s="11" t="s">
        <v>97</v>
      </c>
      <c r="F4634" s="13" t="s">
        <v>104</v>
      </c>
      <c r="G4634" s="13" t="s">
        <v>608</v>
      </c>
      <c r="H4634" s="11" t="s">
        <v>7269</v>
      </c>
      <c r="I4634" s="68"/>
      <c r="J4634" s="68"/>
      <c r="K4634" s="68"/>
      <c r="L4634" s="68"/>
      <c r="M4634" s="68"/>
      <c r="N4634" s="68"/>
      <c r="O4634" s="31" t="s">
        <v>1897</v>
      </c>
      <c r="P4634" s="31">
        <v>0.17399999999999999</v>
      </c>
    </row>
    <row r="4635" spans="1:16" s="12" customFormat="1" x14ac:dyDescent="0.35">
      <c r="A4635" s="2" t="s">
        <v>342</v>
      </c>
      <c r="B4635" s="27">
        <v>2</v>
      </c>
      <c r="C4635" s="2" t="s">
        <v>392</v>
      </c>
      <c r="D4635" s="11" t="s">
        <v>754</v>
      </c>
      <c r="E4635" s="11" t="s">
        <v>97</v>
      </c>
      <c r="F4635" s="13" t="s">
        <v>104</v>
      </c>
      <c r="G4635" s="13" t="s">
        <v>608</v>
      </c>
      <c r="H4635" s="11" t="s">
        <v>7288</v>
      </c>
      <c r="I4635" s="68"/>
      <c r="J4635" s="68"/>
      <c r="K4635" s="68"/>
      <c r="L4635" s="68"/>
      <c r="M4635" s="68"/>
      <c r="N4635" s="68" t="s">
        <v>2040</v>
      </c>
      <c r="O4635" s="31" t="s">
        <v>5568</v>
      </c>
      <c r="P4635" s="31">
        <v>0.13900000000000001</v>
      </c>
    </row>
    <row r="4636" spans="1:16" s="12" customFormat="1" x14ac:dyDescent="0.35">
      <c r="A4636" s="2" t="s">
        <v>342</v>
      </c>
      <c r="B4636" s="27">
        <v>2</v>
      </c>
      <c r="C4636" s="2" t="s">
        <v>392</v>
      </c>
      <c r="D4636" s="11" t="s">
        <v>754</v>
      </c>
      <c r="E4636" s="11" t="s">
        <v>97</v>
      </c>
      <c r="F4636" s="13" t="s">
        <v>105</v>
      </c>
      <c r="G4636" s="13" t="s">
        <v>608</v>
      </c>
      <c r="H4636" s="11" t="s">
        <v>7269</v>
      </c>
      <c r="I4636" s="68"/>
      <c r="J4636" s="68"/>
      <c r="K4636" s="68"/>
      <c r="L4636" s="68"/>
      <c r="M4636" s="68"/>
      <c r="N4636" s="68"/>
      <c r="O4636" s="31" t="s">
        <v>1898</v>
      </c>
      <c r="P4636" s="31">
        <v>0.33400000000000002</v>
      </c>
    </row>
    <row r="4637" spans="1:16" s="12" customFormat="1" x14ac:dyDescent="0.35">
      <c r="A4637" s="2" t="s">
        <v>342</v>
      </c>
      <c r="B4637" s="27">
        <v>2</v>
      </c>
      <c r="C4637" s="2" t="s">
        <v>392</v>
      </c>
      <c r="D4637" s="11" t="s">
        <v>754</v>
      </c>
      <c r="E4637" s="11" t="s">
        <v>97</v>
      </c>
      <c r="F4637" s="13" t="s">
        <v>105</v>
      </c>
      <c r="G4637" s="13" t="s">
        <v>608</v>
      </c>
      <c r="H4637" s="11" t="s">
        <v>7288</v>
      </c>
      <c r="I4637" s="68"/>
      <c r="J4637" s="68"/>
      <c r="K4637" s="68"/>
      <c r="L4637" s="68"/>
      <c r="M4637" s="68"/>
      <c r="N4637" s="68" t="s">
        <v>2040</v>
      </c>
      <c r="O4637" s="31" t="s">
        <v>5569</v>
      </c>
      <c r="P4637" s="31">
        <v>0.26700000000000002</v>
      </c>
    </row>
    <row r="4638" spans="1:16" s="12" customFormat="1" x14ac:dyDescent="0.35">
      <c r="A4638" s="2" t="s">
        <v>342</v>
      </c>
      <c r="B4638" s="27">
        <v>2</v>
      </c>
      <c r="C4638" s="2" t="s">
        <v>392</v>
      </c>
      <c r="D4638" s="11" t="s">
        <v>754</v>
      </c>
      <c r="E4638" s="11" t="s">
        <v>97</v>
      </c>
      <c r="F4638" s="13" t="s">
        <v>107</v>
      </c>
      <c r="G4638" s="13" t="s">
        <v>608</v>
      </c>
      <c r="H4638" s="11" t="s">
        <v>7269</v>
      </c>
      <c r="I4638" s="68"/>
      <c r="J4638" s="68"/>
      <c r="K4638" s="68"/>
      <c r="L4638" s="68"/>
      <c r="M4638" s="68"/>
      <c r="N4638" s="68"/>
      <c r="O4638" s="31" t="s">
        <v>1899</v>
      </c>
      <c r="P4638" s="31">
        <v>0.88500000000000001</v>
      </c>
    </row>
    <row r="4639" spans="1:16" s="12" customFormat="1" x14ac:dyDescent="0.35">
      <c r="A4639" s="2" t="s">
        <v>342</v>
      </c>
      <c r="B4639" s="27">
        <v>2</v>
      </c>
      <c r="C4639" s="2" t="s">
        <v>392</v>
      </c>
      <c r="D4639" s="11" t="s">
        <v>754</v>
      </c>
      <c r="E4639" s="11" t="s">
        <v>97</v>
      </c>
      <c r="F4639" s="13" t="s">
        <v>107</v>
      </c>
      <c r="G4639" s="13" t="s">
        <v>608</v>
      </c>
      <c r="H4639" s="11" t="s">
        <v>7288</v>
      </c>
      <c r="I4639" s="68"/>
      <c r="J4639" s="68"/>
      <c r="K4639" s="68"/>
      <c r="L4639" s="68"/>
      <c r="M4639" s="68"/>
      <c r="N4639" s="68" t="s">
        <v>2040</v>
      </c>
      <c r="O4639" s="31" t="s">
        <v>5570</v>
      </c>
      <c r="P4639" s="31">
        <v>0.70799999999999996</v>
      </c>
    </row>
    <row r="4640" spans="1:16" s="12" customFormat="1" x14ac:dyDescent="0.35">
      <c r="A4640" s="2" t="s">
        <v>342</v>
      </c>
      <c r="B4640" s="27">
        <v>2</v>
      </c>
      <c r="C4640" s="2" t="s">
        <v>392</v>
      </c>
      <c r="D4640" s="11" t="s">
        <v>754</v>
      </c>
      <c r="E4640" s="11" t="s">
        <v>97</v>
      </c>
      <c r="F4640" s="13" t="s">
        <v>109</v>
      </c>
      <c r="G4640" s="13" t="s">
        <v>608</v>
      </c>
      <c r="H4640" s="11" t="s">
        <v>7269</v>
      </c>
      <c r="I4640" s="68"/>
      <c r="J4640" s="68"/>
      <c r="K4640" s="68"/>
      <c r="L4640" s="68"/>
      <c r="M4640" s="68"/>
      <c r="N4640" s="68"/>
      <c r="O4640" s="31" t="s">
        <v>1900</v>
      </c>
      <c r="P4640" s="31">
        <v>0.88500000000000001</v>
      </c>
    </row>
    <row r="4641" spans="1:16" s="12" customFormat="1" x14ac:dyDescent="0.35">
      <c r="A4641" s="2" t="s">
        <v>342</v>
      </c>
      <c r="B4641" s="27">
        <v>2</v>
      </c>
      <c r="C4641" s="2" t="s">
        <v>392</v>
      </c>
      <c r="D4641" s="11" t="s">
        <v>754</v>
      </c>
      <c r="E4641" s="11" t="s">
        <v>97</v>
      </c>
      <c r="F4641" s="13" t="s">
        <v>109</v>
      </c>
      <c r="G4641" s="13" t="s">
        <v>608</v>
      </c>
      <c r="H4641" s="11" t="s">
        <v>7288</v>
      </c>
      <c r="I4641" s="68"/>
      <c r="J4641" s="68"/>
      <c r="K4641" s="68"/>
      <c r="L4641" s="68"/>
      <c r="M4641" s="68"/>
      <c r="N4641" s="68" t="s">
        <v>2040</v>
      </c>
      <c r="O4641" s="31" t="s">
        <v>5571</v>
      </c>
      <c r="P4641" s="31">
        <v>0.70799999999999996</v>
      </c>
    </row>
    <row r="4642" spans="1:16" s="12" customFormat="1" x14ac:dyDescent="0.35">
      <c r="A4642" s="2" t="s">
        <v>342</v>
      </c>
      <c r="B4642" s="27">
        <v>2</v>
      </c>
      <c r="C4642" s="2" t="s">
        <v>392</v>
      </c>
      <c r="D4642" s="11" t="s">
        <v>754</v>
      </c>
      <c r="E4642" s="11" t="s">
        <v>97</v>
      </c>
      <c r="F4642" s="13" t="s">
        <v>110</v>
      </c>
      <c r="G4642" s="13" t="s">
        <v>608</v>
      </c>
      <c r="H4642" s="11" t="s">
        <v>7269</v>
      </c>
      <c r="I4642" s="68"/>
      <c r="J4642" s="68"/>
      <c r="K4642" s="68"/>
      <c r="L4642" s="68"/>
      <c r="M4642" s="68"/>
      <c r="N4642" s="68"/>
      <c r="O4642" s="31" t="s">
        <v>1901</v>
      </c>
      <c r="P4642" s="31">
        <v>1.552</v>
      </c>
    </row>
    <row r="4643" spans="1:16" s="12" customFormat="1" x14ac:dyDescent="0.35">
      <c r="A4643" s="2" t="s">
        <v>342</v>
      </c>
      <c r="B4643" s="27">
        <v>2</v>
      </c>
      <c r="C4643" s="2" t="s">
        <v>392</v>
      </c>
      <c r="D4643" s="11" t="s">
        <v>754</v>
      </c>
      <c r="E4643" s="11" t="s">
        <v>97</v>
      </c>
      <c r="F4643" s="13" t="s">
        <v>110</v>
      </c>
      <c r="G4643" s="13" t="s">
        <v>608</v>
      </c>
      <c r="H4643" s="11" t="s">
        <v>7288</v>
      </c>
      <c r="I4643" s="68"/>
      <c r="J4643" s="68"/>
      <c r="K4643" s="68"/>
      <c r="L4643" s="68"/>
      <c r="M4643" s="68"/>
      <c r="N4643" s="68" t="s">
        <v>2040</v>
      </c>
      <c r="O4643" s="31" t="s">
        <v>5572</v>
      </c>
      <c r="P4643" s="31">
        <v>1.242</v>
      </c>
    </row>
    <row r="4644" spans="1:16" s="12" customFormat="1" x14ac:dyDescent="0.35">
      <c r="A4644" s="2" t="s">
        <v>342</v>
      </c>
      <c r="B4644" s="27">
        <v>2</v>
      </c>
      <c r="C4644" s="2" t="s">
        <v>392</v>
      </c>
      <c r="D4644" s="11" t="s">
        <v>754</v>
      </c>
      <c r="E4644" s="11" t="s">
        <v>97</v>
      </c>
      <c r="F4644" s="13" t="s">
        <v>111</v>
      </c>
      <c r="G4644" s="13" t="s">
        <v>608</v>
      </c>
      <c r="H4644" s="11" t="s">
        <v>7269</v>
      </c>
      <c r="I4644" s="68"/>
      <c r="J4644" s="68"/>
      <c r="K4644" s="68"/>
      <c r="L4644" s="68"/>
      <c r="M4644" s="68"/>
      <c r="N4644" s="68"/>
      <c r="O4644" s="31" t="s">
        <v>1902</v>
      </c>
      <c r="P4644" s="31">
        <v>1.552</v>
      </c>
    </row>
    <row r="4645" spans="1:16" s="12" customFormat="1" x14ac:dyDescent="0.35">
      <c r="A4645" s="2" t="s">
        <v>342</v>
      </c>
      <c r="B4645" s="27">
        <v>2</v>
      </c>
      <c r="C4645" s="2" t="s">
        <v>392</v>
      </c>
      <c r="D4645" s="11" t="s">
        <v>754</v>
      </c>
      <c r="E4645" s="11" t="s">
        <v>97</v>
      </c>
      <c r="F4645" s="13" t="s">
        <v>111</v>
      </c>
      <c r="G4645" s="13" t="s">
        <v>608</v>
      </c>
      <c r="H4645" s="11" t="s">
        <v>7288</v>
      </c>
      <c r="I4645" s="68"/>
      <c r="J4645" s="68"/>
      <c r="K4645" s="68"/>
      <c r="L4645" s="68"/>
      <c r="M4645" s="68"/>
      <c r="N4645" s="68" t="s">
        <v>2040</v>
      </c>
      <c r="O4645" s="31" t="s">
        <v>5573</v>
      </c>
      <c r="P4645" s="31">
        <v>1.242</v>
      </c>
    </row>
    <row r="4646" spans="1:16" s="12" customFormat="1" x14ac:dyDescent="0.35">
      <c r="A4646" s="2" t="s">
        <v>342</v>
      </c>
      <c r="B4646" s="27">
        <v>2</v>
      </c>
      <c r="C4646" s="2" t="s">
        <v>392</v>
      </c>
      <c r="D4646" s="11" t="s">
        <v>754</v>
      </c>
      <c r="E4646" s="11" t="s">
        <v>97</v>
      </c>
      <c r="F4646" s="13" t="s">
        <v>112</v>
      </c>
      <c r="G4646" s="13" t="s">
        <v>608</v>
      </c>
      <c r="H4646" s="11" t="s">
        <v>7269</v>
      </c>
      <c r="I4646" s="68"/>
      <c r="J4646" s="68"/>
      <c r="K4646" s="68"/>
      <c r="L4646" s="68"/>
      <c r="M4646" s="68"/>
      <c r="N4646" s="68"/>
      <c r="O4646" s="31" t="s">
        <v>1903</v>
      </c>
      <c r="P4646" s="31">
        <v>1.552</v>
      </c>
    </row>
    <row r="4647" spans="1:16" s="12" customFormat="1" x14ac:dyDescent="0.35">
      <c r="A4647" s="2" t="s">
        <v>342</v>
      </c>
      <c r="B4647" s="27">
        <v>2</v>
      </c>
      <c r="C4647" s="2" t="s">
        <v>392</v>
      </c>
      <c r="D4647" s="11" t="s">
        <v>754</v>
      </c>
      <c r="E4647" s="11" t="s">
        <v>97</v>
      </c>
      <c r="F4647" s="13" t="s">
        <v>112</v>
      </c>
      <c r="G4647" s="13" t="s">
        <v>608</v>
      </c>
      <c r="H4647" s="11" t="s">
        <v>7288</v>
      </c>
      <c r="I4647" s="68"/>
      <c r="J4647" s="68"/>
      <c r="K4647" s="68"/>
      <c r="L4647" s="68"/>
      <c r="M4647" s="68"/>
      <c r="N4647" s="68" t="s">
        <v>2040</v>
      </c>
      <c r="O4647" s="31" t="s">
        <v>5574</v>
      </c>
      <c r="P4647" s="31">
        <v>1.242</v>
      </c>
    </row>
    <row r="4648" spans="1:16" s="12" customFormat="1" x14ac:dyDescent="0.35">
      <c r="A4648" s="2" t="s">
        <v>342</v>
      </c>
      <c r="B4648" s="27">
        <v>2</v>
      </c>
      <c r="C4648" s="2" t="s">
        <v>392</v>
      </c>
      <c r="D4648" s="11" t="s">
        <v>754</v>
      </c>
      <c r="E4648" s="11" t="s">
        <v>97</v>
      </c>
      <c r="F4648" s="13" t="s">
        <v>113</v>
      </c>
      <c r="G4648" s="13" t="s">
        <v>608</v>
      </c>
      <c r="H4648" s="11" t="s">
        <v>7269</v>
      </c>
      <c r="I4648" s="68"/>
      <c r="J4648" s="68"/>
      <c r="K4648" s="68"/>
      <c r="L4648" s="68"/>
      <c r="M4648" s="68"/>
      <c r="N4648" s="68"/>
      <c r="O4648" s="31" t="s">
        <v>1904</v>
      </c>
      <c r="P4648" s="31">
        <v>3.5670000000000002</v>
      </c>
    </row>
    <row r="4649" spans="1:16" s="12" customFormat="1" x14ac:dyDescent="0.35">
      <c r="A4649" s="2" t="s">
        <v>342</v>
      </c>
      <c r="B4649" s="27">
        <v>2</v>
      </c>
      <c r="C4649" s="2" t="s">
        <v>392</v>
      </c>
      <c r="D4649" s="11" t="s">
        <v>754</v>
      </c>
      <c r="E4649" s="11" t="s">
        <v>97</v>
      </c>
      <c r="F4649" s="13" t="s">
        <v>113</v>
      </c>
      <c r="G4649" s="13" t="s">
        <v>608</v>
      </c>
      <c r="H4649" s="11" t="s">
        <v>7288</v>
      </c>
      <c r="I4649" s="68"/>
      <c r="J4649" s="68"/>
      <c r="K4649" s="68"/>
      <c r="L4649" s="68"/>
      <c r="M4649" s="68"/>
      <c r="N4649" s="68" t="s">
        <v>2040</v>
      </c>
      <c r="O4649" s="31" t="s">
        <v>5575</v>
      </c>
      <c r="P4649" s="31">
        <v>2.8540000000000001</v>
      </c>
    </row>
    <row r="4650" spans="1:16" s="12" customFormat="1" x14ac:dyDescent="0.35">
      <c r="A4650" s="2" t="s">
        <v>342</v>
      </c>
      <c r="B4650" s="27">
        <v>2</v>
      </c>
      <c r="C4650" s="2" t="s">
        <v>392</v>
      </c>
      <c r="D4650" s="11" t="s">
        <v>754</v>
      </c>
      <c r="E4650" s="11" t="s">
        <v>97</v>
      </c>
      <c r="F4650" s="13" t="s">
        <v>114</v>
      </c>
      <c r="G4650" s="13" t="s">
        <v>608</v>
      </c>
      <c r="H4650" s="11" t="s">
        <v>7269</v>
      </c>
      <c r="I4650" s="68"/>
      <c r="J4650" s="68"/>
      <c r="K4650" s="68"/>
      <c r="L4650" s="68"/>
      <c r="M4650" s="68"/>
      <c r="N4650" s="68"/>
      <c r="O4650" s="31" t="s">
        <v>1905</v>
      </c>
      <c r="P4650" s="31">
        <v>3.5670000000000002</v>
      </c>
    </row>
    <row r="4651" spans="1:16" s="12" customFormat="1" x14ac:dyDescent="0.35">
      <c r="A4651" s="2" t="s">
        <v>342</v>
      </c>
      <c r="B4651" s="27">
        <v>2</v>
      </c>
      <c r="C4651" s="2" t="s">
        <v>392</v>
      </c>
      <c r="D4651" s="11" t="s">
        <v>754</v>
      </c>
      <c r="E4651" s="11" t="s">
        <v>97</v>
      </c>
      <c r="F4651" s="13" t="s">
        <v>114</v>
      </c>
      <c r="G4651" s="13" t="s">
        <v>608</v>
      </c>
      <c r="H4651" s="11" t="s">
        <v>7288</v>
      </c>
      <c r="I4651" s="68"/>
      <c r="J4651" s="68"/>
      <c r="K4651" s="68"/>
      <c r="L4651" s="68"/>
      <c r="M4651" s="68"/>
      <c r="N4651" s="68" t="s">
        <v>2040</v>
      </c>
      <c r="O4651" s="31" t="s">
        <v>5576</v>
      </c>
      <c r="P4651" s="31">
        <v>2.8540000000000001</v>
      </c>
    </row>
    <row r="4652" spans="1:16" s="12" customFormat="1" x14ac:dyDescent="0.35">
      <c r="A4652" s="2" t="s">
        <v>342</v>
      </c>
      <c r="B4652" s="27">
        <v>2</v>
      </c>
      <c r="C4652" s="2" t="s">
        <v>392</v>
      </c>
      <c r="D4652" s="11" t="s">
        <v>754</v>
      </c>
      <c r="E4652" s="11" t="s">
        <v>97</v>
      </c>
      <c r="F4652" s="13" t="s">
        <v>102</v>
      </c>
      <c r="G4652" s="13" t="s">
        <v>608</v>
      </c>
      <c r="H4652" s="11" t="s">
        <v>7269</v>
      </c>
      <c r="I4652" s="68"/>
      <c r="J4652" s="68"/>
      <c r="K4652" s="68"/>
      <c r="L4652" s="68"/>
      <c r="M4652" s="68"/>
      <c r="N4652" s="68"/>
      <c r="O4652" s="31" t="s">
        <v>1906</v>
      </c>
      <c r="P4652" s="31">
        <v>3.5670000000000002</v>
      </c>
    </row>
    <row r="4653" spans="1:16" s="12" customFormat="1" x14ac:dyDescent="0.35">
      <c r="A4653" s="2" t="s">
        <v>342</v>
      </c>
      <c r="B4653" s="27">
        <v>2</v>
      </c>
      <c r="C4653" s="2" t="s">
        <v>392</v>
      </c>
      <c r="D4653" s="11" t="s">
        <v>754</v>
      </c>
      <c r="E4653" s="11" t="s">
        <v>97</v>
      </c>
      <c r="F4653" s="13" t="s">
        <v>102</v>
      </c>
      <c r="G4653" s="13" t="s">
        <v>608</v>
      </c>
      <c r="H4653" s="11" t="s">
        <v>7288</v>
      </c>
      <c r="I4653" s="68"/>
      <c r="J4653" s="68"/>
      <c r="K4653" s="68"/>
      <c r="L4653" s="68"/>
      <c r="M4653" s="68"/>
      <c r="N4653" s="68" t="s">
        <v>2040</v>
      </c>
      <c r="O4653" s="31" t="s">
        <v>5577</v>
      </c>
      <c r="P4653" s="31">
        <v>2.8540000000000001</v>
      </c>
    </row>
    <row r="4654" spans="1:16" s="12" customFormat="1" x14ac:dyDescent="0.35">
      <c r="A4654" s="2" t="s">
        <v>342</v>
      </c>
      <c r="B4654" s="27">
        <v>2</v>
      </c>
      <c r="C4654" s="2" t="s">
        <v>392</v>
      </c>
      <c r="D4654" s="11" t="s">
        <v>393</v>
      </c>
      <c r="E4654" s="11"/>
      <c r="F4654" s="11" t="s">
        <v>252</v>
      </c>
      <c r="G4654" s="11" t="s">
        <v>99</v>
      </c>
      <c r="H4654" s="11" t="s">
        <v>7269</v>
      </c>
      <c r="I4654" s="68"/>
      <c r="J4654" s="68"/>
      <c r="K4654" s="68"/>
      <c r="L4654" s="68"/>
      <c r="M4654" s="68"/>
      <c r="N4654" s="68"/>
      <c r="O4654" s="31" t="s">
        <v>1907</v>
      </c>
      <c r="P4654" s="31">
        <v>1E-3</v>
      </c>
    </row>
    <row r="4655" spans="1:16" s="12" customFormat="1" x14ac:dyDescent="0.35">
      <c r="A4655" s="2" t="s">
        <v>342</v>
      </c>
      <c r="B4655" s="27">
        <v>2</v>
      </c>
      <c r="C4655" s="2" t="s">
        <v>392</v>
      </c>
      <c r="D4655" s="11" t="s">
        <v>393</v>
      </c>
      <c r="E4655" s="11"/>
      <c r="F4655" s="11" t="s">
        <v>252</v>
      </c>
      <c r="G4655" s="11" t="s">
        <v>99</v>
      </c>
      <c r="H4655" s="11" t="s">
        <v>7279</v>
      </c>
      <c r="I4655" s="68"/>
      <c r="J4655" s="68"/>
      <c r="K4655" s="68"/>
      <c r="L4655" s="68"/>
      <c r="M4655" s="68" t="s">
        <v>2040</v>
      </c>
      <c r="N4655" s="68"/>
      <c r="O4655" s="31" t="s">
        <v>5578</v>
      </c>
      <c r="P4655" s="31">
        <v>1E-3</v>
      </c>
    </row>
    <row r="4656" spans="1:16" s="12" customFormat="1" x14ac:dyDescent="0.35">
      <c r="A4656" s="2" t="s">
        <v>342</v>
      </c>
      <c r="B4656" s="27">
        <v>2</v>
      </c>
      <c r="C4656" s="2" t="s">
        <v>392</v>
      </c>
      <c r="D4656" s="11" t="s">
        <v>393</v>
      </c>
      <c r="E4656" s="11"/>
      <c r="F4656" s="11" t="s">
        <v>252</v>
      </c>
      <c r="G4656" s="11" t="s">
        <v>99</v>
      </c>
      <c r="H4656" s="11" t="s">
        <v>7288</v>
      </c>
      <c r="I4656" s="68"/>
      <c r="J4656" s="68"/>
      <c r="K4656" s="68"/>
      <c r="L4656" s="68"/>
      <c r="M4656" s="68"/>
      <c r="N4656" s="68" t="s">
        <v>2040</v>
      </c>
      <c r="O4656" s="31" t="s">
        <v>5579</v>
      </c>
      <c r="P4656" s="31">
        <v>1E-3</v>
      </c>
    </row>
    <row r="4657" spans="1:16" s="12" customFormat="1" x14ac:dyDescent="0.35">
      <c r="A4657" s="2" t="s">
        <v>342</v>
      </c>
      <c r="B4657" s="27">
        <v>2</v>
      </c>
      <c r="C4657" s="2" t="s">
        <v>392</v>
      </c>
      <c r="D4657" s="11" t="s">
        <v>393</v>
      </c>
      <c r="E4657" s="11"/>
      <c r="F4657" s="11" t="s">
        <v>252</v>
      </c>
      <c r="G4657" s="11" t="s">
        <v>99</v>
      </c>
      <c r="H4657" s="11" t="s">
        <v>7276</v>
      </c>
      <c r="I4657" s="68"/>
      <c r="J4657" s="68"/>
      <c r="K4657" s="68"/>
      <c r="L4657" s="68"/>
      <c r="M4657" s="68" t="s">
        <v>2040</v>
      </c>
      <c r="N4657" s="68" t="s">
        <v>2040</v>
      </c>
      <c r="O4657" s="31" t="s">
        <v>5580</v>
      </c>
      <c r="P4657" s="31">
        <v>1E-3</v>
      </c>
    </row>
    <row r="4658" spans="1:16" s="12" customFormat="1" x14ac:dyDescent="0.35">
      <c r="A4658" s="2" t="s">
        <v>342</v>
      </c>
      <c r="B4658" s="27">
        <v>2</v>
      </c>
      <c r="C4658" s="2" t="s">
        <v>392</v>
      </c>
      <c r="D4658" s="11" t="s">
        <v>393</v>
      </c>
      <c r="E4658" s="11"/>
      <c r="F4658" s="11" t="s">
        <v>252</v>
      </c>
      <c r="G4658" s="11" t="s">
        <v>659</v>
      </c>
      <c r="H4658" s="11" t="s">
        <v>7269</v>
      </c>
      <c r="I4658" s="68"/>
      <c r="J4658" s="68"/>
      <c r="K4658" s="68"/>
      <c r="L4658" s="68"/>
      <c r="M4658" s="68"/>
      <c r="N4658" s="68"/>
      <c r="O4658" s="31" t="s">
        <v>1908</v>
      </c>
      <c r="P4658" s="31">
        <v>1E-3</v>
      </c>
    </row>
    <row r="4659" spans="1:16" s="12" customFormat="1" x14ac:dyDescent="0.35">
      <c r="A4659" s="2" t="s">
        <v>342</v>
      </c>
      <c r="B4659" s="27">
        <v>2</v>
      </c>
      <c r="C4659" s="2" t="s">
        <v>392</v>
      </c>
      <c r="D4659" s="11" t="s">
        <v>393</v>
      </c>
      <c r="E4659" s="11"/>
      <c r="F4659" s="11" t="s">
        <v>252</v>
      </c>
      <c r="G4659" s="11" t="s">
        <v>659</v>
      </c>
      <c r="H4659" s="11" t="s">
        <v>7279</v>
      </c>
      <c r="I4659" s="68"/>
      <c r="J4659" s="68"/>
      <c r="K4659" s="68"/>
      <c r="L4659" s="68"/>
      <c r="M4659" s="68" t="s">
        <v>2040</v>
      </c>
      <c r="N4659" s="68"/>
      <c r="O4659" s="31" t="s">
        <v>5581</v>
      </c>
      <c r="P4659" s="31">
        <v>1E-3</v>
      </c>
    </row>
    <row r="4660" spans="1:16" s="12" customFormat="1" x14ac:dyDescent="0.35">
      <c r="A4660" s="2" t="s">
        <v>342</v>
      </c>
      <c r="B4660" s="27">
        <v>2</v>
      </c>
      <c r="C4660" s="2" t="s">
        <v>392</v>
      </c>
      <c r="D4660" s="11" t="s">
        <v>393</v>
      </c>
      <c r="E4660" s="11"/>
      <c r="F4660" s="11" t="s">
        <v>252</v>
      </c>
      <c r="G4660" s="11" t="s">
        <v>659</v>
      </c>
      <c r="H4660" s="11" t="s">
        <v>7288</v>
      </c>
      <c r="I4660" s="68"/>
      <c r="J4660" s="68"/>
      <c r="K4660" s="68"/>
      <c r="L4660" s="68"/>
      <c r="M4660" s="68"/>
      <c r="N4660" s="68" t="s">
        <v>2040</v>
      </c>
      <c r="O4660" s="31" t="s">
        <v>5582</v>
      </c>
      <c r="P4660" s="31">
        <v>1E-3</v>
      </c>
    </row>
    <row r="4661" spans="1:16" s="12" customFormat="1" x14ac:dyDescent="0.35">
      <c r="A4661" s="2" t="s">
        <v>342</v>
      </c>
      <c r="B4661" s="27">
        <v>2</v>
      </c>
      <c r="C4661" s="2" t="s">
        <v>392</v>
      </c>
      <c r="D4661" s="11" t="s">
        <v>393</v>
      </c>
      <c r="E4661" s="11"/>
      <c r="F4661" s="11" t="s">
        <v>252</v>
      </c>
      <c r="G4661" s="11" t="s">
        <v>659</v>
      </c>
      <c r="H4661" s="11" t="s">
        <v>7276</v>
      </c>
      <c r="I4661" s="68"/>
      <c r="J4661" s="68"/>
      <c r="K4661" s="68"/>
      <c r="L4661" s="68"/>
      <c r="M4661" s="68" t="s">
        <v>2040</v>
      </c>
      <c r="N4661" s="68" t="s">
        <v>2040</v>
      </c>
      <c r="O4661" s="31" t="s">
        <v>5583</v>
      </c>
      <c r="P4661" s="31">
        <v>1E-3</v>
      </c>
    </row>
    <row r="4662" spans="1:16" s="12" customFormat="1" x14ac:dyDescent="0.35">
      <c r="A4662" s="2" t="s">
        <v>342</v>
      </c>
      <c r="B4662" s="27">
        <v>2</v>
      </c>
      <c r="C4662" s="2" t="s">
        <v>392</v>
      </c>
      <c r="D4662" s="11" t="s">
        <v>393</v>
      </c>
      <c r="E4662" s="11"/>
      <c r="F4662" s="11" t="s">
        <v>253</v>
      </c>
      <c r="G4662" s="11" t="s">
        <v>99</v>
      </c>
      <c r="H4662" s="11" t="s">
        <v>7269</v>
      </c>
      <c r="I4662" s="68"/>
      <c r="J4662" s="68"/>
      <c r="K4662" s="68"/>
      <c r="L4662" s="68"/>
      <c r="M4662" s="68"/>
      <c r="N4662" s="68"/>
      <c r="O4662" s="31" t="s">
        <v>1909</v>
      </c>
      <c r="P4662" s="31">
        <v>2E-3</v>
      </c>
    </row>
    <row r="4663" spans="1:16" s="12" customFormat="1" x14ac:dyDescent="0.35">
      <c r="A4663" s="2" t="s">
        <v>342</v>
      </c>
      <c r="B4663" s="27">
        <v>2</v>
      </c>
      <c r="C4663" s="2" t="s">
        <v>392</v>
      </c>
      <c r="D4663" s="11" t="s">
        <v>393</v>
      </c>
      <c r="E4663" s="11"/>
      <c r="F4663" s="11" t="s">
        <v>253</v>
      </c>
      <c r="G4663" s="11" t="s">
        <v>99</v>
      </c>
      <c r="H4663" s="11" t="s">
        <v>7279</v>
      </c>
      <c r="I4663" s="68"/>
      <c r="J4663" s="68"/>
      <c r="K4663" s="68"/>
      <c r="L4663" s="68"/>
      <c r="M4663" s="68" t="s">
        <v>2040</v>
      </c>
      <c r="N4663" s="68"/>
      <c r="O4663" s="31" t="s">
        <v>5584</v>
      </c>
      <c r="P4663" s="31">
        <v>2E-3</v>
      </c>
    </row>
    <row r="4664" spans="1:16" s="12" customFormat="1" x14ac:dyDescent="0.35">
      <c r="A4664" s="2" t="s">
        <v>342</v>
      </c>
      <c r="B4664" s="27">
        <v>2</v>
      </c>
      <c r="C4664" s="2" t="s">
        <v>392</v>
      </c>
      <c r="D4664" s="11" t="s">
        <v>393</v>
      </c>
      <c r="E4664" s="11"/>
      <c r="F4664" s="11" t="s">
        <v>253</v>
      </c>
      <c r="G4664" s="11" t="s">
        <v>99</v>
      </c>
      <c r="H4664" s="11" t="s">
        <v>7288</v>
      </c>
      <c r="I4664" s="68"/>
      <c r="J4664" s="68"/>
      <c r="K4664" s="68"/>
      <c r="L4664" s="68"/>
      <c r="M4664" s="68"/>
      <c r="N4664" s="68" t="s">
        <v>2040</v>
      </c>
      <c r="O4664" s="31" t="s">
        <v>5585</v>
      </c>
      <c r="P4664" s="31">
        <v>2E-3</v>
      </c>
    </row>
    <row r="4665" spans="1:16" s="12" customFormat="1" x14ac:dyDescent="0.35">
      <c r="A4665" s="2" t="s">
        <v>342</v>
      </c>
      <c r="B4665" s="27">
        <v>2</v>
      </c>
      <c r="C4665" s="2" t="s">
        <v>392</v>
      </c>
      <c r="D4665" s="11" t="s">
        <v>393</v>
      </c>
      <c r="E4665" s="11"/>
      <c r="F4665" s="11" t="s">
        <v>253</v>
      </c>
      <c r="G4665" s="11" t="s">
        <v>99</v>
      </c>
      <c r="H4665" s="11" t="s">
        <v>7276</v>
      </c>
      <c r="I4665" s="68"/>
      <c r="J4665" s="68"/>
      <c r="K4665" s="68"/>
      <c r="L4665" s="68"/>
      <c r="M4665" s="68" t="s">
        <v>2040</v>
      </c>
      <c r="N4665" s="68" t="s">
        <v>2040</v>
      </c>
      <c r="O4665" s="31" t="s">
        <v>5586</v>
      </c>
      <c r="P4665" s="31">
        <v>1E-3</v>
      </c>
    </row>
    <row r="4666" spans="1:16" s="12" customFormat="1" x14ac:dyDescent="0.35">
      <c r="A4666" s="2" t="s">
        <v>342</v>
      </c>
      <c r="B4666" s="27">
        <v>2</v>
      </c>
      <c r="C4666" s="2" t="s">
        <v>392</v>
      </c>
      <c r="D4666" s="11" t="s">
        <v>393</v>
      </c>
      <c r="E4666" s="11"/>
      <c r="F4666" s="11" t="s">
        <v>253</v>
      </c>
      <c r="G4666" s="11" t="s">
        <v>659</v>
      </c>
      <c r="H4666" s="11" t="s">
        <v>7269</v>
      </c>
      <c r="I4666" s="68"/>
      <c r="J4666" s="68"/>
      <c r="K4666" s="68"/>
      <c r="L4666" s="68"/>
      <c r="M4666" s="68"/>
      <c r="N4666" s="68"/>
      <c r="O4666" s="31" t="s">
        <v>1910</v>
      </c>
      <c r="P4666" s="31">
        <v>3.0000000000000001E-3</v>
      </c>
    </row>
    <row r="4667" spans="1:16" s="12" customFormat="1" x14ac:dyDescent="0.35">
      <c r="A4667" s="2" t="s">
        <v>342</v>
      </c>
      <c r="B4667" s="27">
        <v>2</v>
      </c>
      <c r="C4667" s="2" t="s">
        <v>392</v>
      </c>
      <c r="D4667" s="11" t="s">
        <v>393</v>
      </c>
      <c r="E4667" s="11"/>
      <c r="F4667" s="11" t="s">
        <v>253</v>
      </c>
      <c r="G4667" s="11" t="s">
        <v>659</v>
      </c>
      <c r="H4667" s="11" t="s">
        <v>7279</v>
      </c>
      <c r="I4667" s="68"/>
      <c r="J4667" s="68"/>
      <c r="K4667" s="68"/>
      <c r="L4667" s="68"/>
      <c r="M4667" s="68" t="s">
        <v>2040</v>
      </c>
      <c r="N4667" s="68"/>
      <c r="O4667" s="31" t="s">
        <v>5587</v>
      </c>
      <c r="P4667" s="31">
        <v>2E-3</v>
      </c>
    </row>
    <row r="4668" spans="1:16" s="12" customFormat="1" x14ac:dyDescent="0.35">
      <c r="A4668" s="2" t="s">
        <v>342</v>
      </c>
      <c r="B4668" s="27">
        <v>2</v>
      </c>
      <c r="C4668" s="2" t="s">
        <v>392</v>
      </c>
      <c r="D4668" s="11" t="s">
        <v>393</v>
      </c>
      <c r="E4668" s="11"/>
      <c r="F4668" s="11" t="s">
        <v>253</v>
      </c>
      <c r="G4668" s="11" t="s">
        <v>659</v>
      </c>
      <c r="H4668" s="11" t="s">
        <v>7288</v>
      </c>
      <c r="I4668" s="68"/>
      <c r="J4668" s="68"/>
      <c r="K4668" s="68"/>
      <c r="L4668" s="68"/>
      <c r="M4668" s="68"/>
      <c r="N4668" s="68" t="s">
        <v>2040</v>
      </c>
      <c r="O4668" s="31" t="s">
        <v>5588</v>
      </c>
      <c r="P4668" s="31">
        <v>2E-3</v>
      </c>
    </row>
    <row r="4669" spans="1:16" s="12" customFormat="1" x14ac:dyDescent="0.35">
      <c r="A4669" s="2" t="s">
        <v>342</v>
      </c>
      <c r="B4669" s="27">
        <v>2</v>
      </c>
      <c r="C4669" s="2" t="s">
        <v>392</v>
      </c>
      <c r="D4669" s="11" t="s">
        <v>393</v>
      </c>
      <c r="E4669" s="11"/>
      <c r="F4669" s="11" t="s">
        <v>253</v>
      </c>
      <c r="G4669" s="11" t="s">
        <v>659</v>
      </c>
      <c r="H4669" s="11" t="s">
        <v>7276</v>
      </c>
      <c r="I4669" s="68"/>
      <c r="J4669" s="68"/>
      <c r="K4669" s="68"/>
      <c r="L4669" s="68"/>
      <c r="M4669" s="68" t="s">
        <v>2040</v>
      </c>
      <c r="N4669" s="68" t="s">
        <v>2040</v>
      </c>
      <c r="O4669" s="31" t="s">
        <v>5589</v>
      </c>
      <c r="P4669" s="31">
        <v>2E-3</v>
      </c>
    </row>
    <row r="4670" spans="1:16" s="12" customFormat="1" x14ac:dyDescent="0.35">
      <c r="A4670" s="2" t="s">
        <v>342</v>
      </c>
      <c r="B4670" s="27">
        <v>2</v>
      </c>
      <c r="C4670" s="2" t="s">
        <v>392</v>
      </c>
      <c r="D4670" s="11" t="s">
        <v>393</v>
      </c>
      <c r="E4670" s="11"/>
      <c r="F4670" s="11" t="s">
        <v>254</v>
      </c>
      <c r="G4670" s="11" t="s">
        <v>99</v>
      </c>
      <c r="H4670" s="11" t="s">
        <v>7269</v>
      </c>
      <c r="I4670" s="68"/>
      <c r="J4670" s="68"/>
      <c r="K4670" s="68"/>
      <c r="L4670" s="68"/>
      <c r="M4670" s="68"/>
      <c r="N4670" s="68"/>
      <c r="O4670" s="31" t="s">
        <v>1911</v>
      </c>
      <c r="P4670" s="31">
        <v>3.0000000000000001E-3</v>
      </c>
    </row>
    <row r="4671" spans="1:16" s="12" customFormat="1" x14ac:dyDescent="0.35">
      <c r="A4671" s="2" t="s">
        <v>342</v>
      </c>
      <c r="B4671" s="27">
        <v>2</v>
      </c>
      <c r="C4671" s="2" t="s">
        <v>392</v>
      </c>
      <c r="D4671" s="11" t="s">
        <v>393</v>
      </c>
      <c r="E4671" s="11"/>
      <c r="F4671" s="11" t="s">
        <v>254</v>
      </c>
      <c r="G4671" s="11" t="s">
        <v>99</v>
      </c>
      <c r="H4671" s="11" t="s">
        <v>7279</v>
      </c>
      <c r="I4671" s="68"/>
      <c r="J4671" s="68"/>
      <c r="K4671" s="68"/>
      <c r="L4671" s="68"/>
      <c r="M4671" s="68" t="s">
        <v>2040</v>
      </c>
      <c r="N4671" s="68"/>
      <c r="O4671" s="31" t="s">
        <v>5590</v>
      </c>
      <c r="P4671" s="31">
        <v>2E-3</v>
      </c>
    </row>
    <row r="4672" spans="1:16" s="12" customFormat="1" x14ac:dyDescent="0.35">
      <c r="A4672" s="2" t="s">
        <v>342</v>
      </c>
      <c r="B4672" s="27">
        <v>2</v>
      </c>
      <c r="C4672" s="2" t="s">
        <v>392</v>
      </c>
      <c r="D4672" s="11" t="s">
        <v>393</v>
      </c>
      <c r="E4672" s="11"/>
      <c r="F4672" s="11" t="s">
        <v>254</v>
      </c>
      <c r="G4672" s="11" t="s">
        <v>99</v>
      </c>
      <c r="H4672" s="11" t="s">
        <v>7288</v>
      </c>
      <c r="I4672" s="68"/>
      <c r="J4672" s="68"/>
      <c r="K4672" s="68"/>
      <c r="L4672" s="68"/>
      <c r="M4672" s="68"/>
      <c r="N4672" s="68" t="s">
        <v>2040</v>
      </c>
      <c r="O4672" s="31" t="s">
        <v>5591</v>
      </c>
      <c r="P4672" s="31">
        <v>2E-3</v>
      </c>
    </row>
    <row r="4673" spans="1:16" s="12" customFormat="1" x14ac:dyDescent="0.35">
      <c r="A4673" s="2" t="s">
        <v>342</v>
      </c>
      <c r="B4673" s="27">
        <v>2</v>
      </c>
      <c r="C4673" s="2" t="s">
        <v>392</v>
      </c>
      <c r="D4673" s="11" t="s">
        <v>393</v>
      </c>
      <c r="E4673" s="11"/>
      <c r="F4673" s="11" t="s">
        <v>254</v>
      </c>
      <c r="G4673" s="11" t="s">
        <v>99</v>
      </c>
      <c r="H4673" s="11" t="s">
        <v>7276</v>
      </c>
      <c r="I4673" s="68"/>
      <c r="J4673" s="68"/>
      <c r="K4673" s="68"/>
      <c r="L4673" s="68"/>
      <c r="M4673" s="68" t="s">
        <v>2040</v>
      </c>
      <c r="N4673" s="68" t="s">
        <v>2040</v>
      </c>
      <c r="O4673" s="31" t="s">
        <v>5592</v>
      </c>
      <c r="P4673" s="31">
        <v>2E-3</v>
      </c>
    </row>
    <row r="4674" spans="1:16" s="12" customFormat="1" x14ac:dyDescent="0.35">
      <c r="A4674" s="2" t="s">
        <v>342</v>
      </c>
      <c r="B4674" s="27">
        <v>2</v>
      </c>
      <c r="C4674" s="2" t="s">
        <v>392</v>
      </c>
      <c r="D4674" s="11" t="s">
        <v>393</v>
      </c>
      <c r="E4674" s="11"/>
      <c r="F4674" s="11" t="s">
        <v>254</v>
      </c>
      <c r="G4674" s="11" t="s">
        <v>659</v>
      </c>
      <c r="H4674" s="11" t="s">
        <v>7269</v>
      </c>
      <c r="I4674" s="68"/>
      <c r="J4674" s="68"/>
      <c r="K4674" s="68"/>
      <c r="L4674" s="68"/>
      <c r="M4674" s="68"/>
      <c r="N4674" s="68"/>
      <c r="O4674" s="31" t="s">
        <v>1912</v>
      </c>
      <c r="P4674" s="31">
        <v>4.0000000000000001E-3</v>
      </c>
    </row>
    <row r="4675" spans="1:16" s="12" customFormat="1" x14ac:dyDescent="0.35">
      <c r="A4675" s="2" t="s">
        <v>342</v>
      </c>
      <c r="B4675" s="27">
        <v>2</v>
      </c>
      <c r="C4675" s="2" t="s">
        <v>392</v>
      </c>
      <c r="D4675" s="11" t="s">
        <v>393</v>
      </c>
      <c r="E4675" s="11"/>
      <c r="F4675" s="11" t="s">
        <v>254</v>
      </c>
      <c r="G4675" s="11" t="s">
        <v>659</v>
      </c>
      <c r="H4675" s="11" t="s">
        <v>7279</v>
      </c>
      <c r="I4675" s="68"/>
      <c r="J4675" s="68"/>
      <c r="K4675" s="68"/>
      <c r="L4675" s="68"/>
      <c r="M4675" s="68" t="s">
        <v>2040</v>
      </c>
      <c r="N4675" s="68"/>
      <c r="O4675" s="31" t="s">
        <v>5593</v>
      </c>
      <c r="P4675" s="31">
        <v>3.0000000000000001E-3</v>
      </c>
    </row>
    <row r="4676" spans="1:16" s="12" customFormat="1" x14ac:dyDescent="0.35">
      <c r="A4676" s="2" t="s">
        <v>342</v>
      </c>
      <c r="B4676" s="27">
        <v>2</v>
      </c>
      <c r="C4676" s="2" t="s">
        <v>392</v>
      </c>
      <c r="D4676" s="11" t="s">
        <v>393</v>
      </c>
      <c r="E4676" s="11"/>
      <c r="F4676" s="11" t="s">
        <v>254</v>
      </c>
      <c r="G4676" s="11" t="s">
        <v>659</v>
      </c>
      <c r="H4676" s="11" t="s">
        <v>7288</v>
      </c>
      <c r="I4676" s="68"/>
      <c r="J4676" s="68"/>
      <c r="K4676" s="68"/>
      <c r="L4676" s="68"/>
      <c r="M4676" s="68"/>
      <c r="N4676" s="68" t="s">
        <v>2040</v>
      </c>
      <c r="O4676" s="31" t="s">
        <v>5594</v>
      </c>
      <c r="P4676" s="31">
        <v>3.0000000000000001E-3</v>
      </c>
    </row>
    <row r="4677" spans="1:16" s="12" customFormat="1" x14ac:dyDescent="0.35">
      <c r="A4677" s="2" t="s">
        <v>342</v>
      </c>
      <c r="B4677" s="27">
        <v>2</v>
      </c>
      <c r="C4677" s="2" t="s">
        <v>392</v>
      </c>
      <c r="D4677" s="11" t="s">
        <v>393</v>
      </c>
      <c r="E4677" s="11"/>
      <c r="F4677" s="11" t="s">
        <v>254</v>
      </c>
      <c r="G4677" s="11" t="s">
        <v>659</v>
      </c>
      <c r="H4677" s="11" t="s">
        <v>7276</v>
      </c>
      <c r="I4677" s="68"/>
      <c r="J4677" s="68"/>
      <c r="K4677" s="68"/>
      <c r="L4677" s="68"/>
      <c r="M4677" s="68" t="s">
        <v>2040</v>
      </c>
      <c r="N4677" s="68" t="s">
        <v>2040</v>
      </c>
      <c r="O4677" s="31" t="s">
        <v>5595</v>
      </c>
      <c r="P4677" s="31">
        <v>2E-3</v>
      </c>
    </row>
    <row r="4678" spans="1:16" s="12" customFormat="1" x14ac:dyDescent="0.35">
      <c r="A4678" s="2" t="s">
        <v>342</v>
      </c>
      <c r="B4678" s="27">
        <v>2</v>
      </c>
      <c r="C4678" s="2" t="s">
        <v>392</v>
      </c>
      <c r="D4678" s="11" t="s">
        <v>393</v>
      </c>
      <c r="E4678" s="11"/>
      <c r="F4678" s="11" t="s">
        <v>255</v>
      </c>
      <c r="G4678" s="11" t="s">
        <v>99</v>
      </c>
      <c r="H4678" s="11" t="s">
        <v>7269</v>
      </c>
      <c r="I4678" s="68"/>
      <c r="J4678" s="68"/>
      <c r="K4678" s="68"/>
      <c r="L4678" s="68"/>
      <c r="M4678" s="68"/>
      <c r="N4678" s="68"/>
      <c r="O4678" s="31" t="s">
        <v>1913</v>
      </c>
      <c r="P4678" s="31">
        <v>8.0000000000000002E-3</v>
      </c>
    </row>
    <row r="4679" spans="1:16" s="12" customFormat="1" x14ac:dyDescent="0.35">
      <c r="A4679" s="2" t="s">
        <v>342</v>
      </c>
      <c r="B4679" s="27">
        <v>2</v>
      </c>
      <c r="C4679" s="2" t="s">
        <v>392</v>
      </c>
      <c r="D4679" s="11" t="s">
        <v>393</v>
      </c>
      <c r="E4679" s="11"/>
      <c r="F4679" s="11" t="s">
        <v>255</v>
      </c>
      <c r="G4679" s="11" t="s">
        <v>99</v>
      </c>
      <c r="H4679" s="11" t="s">
        <v>7279</v>
      </c>
      <c r="I4679" s="68"/>
      <c r="J4679" s="68"/>
      <c r="K4679" s="68"/>
      <c r="L4679" s="68"/>
      <c r="M4679" s="68" t="s">
        <v>2040</v>
      </c>
      <c r="N4679" s="68"/>
      <c r="O4679" s="31" t="s">
        <v>5596</v>
      </c>
      <c r="P4679" s="31">
        <v>6.0000000000000001E-3</v>
      </c>
    </row>
    <row r="4680" spans="1:16" s="12" customFormat="1" x14ac:dyDescent="0.35">
      <c r="A4680" s="2" t="s">
        <v>342</v>
      </c>
      <c r="B4680" s="27">
        <v>2</v>
      </c>
      <c r="C4680" s="2" t="s">
        <v>392</v>
      </c>
      <c r="D4680" s="11" t="s">
        <v>393</v>
      </c>
      <c r="E4680" s="11"/>
      <c r="F4680" s="11" t="s">
        <v>255</v>
      </c>
      <c r="G4680" s="11" t="s">
        <v>99</v>
      </c>
      <c r="H4680" s="11" t="s">
        <v>7288</v>
      </c>
      <c r="I4680" s="68"/>
      <c r="J4680" s="68"/>
      <c r="K4680" s="68"/>
      <c r="L4680" s="68"/>
      <c r="M4680" s="68"/>
      <c r="N4680" s="68" t="s">
        <v>2040</v>
      </c>
      <c r="O4680" s="31" t="s">
        <v>5597</v>
      </c>
      <c r="P4680" s="31">
        <v>6.0000000000000001E-3</v>
      </c>
    </row>
    <row r="4681" spans="1:16" s="12" customFormat="1" x14ac:dyDescent="0.35">
      <c r="A4681" s="2" t="s">
        <v>342</v>
      </c>
      <c r="B4681" s="27">
        <v>2</v>
      </c>
      <c r="C4681" s="2" t="s">
        <v>392</v>
      </c>
      <c r="D4681" s="11" t="s">
        <v>393</v>
      </c>
      <c r="E4681" s="11"/>
      <c r="F4681" s="11" t="s">
        <v>255</v>
      </c>
      <c r="G4681" s="11" t="s">
        <v>99</v>
      </c>
      <c r="H4681" s="11" t="s">
        <v>7276</v>
      </c>
      <c r="I4681" s="68"/>
      <c r="J4681" s="68"/>
      <c r="K4681" s="68"/>
      <c r="L4681" s="68"/>
      <c r="M4681" s="68" t="s">
        <v>2040</v>
      </c>
      <c r="N4681" s="68" t="s">
        <v>2040</v>
      </c>
      <c r="O4681" s="31" t="s">
        <v>5598</v>
      </c>
      <c r="P4681" s="31">
        <v>5.0000000000000001E-3</v>
      </c>
    </row>
    <row r="4682" spans="1:16" s="12" customFormat="1" x14ac:dyDescent="0.35">
      <c r="A4682" s="2" t="s">
        <v>342</v>
      </c>
      <c r="B4682" s="27">
        <v>2</v>
      </c>
      <c r="C4682" s="2" t="s">
        <v>392</v>
      </c>
      <c r="D4682" s="11" t="s">
        <v>393</v>
      </c>
      <c r="E4682" s="11"/>
      <c r="F4682" s="11" t="s">
        <v>255</v>
      </c>
      <c r="G4682" s="11" t="s">
        <v>659</v>
      </c>
      <c r="H4682" s="11" t="s">
        <v>7269</v>
      </c>
      <c r="I4682" s="68"/>
      <c r="J4682" s="68"/>
      <c r="K4682" s="68"/>
      <c r="L4682" s="68"/>
      <c r="M4682" s="68"/>
      <c r="N4682" s="68"/>
      <c r="O4682" s="31" t="s">
        <v>1914</v>
      </c>
      <c r="P4682" s="31">
        <v>1.4999999999999999E-2</v>
      </c>
    </row>
    <row r="4683" spans="1:16" s="12" customFormat="1" x14ac:dyDescent="0.35">
      <c r="A4683" s="2" t="s">
        <v>342</v>
      </c>
      <c r="B4683" s="27">
        <v>2</v>
      </c>
      <c r="C4683" s="2" t="s">
        <v>392</v>
      </c>
      <c r="D4683" s="11" t="s">
        <v>393</v>
      </c>
      <c r="E4683" s="11"/>
      <c r="F4683" s="11" t="s">
        <v>255</v>
      </c>
      <c r="G4683" s="11" t="s">
        <v>659</v>
      </c>
      <c r="H4683" s="11" t="s">
        <v>7279</v>
      </c>
      <c r="I4683" s="68"/>
      <c r="J4683" s="68"/>
      <c r="K4683" s="68"/>
      <c r="L4683" s="68"/>
      <c r="M4683" s="68" t="s">
        <v>2040</v>
      </c>
      <c r="N4683" s="68"/>
      <c r="O4683" s="31" t="s">
        <v>5599</v>
      </c>
      <c r="P4683" s="31">
        <v>1.2E-2</v>
      </c>
    </row>
    <row r="4684" spans="1:16" s="12" customFormat="1" x14ac:dyDescent="0.35">
      <c r="A4684" s="2" t="s">
        <v>342</v>
      </c>
      <c r="B4684" s="27">
        <v>2</v>
      </c>
      <c r="C4684" s="2" t="s">
        <v>392</v>
      </c>
      <c r="D4684" s="11" t="s">
        <v>393</v>
      </c>
      <c r="E4684" s="11"/>
      <c r="F4684" s="11" t="s">
        <v>255</v>
      </c>
      <c r="G4684" s="11" t="s">
        <v>659</v>
      </c>
      <c r="H4684" s="11" t="s">
        <v>7288</v>
      </c>
      <c r="I4684" s="68"/>
      <c r="J4684" s="68"/>
      <c r="K4684" s="68"/>
      <c r="L4684" s="68"/>
      <c r="M4684" s="68"/>
      <c r="N4684" s="68" t="s">
        <v>2040</v>
      </c>
      <c r="O4684" s="31" t="s">
        <v>5600</v>
      </c>
      <c r="P4684" s="31">
        <v>1.2E-2</v>
      </c>
    </row>
    <row r="4685" spans="1:16" s="12" customFormat="1" x14ac:dyDescent="0.35">
      <c r="A4685" s="2" t="s">
        <v>342</v>
      </c>
      <c r="B4685" s="27">
        <v>2</v>
      </c>
      <c r="C4685" s="2" t="s">
        <v>392</v>
      </c>
      <c r="D4685" s="11" t="s">
        <v>393</v>
      </c>
      <c r="E4685" s="11"/>
      <c r="F4685" s="11" t="s">
        <v>255</v>
      </c>
      <c r="G4685" s="11" t="s">
        <v>659</v>
      </c>
      <c r="H4685" s="11" t="s">
        <v>7276</v>
      </c>
      <c r="I4685" s="68"/>
      <c r="J4685" s="68"/>
      <c r="K4685" s="68"/>
      <c r="L4685" s="68"/>
      <c r="M4685" s="68" t="s">
        <v>2040</v>
      </c>
      <c r="N4685" s="68" t="s">
        <v>2040</v>
      </c>
      <c r="O4685" s="31" t="s">
        <v>5601</v>
      </c>
      <c r="P4685" s="31">
        <v>8.9999999999999993E-3</v>
      </c>
    </row>
    <row r="4686" spans="1:16" s="12" customFormat="1" x14ac:dyDescent="0.35">
      <c r="A4686" s="2" t="s">
        <v>342</v>
      </c>
      <c r="B4686" s="27">
        <v>2</v>
      </c>
      <c r="C4686" s="2" t="s">
        <v>392</v>
      </c>
      <c r="D4686" s="11" t="s">
        <v>393</v>
      </c>
      <c r="E4686" s="11"/>
      <c r="F4686" s="11" t="s">
        <v>241</v>
      </c>
      <c r="G4686" s="11" t="s">
        <v>99</v>
      </c>
      <c r="H4686" s="11" t="s">
        <v>7269</v>
      </c>
      <c r="I4686" s="68"/>
      <c r="J4686" s="68"/>
      <c r="K4686" s="68"/>
      <c r="L4686" s="68"/>
      <c r="M4686" s="68"/>
      <c r="N4686" s="68"/>
      <c r="O4686" s="31" t="s">
        <v>1915</v>
      </c>
      <c r="P4686" s="31">
        <v>1.7000000000000001E-2</v>
      </c>
    </row>
    <row r="4687" spans="1:16" s="12" customFormat="1" x14ac:dyDescent="0.35">
      <c r="A4687" s="2" t="s">
        <v>342</v>
      </c>
      <c r="B4687" s="27">
        <v>2</v>
      </c>
      <c r="C4687" s="2" t="s">
        <v>392</v>
      </c>
      <c r="D4687" s="11" t="s">
        <v>393</v>
      </c>
      <c r="E4687" s="11"/>
      <c r="F4687" s="11" t="s">
        <v>241</v>
      </c>
      <c r="G4687" s="11" t="s">
        <v>99</v>
      </c>
      <c r="H4687" s="11" t="s">
        <v>7279</v>
      </c>
      <c r="I4687" s="68"/>
      <c r="J4687" s="68"/>
      <c r="K4687" s="68"/>
      <c r="L4687" s="68"/>
      <c r="M4687" s="68" t="s">
        <v>2040</v>
      </c>
      <c r="N4687" s="68"/>
      <c r="O4687" s="31" t="s">
        <v>5602</v>
      </c>
      <c r="P4687" s="31">
        <v>1.4E-2</v>
      </c>
    </row>
    <row r="4688" spans="1:16" s="12" customFormat="1" x14ac:dyDescent="0.35">
      <c r="A4688" s="2" t="s">
        <v>342</v>
      </c>
      <c r="B4688" s="27">
        <v>2</v>
      </c>
      <c r="C4688" s="2" t="s">
        <v>392</v>
      </c>
      <c r="D4688" s="11" t="s">
        <v>393</v>
      </c>
      <c r="E4688" s="11"/>
      <c r="F4688" s="11" t="s">
        <v>241</v>
      </c>
      <c r="G4688" s="11" t="s">
        <v>99</v>
      </c>
      <c r="H4688" s="11" t="s">
        <v>7288</v>
      </c>
      <c r="I4688" s="68"/>
      <c r="J4688" s="68"/>
      <c r="K4688" s="68"/>
      <c r="L4688" s="68"/>
      <c r="M4688" s="68"/>
      <c r="N4688" s="68" t="s">
        <v>2040</v>
      </c>
      <c r="O4688" s="31" t="s">
        <v>5603</v>
      </c>
      <c r="P4688" s="31">
        <v>1.4E-2</v>
      </c>
    </row>
    <row r="4689" spans="1:16" s="12" customFormat="1" x14ac:dyDescent="0.35">
      <c r="A4689" s="2" t="s">
        <v>342</v>
      </c>
      <c r="B4689" s="27">
        <v>2</v>
      </c>
      <c r="C4689" s="2" t="s">
        <v>392</v>
      </c>
      <c r="D4689" s="11" t="s">
        <v>393</v>
      </c>
      <c r="E4689" s="11"/>
      <c r="F4689" s="11" t="s">
        <v>241</v>
      </c>
      <c r="G4689" s="11" t="s">
        <v>99</v>
      </c>
      <c r="H4689" s="11" t="s">
        <v>7276</v>
      </c>
      <c r="I4689" s="68"/>
      <c r="J4689" s="68"/>
      <c r="K4689" s="68"/>
      <c r="L4689" s="68"/>
      <c r="M4689" s="68" t="s">
        <v>2040</v>
      </c>
      <c r="N4689" s="68" t="s">
        <v>2040</v>
      </c>
      <c r="O4689" s="31" t="s">
        <v>5604</v>
      </c>
      <c r="P4689" s="31">
        <v>0.01</v>
      </c>
    </row>
    <row r="4690" spans="1:16" s="12" customFormat="1" x14ac:dyDescent="0.35">
      <c r="A4690" s="2" t="s">
        <v>342</v>
      </c>
      <c r="B4690" s="27">
        <v>2</v>
      </c>
      <c r="C4690" s="2" t="s">
        <v>392</v>
      </c>
      <c r="D4690" s="11" t="s">
        <v>393</v>
      </c>
      <c r="E4690" s="11"/>
      <c r="F4690" s="11" t="s">
        <v>241</v>
      </c>
      <c r="G4690" s="11" t="s">
        <v>659</v>
      </c>
      <c r="H4690" s="11" t="s">
        <v>7269</v>
      </c>
      <c r="I4690" s="68"/>
      <c r="J4690" s="68"/>
      <c r="K4690" s="68"/>
      <c r="L4690" s="68"/>
      <c r="M4690" s="68"/>
      <c r="N4690" s="68"/>
      <c r="O4690" s="31" t="s">
        <v>1916</v>
      </c>
      <c r="P4690" s="31">
        <v>2.9000000000000001E-2</v>
      </c>
    </row>
    <row r="4691" spans="1:16" s="12" customFormat="1" x14ac:dyDescent="0.35">
      <c r="A4691" s="2" t="s">
        <v>342</v>
      </c>
      <c r="B4691" s="27">
        <v>2</v>
      </c>
      <c r="C4691" s="2" t="s">
        <v>392</v>
      </c>
      <c r="D4691" s="11" t="s">
        <v>393</v>
      </c>
      <c r="E4691" s="11"/>
      <c r="F4691" s="11" t="s">
        <v>241</v>
      </c>
      <c r="G4691" s="11" t="s">
        <v>659</v>
      </c>
      <c r="H4691" s="11" t="s">
        <v>7279</v>
      </c>
      <c r="I4691" s="68"/>
      <c r="J4691" s="68"/>
      <c r="K4691" s="68"/>
      <c r="L4691" s="68"/>
      <c r="M4691" s="68" t="s">
        <v>2040</v>
      </c>
      <c r="N4691" s="68"/>
      <c r="O4691" s="31" t="s">
        <v>5605</v>
      </c>
      <c r="P4691" s="31">
        <v>2.3E-2</v>
      </c>
    </row>
    <row r="4692" spans="1:16" s="12" customFormat="1" x14ac:dyDescent="0.35">
      <c r="A4692" s="2" t="s">
        <v>342</v>
      </c>
      <c r="B4692" s="27">
        <v>2</v>
      </c>
      <c r="C4692" s="2" t="s">
        <v>392</v>
      </c>
      <c r="D4692" s="11" t="s">
        <v>393</v>
      </c>
      <c r="E4692" s="11"/>
      <c r="F4692" s="11" t="s">
        <v>241</v>
      </c>
      <c r="G4692" s="11" t="s">
        <v>659</v>
      </c>
      <c r="H4692" s="11" t="s">
        <v>7288</v>
      </c>
      <c r="I4692" s="68"/>
      <c r="J4692" s="68"/>
      <c r="K4692" s="68"/>
      <c r="L4692" s="68"/>
      <c r="M4692" s="68"/>
      <c r="N4692" s="68" t="s">
        <v>2040</v>
      </c>
      <c r="O4692" s="31" t="s">
        <v>5606</v>
      </c>
      <c r="P4692" s="31">
        <v>2.3E-2</v>
      </c>
    </row>
    <row r="4693" spans="1:16" s="12" customFormat="1" x14ac:dyDescent="0.35">
      <c r="A4693" s="2" t="s">
        <v>342</v>
      </c>
      <c r="B4693" s="27">
        <v>2</v>
      </c>
      <c r="C4693" s="2" t="s">
        <v>392</v>
      </c>
      <c r="D4693" s="11" t="s">
        <v>393</v>
      </c>
      <c r="E4693" s="11"/>
      <c r="F4693" s="11" t="s">
        <v>241</v>
      </c>
      <c r="G4693" s="11" t="s">
        <v>659</v>
      </c>
      <c r="H4693" s="11" t="s">
        <v>7276</v>
      </c>
      <c r="I4693" s="68"/>
      <c r="J4693" s="68"/>
      <c r="K4693" s="68"/>
      <c r="L4693" s="68"/>
      <c r="M4693" s="68" t="s">
        <v>2040</v>
      </c>
      <c r="N4693" s="68" t="s">
        <v>2040</v>
      </c>
      <c r="O4693" s="31" t="s">
        <v>5607</v>
      </c>
      <c r="P4693" s="31">
        <v>1.7000000000000001E-2</v>
      </c>
    </row>
    <row r="4694" spans="1:16" s="12" customFormat="1" x14ac:dyDescent="0.35">
      <c r="A4694" s="2" t="s">
        <v>342</v>
      </c>
      <c r="B4694" s="27">
        <v>2</v>
      </c>
      <c r="C4694" s="2" t="s">
        <v>392</v>
      </c>
      <c r="D4694" s="11" t="s">
        <v>393</v>
      </c>
      <c r="E4694" s="11"/>
      <c r="F4694" s="11" t="s">
        <v>103</v>
      </c>
      <c r="G4694" s="11" t="s">
        <v>99</v>
      </c>
      <c r="H4694" s="11" t="s">
        <v>7269</v>
      </c>
      <c r="I4694" s="68"/>
      <c r="J4694" s="68"/>
      <c r="K4694" s="68"/>
      <c r="L4694" s="68"/>
      <c r="M4694" s="68"/>
      <c r="N4694" s="68"/>
      <c r="O4694" s="31" t="s">
        <v>1917</v>
      </c>
      <c r="P4694" s="31">
        <v>2.9000000000000001E-2</v>
      </c>
    </row>
    <row r="4695" spans="1:16" s="12" customFormat="1" x14ac:dyDescent="0.35">
      <c r="A4695" s="2" t="s">
        <v>342</v>
      </c>
      <c r="B4695" s="27">
        <v>2</v>
      </c>
      <c r="C4695" s="2" t="s">
        <v>392</v>
      </c>
      <c r="D4695" s="11" t="s">
        <v>393</v>
      </c>
      <c r="E4695" s="11"/>
      <c r="F4695" s="11" t="s">
        <v>103</v>
      </c>
      <c r="G4695" s="11" t="s">
        <v>99</v>
      </c>
      <c r="H4695" s="11" t="s">
        <v>7279</v>
      </c>
      <c r="I4695" s="68"/>
      <c r="J4695" s="68"/>
      <c r="K4695" s="68"/>
      <c r="L4695" s="68"/>
      <c r="M4695" s="68" t="s">
        <v>2040</v>
      </c>
      <c r="N4695" s="68"/>
      <c r="O4695" s="31" t="s">
        <v>5608</v>
      </c>
      <c r="P4695" s="31">
        <v>2.3E-2</v>
      </c>
    </row>
    <row r="4696" spans="1:16" s="12" customFormat="1" x14ac:dyDescent="0.35">
      <c r="A4696" s="2" t="s">
        <v>342</v>
      </c>
      <c r="B4696" s="27">
        <v>2</v>
      </c>
      <c r="C4696" s="2" t="s">
        <v>392</v>
      </c>
      <c r="D4696" s="11" t="s">
        <v>393</v>
      </c>
      <c r="E4696" s="11"/>
      <c r="F4696" s="11" t="s">
        <v>103</v>
      </c>
      <c r="G4696" s="11" t="s">
        <v>99</v>
      </c>
      <c r="H4696" s="11" t="s">
        <v>7288</v>
      </c>
      <c r="I4696" s="68"/>
      <c r="J4696" s="68"/>
      <c r="K4696" s="68"/>
      <c r="L4696" s="68"/>
      <c r="M4696" s="68"/>
      <c r="N4696" s="68" t="s">
        <v>2040</v>
      </c>
      <c r="O4696" s="31" t="s">
        <v>5609</v>
      </c>
      <c r="P4696" s="31">
        <v>2.3E-2</v>
      </c>
    </row>
    <row r="4697" spans="1:16" s="12" customFormat="1" x14ac:dyDescent="0.35">
      <c r="A4697" s="2" t="s">
        <v>342</v>
      </c>
      <c r="B4697" s="27">
        <v>2</v>
      </c>
      <c r="C4697" s="2" t="s">
        <v>392</v>
      </c>
      <c r="D4697" s="11" t="s">
        <v>393</v>
      </c>
      <c r="E4697" s="11"/>
      <c r="F4697" s="11" t="s">
        <v>103</v>
      </c>
      <c r="G4697" s="11" t="s">
        <v>99</v>
      </c>
      <c r="H4697" s="11" t="s">
        <v>7276</v>
      </c>
      <c r="I4697" s="68"/>
      <c r="J4697" s="68"/>
      <c r="K4697" s="68"/>
      <c r="L4697" s="68"/>
      <c r="M4697" s="68" t="s">
        <v>2040</v>
      </c>
      <c r="N4697" s="68" t="s">
        <v>2040</v>
      </c>
      <c r="O4697" s="31" t="s">
        <v>5610</v>
      </c>
      <c r="P4697" s="31">
        <v>1.7000000000000001E-2</v>
      </c>
    </row>
    <row r="4698" spans="1:16" s="12" customFormat="1" x14ac:dyDescent="0.35">
      <c r="A4698" s="2" t="s">
        <v>342</v>
      </c>
      <c r="B4698" s="27">
        <v>2</v>
      </c>
      <c r="C4698" s="2" t="s">
        <v>392</v>
      </c>
      <c r="D4698" s="11" t="s">
        <v>393</v>
      </c>
      <c r="E4698" s="11"/>
      <c r="F4698" s="11" t="s">
        <v>103</v>
      </c>
      <c r="G4698" s="11" t="s">
        <v>659</v>
      </c>
      <c r="H4698" s="11" t="s">
        <v>7269</v>
      </c>
      <c r="I4698" s="68"/>
      <c r="J4698" s="68"/>
      <c r="K4698" s="68"/>
      <c r="L4698" s="68"/>
      <c r="M4698" s="68"/>
      <c r="N4698" s="68"/>
      <c r="O4698" s="31" t="s">
        <v>1918</v>
      </c>
      <c r="P4698" s="31">
        <v>4.3999999999999997E-2</v>
      </c>
    </row>
    <row r="4699" spans="1:16" s="12" customFormat="1" x14ac:dyDescent="0.35">
      <c r="A4699" s="2" t="s">
        <v>342</v>
      </c>
      <c r="B4699" s="27">
        <v>2</v>
      </c>
      <c r="C4699" s="2" t="s">
        <v>392</v>
      </c>
      <c r="D4699" s="11" t="s">
        <v>393</v>
      </c>
      <c r="E4699" s="11"/>
      <c r="F4699" s="11" t="s">
        <v>103</v>
      </c>
      <c r="G4699" s="11" t="s">
        <v>659</v>
      </c>
      <c r="H4699" s="11" t="s">
        <v>7279</v>
      </c>
      <c r="I4699" s="68"/>
      <c r="J4699" s="68"/>
      <c r="K4699" s="68"/>
      <c r="L4699" s="68"/>
      <c r="M4699" s="68" t="s">
        <v>2040</v>
      </c>
      <c r="N4699" s="68"/>
      <c r="O4699" s="31" t="s">
        <v>5611</v>
      </c>
      <c r="P4699" s="31">
        <v>3.5000000000000003E-2</v>
      </c>
    </row>
    <row r="4700" spans="1:16" s="12" customFormat="1" x14ac:dyDescent="0.35">
      <c r="A4700" s="2" t="s">
        <v>342</v>
      </c>
      <c r="B4700" s="27">
        <v>2</v>
      </c>
      <c r="C4700" s="2" t="s">
        <v>392</v>
      </c>
      <c r="D4700" s="11" t="s">
        <v>393</v>
      </c>
      <c r="E4700" s="11"/>
      <c r="F4700" s="11" t="s">
        <v>103</v>
      </c>
      <c r="G4700" s="11" t="s">
        <v>659</v>
      </c>
      <c r="H4700" s="11" t="s">
        <v>7288</v>
      </c>
      <c r="I4700" s="68"/>
      <c r="J4700" s="68"/>
      <c r="K4700" s="68"/>
      <c r="L4700" s="68"/>
      <c r="M4700" s="68"/>
      <c r="N4700" s="68" t="s">
        <v>2040</v>
      </c>
      <c r="O4700" s="31" t="s">
        <v>5612</v>
      </c>
      <c r="P4700" s="31">
        <v>3.5000000000000003E-2</v>
      </c>
    </row>
    <row r="4701" spans="1:16" s="12" customFormat="1" x14ac:dyDescent="0.35">
      <c r="A4701" s="2" t="s">
        <v>342</v>
      </c>
      <c r="B4701" s="27">
        <v>2</v>
      </c>
      <c r="C4701" s="2" t="s">
        <v>392</v>
      </c>
      <c r="D4701" s="11" t="s">
        <v>393</v>
      </c>
      <c r="E4701" s="11"/>
      <c r="F4701" s="11" t="s">
        <v>103</v>
      </c>
      <c r="G4701" s="11" t="s">
        <v>659</v>
      </c>
      <c r="H4701" s="11" t="s">
        <v>7276</v>
      </c>
      <c r="I4701" s="68"/>
      <c r="J4701" s="68"/>
      <c r="K4701" s="68"/>
      <c r="L4701" s="68"/>
      <c r="M4701" s="68" t="s">
        <v>2040</v>
      </c>
      <c r="N4701" s="68" t="s">
        <v>2040</v>
      </c>
      <c r="O4701" s="31" t="s">
        <v>5613</v>
      </c>
      <c r="P4701" s="31">
        <v>2.5999999999999999E-2</v>
      </c>
    </row>
    <row r="4702" spans="1:16" s="12" customFormat="1" x14ac:dyDescent="0.35">
      <c r="A4702" s="2" t="s">
        <v>342</v>
      </c>
      <c r="B4702" s="27">
        <v>2</v>
      </c>
      <c r="C4702" s="2" t="s">
        <v>392</v>
      </c>
      <c r="D4702" s="11" t="s">
        <v>393</v>
      </c>
      <c r="E4702" s="11"/>
      <c r="F4702" s="11" t="s">
        <v>98</v>
      </c>
      <c r="G4702" s="11" t="s">
        <v>99</v>
      </c>
      <c r="H4702" s="11" t="s">
        <v>7269</v>
      </c>
      <c r="I4702" s="68"/>
      <c r="J4702" s="68"/>
      <c r="K4702" s="68"/>
      <c r="L4702" s="68"/>
      <c r="M4702" s="68"/>
      <c r="N4702" s="68"/>
      <c r="O4702" s="31" t="s">
        <v>1919</v>
      </c>
      <c r="P4702" s="31">
        <v>8.2000000000000003E-2</v>
      </c>
    </row>
    <row r="4703" spans="1:16" s="12" customFormat="1" x14ac:dyDescent="0.35">
      <c r="A4703" s="2" t="s">
        <v>342</v>
      </c>
      <c r="B4703" s="27">
        <v>2</v>
      </c>
      <c r="C4703" s="2" t="s">
        <v>392</v>
      </c>
      <c r="D4703" s="11" t="s">
        <v>393</v>
      </c>
      <c r="E4703" s="11"/>
      <c r="F4703" s="11" t="s">
        <v>98</v>
      </c>
      <c r="G4703" s="11" t="s">
        <v>99</v>
      </c>
      <c r="H4703" s="11" t="s">
        <v>7279</v>
      </c>
      <c r="I4703" s="68"/>
      <c r="J4703" s="68"/>
      <c r="K4703" s="68"/>
      <c r="L4703" s="68"/>
      <c r="M4703" s="68" t="s">
        <v>2040</v>
      </c>
      <c r="N4703" s="68"/>
      <c r="O4703" s="31" t="s">
        <v>5614</v>
      </c>
      <c r="P4703" s="31">
        <v>6.6000000000000003E-2</v>
      </c>
    </row>
    <row r="4704" spans="1:16" s="12" customFormat="1" x14ac:dyDescent="0.35">
      <c r="A4704" s="2" t="s">
        <v>342</v>
      </c>
      <c r="B4704" s="27">
        <v>2</v>
      </c>
      <c r="C4704" s="2" t="s">
        <v>392</v>
      </c>
      <c r="D4704" s="11" t="s">
        <v>393</v>
      </c>
      <c r="E4704" s="11"/>
      <c r="F4704" s="11" t="s">
        <v>98</v>
      </c>
      <c r="G4704" s="11" t="s">
        <v>99</v>
      </c>
      <c r="H4704" s="11" t="s">
        <v>7288</v>
      </c>
      <c r="I4704" s="68"/>
      <c r="J4704" s="68"/>
      <c r="K4704" s="68"/>
      <c r="L4704" s="68"/>
      <c r="M4704" s="68"/>
      <c r="N4704" s="68" t="s">
        <v>2040</v>
      </c>
      <c r="O4704" s="31" t="s">
        <v>5615</v>
      </c>
      <c r="P4704" s="31">
        <v>6.6000000000000003E-2</v>
      </c>
    </row>
    <row r="4705" spans="1:16" s="12" customFormat="1" x14ac:dyDescent="0.35">
      <c r="A4705" s="2" t="s">
        <v>342</v>
      </c>
      <c r="B4705" s="27">
        <v>2</v>
      </c>
      <c r="C4705" s="2" t="s">
        <v>392</v>
      </c>
      <c r="D4705" s="11" t="s">
        <v>393</v>
      </c>
      <c r="E4705" s="11"/>
      <c r="F4705" s="11" t="s">
        <v>98</v>
      </c>
      <c r="G4705" s="11" t="s">
        <v>99</v>
      </c>
      <c r="H4705" s="11" t="s">
        <v>7276</v>
      </c>
      <c r="I4705" s="68"/>
      <c r="J4705" s="68"/>
      <c r="K4705" s="68"/>
      <c r="L4705" s="68"/>
      <c r="M4705" s="68" t="s">
        <v>2040</v>
      </c>
      <c r="N4705" s="68" t="s">
        <v>2040</v>
      </c>
      <c r="O4705" s="31" t="s">
        <v>5616</v>
      </c>
      <c r="P4705" s="31">
        <v>4.9000000000000002E-2</v>
      </c>
    </row>
    <row r="4706" spans="1:16" s="12" customFormat="1" x14ac:dyDescent="0.35">
      <c r="A4706" s="2" t="s">
        <v>342</v>
      </c>
      <c r="B4706" s="27">
        <v>2</v>
      </c>
      <c r="C4706" s="2" t="s">
        <v>392</v>
      </c>
      <c r="D4706" s="11" t="s">
        <v>393</v>
      </c>
      <c r="E4706" s="11"/>
      <c r="F4706" s="11" t="s">
        <v>98</v>
      </c>
      <c r="G4706" s="11" t="s">
        <v>659</v>
      </c>
      <c r="H4706" s="11" t="s">
        <v>7269</v>
      </c>
      <c r="I4706" s="68"/>
      <c r="J4706" s="68"/>
      <c r="K4706" s="68"/>
      <c r="L4706" s="68"/>
      <c r="M4706" s="68"/>
      <c r="N4706" s="68"/>
      <c r="O4706" s="31" t="s">
        <v>1920</v>
      </c>
      <c r="P4706" s="31">
        <v>0.10199999999999999</v>
      </c>
    </row>
    <row r="4707" spans="1:16" s="12" customFormat="1" x14ac:dyDescent="0.35">
      <c r="A4707" s="2" t="s">
        <v>342</v>
      </c>
      <c r="B4707" s="27">
        <v>2</v>
      </c>
      <c r="C4707" s="2" t="s">
        <v>392</v>
      </c>
      <c r="D4707" s="11" t="s">
        <v>393</v>
      </c>
      <c r="E4707" s="11"/>
      <c r="F4707" s="11" t="s">
        <v>98</v>
      </c>
      <c r="G4707" s="11" t="s">
        <v>659</v>
      </c>
      <c r="H4707" s="11" t="s">
        <v>7279</v>
      </c>
      <c r="I4707" s="68"/>
      <c r="J4707" s="68"/>
      <c r="K4707" s="68"/>
      <c r="L4707" s="68"/>
      <c r="M4707" s="68" t="s">
        <v>2040</v>
      </c>
      <c r="N4707" s="68"/>
      <c r="O4707" s="31" t="s">
        <v>5617</v>
      </c>
      <c r="P4707" s="31">
        <v>8.2000000000000003E-2</v>
      </c>
    </row>
    <row r="4708" spans="1:16" s="12" customFormat="1" x14ac:dyDescent="0.35">
      <c r="A4708" s="2" t="s">
        <v>342</v>
      </c>
      <c r="B4708" s="27">
        <v>2</v>
      </c>
      <c r="C4708" s="2" t="s">
        <v>392</v>
      </c>
      <c r="D4708" s="11" t="s">
        <v>393</v>
      </c>
      <c r="E4708" s="11"/>
      <c r="F4708" s="11" t="s">
        <v>98</v>
      </c>
      <c r="G4708" s="11" t="s">
        <v>659</v>
      </c>
      <c r="H4708" s="11" t="s">
        <v>7288</v>
      </c>
      <c r="I4708" s="68"/>
      <c r="J4708" s="68"/>
      <c r="K4708" s="68"/>
      <c r="L4708" s="68"/>
      <c r="M4708" s="68"/>
      <c r="N4708" s="68" t="s">
        <v>2040</v>
      </c>
      <c r="O4708" s="31" t="s">
        <v>5618</v>
      </c>
      <c r="P4708" s="31">
        <v>8.2000000000000003E-2</v>
      </c>
    </row>
    <row r="4709" spans="1:16" s="12" customFormat="1" x14ac:dyDescent="0.35">
      <c r="A4709" s="2" t="s">
        <v>342</v>
      </c>
      <c r="B4709" s="27">
        <v>2</v>
      </c>
      <c r="C4709" s="2" t="s">
        <v>392</v>
      </c>
      <c r="D4709" s="11" t="s">
        <v>393</v>
      </c>
      <c r="E4709" s="11"/>
      <c r="F4709" s="11" t="s">
        <v>98</v>
      </c>
      <c r="G4709" s="11" t="s">
        <v>659</v>
      </c>
      <c r="H4709" s="11" t="s">
        <v>7276</v>
      </c>
      <c r="I4709" s="68"/>
      <c r="J4709" s="68"/>
      <c r="K4709" s="68"/>
      <c r="L4709" s="68"/>
      <c r="M4709" s="68" t="s">
        <v>2040</v>
      </c>
      <c r="N4709" s="68" t="s">
        <v>2040</v>
      </c>
      <c r="O4709" s="31" t="s">
        <v>5619</v>
      </c>
      <c r="P4709" s="31">
        <v>6.0999999999999999E-2</v>
      </c>
    </row>
    <row r="4710" spans="1:16" s="12" customFormat="1" x14ac:dyDescent="0.35">
      <c r="A4710" s="2" t="s">
        <v>342</v>
      </c>
      <c r="B4710" s="27">
        <v>2</v>
      </c>
      <c r="C4710" s="2" t="s">
        <v>392</v>
      </c>
      <c r="D4710" s="11" t="s">
        <v>393</v>
      </c>
      <c r="E4710" s="11"/>
      <c r="F4710" s="11" t="s">
        <v>104</v>
      </c>
      <c r="G4710" s="11" t="s">
        <v>99</v>
      </c>
      <c r="H4710" s="11" t="s">
        <v>7269</v>
      </c>
      <c r="I4710" s="68"/>
      <c r="J4710" s="68"/>
      <c r="K4710" s="68"/>
      <c r="L4710" s="68"/>
      <c r="M4710" s="68"/>
      <c r="N4710" s="68"/>
      <c r="O4710" s="31" t="s">
        <v>1921</v>
      </c>
      <c r="P4710" s="31">
        <v>0.15</v>
      </c>
    </row>
    <row r="4711" spans="1:16" s="12" customFormat="1" x14ac:dyDescent="0.35">
      <c r="A4711" s="2" t="s">
        <v>342</v>
      </c>
      <c r="B4711" s="27">
        <v>2</v>
      </c>
      <c r="C4711" s="2" t="s">
        <v>392</v>
      </c>
      <c r="D4711" s="11" t="s">
        <v>393</v>
      </c>
      <c r="E4711" s="11"/>
      <c r="F4711" s="11" t="s">
        <v>104</v>
      </c>
      <c r="G4711" s="11" t="s">
        <v>99</v>
      </c>
      <c r="H4711" s="11" t="s">
        <v>7279</v>
      </c>
      <c r="I4711" s="68"/>
      <c r="J4711" s="68"/>
      <c r="K4711" s="68"/>
      <c r="L4711" s="68"/>
      <c r="M4711" s="68" t="s">
        <v>2040</v>
      </c>
      <c r="N4711" s="68"/>
      <c r="O4711" s="31" t="s">
        <v>5620</v>
      </c>
      <c r="P4711" s="31">
        <v>0.12</v>
      </c>
    </row>
    <row r="4712" spans="1:16" s="12" customFormat="1" x14ac:dyDescent="0.35">
      <c r="A4712" s="2" t="s">
        <v>342</v>
      </c>
      <c r="B4712" s="27">
        <v>2</v>
      </c>
      <c r="C4712" s="2" t="s">
        <v>392</v>
      </c>
      <c r="D4712" s="11" t="s">
        <v>393</v>
      </c>
      <c r="E4712" s="11"/>
      <c r="F4712" s="11" t="s">
        <v>104</v>
      </c>
      <c r="G4712" s="11" t="s">
        <v>99</v>
      </c>
      <c r="H4712" s="11" t="s">
        <v>7288</v>
      </c>
      <c r="I4712" s="68"/>
      <c r="J4712" s="68"/>
      <c r="K4712" s="68"/>
      <c r="L4712" s="68"/>
      <c r="M4712" s="68"/>
      <c r="N4712" s="68" t="s">
        <v>2040</v>
      </c>
      <c r="O4712" s="31" t="s">
        <v>5621</v>
      </c>
      <c r="P4712" s="31">
        <v>0.12</v>
      </c>
    </row>
    <row r="4713" spans="1:16" s="12" customFormat="1" x14ac:dyDescent="0.35">
      <c r="A4713" s="2" t="s">
        <v>342</v>
      </c>
      <c r="B4713" s="27">
        <v>2</v>
      </c>
      <c r="C4713" s="2" t="s">
        <v>392</v>
      </c>
      <c r="D4713" s="11" t="s">
        <v>393</v>
      </c>
      <c r="E4713" s="11"/>
      <c r="F4713" s="11" t="s">
        <v>104</v>
      </c>
      <c r="G4713" s="11" t="s">
        <v>99</v>
      </c>
      <c r="H4713" s="11" t="s">
        <v>7276</v>
      </c>
      <c r="I4713" s="68"/>
      <c r="J4713" s="68"/>
      <c r="K4713" s="68"/>
      <c r="L4713" s="68"/>
      <c r="M4713" s="68" t="s">
        <v>2040</v>
      </c>
      <c r="N4713" s="68" t="s">
        <v>2040</v>
      </c>
      <c r="O4713" s="31" t="s">
        <v>5622</v>
      </c>
      <c r="P4713" s="31">
        <v>0.09</v>
      </c>
    </row>
    <row r="4714" spans="1:16" s="12" customFormat="1" x14ac:dyDescent="0.35">
      <c r="A4714" s="2" t="s">
        <v>342</v>
      </c>
      <c r="B4714" s="27">
        <v>2</v>
      </c>
      <c r="C4714" s="2" t="s">
        <v>392</v>
      </c>
      <c r="D4714" s="11" t="s">
        <v>393</v>
      </c>
      <c r="E4714" s="11"/>
      <c r="F4714" s="11" t="s">
        <v>104</v>
      </c>
      <c r="G4714" s="11" t="s">
        <v>659</v>
      </c>
      <c r="H4714" s="11" t="s">
        <v>7269</v>
      </c>
      <c r="I4714" s="68"/>
      <c r="J4714" s="68"/>
      <c r="K4714" s="68"/>
      <c r="L4714" s="68"/>
      <c r="M4714" s="68"/>
      <c r="N4714" s="68"/>
      <c r="O4714" s="31" t="s">
        <v>1922</v>
      </c>
      <c r="P4714" s="31">
        <v>0.218</v>
      </c>
    </row>
    <row r="4715" spans="1:16" s="12" customFormat="1" x14ac:dyDescent="0.35">
      <c r="A4715" s="2" t="s">
        <v>342</v>
      </c>
      <c r="B4715" s="27">
        <v>2</v>
      </c>
      <c r="C4715" s="2" t="s">
        <v>392</v>
      </c>
      <c r="D4715" s="11" t="s">
        <v>393</v>
      </c>
      <c r="E4715" s="11"/>
      <c r="F4715" s="11" t="s">
        <v>104</v>
      </c>
      <c r="G4715" s="11" t="s">
        <v>659</v>
      </c>
      <c r="H4715" s="11" t="s">
        <v>7279</v>
      </c>
      <c r="I4715" s="68"/>
      <c r="J4715" s="68"/>
      <c r="K4715" s="68"/>
      <c r="L4715" s="68"/>
      <c r="M4715" s="68" t="s">
        <v>2040</v>
      </c>
      <c r="N4715" s="68"/>
      <c r="O4715" s="31" t="s">
        <v>5623</v>
      </c>
      <c r="P4715" s="31">
        <v>0.17399999999999999</v>
      </c>
    </row>
    <row r="4716" spans="1:16" s="12" customFormat="1" x14ac:dyDescent="0.35">
      <c r="A4716" s="2" t="s">
        <v>342</v>
      </c>
      <c r="B4716" s="27">
        <v>2</v>
      </c>
      <c r="C4716" s="2" t="s">
        <v>392</v>
      </c>
      <c r="D4716" s="11" t="s">
        <v>393</v>
      </c>
      <c r="E4716" s="11"/>
      <c r="F4716" s="11" t="s">
        <v>104</v>
      </c>
      <c r="G4716" s="11" t="s">
        <v>659</v>
      </c>
      <c r="H4716" s="11" t="s">
        <v>7288</v>
      </c>
      <c r="I4716" s="68"/>
      <c r="J4716" s="68"/>
      <c r="K4716" s="68"/>
      <c r="L4716" s="68"/>
      <c r="M4716" s="68"/>
      <c r="N4716" s="68" t="s">
        <v>2040</v>
      </c>
      <c r="O4716" s="31" t="s">
        <v>5624</v>
      </c>
      <c r="P4716" s="31">
        <v>0.17399999999999999</v>
      </c>
    </row>
    <row r="4717" spans="1:16" s="12" customFormat="1" x14ac:dyDescent="0.35">
      <c r="A4717" s="2" t="s">
        <v>342</v>
      </c>
      <c r="B4717" s="27">
        <v>2</v>
      </c>
      <c r="C4717" s="2" t="s">
        <v>392</v>
      </c>
      <c r="D4717" s="11" t="s">
        <v>393</v>
      </c>
      <c r="E4717" s="11"/>
      <c r="F4717" s="11" t="s">
        <v>104</v>
      </c>
      <c r="G4717" s="11" t="s">
        <v>659</v>
      </c>
      <c r="H4717" s="11" t="s">
        <v>7276</v>
      </c>
      <c r="I4717" s="68"/>
      <c r="J4717" s="68"/>
      <c r="K4717" s="68"/>
      <c r="L4717" s="68"/>
      <c r="M4717" s="68" t="s">
        <v>2040</v>
      </c>
      <c r="N4717" s="68" t="s">
        <v>2040</v>
      </c>
      <c r="O4717" s="31" t="s">
        <v>5625</v>
      </c>
      <c r="P4717" s="31">
        <v>0.13100000000000001</v>
      </c>
    </row>
    <row r="4718" spans="1:16" s="12" customFormat="1" x14ac:dyDescent="0.35">
      <c r="A4718" s="2" t="s">
        <v>342</v>
      </c>
      <c r="B4718" s="27">
        <v>2</v>
      </c>
      <c r="C4718" s="2" t="s">
        <v>392</v>
      </c>
      <c r="D4718" s="11" t="s">
        <v>393</v>
      </c>
      <c r="E4718" s="11"/>
      <c r="F4718" s="11" t="s">
        <v>105</v>
      </c>
      <c r="G4718" s="11" t="s">
        <v>99</v>
      </c>
      <c r="H4718" s="11" t="s">
        <v>7269</v>
      </c>
      <c r="I4718" s="68"/>
      <c r="J4718" s="68"/>
      <c r="K4718" s="68"/>
      <c r="L4718" s="68"/>
      <c r="M4718" s="68"/>
      <c r="N4718" s="68"/>
      <c r="O4718" s="31" t="s">
        <v>1923</v>
      </c>
      <c r="P4718" s="31">
        <v>0.31900000000000001</v>
      </c>
    </row>
    <row r="4719" spans="1:16" s="12" customFormat="1" x14ac:dyDescent="0.35">
      <c r="A4719" s="2" t="s">
        <v>342</v>
      </c>
      <c r="B4719" s="27">
        <v>2</v>
      </c>
      <c r="C4719" s="2" t="s">
        <v>392</v>
      </c>
      <c r="D4719" s="11" t="s">
        <v>393</v>
      </c>
      <c r="E4719" s="11"/>
      <c r="F4719" s="11" t="s">
        <v>105</v>
      </c>
      <c r="G4719" s="11" t="s">
        <v>99</v>
      </c>
      <c r="H4719" s="11" t="s">
        <v>7279</v>
      </c>
      <c r="I4719" s="68"/>
      <c r="J4719" s="68"/>
      <c r="K4719" s="68"/>
      <c r="L4719" s="68"/>
      <c r="M4719" s="68" t="s">
        <v>2040</v>
      </c>
      <c r="N4719" s="68"/>
      <c r="O4719" s="31" t="s">
        <v>5626</v>
      </c>
      <c r="P4719" s="31">
        <v>0.255</v>
      </c>
    </row>
    <row r="4720" spans="1:16" s="12" customFormat="1" x14ac:dyDescent="0.35">
      <c r="A4720" s="2" t="s">
        <v>342</v>
      </c>
      <c r="B4720" s="27">
        <v>2</v>
      </c>
      <c r="C4720" s="2" t="s">
        <v>392</v>
      </c>
      <c r="D4720" s="11" t="s">
        <v>393</v>
      </c>
      <c r="E4720" s="11"/>
      <c r="F4720" s="11" t="s">
        <v>105</v>
      </c>
      <c r="G4720" s="11" t="s">
        <v>99</v>
      </c>
      <c r="H4720" s="11" t="s">
        <v>7288</v>
      </c>
      <c r="I4720" s="68"/>
      <c r="J4720" s="68"/>
      <c r="K4720" s="68"/>
      <c r="L4720" s="68"/>
      <c r="M4720" s="68"/>
      <c r="N4720" s="68" t="s">
        <v>2040</v>
      </c>
      <c r="O4720" s="31" t="s">
        <v>5627</v>
      </c>
      <c r="P4720" s="31">
        <v>0.255</v>
      </c>
    </row>
    <row r="4721" spans="1:16" s="12" customFormat="1" x14ac:dyDescent="0.35">
      <c r="A4721" s="2" t="s">
        <v>342</v>
      </c>
      <c r="B4721" s="27">
        <v>2</v>
      </c>
      <c r="C4721" s="2" t="s">
        <v>392</v>
      </c>
      <c r="D4721" s="11" t="s">
        <v>393</v>
      </c>
      <c r="E4721" s="11"/>
      <c r="F4721" s="11" t="s">
        <v>105</v>
      </c>
      <c r="G4721" s="11" t="s">
        <v>99</v>
      </c>
      <c r="H4721" s="11" t="s">
        <v>7276</v>
      </c>
      <c r="I4721" s="68"/>
      <c r="J4721" s="68"/>
      <c r="K4721" s="68"/>
      <c r="L4721" s="68"/>
      <c r="M4721" s="68" t="s">
        <v>2040</v>
      </c>
      <c r="N4721" s="68" t="s">
        <v>2040</v>
      </c>
      <c r="O4721" s="31" t="s">
        <v>5628</v>
      </c>
      <c r="P4721" s="31">
        <v>0.191</v>
      </c>
    </row>
    <row r="4722" spans="1:16" s="12" customFormat="1" x14ac:dyDescent="0.35">
      <c r="A4722" s="2" t="s">
        <v>342</v>
      </c>
      <c r="B4722" s="27">
        <v>2</v>
      </c>
      <c r="C4722" s="2" t="s">
        <v>392</v>
      </c>
      <c r="D4722" s="11" t="s">
        <v>393</v>
      </c>
      <c r="E4722" s="11"/>
      <c r="F4722" s="11" t="s">
        <v>105</v>
      </c>
      <c r="G4722" s="11" t="s">
        <v>659</v>
      </c>
      <c r="H4722" s="11" t="s">
        <v>7269</v>
      </c>
      <c r="I4722" s="68"/>
      <c r="J4722" s="68"/>
      <c r="K4722" s="68"/>
      <c r="L4722" s="68"/>
      <c r="M4722" s="68"/>
      <c r="N4722" s="68"/>
      <c r="O4722" s="31" t="s">
        <v>1924</v>
      </c>
      <c r="P4722" s="31">
        <v>0.36299999999999999</v>
      </c>
    </row>
    <row r="4723" spans="1:16" s="12" customFormat="1" x14ac:dyDescent="0.35">
      <c r="A4723" s="2" t="s">
        <v>342</v>
      </c>
      <c r="B4723" s="27">
        <v>2</v>
      </c>
      <c r="C4723" s="2" t="s">
        <v>392</v>
      </c>
      <c r="D4723" s="11" t="s">
        <v>393</v>
      </c>
      <c r="E4723" s="11"/>
      <c r="F4723" s="11" t="s">
        <v>105</v>
      </c>
      <c r="G4723" s="11" t="s">
        <v>659</v>
      </c>
      <c r="H4723" s="11" t="s">
        <v>7279</v>
      </c>
      <c r="I4723" s="68"/>
      <c r="J4723" s="68"/>
      <c r="K4723" s="68"/>
      <c r="L4723" s="68"/>
      <c r="M4723" s="68" t="s">
        <v>2040</v>
      </c>
      <c r="N4723" s="68"/>
      <c r="O4723" s="31" t="s">
        <v>5629</v>
      </c>
      <c r="P4723" s="31">
        <v>0.28999999999999998</v>
      </c>
    </row>
    <row r="4724" spans="1:16" s="12" customFormat="1" x14ac:dyDescent="0.35">
      <c r="A4724" s="2" t="s">
        <v>342</v>
      </c>
      <c r="B4724" s="27">
        <v>2</v>
      </c>
      <c r="C4724" s="2" t="s">
        <v>392</v>
      </c>
      <c r="D4724" s="11" t="s">
        <v>393</v>
      </c>
      <c r="E4724" s="11"/>
      <c r="F4724" s="11" t="s">
        <v>105</v>
      </c>
      <c r="G4724" s="11" t="s">
        <v>659</v>
      </c>
      <c r="H4724" s="11" t="s">
        <v>7288</v>
      </c>
      <c r="I4724" s="68"/>
      <c r="J4724" s="68"/>
      <c r="K4724" s="68"/>
      <c r="L4724" s="68"/>
      <c r="M4724" s="68"/>
      <c r="N4724" s="68" t="s">
        <v>2040</v>
      </c>
      <c r="O4724" s="31" t="s">
        <v>5630</v>
      </c>
      <c r="P4724" s="31">
        <v>0.28999999999999998</v>
      </c>
    </row>
    <row r="4725" spans="1:16" s="12" customFormat="1" x14ac:dyDescent="0.35">
      <c r="A4725" s="2" t="s">
        <v>342</v>
      </c>
      <c r="B4725" s="27">
        <v>2</v>
      </c>
      <c r="C4725" s="2" t="s">
        <v>392</v>
      </c>
      <c r="D4725" s="11" t="s">
        <v>393</v>
      </c>
      <c r="E4725" s="11"/>
      <c r="F4725" s="11" t="s">
        <v>105</v>
      </c>
      <c r="G4725" s="11" t="s">
        <v>659</v>
      </c>
      <c r="H4725" s="11" t="s">
        <v>7276</v>
      </c>
      <c r="I4725" s="68"/>
      <c r="J4725" s="68"/>
      <c r="K4725" s="68"/>
      <c r="L4725" s="68"/>
      <c r="M4725" s="68" t="s">
        <v>2040</v>
      </c>
      <c r="N4725" s="68" t="s">
        <v>2040</v>
      </c>
      <c r="O4725" s="31" t="s">
        <v>5631</v>
      </c>
      <c r="P4725" s="31">
        <v>0.218</v>
      </c>
    </row>
    <row r="4726" spans="1:16" s="12" customFormat="1" x14ac:dyDescent="0.35">
      <c r="A4726" s="2" t="s">
        <v>342</v>
      </c>
      <c r="B4726" s="27">
        <v>2</v>
      </c>
      <c r="C4726" s="2" t="s">
        <v>392</v>
      </c>
      <c r="D4726" s="11" t="s">
        <v>393</v>
      </c>
      <c r="E4726" s="11"/>
      <c r="F4726" s="11" t="s">
        <v>107</v>
      </c>
      <c r="G4726" s="11" t="s">
        <v>99</v>
      </c>
      <c r="H4726" s="11" t="s">
        <v>7269</v>
      </c>
      <c r="I4726" s="68"/>
      <c r="J4726" s="68"/>
      <c r="K4726" s="68"/>
      <c r="L4726" s="68"/>
      <c r="M4726" s="68"/>
      <c r="N4726" s="68"/>
      <c r="O4726" s="31" t="s">
        <v>1925</v>
      </c>
      <c r="P4726" s="31">
        <v>0.45</v>
      </c>
    </row>
    <row r="4727" spans="1:16" s="12" customFormat="1" x14ac:dyDescent="0.35">
      <c r="A4727" s="2" t="s">
        <v>342</v>
      </c>
      <c r="B4727" s="27">
        <v>2</v>
      </c>
      <c r="C4727" s="2" t="s">
        <v>392</v>
      </c>
      <c r="D4727" s="11" t="s">
        <v>393</v>
      </c>
      <c r="E4727" s="11"/>
      <c r="F4727" s="11" t="s">
        <v>107</v>
      </c>
      <c r="G4727" s="11" t="s">
        <v>99</v>
      </c>
      <c r="H4727" s="11" t="s">
        <v>7279</v>
      </c>
      <c r="I4727" s="68"/>
      <c r="J4727" s="68"/>
      <c r="K4727" s="68"/>
      <c r="L4727" s="68"/>
      <c r="M4727" s="68" t="s">
        <v>2040</v>
      </c>
      <c r="N4727" s="68"/>
      <c r="O4727" s="31" t="s">
        <v>5632</v>
      </c>
      <c r="P4727" s="31">
        <v>0.36</v>
      </c>
    </row>
    <row r="4728" spans="1:16" s="12" customFormat="1" x14ac:dyDescent="0.35">
      <c r="A4728" s="2" t="s">
        <v>342</v>
      </c>
      <c r="B4728" s="27">
        <v>2</v>
      </c>
      <c r="C4728" s="2" t="s">
        <v>392</v>
      </c>
      <c r="D4728" s="11" t="s">
        <v>393</v>
      </c>
      <c r="E4728" s="11"/>
      <c r="F4728" s="11" t="s">
        <v>107</v>
      </c>
      <c r="G4728" s="11" t="s">
        <v>99</v>
      </c>
      <c r="H4728" s="11" t="s">
        <v>7288</v>
      </c>
      <c r="I4728" s="68"/>
      <c r="J4728" s="68"/>
      <c r="K4728" s="68"/>
      <c r="L4728" s="68"/>
      <c r="M4728" s="68"/>
      <c r="N4728" s="68" t="s">
        <v>2040</v>
      </c>
      <c r="O4728" s="31" t="s">
        <v>5633</v>
      </c>
      <c r="P4728" s="31">
        <v>0.36</v>
      </c>
    </row>
    <row r="4729" spans="1:16" s="12" customFormat="1" x14ac:dyDescent="0.35">
      <c r="A4729" s="2" t="s">
        <v>342</v>
      </c>
      <c r="B4729" s="27">
        <v>2</v>
      </c>
      <c r="C4729" s="2" t="s">
        <v>392</v>
      </c>
      <c r="D4729" s="11" t="s">
        <v>393</v>
      </c>
      <c r="E4729" s="11"/>
      <c r="F4729" s="11" t="s">
        <v>107</v>
      </c>
      <c r="G4729" s="11" t="s">
        <v>99</v>
      </c>
      <c r="H4729" s="11" t="s">
        <v>7276</v>
      </c>
      <c r="I4729" s="68"/>
      <c r="J4729" s="68"/>
      <c r="K4729" s="68"/>
      <c r="L4729" s="68"/>
      <c r="M4729" s="68" t="s">
        <v>2040</v>
      </c>
      <c r="N4729" s="68" t="s">
        <v>2040</v>
      </c>
      <c r="O4729" s="31" t="s">
        <v>5634</v>
      </c>
      <c r="P4729" s="31">
        <v>0.27</v>
      </c>
    </row>
    <row r="4730" spans="1:16" s="12" customFormat="1" x14ac:dyDescent="0.35">
      <c r="A4730" s="2" t="s">
        <v>342</v>
      </c>
      <c r="B4730" s="27">
        <v>2</v>
      </c>
      <c r="C4730" s="2" t="s">
        <v>392</v>
      </c>
      <c r="D4730" s="11" t="s">
        <v>393</v>
      </c>
      <c r="E4730" s="11"/>
      <c r="F4730" s="11" t="s">
        <v>107</v>
      </c>
      <c r="G4730" s="11" t="s">
        <v>659</v>
      </c>
      <c r="H4730" s="11" t="s">
        <v>7269</v>
      </c>
      <c r="I4730" s="68"/>
      <c r="J4730" s="68"/>
      <c r="K4730" s="68"/>
      <c r="L4730" s="68"/>
      <c r="M4730" s="68"/>
      <c r="N4730" s="68"/>
      <c r="O4730" s="31" t="s">
        <v>1926</v>
      </c>
      <c r="P4730" s="31">
        <v>0.63800000000000001</v>
      </c>
    </row>
    <row r="4731" spans="1:16" s="12" customFormat="1" x14ac:dyDescent="0.35">
      <c r="A4731" s="2" t="s">
        <v>342</v>
      </c>
      <c r="B4731" s="27">
        <v>2</v>
      </c>
      <c r="C4731" s="2" t="s">
        <v>392</v>
      </c>
      <c r="D4731" s="11" t="s">
        <v>393</v>
      </c>
      <c r="E4731" s="11"/>
      <c r="F4731" s="11" t="s">
        <v>107</v>
      </c>
      <c r="G4731" s="11" t="s">
        <v>659</v>
      </c>
      <c r="H4731" s="11" t="s">
        <v>7279</v>
      </c>
      <c r="I4731" s="68"/>
      <c r="J4731" s="68"/>
      <c r="K4731" s="68"/>
      <c r="L4731" s="68"/>
      <c r="M4731" s="68" t="s">
        <v>2040</v>
      </c>
      <c r="N4731" s="68"/>
      <c r="O4731" s="31" t="s">
        <v>5635</v>
      </c>
      <c r="P4731" s="31">
        <v>0.51</v>
      </c>
    </row>
    <row r="4732" spans="1:16" s="12" customFormat="1" x14ac:dyDescent="0.35">
      <c r="A4732" s="2" t="s">
        <v>342</v>
      </c>
      <c r="B4732" s="27">
        <v>2</v>
      </c>
      <c r="C4732" s="2" t="s">
        <v>392</v>
      </c>
      <c r="D4732" s="11" t="s">
        <v>393</v>
      </c>
      <c r="E4732" s="11"/>
      <c r="F4732" s="11" t="s">
        <v>107</v>
      </c>
      <c r="G4732" s="11" t="s">
        <v>659</v>
      </c>
      <c r="H4732" s="11" t="s">
        <v>7288</v>
      </c>
      <c r="I4732" s="68"/>
      <c r="J4732" s="68"/>
      <c r="K4732" s="68"/>
      <c r="L4732" s="68"/>
      <c r="M4732" s="68"/>
      <c r="N4732" s="68" t="s">
        <v>2040</v>
      </c>
      <c r="O4732" s="31" t="s">
        <v>5636</v>
      </c>
      <c r="P4732" s="31">
        <v>0.51</v>
      </c>
    </row>
    <row r="4733" spans="1:16" s="12" customFormat="1" x14ac:dyDescent="0.35">
      <c r="A4733" s="2" t="s">
        <v>342</v>
      </c>
      <c r="B4733" s="27">
        <v>2</v>
      </c>
      <c r="C4733" s="2" t="s">
        <v>392</v>
      </c>
      <c r="D4733" s="11" t="s">
        <v>393</v>
      </c>
      <c r="E4733" s="11"/>
      <c r="F4733" s="11" t="s">
        <v>107</v>
      </c>
      <c r="G4733" s="11" t="s">
        <v>659</v>
      </c>
      <c r="H4733" s="11" t="s">
        <v>7276</v>
      </c>
      <c r="I4733" s="68"/>
      <c r="J4733" s="68"/>
      <c r="K4733" s="68"/>
      <c r="L4733" s="68"/>
      <c r="M4733" s="68" t="s">
        <v>2040</v>
      </c>
      <c r="N4733" s="68" t="s">
        <v>2040</v>
      </c>
      <c r="O4733" s="31" t="s">
        <v>5637</v>
      </c>
      <c r="P4733" s="31">
        <v>0.38300000000000001</v>
      </c>
    </row>
    <row r="4734" spans="1:16" s="12" customFormat="1" x14ac:dyDescent="0.35">
      <c r="A4734" s="2" t="s">
        <v>342</v>
      </c>
      <c r="B4734" s="27">
        <v>2</v>
      </c>
      <c r="C4734" s="2" t="s">
        <v>392</v>
      </c>
      <c r="D4734" s="11" t="s">
        <v>393</v>
      </c>
      <c r="E4734" s="11"/>
      <c r="F4734" s="11" t="s">
        <v>109</v>
      </c>
      <c r="G4734" s="11" t="s">
        <v>99</v>
      </c>
      <c r="H4734" s="11" t="s">
        <v>7269</v>
      </c>
      <c r="I4734" s="68"/>
      <c r="J4734" s="68"/>
      <c r="K4734" s="68"/>
      <c r="L4734" s="68"/>
      <c r="M4734" s="68"/>
      <c r="N4734" s="68"/>
      <c r="O4734" s="31" t="s">
        <v>1927</v>
      </c>
      <c r="P4734" s="31">
        <v>0.6</v>
      </c>
    </row>
    <row r="4735" spans="1:16" s="12" customFormat="1" x14ac:dyDescent="0.35">
      <c r="A4735" s="2" t="s">
        <v>342</v>
      </c>
      <c r="B4735" s="27">
        <v>2</v>
      </c>
      <c r="C4735" s="2" t="s">
        <v>392</v>
      </c>
      <c r="D4735" s="11" t="s">
        <v>393</v>
      </c>
      <c r="E4735" s="11"/>
      <c r="F4735" s="11" t="s">
        <v>109</v>
      </c>
      <c r="G4735" s="11" t="s">
        <v>99</v>
      </c>
      <c r="H4735" s="11" t="s">
        <v>7279</v>
      </c>
      <c r="I4735" s="68"/>
      <c r="J4735" s="68"/>
      <c r="K4735" s="68"/>
      <c r="L4735" s="68"/>
      <c r="M4735" s="68" t="s">
        <v>2040</v>
      </c>
      <c r="N4735" s="68"/>
      <c r="O4735" s="31" t="s">
        <v>5638</v>
      </c>
      <c r="P4735" s="31">
        <v>0.48</v>
      </c>
    </row>
    <row r="4736" spans="1:16" s="12" customFormat="1" x14ac:dyDescent="0.35">
      <c r="A4736" s="2" t="s">
        <v>342</v>
      </c>
      <c r="B4736" s="27">
        <v>2</v>
      </c>
      <c r="C4736" s="2" t="s">
        <v>392</v>
      </c>
      <c r="D4736" s="11" t="s">
        <v>393</v>
      </c>
      <c r="E4736" s="11"/>
      <c r="F4736" s="11" t="s">
        <v>109</v>
      </c>
      <c r="G4736" s="11" t="s">
        <v>99</v>
      </c>
      <c r="H4736" s="11" t="s">
        <v>7288</v>
      </c>
      <c r="I4736" s="68"/>
      <c r="J4736" s="68"/>
      <c r="K4736" s="68"/>
      <c r="L4736" s="68"/>
      <c r="M4736" s="68"/>
      <c r="N4736" s="68" t="s">
        <v>2040</v>
      </c>
      <c r="O4736" s="31" t="s">
        <v>5639</v>
      </c>
      <c r="P4736" s="31">
        <v>0.48</v>
      </c>
    </row>
    <row r="4737" spans="1:16" s="12" customFormat="1" x14ac:dyDescent="0.35">
      <c r="A4737" s="2" t="s">
        <v>342</v>
      </c>
      <c r="B4737" s="27">
        <v>2</v>
      </c>
      <c r="C4737" s="2" t="s">
        <v>392</v>
      </c>
      <c r="D4737" s="11" t="s">
        <v>393</v>
      </c>
      <c r="E4737" s="11"/>
      <c r="F4737" s="11" t="s">
        <v>109</v>
      </c>
      <c r="G4737" s="11" t="s">
        <v>99</v>
      </c>
      <c r="H4737" s="11" t="s">
        <v>7276</v>
      </c>
      <c r="I4737" s="68"/>
      <c r="J4737" s="68"/>
      <c r="K4737" s="68"/>
      <c r="L4737" s="68"/>
      <c r="M4737" s="68" t="s">
        <v>2040</v>
      </c>
      <c r="N4737" s="68" t="s">
        <v>2040</v>
      </c>
      <c r="O4737" s="31" t="s">
        <v>5640</v>
      </c>
      <c r="P4737" s="31">
        <v>0.36</v>
      </c>
    </row>
    <row r="4738" spans="1:16" s="12" customFormat="1" x14ac:dyDescent="0.35">
      <c r="A4738" s="2" t="s">
        <v>342</v>
      </c>
      <c r="B4738" s="27">
        <v>2</v>
      </c>
      <c r="C4738" s="2" t="s">
        <v>392</v>
      </c>
      <c r="D4738" s="11" t="s">
        <v>393</v>
      </c>
      <c r="E4738" s="11"/>
      <c r="F4738" s="11" t="s">
        <v>109</v>
      </c>
      <c r="G4738" s="11" t="s">
        <v>659</v>
      </c>
      <c r="H4738" s="11" t="s">
        <v>7269</v>
      </c>
      <c r="I4738" s="68"/>
      <c r="J4738" s="68"/>
      <c r="K4738" s="68"/>
      <c r="L4738" s="68"/>
      <c r="M4738" s="68"/>
      <c r="N4738" s="68"/>
      <c r="O4738" s="31" t="s">
        <v>1928</v>
      </c>
      <c r="P4738" s="31">
        <v>1.0589999999999999</v>
      </c>
    </row>
    <row r="4739" spans="1:16" s="12" customFormat="1" x14ac:dyDescent="0.35">
      <c r="A4739" s="2" t="s">
        <v>342</v>
      </c>
      <c r="B4739" s="27">
        <v>2</v>
      </c>
      <c r="C4739" s="2" t="s">
        <v>392</v>
      </c>
      <c r="D4739" s="11" t="s">
        <v>393</v>
      </c>
      <c r="E4739" s="11"/>
      <c r="F4739" s="11" t="s">
        <v>109</v>
      </c>
      <c r="G4739" s="11" t="s">
        <v>659</v>
      </c>
      <c r="H4739" s="11" t="s">
        <v>7279</v>
      </c>
      <c r="I4739" s="68"/>
      <c r="J4739" s="68"/>
      <c r="K4739" s="68"/>
      <c r="L4739" s="68"/>
      <c r="M4739" s="68" t="s">
        <v>2040</v>
      </c>
      <c r="N4739" s="68"/>
      <c r="O4739" s="31" t="s">
        <v>5641</v>
      </c>
      <c r="P4739" s="31">
        <v>0.84699999999999998</v>
      </c>
    </row>
    <row r="4740" spans="1:16" s="12" customFormat="1" x14ac:dyDescent="0.35">
      <c r="A4740" s="2" t="s">
        <v>342</v>
      </c>
      <c r="B4740" s="27">
        <v>2</v>
      </c>
      <c r="C4740" s="2" t="s">
        <v>392</v>
      </c>
      <c r="D4740" s="11" t="s">
        <v>393</v>
      </c>
      <c r="E4740" s="11"/>
      <c r="F4740" s="11" t="s">
        <v>109</v>
      </c>
      <c r="G4740" s="11" t="s">
        <v>659</v>
      </c>
      <c r="H4740" s="11" t="s">
        <v>7288</v>
      </c>
      <c r="I4740" s="68"/>
      <c r="J4740" s="68"/>
      <c r="K4740" s="68"/>
      <c r="L4740" s="68"/>
      <c r="M4740" s="68"/>
      <c r="N4740" s="68" t="s">
        <v>2040</v>
      </c>
      <c r="O4740" s="31" t="s">
        <v>5642</v>
      </c>
      <c r="P4740" s="31">
        <v>0.84699999999999998</v>
      </c>
    </row>
    <row r="4741" spans="1:16" s="12" customFormat="1" x14ac:dyDescent="0.35">
      <c r="A4741" s="2" t="s">
        <v>342</v>
      </c>
      <c r="B4741" s="27">
        <v>2</v>
      </c>
      <c r="C4741" s="2" t="s">
        <v>392</v>
      </c>
      <c r="D4741" s="11" t="s">
        <v>393</v>
      </c>
      <c r="E4741" s="11"/>
      <c r="F4741" s="11" t="s">
        <v>109</v>
      </c>
      <c r="G4741" s="11" t="s">
        <v>659</v>
      </c>
      <c r="H4741" s="11" t="s">
        <v>7276</v>
      </c>
      <c r="I4741" s="68"/>
      <c r="J4741" s="68"/>
      <c r="K4741" s="68"/>
      <c r="L4741" s="68"/>
      <c r="M4741" s="68" t="s">
        <v>2040</v>
      </c>
      <c r="N4741" s="68" t="s">
        <v>2040</v>
      </c>
      <c r="O4741" s="31" t="s">
        <v>5643</v>
      </c>
      <c r="P4741" s="31">
        <v>0.63500000000000001</v>
      </c>
    </row>
    <row r="4742" spans="1:16" s="12" customFormat="1" x14ac:dyDescent="0.35">
      <c r="A4742" s="2" t="s">
        <v>342</v>
      </c>
      <c r="B4742" s="27">
        <v>2</v>
      </c>
      <c r="C4742" s="2" t="s">
        <v>392</v>
      </c>
      <c r="D4742" s="11" t="s">
        <v>393</v>
      </c>
      <c r="E4742" s="11"/>
      <c r="F4742" s="11" t="s">
        <v>110</v>
      </c>
      <c r="G4742" s="11" t="s">
        <v>99</v>
      </c>
      <c r="H4742" s="11" t="s">
        <v>7269</v>
      </c>
      <c r="I4742" s="68"/>
      <c r="J4742" s="68"/>
      <c r="K4742" s="68"/>
      <c r="L4742" s="68"/>
      <c r="M4742" s="68"/>
      <c r="N4742" s="68"/>
      <c r="O4742" s="31" t="s">
        <v>1929</v>
      </c>
      <c r="P4742" s="31">
        <v>0.95699999999999996</v>
      </c>
    </row>
    <row r="4743" spans="1:16" s="12" customFormat="1" x14ac:dyDescent="0.35">
      <c r="A4743" s="2" t="s">
        <v>342</v>
      </c>
      <c r="B4743" s="27">
        <v>2</v>
      </c>
      <c r="C4743" s="2" t="s">
        <v>392</v>
      </c>
      <c r="D4743" s="11" t="s">
        <v>393</v>
      </c>
      <c r="E4743" s="11"/>
      <c r="F4743" s="11" t="s">
        <v>110</v>
      </c>
      <c r="G4743" s="11" t="s">
        <v>99</v>
      </c>
      <c r="H4743" s="11" t="s">
        <v>7279</v>
      </c>
      <c r="I4743" s="68"/>
      <c r="J4743" s="68"/>
      <c r="K4743" s="68"/>
      <c r="L4743" s="68"/>
      <c r="M4743" s="68" t="s">
        <v>2040</v>
      </c>
      <c r="N4743" s="68"/>
      <c r="O4743" s="31" t="s">
        <v>5644</v>
      </c>
      <c r="P4743" s="31">
        <v>0.76600000000000001</v>
      </c>
    </row>
    <row r="4744" spans="1:16" s="12" customFormat="1" x14ac:dyDescent="0.35">
      <c r="A4744" s="2" t="s">
        <v>342</v>
      </c>
      <c r="B4744" s="27">
        <v>2</v>
      </c>
      <c r="C4744" s="2" t="s">
        <v>392</v>
      </c>
      <c r="D4744" s="11" t="s">
        <v>393</v>
      </c>
      <c r="E4744" s="11"/>
      <c r="F4744" s="11" t="s">
        <v>110</v>
      </c>
      <c r="G4744" s="11" t="s">
        <v>99</v>
      </c>
      <c r="H4744" s="11" t="s">
        <v>7288</v>
      </c>
      <c r="I4744" s="68"/>
      <c r="J4744" s="68"/>
      <c r="K4744" s="68"/>
      <c r="L4744" s="68"/>
      <c r="M4744" s="68"/>
      <c r="N4744" s="68" t="s">
        <v>2040</v>
      </c>
      <c r="O4744" s="31" t="s">
        <v>5645</v>
      </c>
      <c r="P4744" s="31">
        <v>0.76600000000000001</v>
      </c>
    </row>
    <row r="4745" spans="1:16" s="12" customFormat="1" x14ac:dyDescent="0.35">
      <c r="A4745" s="2" t="s">
        <v>342</v>
      </c>
      <c r="B4745" s="27">
        <v>2</v>
      </c>
      <c r="C4745" s="2" t="s">
        <v>392</v>
      </c>
      <c r="D4745" s="11" t="s">
        <v>393</v>
      </c>
      <c r="E4745" s="11"/>
      <c r="F4745" s="11" t="s">
        <v>110</v>
      </c>
      <c r="G4745" s="11" t="s">
        <v>99</v>
      </c>
      <c r="H4745" s="11" t="s">
        <v>7276</v>
      </c>
      <c r="I4745" s="68"/>
      <c r="J4745" s="68"/>
      <c r="K4745" s="68"/>
      <c r="L4745" s="68"/>
      <c r="M4745" s="68" t="s">
        <v>2040</v>
      </c>
      <c r="N4745" s="68" t="s">
        <v>2040</v>
      </c>
      <c r="O4745" s="31" t="s">
        <v>5646</v>
      </c>
      <c r="P4745" s="31">
        <v>0.57399999999999995</v>
      </c>
    </row>
    <row r="4746" spans="1:16" s="12" customFormat="1" x14ac:dyDescent="0.35">
      <c r="A4746" s="2" t="s">
        <v>342</v>
      </c>
      <c r="B4746" s="27">
        <v>2</v>
      </c>
      <c r="C4746" s="2" t="s">
        <v>392</v>
      </c>
      <c r="D4746" s="11" t="s">
        <v>393</v>
      </c>
      <c r="E4746" s="11"/>
      <c r="F4746" s="11" t="s">
        <v>110</v>
      </c>
      <c r="G4746" s="11" t="s">
        <v>659</v>
      </c>
      <c r="H4746" s="11" t="s">
        <v>7269</v>
      </c>
      <c r="I4746" s="68"/>
      <c r="J4746" s="68"/>
      <c r="K4746" s="68"/>
      <c r="L4746" s="68"/>
      <c r="M4746" s="68"/>
      <c r="N4746" s="68"/>
      <c r="O4746" s="31" t="s">
        <v>1930</v>
      </c>
      <c r="P4746" s="31">
        <v>1.4790000000000001</v>
      </c>
    </row>
    <row r="4747" spans="1:16" s="12" customFormat="1" x14ac:dyDescent="0.35">
      <c r="A4747" s="2" t="s">
        <v>342</v>
      </c>
      <c r="B4747" s="27">
        <v>2</v>
      </c>
      <c r="C4747" s="2" t="s">
        <v>392</v>
      </c>
      <c r="D4747" s="11" t="s">
        <v>393</v>
      </c>
      <c r="E4747" s="11"/>
      <c r="F4747" s="11" t="s">
        <v>110</v>
      </c>
      <c r="G4747" s="11" t="s">
        <v>659</v>
      </c>
      <c r="H4747" s="11" t="s">
        <v>7279</v>
      </c>
      <c r="I4747" s="68"/>
      <c r="J4747" s="68"/>
      <c r="K4747" s="68"/>
      <c r="L4747" s="68"/>
      <c r="M4747" s="68" t="s">
        <v>2040</v>
      </c>
      <c r="N4747" s="68"/>
      <c r="O4747" s="31" t="s">
        <v>5647</v>
      </c>
      <c r="P4747" s="31">
        <v>1.1830000000000001</v>
      </c>
    </row>
    <row r="4748" spans="1:16" s="12" customFormat="1" x14ac:dyDescent="0.35">
      <c r="A4748" s="2" t="s">
        <v>342</v>
      </c>
      <c r="B4748" s="27">
        <v>2</v>
      </c>
      <c r="C4748" s="2" t="s">
        <v>392</v>
      </c>
      <c r="D4748" s="11" t="s">
        <v>393</v>
      </c>
      <c r="E4748" s="11"/>
      <c r="F4748" s="11" t="s">
        <v>110</v>
      </c>
      <c r="G4748" s="11" t="s">
        <v>659</v>
      </c>
      <c r="H4748" s="11" t="s">
        <v>7288</v>
      </c>
      <c r="I4748" s="68"/>
      <c r="J4748" s="68"/>
      <c r="K4748" s="68"/>
      <c r="L4748" s="68"/>
      <c r="M4748" s="68"/>
      <c r="N4748" s="68" t="s">
        <v>2040</v>
      </c>
      <c r="O4748" s="31" t="s">
        <v>5648</v>
      </c>
      <c r="P4748" s="31">
        <v>1.1830000000000001</v>
      </c>
    </row>
    <row r="4749" spans="1:16" s="12" customFormat="1" x14ac:dyDescent="0.35">
      <c r="A4749" s="2" t="s">
        <v>342</v>
      </c>
      <c r="B4749" s="27">
        <v>2</v>
      </c>
      <c r="C4749" s="2" t="s">
        <v>392</v>
      </c>
      <c r="D4749" s="11" t="s">
        <v>393</v>
      </c>
      <c r="E4749" s="11"/>
      <c r="F4749" s="11" t="s">
        <v>110</v>
      </c>
      <c r="G4749" s="11" t="s">
        <v>659</v>
      </c>
      <c r="H4749" s="11" t="s">
        <v>7276</v>
      </c>
      <c r="I4749" s="68"/>
      <c r="J4749" s="68"/>
      <c r="K4749" s="68"/>
      <c r="L4749" s="68"/>
      <c r="M4749" s="68" t="s">
        <v>2040</v>
      </c>
      <c r="N4749" s="68" t="s">
        <v>2040</v>
      </c>
      <c r="O4749" s="31" t="s">
        <v>5649</v>
      </c>
      <c r="P4749" s="31">
        <v>0.88700000000000001</v>
      </c>
    </row>
    <row r="4750" spans="1:16" s="12" customFormat="1" x14ac:dyDescent="0.35">
      <c r="A4750" s="2" t="s">
        <v>342</v>
      </c>
      <c r="B4750" s="27">
        <v>2</v>
      </c>
      <c r="C4750" s="2" t="s">
        <v>392</v>
      </c>
      <c r="D4750" s="11" t="s">
        <v>393</v>
      </c>
      <c r="E4750" s="11"/>
      <c r="F4750" s="11" t="s">
        <v>111</v>
      </c>
      <c r="G4750" s="11" t="s">
        <v>99</v>
      </c>
      <c r="H4750" s="11" t="s">
        <v>7269</v>
      </c>
      <c r="I4750" s="68"/>
      <c r="J4750" s="68"/>
      <c r="K4750" s="68"/>
      <c r="L4750" s="68"/>
      <c r="M4750" s="68"/>
      <c r="N4750" s="68"/>
      <c r="O4750" s="31" t="s">
        <v>1931</v>
      </c>
      <c r="P4750" s="31">
        <v>1.05</v>
      </c>
    </row>
    <row r="4751" spans="1:16" s="12" customFormat="1" x14ac:dyDescent="0.35">
      <c r="A4751" s="2" t="s">
        <v>342</v>
      </c>
      <c r="B4751" s="27">
        <v>2</v>
      </c>
      <c r="C4751" s="2" t="s">
        <v>392</v>
      </c>
      <c r="D4751" s="11" t="s">
        <v>393</v>
      </c>
      <c r="E4751" s="11"/>
      <c r="F4751" s="11" t="s">
        <v>111</v>
      </c>
      <c r="G4751" s="11" t="s">
        <v>99</v>
      </c>
      <c r="H4751" s="11" t="s">
        <v>7279</v>
      </c>
      <c r="I4751" s="68"/>
      <c r="J4751" s="68"/>
      <c r="K4751" s="68"/>
      <c r="L4751" s="68"/>
      <c r="M4751" s="68" t="s">
        <v>2040</v>
      </c>
      <c r="N4751" s="68"/>
      <c r="O4751" s="31" t="s">
        <v>5650</v>
      </c>
      <c r="P4751" s="31">
        <v>0.84</v>
      </c>
    </row>
    <row r="4752" spans="1:16" s="12" customFormat="1" x14ac:dyDescent="0.35">
      <c r="A4752" s="2" t="s">
        <v>342</v>
      </c>
      <c r="B4752" s="27">
        <v>2</v>
      </c>
      <c r="C4752" s="2" t="s">
        <v>392</v>
      </c>
      <c r="D4752" s="11" t="s">
        <v>393</v>
      </c>
      <c r="E4752" s="11"/>
      <c r="F4752" s="11" t="s">
        <v>111</v>
      </c>
      <c r="G4752" s="11" t="s">
        <v>99</v>
      </c>
      <c r="H4752" s="11" t="s">
        <v>7288</v>
      </c>
      <c r="I4752" s="68"/>
      <c r="J4752" s="68"/>
      <c r="K4752" s="68"/>
      <c r="L4752" s="68"/>
      <c r="M4752" s="68"/>
      <c r="N4752" s="68" t="s">
        <v>2040</v>
      </c>
      <c r="O4752" s="31" t="s">
        <v>5651</v>
      </c>
      <c r="P4752" s="31">
        <v>0.84</v>
      </c>
    </row>
    <row r="4753" spans="1:16" s="12" customFormat="1" x14ac:dyDescent="0.35">
      <c r="A4753" s="2" t="s">
        <v>342</v>
      </c>
      <c r="B4753" s="27">
        <v>2</v>
      </c>
      <c r="C4753" s="2" t="s">
        <v>392</v>
      </c>
      <c r="D4753" s="11" t="s">
        <v>393</v>
      </c>
      <c r="E4753" s="11"/>
      <c r="F4753" s="11" t="s">
        <v>111</v>
      </c>
      <c r="G4753" s="11" t="s">
        <v>99</v>
      </c>
      <c r="H4753" s="11" t="s">
        <v>7276</v>
      </c>
      <c r="I4753" s="68"/>
      <c r="J4753" s="68"/>
      <c r="K4753" s="68"/>
      <c r="L4753" s="68"/>
      <c r="M4753" s="68" t="s">
        <v>2040</v>
      </c>
      <c r="N4753" s="68" t="s">
        <v>2040</v>
      </c>
      <c r="O4753" s="31" t="s">
        <v>5652</v>
      </c>
      <c r="P4753" s="31">
        <v>0.63</v>
      </c>
    </row>
    <row r="4754" spans="1:16" s="12" customFormat="1" x14ac:dyDescent="0.35">
      <c r="A4754" s="2" t="s">
        <v>342</v>
      </c>
      <c r="B4754" s="27">
        <v>2</v>
      </c>
      <c r="C4754" s="2" t="s">
        <v>392</v>
      </c>
      <c r="D4754" s="11" t="s">
        <v>393</v>
      </c>
      <c r="E4754" s="11"/>
      <c r="F4754" s="11" t="s">
        <v>111</v>
      </c>
      <c r="G4754" s="11" t="s">
        <v>659</v>
      </c>
      <c r="H4754" s="11" t="s">
        <v>7269</v>
      </c>
      <c r="I4754" s="68"/>
      <c r="J4754" s="68"/>
      <c r="K4754" s="68"/>
      <c r="L4754" s="68"/>
      <c r="M4754" s="68"/>
      <c r="N4754" s="68"/>
      <c r="O4754" s="31" t="s">
        <v>1932</v>
      </c>
      <c r="P4754" s="31">
        <v>1.9139999999999999</v>
      </c>
    </row>
    <row r="4755" spans="1:16" s="12" customFormat="1" x14ac:dyDescent="0.35">
      <c r="A4755" s="2" t="s">
        <v>342</v>
      </c>
      <c r="B4755" s="27">
        <v>2</v>
      </c>
      <c r="C4755" s="2" t="s">
        <v>392</v>
      </c>
      <c r="D4755" s="11" t="s">
        <v>393</v>
      </c>
      <c r="E4755" s="11"/>
      <c r="F4755" s="11" t="s">
        <v>111</v>
      </c>
      <c r="G4755" s="11" t="s">
        <v>659</v>
      </c>
      <c r="H4755" s="11" t="s">
        <v>7279</v>
      </c>
      <c r="I4755" s="68"/>
      <c r="J4755" s="68"/>
      <c r="K4755" s="68"/>
      <c r="L4755" s="68"/>
      <c r="M4755" s="68" t="s">
        <v>2040</v>
      </c>
      <c r="N4755" s="68"/>
      <c r="O4755" s="31" t="s">
        <v>5653</v>
      </c>
      <c r="P4755" s="31">
        <v>1.5309999999999999</v>
      </c>
    </row>
    <row r="4756" spans="1:16" s="12" customFormat="1" x14ac:dyDescent="0.35">
      <c r="A4756" s="2" t="s">
        <v>342</v>
      </c>
      <c r="B4756" s="27">
        <v>2</v>
      </c>
      <c r="C4756" s="2" t="s">
        <v>392</v>
      </c>
      <c r="D4756" s="11" t="s">
        <v>393</v>
      </c>
      <c r="E4756" s="11"/>
      <c r="F4756" s="11" t="s">
        <v>111</v>
      </c>
      <c r="G4756" s="11" t="s">
        <v>659</v>
      </c>
      <c r="H4756" s="11" t="s">
        <v>7288</v>
      </c>
      <c r="I4756" s="68"/>
      <c r="J4756" s="68"/>
      <c r="K4756" s="68"/>
      <c r="L4756" s="68"/>
      <c r="M4756" s="68"/>
      <c r="N4756" s="68" t="s">
        <v>2040</v>
      </c>
      <c r="O4756" s="31" t="s">
        <v>5654</v>
      </c>
      <c r="P4756" s="31">
        <v>1.5309999999999999</v>
      </c>
    </row>
    <row r="4757" spans="1:16" s="12" customFormat="1" x14ac:dyDescent="0.35">
      <c r="A4757" s="2" t="s">
        <v>342</v>
      </c>
      <c r="B4757" s="27">
        <v>2</v>
      </c>
      <c r="C4757" s="2" t="s">
        <v>392</v>
      </c>
      <c r="D4757" s="11" t="s">
        <v>393</v>
      </c>
      <c r="E4757" s="11"/>
      <c r="F4757" s="11" t="s">
        <v>111</v>
      </c>
      <c r="G4757" s="11" t="s">
        <v>659</v>
      </c>
      <c r="H4757" s="11" t="s">
        <v>7276</v>
      </c>
      <c r="I4757" s="68"/>
      <c r="J4757" s="68"/>
      <c r="K4757" s="68"/>
      <c r="L4757" s="68"/>
      <c r="M4757" s="68" t="s">
        <v>2040</v>
      </c>
      <c r="N4757" s="68" t="s">
        <v>2040</v>
      </c>
      <c r="O4757" s="31" t="s">
        <v>5655</v>
      </c>
      <c r="P4757" s="31">
        <v>1.1479999999999999</v>
      </c>
    </row>
    <row r="4758" spans="1:16" s="12" customFormat="1" x14ac:dyDescent="0.35">
      <c r="A4758" s="2" t="s">
        <v>342</v>
      </c>
      <c r="B4758" s="27">
        <v>2</v>
      </c>
      <c r="C4758" s="2" t="s">
        <v>392</v>
      </c>
      <c r="D4758" s="11" t="s">
        <v>393</v>
      </c>
      <c r="E4758" s="11"/>
      <c r="F4758" s="11" t="s">
        <v>112</v>
      </c>
      <c r="G4758" s="11" t="s">
        <v>99</v>
      </c>
      <c r="H4758" s="11" t="s">
        <v>7269</v>
      </c>
      <c r="I4758" s="68"/>
      <c r="J4758" s="68"/>
      <c r="K4758" s="68"/>
      <c r="L4758" s="68"/>
      <c r="M4758" s="68"/>
      <c r="N4758" s="68"/>
      <c r="O4758" s="31" t="s">
        <v>1933</v>
      </c>
      <c r="P4758" s="31">
        <v>1.05</v>
      </c>
    </row>
    <row r="4759" spans="1:16" s="12" customFormat="1" x14ac:dyDescent="0.35">
      <c r="A4759" s="2" t="s">
        <v>342</v>
      </c>
      <c r="B4759" s="27">
        <v>2</v>
      </c>
      <c r="C4759" s="2" t="s">
        <v>392</v>
      </c>
      <c r="D4759" s="11" t="s">
        <v>393</v>
      </c>
      <c r="E4759" s="11"/>
      <c r="F4759" s="11" t="s">
        <v>112</v>
      </c>
      <c r="G4759" s="11" t="s">
        <v>99</v>
      </c>
      <c r="H4759" s="11" t="s">
        <v>7279</v>
      </c>
      <c r="I4759" s="68"/>
      <c r="J4759" s="68"/>
      <c r="K4759" s="68"/>
      <c r="L4759" s="68"/>
      <c r="M4759" s="68" t="s">
        <v>2040</v>
      </c>
      <c r="N4759" s="68"/>
      <c r="O4759" s="31" t="s">
        <v>5656</v>
      </c>
      <c r="P4759" s="31">
        <v>0.84</v>
      </c>
    </row>
    <row r="4760" spans="1:16" s="12" customFormat="1" x14ac:dyDescent="0.35">
      <c r="A4760" s="2" t="s">
        <v>342</v>
      </c>
      <c r="B4760" s="27">
        <v>2</v>
      </c>
      <c r="C4760" s="2" t="s">
        <v>392</v>
      </c>
      <c r="D4760" s="11" t="s">
        <v>393</v>
      </c>
      <c r="E4760" s="11"/>
      <c r="F4760" s="11" t="s">
        <v>112</v>
      </c>
      <c r="G4760" s="11" t="s">
        <v>99</v>
      </c>
      <c r="H4760" s="11" t="s">
        <v>7288</v>
      </c>
      <c r="I4760" s="68"/>
      <c r="J4760" s="68"/>
      <c r="K4760" s="68"/>
      <c r="L4760" s="68"/>
      <c r="M4760" s="68"/>
      <c r="N4760" s="68" t="s">
        <v>2040</v>
      </c>
      <c r="O4760" s="31" t="s">
        <v>5657</v>
      </c>
      <c r="P4760" s="31">
        <v>0.84</v>
      </c>
    </row>
    <row r="4761" spans="1:16" s="12" customFormat="1" x14ac:dyDescent="0.35">
      <c r="A4761" s="2" t="s">
        <v>342</v>
      </c>
      <c r="B4761" s="27">
        <v>2</v>
      </c>
      <c r="C4761" s="2" t="s">
        <v>392</v>
      </c>
      <c r="D4761" s="11" t="s">
        <v>393</v>
      </c>
      <c r="E4761" s="11"/>
      <c r="F4761" s="11" t="s">
        <v>112</v>
      </c>
      <c r="G4761" s="11" t="s">
        <v>99</v>
      </c>
      <c r="H4761" s="11" t="s">
        <v>7276</v>
      </c>
      <c r="I4761" s="68"/>
      <c r="J4761" s="68"/>
      <c r="K4761" s="68"/>
      <c r="L4761" s="68"/>
      <c r="M4761" s="68" t="s">
        <v>2040</v>
      </c>
      <c r="N4761" s="68" t="s">
        <v>2040</v>
      </c>
      <c r="O4761" s="31" t="s">
        <v>5658</v>
      </c>
      <c r="P4761" s="31">
        <v>0.63</v>
      </c>
    </row>
    <row r="4762" spans="1:16" s="12" customFormat="1" x14ac:dyDescent="0.35">
      <c r="A4762" s="2" t="s">
        <v>342</v>
      </c>
      <c r="B4762" s="27">
        <v>2</v>
      </c>
      <c r="C4762" s="2" t="s">
        <v>392</v>
      </c>
      <c r="D4762" s="11" t="s">
        <v>393</v>
      </c>
      <c r="E4762" s="11"/>
      <c r="F4762" s="11" t="s">
        <v>112</v>
      </c>
      <c r="G4762" s="11" t="s">
        <v>659</v>
      </c>
      <c r="H4762" s="11" t="s">
        <v>7269</v>
      </c>
      <c r="I4762" s="68"/>
      <c r="J4762" s="68"/>
      <c r="K4762" s="68"/>
      <c r="L4762" s="68"/>
      <c r="M4762" s="68"/>
      <c r="N4762" s="68"/>
      <c r="O4762" s="31" t="s">
        <v>1934</v>
      </c>
      <c r="P4762" s="31">
        <v>2.117</v>
      </c>
    </row>
    <row r="4763" spans="1:16" s="12" customFormat="1" x14ac:dyDescent="0.35">
      <c r="A4763" s="2" t="s">
        <v>342</v>
      </c>
      <c r="B4763" s="27">
        <v>2</v>
      </c>
      <c r="C4763" s="2" t="s">
        <v>392</v>
      </c>
      <c r="D4763" s="11" t="s">
        <v>393</v>
      </c>
      <c r="E4763" s="11"/>
      <c r="F4763" s="11" t="s">
        <v>112</v>
      </c>
      <c r="G4763" s="11" t="s">
        <v>659</v>
      </c>
      <c r="H4763" s="11" t="s">
        <v>7279</v>
      </c>
      <c r="I4763" s="68"/>
      <c r="J4763" s="68"/>
      <c r="K4763" s="68"/>
      <c r="L4763" s="68"/>
      <c r="M4763" s="68" t="s">
        <v>2040</v>
      </c>
      <c r="N4763" s="68"/>
      <c r="O4763" s="31" t="s">
        <v>5659</v>
      </c>
      <c r="P4763" s="31">
        <v>1.694</v>
      </c>
    </row>
    <row r="4764" spans="1:16" s="12" customFormat="1" x14ac:dyDescent="0.35">
      <c r="A4764" s="2" t="s">
        <v>342</v>
      </c>
      <c r="B4764" s="27">
        <v>2</v>
      </c>
      <c r="C4764" s="2" t="s">
        <v>392</v>
      </c>
      <c r="D4764" s="11" t="s">
        <v>393</v>
      </c>
      <c r="E4764" s="11"/>
      <c r="F4764" s="11" t="s">
        <v>112</v>
      </c>
      <c r="G4764" s="11" t="s">
        <v>659</v>
      </c>
      <c r="H4764" s="11" t="s">
        <v>7288</v>
      </c>
      <c r="I4764" s="68"/>
      <c r="J4764" s="68"/>
      <c r="K4764" s="68"/>
      <c r="L4764" s="68"/>
      <c r="M4764" s="68"/>
      <c r="N4764" s="68" t="s">
        <v>2040</v>
      </c>
      <c r="O4764" s="31" t="s">
        <v>5660</v>
      </c>
      <c r="P4764" s="31">
        <v>1.694</v>
      </c>
    </row>
    <row r="4765" spans="1:16" s="12" customFormat="1" x14ac:dyDescent="0.35">
      <c r="A4765" s="2" t="s">
        <v>342</v>
      </c>
      <c r="B4765" s="27">
        <v>2</v>
      </c>
      <c r="C4765" s="2" t="s">
        <v>392</v>
      </c>
      <c r="D4765" s="11" t="s">
        <v>393</v>
      </c>
      <c r="E4765" s="11"/>
      <c r="F4765" s="11" t="s">
        <v>112</v>
      </c>
      <c r="G4765" s="11" t="s">
        <v>659</v>
      </c>
      <c r="H4765" s="11" t="s">
        <v>7276</v>
      </c>
      <c r="I4765" s="68"/>
      <c r="J4765" s="68"/>
      <c r="K4765" s="68"/>
      <c r="L4765" s="68"/>
      <c r="M4765" s="68" t="s">
        <v>2040</v>
      </c>
      <c r="N4765" s="68" t="s">
        <v>2040</v>
      </c>
      <c r="O4765" s="31" t="s">
        <v>5661</v>
      </c>
      <c r="P4765" s="31">
        <v>1.27</v>
      </c>
    </row>
    <row r="4766" spans="1:16" s="12" customFormat="1" x14ac:dyDescent="0.35">
      <c r="A4766" s="2" t="s">
        <v>342</v>
      </c>
      <c r="B4766" s="27">
        <v>2</v>
      </c>
      <c r="C4766" s="2" t="s">
        <v>392</v>
      </c>
      <c r="D4766" s="11" t="s">
        <v>393</v>
      </c>
      <c r="E4766" s="11"/>
      <c r="F4766" s="11" t="s">
        <v>113</v>
      </c>
      <c r="G4766" s="11" t="s">
        <v>99</v>
      </c>
      <c r="H4766" s="11" t="s">
        <v>7269</v>
      </c>
      <c r="I4766" s="68"/>
      <c r="J4766" s="68"/>
      <c r="K4766" s="68"/>
      <c r="L4766" s="68"/>
      <c r="M4766" s="68"/>
      <c r="N4766" s="68"/>
      <c r="O4766" s="31" t="s">
        <v>1935</v>
      </c>
      <c r="P4766" s="31">
        <v>1.9139999999999999</v>
      </c>
    </row>
    <row r="4767" spans="1:16" s="12" customFormat="1" x14ac:dyDescent="0.35">
      <c r="A4767" s="2" t="s">
        <v>342</v>
      </c>
      <c r="B4767" s="27">
        <v>2</v>
      </c>
      <c r="C4767" s="2" t="s">
        <v>392</v>
      </c>
      <c r="D4767" s="11" t="s">
        <v>393</v>
      </c>
      <c r="E4767" s="11"/>
      <c r="F4767" s="11" t="s">
        <v>113</v>
      </c>
      <c r="G4767" s="11" t="s">
        <v>99</v>
      </c>
      <c r="H4767" s="11" t="s">
        <v>7279</v>
      </c>
      <c r="I4767" s="68"/>
      <c r="J4767" s="68"/>
      <c r="K4767" s="68"/>
      <c r="L4767" s="68"/>
      <c r="M4767" s="68" t="s">
        <v>2040</v>
      </c>
      <c r="N4767" s="68"/>
      <c r="O4767" s="31" t="s">
        <v>5662</v>
      </c>
      <c r="P4767" s="31">
        <v>1.5309999999999999</v>
      </c>
    </row>
    <row r="4768" spans="1:16" s="12" customFormat="1" x14ac:dyDescent="0.35">
      <c r="A4768" s="2" t="s">
        <v>342</v>
      </c>
      <c r="B4768" s="27">
        <v>2</v>
      </c>
      <c r="C4768" s="2" t="s">
        <v>392</v>
      </c>
      <c r="D4768" s="11" t="s">
        <v>393</v>
      </c>
      <c r="E4768" s="11"/>
      <c r="F4768" s="11" t="s">
        <v>113</v>
      </c>
      <c r="G4768" s="11" t="s">
        <v>99</v>
      </c>
      <c r="H4768" s="11" t="s">
        <v>7288</v>
      </c>
      <c r="I4768" s="68"/>
      <c r="J4768" s="68"/>
      <c r="K4768" s="68"/>
      <c r="L4768" s="68"/>
      <c r="M4768" s="68"/>
      <c r="N4768" s="68" t="s">
        <v>2040</v>
      </c>
      <c r="O4768" s="31" t="s">
        <v>5663</v>
      </c>
      <c r="P4768" s="31">
        <v>1.5309999999999999</v>
      </c>
    </row>
    <row r="4769" spans="1:16" s="12" customFormat="1" x14ac:dyDescent="0.35">
      <c r="A4769" s="2" t="s">
        <v>342</v>
      </c>
      <c r="B4769" s="27">
        <v>2</v>
      </c>
      <c r="C4769" s="2" t="s">
        <v>392</v>
      </c>
      <c r="D4769" s="11" t="s">
        <v>393</v>
      </c>
      <c r="E4769" s="11"/>
      <c r="F4769" s="11" t="s">
        <v>113</v>
      </c>
      <c r="G4769" s="11" t="s">
        <v>99</v>
      </c>
      <c r="H4769" s="11" t="s">
        <v>7276</v>
      </c>
      <c r="I4769" s="68"/>
      <c r="J4769" s="68"/>
      <c r="K4769" s="68"/>
      <c r="L4769" s="68"/>
      <c r="M4769" s="68" t="s">
        <v>2040</v>
      </c>
      <c r="N4769" s="68" t="s">
        <v>2040</v>
      </c>
      <c r="O4769" s="31" t="s">
        <v>5664</v>
      </c>
      <c r="P4769" s="31">
        <v>1.1479999999999999</v>
      </c>
    </row>
    <row r="4770" spans="1:16" s="12" customFormat="1" x14ac:dyDescent="0.35">
      <c r="A4770" s="2" t="s">
        <v>342</v>
      </c>
      <c r="B4770" s="27">
        <v>2</v>
      </c>
      <c r="C4770" s="2" t="s">
        <v>392</v>
      </c>
      <c r="D4770" s="11" t="s">
        <v>393</v>
      </c>
      <c r="E4770" s="11"/>
      <c r="F4770" s="11" t="s">
        <v>113</v>
      </c>
      <c r="G4770" s="11" t="s">
        <v>659</v>
      </c>
      <c r="H4770" s="11" t="s">
        <v>7269</v>
      </c>
      <c r="I4770" s="68"/>
      <c r="J4770" s="68"/>
      <c r="K4770" s="68"/>
      <c r="L4770" s="68"/>
      <c r="M4770" s="68"/>
      <c r="N4770" s="68"/>
      <c r="O4770" s="31" t="s">
        <v>1936</v>
      </c>
      <c r="P4770" s="31">
        <v>2.5379999999999998</v>
      </c>
    </row>
    <row r="4771" spans="1:16" s="12" customFormat="1" x14ac:dyDescent="0.35">
      <c r="A4771" s="2" t="s">
        <v>342</v>
      </c>
      <c r="B4771" s="27">
        <v>2</v>
      </c>
      <c r="C4771" s="2" t="s">
        <v>392</v>
      </c>
      <c r="D4771" s="11" t="s">
        <v>393</v>
      </c>
      <c r="E4771" s="11"/>
      <c r="F4771" s="11" t="s">
        <v>113</v>
      </c>
      <c r="G4771" s="11" t="s">
        <v>659</v>
      </c>
      <c r="H4771" s="11" t="s">
        <v>7279</v>
      </c>
      <c r="I4771" s="68"/>
      <c r="J4771" s="68"/>
      <c r="K4771" s="68"/>
      <c r="L4771" s="68"/>
      <c r="M4771" s="68" t="s">
        <v>2040</v>
      </c>
      <c r="N4771" s="68"/>
      <c r="O4771" s="31" t="s">
        <v>5665</v>
      </c>
      <c r="P4771" s="31">
        <v>2.0299999999999998</v>
      </c>
    </row>
    <row r="4772" spans="1:16" s="12" customFormat="1" x14ac:dyDescent="0.35">
      <c r="A4772" s="2" t="s">
        <v>342</v>
      </c>
      <c r="B4772" s="27">
        <v>2</v>
      </c>
      <c r="C4772" s="2" t="s">
        <v>392</v>
      </c>
      <c r="D4772" s="11" t="s">
        <v>393</v>
      </c>
      <c r="E4772" s="11"/>
      <c r="F4772" s="11" t="s">
        <v>113</v>
      </c>
      <c r="G4772" s="11" t="s">
        <v>659</v>
      </c>
      <c r="H4772" s="11" t="s">
        <v>7288</v>
      </c>
      <c r="I4772" s="68"/>
      <c r="J4772" s="68"/>
      <c r="K4772" s="68"/>
      <c r="L4772" s="68"/>
      <c r="M4772" s="68"/>
      <c r="N4772" s="68" t="s">
        <v>2040</v>
      </c>
      <c r="O4772" s="31" t="s">
        <v>5666</v>
      </c>
      <c r="P4772" s="31">
        <v>2.0299999999999998</v>
      </c>
    </row>
    <row r="4773" spans="1:16" s="12" customFormat="1" x14ac:dyDescent="0.35">
      <c r="A4773" s="2" t="s">
        <v>342</v>
      </c>
      <c r="B4773" s="27">
        <v>2</v>
      </c>
      <c r="C4773" s="2" t="s">
        <v>392</v>
      </c>
      <c r="D4773" s="11" t="s">
        <v>393</v>
      </c>
      <c r="E4773" s="11"/>
      <c r="F4773" s="11" t="s">
        <v>113</v>
      </c>
      <c r="G4773" s="11" t="s">
        <v>659</v>
      </c>
      <c r="H4773" s="11" t="s">
        <v>7276</v>
      </c>
      <c r="I4773" s="68"/>
      <c r="J4773" s="68"/>
      <c r="K4773" s="68"/>
      <c r="L4773" s="68"/>
      <c r="M4773" s="68" t="s">
        <v>2040</v>
      </c>
      <c r="N4773" s="68" t="s">
        <v>2040</v>
      </c>
      <c r="O4773" s="31" t="s">
        <v>5667</v>
      </c>
      <c r="P4773" s="31">
        <v>1.5229999999999999</v>
      </c>
    </row>
    <row r="4774" spans="1:16" s="12" customFormat="1" x14ac:dyDescent="0.35">
      <c r="A4774" s="2" t="s">
        <v>342</v>
      </c>
      <c r="B4774" s="27">
        <v>2</v>
      </c>
      <c r="C4774" s="2" t="s">
        <v>392</v>
      </c>
      <c r="D4774" s="11" t="s">
        <v>393</v>
      </c>
      <c r="E4774" s="11"/>
      <c r="F4774" s="11" t="s">
        <v>114</v>
      </c>
      <c r="G4774" s="11" t="s">
        <v>99</v>
      </c>
      <c r="H4774" s="11" t="s">
        <v>7269</v>
      </c>
      <c r="I4774" s="68"/>
      <c r="J4774" s="68"/>
      <c r="K4774" s="68"/>
      <c r="L4774" s="68"/>
      <c r="M4774" s="68"/>
      <c r="N4774" s="68"/>
      <c r="O4774" s="31" t="s">
        <v>1937</v>
      </c>
      <c r="P4774" s="31">
        <v>1.9139999999999999</v>
      </c>
    </row>
    <row r="4775" spans="1:16" s="12" customFormat="1" x14ac:dyDescent="0.35">
      <c r="A4775" s="2" t="s">
        <v>342</v>
      </c>
      <c r="B4775" s="27">
        <v>2</v>
      </c>
      <c r="C4775" s="2" t="s">
        <v>392</v>
      </c>
      <c r="D4775" s="11" t="s">
        <v>393</v>
      </c>
      <c r="E4775" s="11"/>
      <c r="F4775" s="11" t="s">
        <v>114</v>
      </c>
      <c r="G4775" s="11" t="s">
        <v>99</v>
      </c>
      <c r="H4775" s="11" t="s">
        <v>7279</v>
      </c>
      <c r="I4775" s="68"/>
      <c r="J4775" s="68"/>
      <c r="K4775" s="68"/>
      <c r="L4775" s="68"/>
      <c r="M4775" s="68" t="s">
        <v>2040</v>
      </c>
      <c r="N4775" s="68"/>
      <c r="O4775" s="31" t="s">
        <v>5668</v>
      </c>
      <c r="P4775" s="31">
        <v>1.5309999999999999</v>
      </c>
    </row>
    <row r="4776" spans="1:16" s="12" customFormat="1" x14ac:dyDescent="0.35">
      <c r="A4776" s="2" t="s">
        <v>342</v>
      </c>
      <c r="B4776" s="27">
        <v>2</v>
      </c>
      <c r="C4776" s="2" t="s">
        <v>392</v>
      </c>
      <c r="D4776" s="11" t="s">
        <v>393</v>
      </c>
      <c r="E4776" s="11"/>
      <c r="F4776" s="11" t="s">
        <v>114</v>
      </c>
      <c r="G4776" s="11" t="s">
        <v>99</v>
      </c>
      <c r="H4776" s="11" t="s">
        <v>7288</v>
      </c>
      <c r="I4776" s="68"/>
      <c r="J4776" s="68"/>
      <c r="K4776" s="68"/>
      <c r="L4776" s="68"/>
      <c r="M4776" s="68"/>
      <c r="N4776" s="68" t="s">
        <v>2040</v>
      </c>
      <c r="O4776" s="31" t="s">
        <v>5669</v>
      </c>
      <c r="P4776" s="31">
        <v>1.5309999999999999</v>
      </c>
    </row>
    <row r="4777" spans="1:16" s="12" customFormat="1" x14ac:dyDescent="0.35">
      <c r="A4777" s="2" t="s">
        <v>342</v>
      </c>
      <c r="B4777" s="27">
        <v>2</v>
      </c>
      <c r="C4777" s="2" t="s">
        <v>392</v>
      </c>
      <c r="D4777" s="11" t="s">
        <v>393</v>
      </c>
      <c r="E4777" s="11"/>
      <c r="F4777" s="11" t="s">
        <v>114</v>
      </c>
      <c r="G4777" s="11" t="s">
        <v>99</v>
      </c>
      <c r="H4777" s="11" t="s">
        <v>7276</v>
      </c>
      <c r="I4777" s="68"/>
      <c r="J4777" s="68"/>
      <c r="K4777" s="68"/>
      <c r="L4777" s="68"/>
      <c r="M4777" s="68" t="s">
        <v>2040</v>
      </c>
      <c r="N4777" s="68" t="s">
        <v>2040</v>
      </c>
      <c r="O4777" s="31" t="s">
        <v>5670</v>
      </c>
      <c r="P4777" s="31">
        <v>1.1479999999999999</v>
      </c>
    </row>
    <row r="4778" spans="1:16" s="12" customFormat="1" x14ac:dyDescent="0.35">
      <c r="A4778" s="2" t="s">
        <v>342</v>
      </c>
      <c r="B4778" s="27">
        <v>2</v>
      </c>
      <c r="C4778" s="2" t="s">
        <v>392</v>
      </c>
      <c r="D4778" s="11" t="s">
        <v>393</v>
      </c>
      <c r="E4778" s="11"/>
      <c r="F4778" s="11" t="s">
        <v>114</v>
      </c>
      <c r="G4778" s="11" t="s">
        <v>659</v>
      </c>
      <c r="H4778" s="11" t="s">
        <v>7269</v>
      </c>
      <c r="I4778" s="68"/>
      <c r="J4778" s="68"/>
      <c r="K4778" s="68"/>
      <c r="L4778" s="68"/>
      <c r="M4778" s="68"/>
      <c r="N4778" s="68"/>
      <c r="O4778" s="31" t="s">
        <v>1938</v>
      </c>
      <c r="P4778" s="31">
        <v>2.9729999999999999</v>
      </c>
    </row>
    <row r="4779" spans="1:16" s="12" customFormat="1" x14ac:dyDescent="0.35">
      <c r="A4779" s="2" t="s">
        <v>342</v>
      </c>
      <c r="B4779" s="27">
        <v>2</v>
      </c>
      <c r="C4779" s="2" t="s">
        <v>392</v>
      </c>
      <c r="D4779" s="11" t="s">
        <v>393</v>
      </c>
      <c r="E4779" s="11"/>
      <c r="F4779" s="11" t="s">
        <v>114</v>
      </c>
      <c r="G4779" s="11" t="s">
        <v>659</v>
      </c>
      <c r="H4779" s="11" t="s">
        <v>7279</v>
      </c>
      <c r="I4779" s="68"/>
      <c r="J4779" s="68"/>
      <c r="K4779" s="68"/>
      <c r="L4779" s="68"/>
      <c r="M4779" s="68" t="s">
        <v>2040</v>
      </c>
      <c r="N4779" s="68"/>
      <c r="O4779" s="31" t="s">
        <v>5671</v>
      </c>
      <c r="P4779" s="31">
        <v>2.3780000000000001</v>
      </c>
    </row>
    <row r="4780" spans="1:16" s="12" customFormat="1" x14ac:dyDescent="0.35">
      <c r="A4780" s="2" t="s">
        <v>342</v>
      </c>
      <c r="B4780" s="27">
        <v>2</v>
      </c>
      <c r="C4780" s="2" t="s">
        <v>392</v>
      </c>
      <c r="D4780" s="11" t="s">
        <v>393</v>
      </c>
      <c r="E4780" s="11"/>
      <c r="F4780" s="11" t="s">
        <v>114</v>
      </c>
      <c r="G4780" s="11" t="s">
        <v>659</v>
      </c>
      <c r="H4780" s="11" t="s">
        <v>7288</v>
      </c>
      <c r="I4780" s="68"/>
      <c r="J4780" s="68"/>
      <c r="K4780" s="68"/>
      <c r="L4780" s="68"/>
      <c r="M4780" s="68"/>
      <c r="N4780" s="68" t="s">
        <v>2040</v>
      </c>
      <c r="O4780" s="31" t="s">
        <v>5672</v>
      </c>
      <c r="P4780" s="31">
        <v>2.3780000000000001</v>
      </c>
    </row>
    <row r="4781" spans="1:16" s="12" customFormat="1" x14ac:dyDescent="0.35">
      <c r="A4781" s="2" t="s">
        <v>342</v>
      </c>
      <c r="B4781" s="27">
        <v>2</v>
      </c>
      <c r="C4781" s="2" t="s">
        <v>392</v>
      </c>
      <c r="D4781" s="11" t="s">
        <v>393</v>
      </c>
      <c r="E4781" s="11"/>
      <c r="F4781" s="11" t="s">
        <v>114</v>
      </c>
      <c r="G4781" s="11" t="s">
        <v>659</v>
      </c>
      <c r="H4781" s="11" t="s">
        <v>7276</v>
      </c>
      <c r="I4781" s="68"/>
      <c r="J4781" s="68"/>
      <c r="K4781" s="68"/>
      <c r="L4781" s="68"/>
      <c r="M4781" s="68" t="s">
        <v>2040</v>
      </c>
      <c r="N4781" s="68" t="s">
        <v>2040</v>
      </c>
      <c r="O4781" s="31" t="s">
        <v>5673</v>
      </c>
      <c r="P4781" s="31">
        <v>1.784</v>
      </c>
    </row>
    <row r="4782" spans="1:16" s="12" customFormat="1" x14ac:dyDescent="0.35">
      <c r="A4782" s="2" t="s">
        <v>342</v>
      </c>
      <c r="B4782" s="27">
        <v>2</v>
      </c>
      <c r="C4782" s="2" t="s">
        <v>392</v>
      </c>
      <c r="D4782" s="11" t="s">
        <v>393</v>
      </c>
      <c r="E4782" s="11"/>
      <c r="F4782" s="11" t="s">
        <v>102</v>
      </c>
      <c r="G4782" s="11" t="s">
        <v>99</v>
      </c>
      <c r="H4782" s="11" t="s">
        <v>7269</v>
      </c>
      <c r="I4782" s="68"/>
      <c r="J4782" s="68"/>
      <c r="K4782" s="68"/>
      <c r="L4782" s="68"/>
      <c r="M4782" s="68"/>
      <c r="N4782" s="68"/>
      <c r="O4782" s="31" t="s">
        <v>1939</v>
      </c>
      <c r="P4782" s="31">
        <v>2.5489999999999999</v>
      </c>
    </row>
    <row r="4783" spans="1:16" s="12" customFormat="1" x14ac:dyDescent="0.35">
      <c r="A4783" s="2" t="s">
        <v>342</v>
      </c>
      <c r="B4783" s="27">
        <v>2</v>
      </c>
      <c r="C4783" s="2" t="s">
        <v>392</v>
      </c>
      <c r="D4783" s="11" t="s">
        <v>393</v>
      </c>
      <c r="E4783" s="11"/>
      <c r="F4783" s="11" t="s">
        <v>102</v>
      </c>
      <c r="G4783" s="11" t="s">
        <v>99</v>
      </c>
      <c r="H4783" s="11" t="s">
        <v>7279</v>
      </c>
      <c r="I4783" s="68"/>
      <c r="J4783" s="68"/>
      <c r="K4783" s="68"/>
      <c r="L4783" s="68"/>
      <c r="M4783" s="68" t="s">
        <v>2040</v>
      </c>
      <c r="N4783" s="68"/>
      <c r="O4783" s="31" t="s">
        <v>5674</v>
      </c>
      <c r="P4783" s="31">
        <v>2.0390000000000001</v>
      </c>
    </row>
    <row r="4784" spans="1:16" s="12" customFormat="1" x14ac:dyDescent="0.35">
      <c r="A4784" s="2" t="s">
        <v>342</v>
      </c>
      <c r="B4784" s="27">
        <v>2</v>
      </c>
      <c r="C4784" s="2" t="s">
        <v>392</v>
      </c>
      <c r="D4784" s="11" t="s">
        <v>393</v>
      </c>
      <c r="E4784" s="11"/>
      <c r="F4784" s="11" t="s">
        <v>102</v>
      </c>
      <c r="G4784" s="11" t="s">
        <v>99</v>
      </c>
      <c r="H4784" s="11" t="s">
        <v>7288</v>
      </c>
      <c r="I4784" s="68"/>
      <c r="J4784" s="68"/>
      <c r="K4784" s="68"/>
      <c r="L4784" s="68"/>
      <c r="M4784" s="68"/>
      <c r="N4784" s="68" t="s">
        <v>2040</v>
      </c>
      <c r="O4784" s="31" t="s">
        <v>5675</v>
      </c>
      <c r="P4784" s="31">
        <v>2.0390000000000001</v>
      </c>
    </row>
    <row r="4785" spans="1:16" s="12" customFormat="1" x14ac:dyDescent="0.35">
      <c r="A4785" s="2" t="s">
        <v>342</v>
      </c>
      <c r="B4785" s="27">
        <v>2</v>
      </c>
      <c r="C4785" s="2" t="s">
        <v>392</v>
      </c>
      <c r="D4785" s="11" t="s">
        <v>393</v>
      </c>
      <c r="E4785" s="11"/>
      <c r="F4785" s="11" t="s">
        <v>102</v>
      </c>
      <c r="G4785" s="11" t="s">
        <v>99</v>
      </c>
      <c r="H4785" s="11" t="s">
        <v>7276</v>
      </c>
      <c r="I4785" s="68"/>
      <c r="J4785" s="68"/>
      <c r="K4785" s="68"/>
      <c r="L4785" s="68"/>
      <c r="M4785" s="68" t="s">
        <v>2040</v>
      </c>
      <c r="N4785" s="68" t="s">
        <v>2040</v>
      </c>
      <c r="O4785" s="31" t="s">
        <v>5676</v>
      </c>
      <c r="P4785" s="31">
        <v>1.5289999999999999</v>
      </c>
    </row>
    <row r="4786" spans="1:16" s="12" customFormat="1" x14ac:dyDescent="0.35">
      <c r="A4786" s="2" t="s">
        <v>342</v>
      </c>
      <c r="B4786" s="27">
        <v>2</v>
      </c>
      <c r="C4786" s="2" t="s">
        <v>392</v>
      </c>
      <c r="D4786" s="11" t="s">
        <v>393</v>
      </c>
      <c r="E4786" s="11"/>
      <c r="F4786" s="11" t="s">
        <v>102</v>
      </c>
      <c r="G4786" s="11" t="s">
        <v>659</v>
      </c>
      <c r="H4786" s="11" t="s">
        <v>7269</v>
      </c>
      <c r="I4786" s="68"/>
      <c r="J4786" s="68"/>
      <c r="K4786" s="68"/>
      <c r="L4786" s="68"/>
      <c r="M4786" s="68"/>
      <c r="N4786" s="68"/>
      <c r="O4786" s="31" t="s">
        <v>1940</v>
      </c>
      <c r="P4786" s="31">
        <v>4.234</v>
      </c>
    </row>
    <row r="4787" spans="1:16" s="12" customFormat="1" x14ac:dyDescent="0.35">
      <c r="A4787" s="2" t="s">
        <v>342</v>
      </c>
      <c r="B4787" s="27">
        <v>2</v>
      </c>
      <c r="C4787" s="2" t="s">
        <v>392</v>
      </c>
      <c r="D4787" s="11" t="s">
        <v>393</v>
      </c>
      <c r="E4787" s="11"/>
      <c r="F4787" s="11" t="s">
        <v>102</v>
      </c>
      <c r="G4787" s="11" t="s">
        <v>659</v>
      </c>
      <c r="H4787" s="11" t="s">
        <v>7279</v>
      </c>
      <c r="I4787" s="68"/>
      <c r="J4787" s="68"/>
      <c r="K4787" s="68"/>
      <c r="L4787" s="68"/>
      <c r="M4787" s="68" t="s">
        <v>2040</v>
      </c>
      <c r="N4787" s="68"/>
      <c r="O4787" s="31" t="s">
        <v>5677</v>
      </c>
      <c r="P4787" s="31">
        <v>3.387</v>
      </c>
    </row>
    <row r="4788" spans="1:16" s="12" customFormat="1" x14ac:dyDescent="0.35">
      <c r="A4788" s="2" t="s">
        <v>342</v>
      </c>
      <c r="B4788" s="27">
        <v>2</v>
      </c>
      <c r="C4788" s="2" t="s">
        <v>392</v>
      </c>
      <c r="D4788" s="11" t="s">
        <v>393</v>
      </c>
      <c r="E4788" s="11"/>
      <c r="F4788" s="11" t="s">
        <v>102</v>
      </c>
      <c r="G4788" s="11" t="s">
        <v>659</v>
      </c>
      <c r="H4788" s="11" t="s">
        <v>7288</v>
      </c>
      <c r="I4788" s="68"/>
      <c r="J4788" s="68"/>
      <c r="K4788" s="68"/>
      <c r="L4788" s="68"/>
      <c r="M4788" s="68"/>
      <c r="N4788" s="68" t="s">
        <v>2040</v>
      </c>
      <c r="O4788" s="31" t="s">
        <v>5678</v>
      </c>
      <c r="P4788" s="31">
        <v>3.387</v>
      </c>
    </row>
    <row r="4789" spans="1:16" s="12" customFormat="1" x14ac:dyDescent="0.35">
      <c r="A4789" s="2" t="s">
        <v>342</v>
      </c>
      <c r="B4789" s="27">
        <v>2</v>
      </c>
      <c r="C4789" s="2" t="s">
        <v>392</v>
      </c>
      <c r="D4789" s="11" t="s">
        <v>393</v>
      </c>
      <c r="E4789" s="11"/>
      <c r="F4789" s="11" t="s">
        <v>102</v>
      </c>
      <c r="G4789" s="11" t="s">
        <v>659</v>
      </c>
      <c r="H4789" s="11" t="s">
        <v>7276</v>
      </c>
      <c r="I4789" s="68"/>
      <c r="J4789" s="68"/>
      <c r="K4789" s="68"/>
      <c r="L4789" s="68"/>
      <c r="M4789" s="68" t="s">
        <v>2040</v>
      </c>
      <c r="N4789" s="68" t="s">
        <v>2040</v>
      </c>
      <c r="O4789" s="31" t="s">
        <v>5679</v>
      </c>
      <c r="P4789" s="31">
        <v>2.54</v>
      </c>
    </row>
    <row r="4790" spans="1:16" x14ac:dyDescent="0.35">
      <c r="A4790" s="2" t="s">
        <v>248</v>
      </c>
      <c r="B4790" s="27">
        <v>2</v>
      </c>
      <c r="C4790" s="11" t="s">
        <v>304</v>
      </c>
      <c r="D4790" s="11" t="s">
        <v>489</v>
      </c>
      <c r="E4790" s="11"/>
      <c r="F4790" s="33" t="s">
        <v>608</v>
      </c>
      <c r="G4790" s="33" t="s">
        <v>608</v>
      </c>
      <c r="H4790" s="11" t="s">
        <v>7269</v>
      </c>
      <c r="I4790" s="67"/>
      <c r="J4790" s="67"/>
      <c r="K4790" s="67"/>
      <c r="L4790" s="67"/>
      <c r="M4790" s="67"/>
      <c r="N4790" s="67"/>
      <c r="O4790" s="31" t="s">
        <v>1941</v>
      </c>
      <c r="P4790" s="31">
        <v>0.189</v>
      </c>
    </row>
    <row r="4791" spans="1:16" x14ac:dyDescent="0.35">
      <c r="A4791" s="2" t="s">
        <v>248</v>
      </c>
      <c r="B4791" s="27">
        <v>2</v>
      </c>
      <c r="C4791" s="11" t="s">
        <v>304</v>
      </c>
      <c r="D4791" s="11" t="s">
        <v>489</v>
      </c>
      <c r="E4791" s="11"/>
      <c r="F4791" s="33" t="s">
        <v>608</v>
      </c>
      <c r="G4791" s="33" t="s">
        <v>608</v>
      </c>
      <c r="H4791" s="11" t="s">
        <v>7279</v>
      </c>
      <c r="I4791" s="68"/>
      <c r="J4791" s="68"/>
      <c r="K4791" s="68"/>
      <c r="L4791" s="68"/>
      <c r="M4791" s="68" t="s">
        <v>2040</v>
      </c>
      <c r="N4791" s="68"/>
      <c r="O4791" s="31" t="s">
        <v>5680</v>
      </c>
      <c r="P4791" s="31">
        <v>0.151</v>
      </c>
    </row>
    <row r="4792" spans="1:16" x14ac:dyDescent="0.35">
      <c r="A4792" s="2" t="s">
        <v>248</v>
      </c>
      <c r="B4792" s="27">
        <v>2</v>
      </c>
      <c r="C4792" s="2" t="s">
        <v>283</v>
      </c>
      <c r="D4792" s="11" t="s">
        <v>340</v>
      </c>
      <c r="E4792" s="11"/>
      <c r="F4792" s="11" t="s">
        <v>252</v>
      </c>
      <c r="G4792" s="11" t="s">
        <v>608</v>
      </c>
      <c r="H4792" s="11" t="s">
        <v>7269</v>
      </c>
      <c r="I4792" s="68"/>
      <c r="J4792" s="68"/>
      <c r="K4792" s="68"/>
      <c r="L4792" s="68"/>
      <c r="M4792" s="68"/>
      <c r="N4792" s="68"/>
      <c r="O4792" s="31" t="s">
        <v>1942</v>
      </c>
      <c r="P4792" s="31">
        <v>1E-3</v>
      </c>
    </row>
    <row r="4793" spans="1:16" x14ac:dyDescent="0.35">
      <c r="A4793" s="2" t="s">
        <v>248</v>
      </c>
      <c r="B4793" s="27">
        <v>2</v>
      </c>
      <c r="C4793" s="2" t="s">
        <v>283</v>
      </c>
      <c r="D4793" s="11" t="s">
        <v>340</v>
      </c>
      <c r="E4793" s="11"/>
      <c r="F4793" s="11" t="s">
        <v>252</v>
      </c>
      <c r="G4793" s="11" t="s">
        <v>608</v>
      </c>
      <c r="H4793" s="11" t="s">
        <v>7279</v>
      </c>
      <c r="I4793" s="68"/>
      <c r="J4793" s="68"/>
      <c r="K4793" s="68"/>
      <c r="L4793" s="68"/>
      <c r="M4793" s="68" t="s">
        <v>2040</v>
      </c>
      <c r="N4793" s="68"/>
      <c r="O4793" s="31" t="s">
        <v>5681</v>
      </c>
      <c r="P4793" s="31">
        <v>1E-3</v>
      </c>
    </row>
    <row r="4794" spans="1:16" x14ac:dyDescent="0.35">
      <c r="A4794" s="2" t="s">
        <v>248</v>
      </c>
      <c r="B4794" s="27">
        <v>2</v>
      </c>
      <c r="C4794" s="2" t="s">
        <v>283</v>
      </c>
      <c r="D4794" s="11" t="s">
        <v>340</v>
      </c>
      <c r="E4794" s="11"/>
      <c r="F4794" s="11" t="s">
        <v>252</v>
      </c>
      <c r="G4794" s="11" t="s">
        <v>608</v>
      </c>
      <c r="H4794" s="11" t="s">
        <v>7285</v>
      </c>
      <c r="I4794" s="68" t="s">
        <v>2040</v>
      </c>
      <c r="J4794" s="68"/>
      <c r="K4794" s="68"/>
      <c r="L4794" s="68"/>
      <c r="M4794" s="68"/>
      <c r="N4794" s="68"/>
      <c r="O4794" s="31" t="s">
        <v>5682</v>
      </c>
      <c r="P4794" s="31">
        <v>1E-3</v>
      </c>
    </row>
    <row r="4795" spans="1:16" x14ac:dyDescent="0.35">
      <c r="A4795" s="2" t="s">
        <v>248</v>
      </c>
      <c r="B4795" s="27">
        <v>2</v>
      </c>
      <c r="C4795" s="2" t="s">
        <v>283</v>
      </c>
      <c r="D4795" s="11" t="s">
        <v>340</v>
      </c>
      <c r="E4795" s="11"/>
      <c r="F4795" s="11" t="s">
        <v>252</v>
      </c>
      <c r="G4795" s="11" t="s">
        <v>608</v>
      </c>
      <c r="H4795" s="11" t="s">
        <v>7273</v>
      </c>
      <c r="I4795" s="68" t="s">
        <v>2040</v>
      </c>
      <c r="J4795" s="68"/>
      <c r="K4795" s="68"/>
      <c r="L4795" s="68"/>
      <c r="M4795" s="68" t="s">
        <v>2040</v>
      </c>
      <c r="N4795" s="68"/>
      <c r="O4795" s="31" t="s">
        <v>5683</v>
      </c>
      <c r="P4795" s="31">
        <v>1E-3</v>
      </c>
    </row>
    <row r="4796" spans="1:16" x14ac:dyDescent="0.35">
      <c r="A4796" s="2" t="s">
        <v>248</v>
      </c>
      <c r="B4796" s="27">
        <v>2</v>
      </c>
      <c r="C4796" s="2" t="s">
        <v>283</v>
      </c>
      <c r="D4796" s="11" t="s">
        <v>340</v>
      </c>
      <c r="E4796" s="11"/>
      <c r="F4796" s="11" t="s">
        <v>253</v>
      </c>
      <c r="G4796" s="11" t="s">
        <v>608</v>
      </c>
      <c r="H4796" s="11" t="s">
        <v>7269</v>
      </c>
      <c r="I4796" s="68"/>
      <c r="J4796" s="68"/>
      <c r="K4796" s="68"/>
      <c r="L4796" s="68"/>
      <c r="M4796" s="68"/>
      <c r="N4796" s="68"/>
      <c r="O4796" s="31" t="s">
        <v>1943</v>
      </c>
      <c r="P4796" s="31">
        <v>3.0000000000000001E-3</v>
      </c>
    </row>
    <row r="4797" spans="1:16" x14ac:dyDescent="0.35">
      <c r="A4797" s="2" t="s">
        <v>248</v>
      </c>
      <c r="B4797" s="27">
        <v>2</v>
      </c>
      <c r="C4797" s="2" t="s">
        <v>283</v>
      </c>
      <c r="D4797" s="11" t="s">
        <v>340</v>
      </c>
      <c r="E4797" s="11"/>
      <c r="F4797" s="11" t="s">
        <v>253</v>
      </c>
      <c r="G4797" s="11" t="s">
        <v>608</v>
      </c>
      <c r="H4797" s="11" t="s">
        <v>7279</v>
      </c>
      <c r="I4797" s="68"/>
      <c r="J4797" s="68"/>
      <c r="K4797" s="68"/>
      <c r="L4797" s="68"/>
      <c r="M4797" s="68" t="s">
        <v>2040</v>
      </c>
      <c r="N4797" s="68"/>
      <c r="O4797" s="31" t="s">
        <v>5684</v>
      </c>
      <c r="P4797" s="31">
        <v>2E-3</v>
      </c>
    </row>
    <row r="4798" spans="1:16" x14ac:dyDescent="0.35">
      <c r="A4798" s="2" t="s">
        <v>248</v>
      </c>
      <c r="B4798" s="27">
        <v>2</v>
      </c>
      <c r="C4798" s="2" t="s">
        <v>283</v>
      </c>
      <c r="D4798" s="11" t="s">
        <v>340</v>
      </c>
      <c r="E4798" s="11"/>
      <c r="F4798" s="11" t="s">
        <v>253</v>
      </c>
      <c r="G4798" s="11" t="s">
        <v>608</v>
      </c>
      <c r="H4798" s="11" t="s">
        <v>7285</v>
      </c>
      <c r="I4798" s="68" t="s">
        <v>2040</v>
      </c>
      <c r="J4798" s="68"/>
      <c r="K4798" s="68"/>
      <c r="L4798" s="68"/>
      <c r="M4798" s="68"/>
      <c r="N4798" s="68"/>
      <c r="O4798" s="31" t="s">
        <v>5685</v>
      </c>
      <c r="P4798" s="31">
        <v>3.0000000000000001E-3</v>
      </c>
    </row>
    <row r="4799" spans="1:16" x14ac:dyDescent="0.35">
      <c r="A4799" s="2" t="s">
        <v>248</v>
      </c>
      <c r="B4799" s="27">
        <v>2</v>
      </c>
      <c r="C4799" s="2" t="s">
        <v>283</v>
      </c>
      <c r="D4799" s="11" t="s">
        <v>340</v>
      </c>
      <c r="E4799" s="11"/>
      <c r="F4799" s="11" t="s">
        <v>253</v>
      </c>
      <c r="G4799" s="11" t="s">
        <v>608</v>
      </c>
      <c r="H4799" s="11" t="s">
        <v>7273</v>
      </c>
      <c r="I4799" s="68" t="s">
        <v>2040</v>
      </c>
      <c r="J4799" s="68"/>
      <c r="K4799" s="68"/>
      <c r="L4799" s="68"/>
      <c r="M4799" s="68" t="s">
        <v>2040</v>
      </c>
      <c r="N4799" s="68"/>
      <c r="O4799" s="31" t="s">
        <v>5686</v>
      </c>
      <c r="P4799" s="31">
        <v>3.0000000000000001E-3</v>
      </c>
    </row>
    <row r="4800" spans="1:16" x14ac:dyDescent="0.35">
      <c r="A4800" s="2" t="s">
        <v>248</v>
      </c>
      <c r="B4800" s="27">
        <v>2</v>
      </c>
      <c r="C4800" s="2" t="s">
        <v>283</v>
      </c>
      <c r="D4800" s="11" t="s">
        <v>340</v>
      </c>
      <c r="E4800" s="11"/>
      <c r="F4800" s="11" t="s">
        <v>254</v>
      </c>
      <c r="G4800" s="11" t="s">
        <v>608</v>
      </c>
      <c r="H4800" s="11" t="s">
        <v>7269</v>
      </c>
      <c r="I4800" s="68"/>
      <c r="J4800" s="68"/>
      <c r="K4800" s="68"/>
      <c r="L4800" s="68"/>
      <c r="M4800" s="68"/>
      <c r="N4800" s="68"/>
      <c r="O4800" s="31" t="s">
        <v>1944</v>
      </c>
      <c r="P4800" s="31">
        <v>4.0000000000000001E-3</v>
      </c>
    </row>
    <row r="4801" spans="1:16" x14ac:dyDescent="0.35">
      <c r="A4801" s="2" t="s">
        <v>248</v>
      </c>
      <c r="B4801" s="27">
        <v>2</v>
      </c>
      <c r="C4801" s="2" t="s">
        <v>283</v>
      </c>
      <c r="D4801" s="11" t="s">
        <v>340</v>
      </c>
      <c r="E4801" s="11"/>
      <c r="F4801" s="11" t="s">
        <v>254</v>
      </c>
      <c r="G4801" s="11" t="s">
        <v>608</v>
      </c>
      <c r="H4801" s="11" t="s">
        <v>7279</v>
      </c>
      <c r="I4801" s="68"/>
      <c r="J4801" s="68"/>
      <c r="K4801" s="68"/>
      <c r="L4801" s="68"/>
      <c r="M4801" s="68" t="s">
        <v>2040</v>
      </c>
      <c r="N4801" s="68"/>
      <c r="O4801" s="31" t="s">
        <v>5687</v>
      </c>
      <c r="P4801" s="31">
        <v>3.0000000000000001E-3</v>
      </c>
    </row>
    <row r="4802" spans="1:16" x14ac:dyDescent="0.35">
      <c r="A4802" s="2" t="s">
        <v>248</v>
      </c>
      <c r="B4802" s="27">
        <v>2</v>
      </c>
      <c r="C4802" s="2" t="s">
        <v>283</v>
      </c>
      <c r="D4802" s="11" t="s">
        <v>340</v>
      </c>
      <c r="E4802" s="11"/>
      <c r="F4802" s="11" t="s">
        <v>254</v>
      </c>
      <c r="G4802" s="11" t="s">
        <v>608</v>
      </c>
      <c r="H4802" s="11" t="s">
        <v>7285</v>
      </c>
      <c r="I4802" s="68" t="s">
        <v>2040</v>
      </c>
      <c r="J4802" s="68"/>
      <c r="K4802" s="68"/>
      <c r="L4802" s="68"/>
      <c r="M4802" s="68"/>
      <c r="N4802" s="68"/>
      <c r="O4802" s="31" t="s">
        <v>5688</v>
      </c>
      <c r="P4802" s="31">
        <v>5.0000000000000001E-3</v>
      </c>
    </row>
    <row r="4803" spans="1:16" x14ac:dyDescent="0.35">
      <c r="A4803" s="2" t="s">
        <v>248</v>
      </c>
      <c r="B4803" s="27">
        <v>2</v>
      </c>
      <c r="C4803" s="2" t="s">
        <v>283</v>
      </c>
      <c r="D4803" s="11" t="s">
        <v>340</v>
      </c>
      <c r="E4803" s="11"/>
      <c r="F4803" s="11" t="s">
        <v>254</v>
      </c>
      <c r="G4803" s="11" t="s">
        <v>608</v>
      </c>
      <c r="H4803" s="11" t="s">
        <v>7273</v>
      </c>
      <c r="I4803" s="68" t="s">
        <v>2040</v>
      </c>
      <c r="J4803" s="68"/>
      <c r="K4803" s="68"/>
      <c r="L4803" s="68"/>
      <c r="M4803" s="68" t="s">
        <v>2040</v>
      </c>
      <c r="N4803" s="68"/>
      <c r="O4803" s="31" t="s">
        <v>5689</v>
      </c>
      <c r="P4803" s="31">
        <v>5.0000000000000001E-3</v>
      </c>
    </row>
    <row r="4804" spans="1:16" x14ac:dyDescent="0.35">
      <c r="A4804" s="2" t="s">
        <v>248</v>
      </c>
      <c r="B4804" s="27">
        <v>2</v>
      </c>
      <c r="C4804" s="2" t="s">
        <v>283</v>
      </c>
      <c r="D4804" s="11" t="s">
        <v>340</v>
      </c>
      <c r="E4804" s="11"/>
      <c r="F4804" s="11" t="s">
        <v>255</v>
      </c>
      <c r="G4804" s="11" t="s">
        <v>608</v>
      </c>
      <c r="H4804" s="11" t="s">
        <v>7269</v>
      </c>
      <c r="I4804" s="68"/>
      <c r="J4804" s="68"/>
      <c r="K4804" s="68"/>
      <c r="L4804" s="68"/>
      <c r="M4804" s="68"/>
      <c r="N4804" s="68"/>
      <c r="O4804" s="31" t="s">
        <v>1945</v>
      </c>
      <c r="P4804" s="31">
        <v>1.4999999999999999E-2</v>
      </c>
    </row>
    <row r="4805" spans="1:16" x14ac:dyDescent="0.35">
      <c r="A4805" s="2" t="s">
        <v>248</v>
      </c>
      <c r="B4805" s="27">
        <v>2</v>
      </c>
      <c r="C4805" s="2" t="s">
        <v>283</v>
      </c>
      <c r="D4805" s="11" t="s">
        <v>340</v>
      </c>
      <c r="E4805" s="11"/>
      <c r="F4805" s="11" t="s">
        <v>255</v>
      </c>
      <c r="G4805" s="11" t="s">
        <v>608</v>
      </c>
      <c r="H4805" s="11" t="s">
        <v>7279</v>
      </c>
      <c r="I4805" s="68"/>
      <c r="J4805" s="68"/>
      <c r="K4805" s="68"/>
      <c r="L4805" s="68"/>
      <c r="M4805" s="68" t="s">
        <v>2040</v>
      </c>
      <c r="N4805" s="68"/>
      <c r="O4805" s="31" t="s">
        <v>5690</v>
      </c>
      <c r="P4805" s="31">
        <v>1.2E-2</v>
      </c>
    </row>
    <row r="4806" spans="1:16" x14ac:dyDescent="0.35">
      <c r="A4806" s="2" t="s">
        <v>248</v>
      </c>
      <c r="B4806" s="27">
        <v>2</v>
      </c>
      <c r="C4806" s="2" t="s">
        <v>283</v>
      </c>
      <c r="D4806" s="11" t="s">
        <v>340</v>
      </c>
      <c r="E4806" s="11"/>
      <c r="F4806" s="11" t="s">
        <v>255</v>
      </c>
      <c r="G4806" s="11" t="s">
        <v>608</v>
      </c>
      <c r="H4806" s="11" t="s">
        <v>7285</v>
      </c>
      <c r="I4806" s="68" t="s">
        <v>2040</v>
      </c>
      <c r="J4806" s="68"/>
      <c r="K4806" s="68"/>
      <c r="L4806" s="68"/>
      <c r="M4806" s="68"/>
      <c r="N4806" s="68"/>
      <c r="O4806" s="31" t="s">
        <v>5691</v>
      </c>
      <c r="P4806" s="31">
        <v>1.7000000000000001E-2</v>
      </c>
    </row>
    <row r="4807" spans="1:16" x14ac:dyDescent="0.35">
      <c r="A4807" s="2" t="s">
        <v>248</v>
      </c>
      <c r="B4807" s="27">
        <v>2</v>
      </c>
      <c r="C4807" s="2" t="s">
        <v>283</v>
      </c>
      <c r="D4807" s="11" t="s">
        <v>340</v>
      </c>
      <c r="E4807" s="11"/>
      <c r="F4807" s="11" t="s">
        <v>255</v>
      </c>
      <c r="G4807" s="11" t="s">
        <v>608</v>
      </c>
      <c r="H4807" s="11" t="s">
        <v>7273</v>
      </c>
      <c r="I4807" s="68" t="s">
        <v>2040</v>
      </c>
      <c r="J4807" s="68"/>
      <c r="K4807" s="68"/>
      <c r="L4807" s="68"/>
      <c r="M4807" s="68" t="s">
        <v>2040</v>
      </c>
      <c r="N4807" s="68"/>
      <c r="O4807" s="31" t="s">
        <v>5692</v>
      </c>
      <c r="P4807" s="31">
        <v>1.7000000000000001E-2</v>
      </c>
    </row>
    <row r="4808" spans="1:16" x14ac:dyDescent="0.35">
      <c r="A4808" s="2" t="s">
        <v>248</v>
      </c>
      <c r="B4808" s="27">
        <v>2</v>
      </c>
      <c r="C4808" s="2" t="s">
        <v>283</v>
      </c>
      <c r="D4808" s="11" t="s">
        <v>340</v>
      </c>
      <c r="E4808" s="11"/>
      <c r="F4808" s="11" t="s">
        <v>241</v>
      </c>
      <c r="G4808" s="11" t="s">
        <v>608</v>
      </c>
      <c r="H4808" s="11" t="s">
        <v>7269</v>
      </c>
      <c r="I4808" s="68"/>
      <c r="J4808" s="68"/>
      <c r="K4808" s="68"/>
      <c r="L4808" s="68"/>
      <c r="M4808" s="68"/>
      <c r="N4808" s="68"/>
      <c r="O4808" s="31" t="s">
        <v>1946</v>
      </c>
      <c r="P4808" s="31">
        <v>2.9000000000000001E-2</v>
      </c>
    </row>
    <row r="4809" spans="1:16" x14ac:dyDescent="0.35">
      <c r="A4809" s="2" t="s">
        <v>248</v>
      </c>
      <c r="B4809" s="27">
        <v>2</v>
      </c>
      <c r="C4809" s="2" t="s">
        <v>283</v>
      </c>
      <c r="D4809" s="11" t="s">
        <v>340</v>
      </c>
      <c r="E4809" s="11"/>
      <c r="F4809" s="11" t="s">
        <v>241</v>
      </c>
      <c r="G4809" s="11" t="s">
        <v>608</v>
      </c>
      <c r="H4809" s="11" t="s">
        <v>7279</v>
      </c>
      <c r="I4809" s="68"/>
      <c r="J4809" s="68"/>
      <c r="K4809" s="68"/>
      <c r="L4809" s="68"/>
      <c r="M4809" s="68" t="s">
        <v>2040</v>
      </c>
      <c r="N4809" s="68"/>
      <c r="O4809" s="31" t="s">
        <v>5693</v>
      </c>
      <c r="P4809" s="31">
        <v>2.3E-2</v>
      </c>
    </row>
    <row r="4810" spans="1:16" x14ac:dyDescent="0.35">
      <c r="A4810" s="2" t="s">
        <v>248</v>
      </c>
      <c r="B4810" s="27">
        <v>2</v>
      </c>
      <c r="C4810" s="2" t="s">
        <v>283</v>
      </c>
      <c r="D4810" s="11" t="s">
        <v>340</v>
      </c>
      <c r="E4810" s="11"/>
      <c r="F4810" s="11" t="s">
        <v>241</v>
      </c>
      <c r="G4810" s="11" t="s">
        <v>608</v>
      </c>
      <c r="H4810" s="11" t="s">
        <v>7285</v>
      </c>
      <c r="I4810" s="68" t="s">
        <v>2040</v>
      </c>
      <c r="J4810" s="68"/>
      <c r="K4810" s="68"/>
      <c r="L4810" s="68"/>
      <c r="M4810" s="68"/>
      <c r="N4810" s="68"/>
      <c r="O4810" s="31" t="s">
        <v>5694</v>
      </c>
      <c r="P4810" s="31">
        <v>3.3000000000000002E-2</v>
      </c>
    </row>
    <row r="4811" spans="1:16" x14ac:dyDescent="0.35">
      <c r="A4811" s="2" t="s">
        <v>248</v>
      </c>
      <c r="B4811" s="27">
        <v>2</v>
      </c>
      <c r="C4811" s="2" t="s">
        <v>283</v>
      </c>
      <c r="D4811" s="11" t="s">
        <v>340</v>
      </c>
      <c r="E4811" s="11"/>
      <c r="F4811" s="11" t="s">
        <v>241</v>
      </c>
      <c r="G4811" s="11" t="s">
        <v>608</v>
      </c>
      <c r="H4811" s="11" t="s">
        <v>7273</v>
      </c>
      <c r="I4811" s="68" t="s">
        <v>2040</v>
      </c>
      <c r="J4811" s="68"/>
      <c r="K4811" s="68"/>
      <c r="L4811" s="68"/>
      <c r="M4811" s="68" t="s">
        <v>2040</v>
      </c>
      <c r="N4811" s="68"/>
      <c r="O4811" s="31" t="s">
        <v>5695</v>
      </c>
      <c r="P4811" s="31">
        <v>3.3000000000000002E-2</v>
      </c>
    </row>
    <row r="4812" spans="1:16" x14ac:dyDescent="0.35">
      <c r="A4812" s="2" t="s">
        <v>248</v>
      </c>
      <c r="B4812" s="27">
        <v>2</v>
      </c>
      <c r="C4812" s="2" t="s">
        <v>283</v>
      </c>
      <c r="D4812" s="11" t="s">
        <v>340</v>
      </c>
      <c r="E4812" s="11"/>
      <c r="F4812" s="11" t="s">
        <v>103</v>
      </c>
      <c r="G4812" s="11" t="s">
        <v>608</v>
      </c>
      <c r="H4812" s="11" t="s">
        <v>7269</v>
      </c>
      <c r="I4812" s="68"/>
      <c r="J4812" s="68"/>
      <c r="K4812" s="68"/>
      <c r="L4812" s="68"/>
      <c r="M4812" s="68"/>
      <c r="N4812" s="68"/>
      <c r="O4812" s="31" t="s">
        <v>1947</v>
      </c>
      <c r="P4812" s="31">
        <v>4.3999999999999997E-2</v>
      </c>
    </row>
    <row r="4813" spans="1:16" x14ac:dyDescent="0.35">
      <c r="A4813" s="2" t="s">
        <v>248</v>
      </c>
      <c r="B4813" s="27">
        <v>2</v>
      </c>
      <c r="C4813" s="2" t="s">
        <v>283</v>
      </c>
      <c r="D4813" s="11" t="s">
        <v>340</v>
      </c>
      <c r="E4813" s="11"/>
      <c r="F4813" s="11" t="s">
        <v>103</v>
      </c>
      <c r="G4813" s="11" t="s">
        <v>608</v>
      </c>
      <c r="H4813" s="11" t="s">
        <v>7279</v>
      </c>
      <c r="I4813" s="68"/>
      <c r="J4813" s="68"/>
      <c r="K4813" s="68"/>
      <c r="L4813" s="68"/>
      <c r="M4813" s="68" t="s">
        <v>2040</v>
      </c>
      <c r="N4813" s="68"/>
      <c r="O4813" s="31" t="s">
        <v>5696</v>
      </c>
      <c r="P4813" s="31">
        <v>3.5000000000000003E-2</v>
      </c>
    </row>
    <row r="4814" spans="1:16" x14ac:dyDescent="0.35">
      <c r="A4814" s="2" t="s">
        <v>248</v>
      </c>
      <c r="B4814" s="27">
        <v>2</v>
      </c>
      <c r="C4814" s="2" t="s">
        <v>283</v>
      </c>
      <c r="D4814" s="11" t="s">
        <v>340</v>
      </c>
      <c r="E4814" s="11"/>
      <c r="F4814" s="11" t="s">
        <v>103</v>
      </c>
      <c r="G4814" s="11" t="s">
        <v>608</v>
      </c>
      <c r="H4814" s="11" t="s">
        <v>7285</v>
      </c>
      <c r="I4814" s="68" t="s">
        <v>2040</v>
      </c>
      <c r="J4814" s="68"/>
      <c r="K4814" s="68"/>
      <c r="L4814" s="68"/>
      <c r="M4814" s="68"/>
      <c r="N4814" s="68"/>
      <c r="O4814" s="31" t="s">
        <v>5697</v>
      </c>
      <c r="P4814" s="31">
        <v>5.0999999999999997E-2</v>
      </c>
    </row>
    <row r="4815" spans="1:16" x14ac:dyDescent="0.35">
      <c r="A4815" s="2" t="s">
        <v>248</v>
      </c>
      <c r="B4815" s="27">
        <v>2</v>
      </c>
      <c r="C4815" s="2" t="s">
        <v>283</v>
      </c>
      <c r="D4815" s="11" t="s">
        <v>340</v>
      </c>
      <c r="E4815" s="11"/>
      <c r="F4815" s="11" t="s">
        <v>103</v>
      </c>
      <c r="G4815" s="11" t="s">
        <v>608</v>
      </c>
      <c r="H4815" s="11" t="s">
        <v>7273</v>
      </c>
      <c r="I4815" s="68" t="s">
        <v>2040</v>
      </c>
      <c r="J4815" s="68"/>
      <c r="K4815" s="68"/>
      <c r="L4815" s="68"/>
      <c r="M4815" s="68" t="s">
        <v>2040</v>
      </c>
      <c r="N4815" s="68"/>
      <c r="O4815" s="31" t="s">
        <v>5698</v>
      </c>
      <c r="P4815" s="31">
        <v>5.0999999999999997E-2</v>
      </c>
    </row>
    <row r="4816" spans="1:16" x14ac:dyDescent="0.35">
      <c r="A4816" s="2" t="s">
        <v>248</v>
      </c>
      <c r="B4816" s="27">
        <v>2</v>
      </c>
      <c r="C4816" s="2" t="s">
        <v>283</v>
      </c>
      <c r="D4816" s="11" t="s">
        <v>340</v>
      </c>
      <c r="E4816" s="11"/>
      <c r="F4816" s="11" t="s">
        <v>98</v>
      </c>
      <c r="G4816" s="11" t="s">
        <v>608</v>
      </c>
      <c r="H4816" s="11" t="s">
        <v>7269</v>
      </c>
      <c r="I4816" s="68"/>
      <c r="J4816" s="68"/>
      <c r="K4816" s="68"/>
      <c r="L4816" s="68"/>
      <c r="M4816" s="68"/>
      <c r="N4816" s="68"/>
      <c r="O4816" s="31" t="s">
        <v>1948</v>
      </c>
      <c r="P4816" s="31">
        <v>0.10199999999999999</v>
      </c>
    </row>
    <row r="4817" spans="1:16" x14ac:dyDescent="0.35">
      <c r="A4817" s="2" t="s">
        <v>248</v>
      </c>
      <c r="B4817" s="27">
        <v>2</v>
      </c>
      <c r="C4817" s="2" t="s">
        <v>283</v>
      </c>
      <c r="D4817" s="11" t="s">
        <v>340</v>
      </c>
      <c r="E4817" s="11"/>
      <c r="F4817" s="11" t="s">
        <v>98</v>
      </c>
      <c r="G4817" s="11" t="s">
        <v>608</v>
      </c>
      <c r="H4817" s="11" t="s">
        <v>7279</v>
      </c>
      <c r="I4817" s="68"/>
      <c r="J4817" s="68"/>
      <c r="K4817" s="68"/>
      <c r="L4817" s="68"/>
      <c r="M4817" s="68" t="s">
        <v>2040</v>
      </c>
      <c r="N4817" s="68"/>
      <c r="O4817" s="31" t="s">
        <v>5699</v>
      </c>
      <c r="P4817" s="31">
        <v>8.2000000000000003E-2</v>
      </c>
    </row>
    <row r="4818" spans="1:16" x14ac:dyDescent="0.35">
      <c r="A4818" s="2" t="s">
        <v>248</v>
      </c>
      <c r="B4818" s="27">
        <v>2</v>
      </c>
      <c r="C4818" s="2" t="s">
        <v>283</v>
      </c>
      <c r="D4818" s="11" t="s">
        <v>340</v>
      </c>
      <c r="E4818" s="11"/>
      <c r="F4818" s="11" t="s">
        <v>98</v>
      </c>
      <c r="G4818" s="11" t="s">
        <v>608</v>
      </c>
      <c r="H4818" s="11" t="s">
        <v>7285</v>
      </c>
      <c r="I4818" s="68" t="s">
        <v>2040</v>
      </c>
      <c r="J4818" s="68"/>
      <c r="K4818" s="68"/>
      <c r="L4818" s="68"/>
      <c r="M4818" s="68"/>
      <c r="N4818" s="68"/>
      <c r="O4818" s="31" t="s">
        <v>5700</v>
      </c>
      <c r="P4818" s="31">
        <v>0.11700000000000001</v>
      </c>
    </row>
    <row r="4819" spans="1:16" x14ac:dyDescent="0.35">
      <c r="A4819" s="2" t="s">
        <v>248</v>
      </c>
      <c r="B4819" s="27">
        <v>2</v>
      </c>
      <c r="C4819" s="2" t="s">
        <v>283</v>
      </c>
      <c r="D4819" s="11" t="s">
        <v>340</v>
      </c>
      <c r="E4819" s="11"/>
      <c r="F4819" s="11" t="s">
        <v>98</v>
      </c>
      <c r="G4819" s="11" t="s">
        <v>608</v>
      </c>
      <c r="H4819" s="11" t="s">
        <v>7273</v>
      </c>
      <c r="I4819" s="68" t="s">
        <v>2040</v>
      </c>
      <c r="J4819" s="68"/>
      <c r="K4819" s="68"/>
      <c r="L4819" s="68"/>
      <c r="M4819" s="68" t="s">
        <v>2040</v>
      </c>
      <c r="N4819" s="68"/>
      <c r="O4819" s="31" t="s">
        <v>5701</v>
      </c>
      <c r="P4819" s="31">
        <v>0.11700000000000001</v>
      </c>
    </row>
    <row r="4820" spans="1:16" x14ac:dyDescent="0.35">
      <c r="A4820" s="2" t="s">
        <v>248</v>
      </c>
      <c r="B4820" s="27">
        <v>2</v>
      </c>
      <c r="C4820" s="2" t="s">
        <v>283</v>
      </c>
      <c r="D4820" s="11" t="s">
        <v>340</v>
      </c>
      <c r="E4820" s="11"/>
      <c r="F4820" s="11" t="s">
        <v>104</v>
      </c>
      <c r="G4820" s="11" t="s">
        <v>608</v>
      </c>
      <c r="H4820" s="11" t="s">
        <v>7269</v>
      </c>
      <c r="I4820" s="68"/>
      <c r="J4820" s="68"/>
      <c r="K4820" s="68"/>
      <c r="L4820" s="68"/>
      <c r="M4820" s="68"/>
      <c r="N4820" s="68"/>
      <c r="O4820" s="31" t="s">
        <v>1949</v>
      </c>
      <c r="P4820" s="31">
        <v>0.218</v>
      </c>
    </row>
    <row r="4821" spans="1:16" x14ac:dyDescent="0.35">
      <c r="A4821" s="2" t="s">
        <v>248</v>
      </c>
      <c r="B4821" s="27">
        <v>2</v>
      </c>
      <c r="C4821" s="2" t="s">
        <v>283</v>
      </c>
      <c r="D4821" s="11" t="s">
        <v>340</v>
      </c>
      <c r="E4821" s="11"/>
      <c r="F4821" s="11" t="s">
        <v>104</v>
      </c>
      <c r="G4821" s="11" t="s">
        <v>608</v>
      </c>
      <c r="H4821" s="11" t="s">
        <v>7279</v>
      </c>
      <c r="I4821" s="68"/>
      <c r="J4821" s="68"/>
      <c r="K4821" s="68"/>
      <c r="L4821" s="68"/>
      <c r="M4821" s="68" t="s">
        <v>2040</v>
      </c>
      <c r="N4821" s="68"/>
      <c r="O4821" s="31" t="s">
        <v>5702</v>
      </c>
      <c r="P4821" s="31">
        <v>0.17399999999999999</v>
      </c>
    </row>
    <row r="4822" spans="1:16" x14ac:dyDescent="0.35">
      <c r="A4822" s="2" t="s">
        <v>248</v>
      </c>
      <c r="B4822" s="27">
        <v>2</v>
      </c>
      <c r="C4822" s="2" t="s">
        <v>283</v>
      </c>
      <c r="D4822" s="11" t="s">
        <v>340</v>
      </c>
      <c r="E4822" s="11"/>
      <c r="F4822" s="11" t="s">
        <v>104</v>
      </c>
      <c r="G4822" s="11" t="s">
        <v>608</v>
      </c>
      <c r="H4822" s="11" t="s">
        <v>7285</v>
      </c>
      <c r="I4822" s="68" t="s">
        <v>2040</v>
      </c>
      <c r="J4822" s="68"/>
      <c r="K4822" s="68"/>
      <c r="L4822" s="68"/>
      <c r="M4822" s="68"/>
      <c r="N4822" s="68"/>
      <c r="O4822" s="31" t="s">
        <v>5703</v>
      </c>
      <c r="P4822" s="31">
        <v>0.251</v>
      </c>
    </row>
    <row r="4823" spans="1:16" x14ac:dyDescent="0.35">
      <c r="A4823" s="2" t="s">
        <v>248</v>
      </c>
      <c r="B4823" s="27">
        <v>2</v>
      </c>
      <c r="C4823" s="2" t="s">
        <v>283</v>
      </c>
      <c r="D4823" s="11" t="s">
        <v>340</v>
      </c>
      <c r="E4823" s="11"/>
      <c r="F4823" s="11" t="s">
        <v>104</v>
      </c>
      <c r="G4823" s="11" t="s">
        <v>608</v>
      </c>
      <c r="H4823" s="11" t="s">
        <v>7273</v>
      </c>
      <c r="I4823" s="68" t="s">
        <v>2040</v>
      </c>
      <c r="J4823" s="68"/>
      <c r="K4823" s="68"/>
      <c r="L4823" s="68"/>
      <c r="M4823" s="68" t="s">
        <v>2040</v>
      </c>
      <c r="N4823" s="68"/>
      <c r="O4823" s="31" t="s">
        <v>5704</v>
      </c>
      <c r="P4823" s="31">
        <v>0.251</v>
      </c>
    </row>
    <row r="4824" spans="1:16" x14ac:dyDescent="0.35">
      <c r="A4824" s="2" t="s">
        <v>248</v>
      </c>
      <c r="B4824" s="27">
        <v>2</v>
      </c>
      <c r="C4824" s="2" t="s">
        <v>283</v>
      </c>
      <c r="D4824" s="11" t="s">
        <v>340</v>
      </c>
      <c r="E4824" s="11"/>
      <c r="F4824" s="11" t="s">
        <v>105</v>
      </c>
      <c r="G4824" s="11" t="s">
        <v>608</v>
      </c>
      <c r="H4824" s="11" t="s">
        <v>7269</v>
      </c>
      <c r="I4824" s="68"/>
      <c r="J4824" s="68"/>
      <c r="K4824" s="68"/>
      <c r="L4824" s="68"/>
      <c r="M4824" s="68"/>
      <c r="N4824" s="68"/>
      <c r="O4824" s="31" t="s">
        <v>1950</v>
      </c>
      <c r="P4824" s="31">
        <v>0.36299999999999999</v>
      </c>
    </row>
    <row r="4825" spans="1:16" x14ac:dyDescent="0.35">
      <c r="A4825" s="2" t="s">
        <v>248</v>
      </c>
      <c r="B4825" s="27">
        <v>2</v>
      </c>
      <c r="C4825" s="2" t="s">
        <v>283</v>
      </c>
      <c r="D4825" s="11" t="s">
        <v>340</v>
      </c>
      <c r="E4825" s="11"/>
      <c r="F4825" s="11" t="s">
        <v>105</v>
      </c>
      <c r="G4825" s="11" t="s">
        <v>608</v>
      </c>
      <c r="H4825" s="11" t="s">
        <v>7279</v>
      </c>
      <c r="I4825" s="68"/>
      <c r="J4825" s="68"/>
      <c r="K4825" s="68"/>
      <c r="L4825" s="68"/>
      <c r="M4825" s="68" t="s">
        <v>2040</v>
      </c>
      <c r="N4825" s="68"/>
      <c r="O4825" s="31" t="s">
        <v>5705</v>
      </c>
      <c r="P4825" s="31">
        <v>0.28999999999999998</v>
      </c>
    </row>
    <row r="4826" spans="1:16" x14ac:dyDescent="0.35">
      <c r="A4826" s="2" t="s">
        <v>248</v>
      </c>
      <c r="B4826" s="27">
        <v>2</v>
      </c>
      <c r="C4826" s="2" t="s">
        <v>283</v>
      </c>
      <c r="D4826" s="11" t="s">
        <v>340</v>
      </c>
      <c r="E4826" s="11"/>
      <c r="F4826" s="11" t="s">
        <v>105</v>
      </c>
      <c r="G4826" s="11" t="s">
        <v>608</v>
      </c>
      <c r="H4826" s="11" t="s">
        <v>7285</v>
      </c>
      <c r="I4826" s="68" t="s">
        <v>2040</v>
      </c>
      <c r="J4826" s="68"/>
      <c r="K4826" s="68"/>
      <c r="L4826" s="68"/>
      <c r="M4826" s="68"/>
      <c r="N4826" s="68"/>
      <c r="O4826" s="31" t="s">
        <v>5706</v>
      </c>
      <c r="P4826" s="31">
        <v>0.41699999999999998</v>
      </c>
    </row>
    <row r="4827" spans="1:16" x14ac:dyDescent="0.35">
      <c r="A4827" s="2" t="s">
        <v>248</v>
      </c>
      <c r="B4827" s="27">
        <v>2</v>
      </c>
      <c r="C4827" s="2" t="s">
        <v>283</v>
      </c>
      <c r="D4827" s="11" t="s">
        <v>340</v>
      </c>
      <c r="E4827" s="11"/>
      <c r="F4827" s="11" t="s">
        <v>105</v>
      </c>
      <c r="G4827" s="11" t="s">
        <v>608</v>
      </c>
      <c r="H4827" s="11" t="s">
        <v>7273</v>
      </c>
      <c r="I4827" s="68" t="s">
        <v>2040</v>
      </c>
      <c r="J4827" s="68"/>
      <c r="K4827" s="68"/>
      <c r="L4827" s="68"/>
      <c r="M4827" s="68" t="s">
        <v>2040</v>
      </c>
      <c r="N4827" s="68"/>
      <c r="O4827" s="31" t="s">
        <v>5707</v>
      </c>
      <c r="P4827" s="31">
        <v>0.41699999999999998</v>
      </c>
    </row>
    <row r="4828" spans="1:16" x14ac:dyDescent="0.35">
      <c r="A4828" s="2" t="s">
        <v>248</v>
      </c>
      <c r="B4828" s="27">
        <v>2</v>
      </c>
      <c r="C4828" s="2" t="s">
        <v>283</v>
      </c>
      <c r="D4828" s="11" t="s">
        <v>340</v>
      </c>
      <c r="E4828" s="11"/>
      <c r="F4828" s="11" t="s">
        <v>107</v>
      </c>
      <c r="G4828" s="11" t="s">
        <v>608</v>
      </c>
      <c r="H4828" s="11" t="s">
        <v>7269</v>
      </c>
      <c r="I4828" s="68"/>
      <c r="J4828" s="68"/>
      <c r="K4828" s="68"/>
      <c r="L4828" s="68"/>
      <c r="M4828" s="68"/>
      <c r="N4828" s="68"/>
      <c r="O4828" s="31" t="s">
        <v>1951</v>
      </c>
      <c r="P4828" s="31">
        <v>0.63800000000000001</v>
      </c>
    </row>
    <row r="4829" spans="1:16" x14ac:dyDescent="0.35">
      <c r="A4829" s="2" t="s">
        <v>248</v>
      </c>
      <c r="B4829" s="27">
        <v>2</v>
      </c>
      <c r="C4829" s="2" t="s">
        <v>283</v>
      </c>
      <c r="D4829" s="11" t="s">
        <v>340</v>
      </c>
      <c r="E4829" s="11"/>
      <c r="F4829" s="11" t="s">
        <v>107</v>
      </c>
      <c r="G4829" s="11" t="s">
        <v>608</v>
      </c>
      <c r="H4829" s="11" t="s">
        <v>7279</v>
      </c>
      <c r="I4829" s="68"/>
      <c r="J4829" s="68"/>
      <c r="K4829" s="68"/>
      <c r="L4829" s="68"/>
      <c r="M4829" s="68" t="s">
        <v>2040</v>
      </c>
      <c r="N4829" s="68"/>
      <c r="O4829" s="31" t="s">
        <v>5708</v>
      </c>
      <c r="P4829" s="31">
        <v>0.51</v>
      </c>
    </row>
    <row r="4830" spans="1:16" x14ac:dyDescent="0.35">
      <c r="A4830" s="2" t="s">
        <v>248</v>
      </c>
      <c r="B4830" s="27">
        <v>2</v>
      </c>
      <c r="C4830" s="2" t="s">
        <v>283</v>
      </c>
      <c r="D4830" s="11" t="s">
        <v>340</v>
      </c>
      <c r="E4830" s="11"/>
      <c r="F4830" s="11" t="s">
        <v>107</v>
      </c>
      <c r="G4830" s="11" t="s">
        <v>608</v>
      </c>
      <c r="H4830" s="11" t="s">
        <v>7285</v>
      </c>
      <c r="I4830" s="68" t="s">
        <v>2040</v>
      </c>
      <c r="J4830" s="68"/>
      <c r="K4830" s="68"/>
      <c r="L4830" s="68"/>
      <c r="M4830" s="68"/>
      <c r="N4830" s="68"/>
      <c r="O4830" s="31" t="s">
        <v>5709</v>
      </c>
      <c r="P4830" s="31">
        <v>0.73399999999999999</v>
      </c>
    </row>
    <row r="4831" spans="1:16" x14ac:dyDescent="0.35">
      <c r="A4831" s="2" t="s">
        <v>248</v>
      </c>
      <c r="B4831" s="27">
        <v>2</v>
      </c>
      <c r="C4831" s="2" t="s">
        <v>283</v>
      </c>
      <c r="D4831" s="11" t="s">
        <v>340</v>
      </c>
      <c r="E4831" s="11"/>
      <c r="F4831" s="11" t="s">
        <v>107</v>
      </c>
      <c r="G4831" s="11" t="s">
        <v>608</v>
      </c>
      <c r="H4831" s="11" t="s">
        <v>7273</v>
      </c>
      <c r="I4831" s="68" t="s">
        <v>2040</v>
      </c>
      <c r="J4831" s="68"/>
      <c r="K4831" s="68"/>
      <c r="L4831" s="68"/>
      <c r="M4831" s="68" t="s">
        <v>2040</v>
      </c>
      <c r="N4831" s="68"/>
      <c r="O4831" s="31" t="s">
        <v>5710</v>
      </c>
      <c r="P4831" s="31">
        <v>0.73399999999999999</v>
      </c>
    </row>
    <row r="4832" spans="1:16" x14ac:dyDescent="0.35">
      <c r="A4832" s="2" t="s">
        <v>248</v>
      </c>
      <c r="B4832" s="27">
        <v>2</v>
      </c>
      <c r="C4832" s="2" t="s">
        <v>283</v>
      </c>
      <c r="D4832" s="11" t="s">
        <v>340</v>
      </c>
      <c r="E4832" s="11"/>
      <c r="F4832" s="11" t="s">
        <v>109</v>
      </c>
      <c r="G4832" s="11" t="s">
        <v>608</v>
      </c>
      <c r="H4832" s="11" t="s">
        <v>7269</v>
      </c>
      <c r="I4832" s="68"/>
      <c r="J4832" s="68"/>
      <c r="K4832" s="68"/>
      <c r="L4832" s="68"/>
      <c r="M4832" s="68"/>
      <c r="N4832" s="68"/>
      <c r="O4832" s="31" t="s">
        <v>1952</v>
      </c>
      <c r="P4832" s="31">
        <v>1.0589999999999999</v>
      </c>
    </row>
    <row r="4833" spans="1:16" x14ac:dyDescent="0.35">
      <c r="A4833" s="2" t="s">
        <v>248</v>
      </c>
      <c r="B4833" s="27">
        <v>2</v>
      </c>
      <c r="C4833" s="2" t="s">
        <v>283</v>
      </c>
      <c r="D4833" s="11" t="s">
        <v>340</v>
      </c>
      <c r="E4833" s="11"/>
      <c r="F4833" s="11" t="s">
        <v>109</v>
      </c>
      <c r="G4833" s="11" t="s">
        <v>608</v>
      </c>
      <c r="H4833" s="11" t="s">
        <v>7279</v>
      </c>
      <c r="I4833" s="68"/>
      <c r="J4833" s="68"/>
      <c r="K4833" s="68"/>
      <c r="L4833" s="68"/>
      <c r="M4833" s="68" t="s">
        <v>2040</v>
      </c>
      <c r="N4833" s="68"/>
      <c r="O4833" s="31" t="s">
        <v>5711</v>
      </c>
      <c r="P4833" s="31">
        <v>0.84699999999999998</v>
      </c>
    </row>
    <row r="4834" spans="1:16" x14ac:dyDescent="0.35">
      <c r="A4834" s="2" t="s">
        <v>248</v>
      </c>
      <c r="B4834" s="27">
        <v>2</v>
      </c>
      <c r="C4834" s="2" t="s">
        <v>283</v>
      </c>
      <c r="D4834" s="11" t="s">
        <v>340</v>
      </c>
      <c r="E4834" s="11"/>
      <c r="F4834" s="11" t="s">
        <v>109</v>
      </c>
      <c r="G4834" s="11" t="s">
        <v>608</v>
      </c>
      <c r="H4834" s="11" t="s">
        <v>7285</v>
      </c>
      <c r="I4834" s="68" t="s">
        <v>2040</v>
      </c>
      <c r="J4834" s="68"/>
      <c r="K4834" s="68"/>
      <c r="L4834" s="68"/>
      <c r="M4834" s="68"/>
      <c r="N4834" s="68"/>
      <c r="O4834" s="31" t="s">
        <v>5712</v>
      </c>
      <c r="P4834" s="31">
        <v>1.218</v>
      </c>
    </row>
    <row r="4835" spans="1:16" x14ac:dyDescent="0.35">
      <c r="A4835" s="2" t="s">
        <v>248</v>
      </c>
      <c r="B4835" s="27">
        <v>2</v>
      </c>
      <c r="C4835" s="2" t="s">
        <v>283</v>
      </c>
      <c r="D4835" s="11" t="s">
        <v>340</v>
      </c>
      <c r="E4835" s="11"/>
      <c r="F4835" s="11" t="s">
        <v>109</v>
      </c>
      <c r="G4835" s="11" t="s">
        <v>608</v>
      </c>
      <c r="H4835" s="11" t="s">
        <v>7273</v>
      </c>
      <c r="I4835" s="68" t="s">
        <v>2040</v>
      </c>
      <c r="J4835" s="68"/>
      <c r="K4835" s="68"/>
      <c r="L4835" s="68"/>
      <c r="M4835" s="68" t="s">
        <v>2040</v>
      </c>
      <c r="N4835" s="68"/>
      <c r="O4835" s="31" t="s">
        <v>5713</v>
      </c>
      <c r="P4835" s="31">
        <v>1.218</v>
      </c>
    </row>
    <row r="4836" spans="1:16" x14ac:dyDescent="0.35">
      <c r="A4836" s="2" t="s">
        <v>248</v>
      </c>
      <c r="B4836" s="27">
        <v>2</v>
      </c>
      <c r="C4836" s="2" t="s">
        <v>283</v>
      </c>
      <c r="D4836" s="11" t="s">
        <v>340</v>
      </c>
      <c r="E4836" s="11"/>
      <c r="F4836" s="11" t="s">
        <v>110</v>
      </c>
      <c r="G4836" s="11" t="s">
        <v>608</v>
      </c>
      <c r="H4836" s="11" t="s">
        <v>7269</v>
      </c>
      <c r="I4836" s="68"/>
      <c r="J4836" s="68"/>
      <c r="K4836" s="68"/>
      <c r="L4836" s="68"/>
      <c r="M4836" s="68"/>
      <c r="N4836" s="68"/>
      <c r="O4836" s="31" t="s">
        <v>1953</v>
      </c>
      <c r="P4836" s="31">
        <v>1.4790000000000001</v>
      </c>
    </row>
    <row r="4837" spans="1:16" x14ac:dyDescent="0.35">
      <c r="A4837" s="2" t="s">
        <v>248</v>
      </c>
      <c r="B4837" s="27">
        <v>2</v>
      </c>
      <c r="C4837" s="2" t="s">
        <v>283</v>
      </c>
      <c r="D4837" s="11" t="s">
        <v>340</v>
      </c>
      <c r="E4837" s="11"/>
      <c r="F4837" s="11" t="s">
        <v>110</v>
      </c>
      <c r="G4837" s="11" t="s">
        <v>608</v>
      </c>
      <c r="H4837" s="11" t="s">
        <v>7279</v>
      </c>
      <c r="I4837" s="68"/>
      <c r="J4837" s="68"/>
      <c r="K4837" s="68"/>
      <c r="L4837" s="68"/>
      <c r="M4837" s="68" t="s">
        <v>2040</v>
      </c>
      <c r="N4837" s="68"/>
      <c r="O4837" s="31" t="s">
        <v>5714</v>
      </c>
      <c r="P4837" s="31">
        <v>1.1830000000000001</v>
      </c>
    </row>
    <row r="4838" spans="1:16" x14ac:dyDescent="0.35">
      <c r="A4838" s="2" t="s">
        <v>248</v>
      </c>
      <c r="B4838" s="27">
        <v>2</v>
      </c>
      <c r="C4838" s="2" t="s">
        <v>283</v>
      </c>
      <c r="D4838" s="11" t="s">
        <v>340</v>
      </c>
      <c r="E4838" s="11"/>
      <c r="F4838" s="11" t="s">
        <v>110</v>
      </c>
      <c r="G4838" s="11" t="s">
        <v>608</v>
      </c>
      <c r="H4838" s="11" t="s">
        <v>7285</v>
      </c>
      <c r="I4838" s="68" t="s">
        <v>2040</v>
      </c>
      <c r="J4838" s="68"/>
      <c r="K4838" s="68"/>
      <c r="L4838" s="68"/>
      <c r="M4838" s="68"/>
      <c r="N4838" s="68"/>
      <c r="O4838" s="31" t="s">
        <v>5715</v>
      </c>
      <c r="P4838" s="31">
        <v>1.7010000000000001</v>
      </c>
    </row>
    <row r="4839" spans="1:16" x14ac:dyDescent="0.35">
      <c r="A4839" s="2" t="s">
        <v>248</v>
      </c>
      <c r="B4839" s="27">
        <v>2</v>
      </c>
      <c r="C4839" s="2" t="s">
        <v>283</v>
      </c>
      <c r="D4839" s="11" t="s">
        <v>340</v>
      </c>
      <c r="E4839" s="11"/>
      <c r="F4839" s="11" t="s">
        <v>110</v>
      </c>
      <c r="G4839" s="11" t="s">
        <v>608</v>
      </c>
      <c r="H4839" s="11" t="s">
        <v>7273</v>
      </c>
      <c r="I4839" s="68" t="s">
        <v>2040</v>
      </c>
      <c r="J4839" s="68"/>
      <c r="K4839" s="68"/>
      <c r="L4839" s="68"/>
      <c r="M4839" s="68" t="s">
        <v>2040</v>
      </c>
      <c r="N4839" s="68"/>
      <c r="O4839" s="31" t="s">
        <v>5716</v>
      </c>
      <c r="P4839" s="31">
        <v>1.7010000000000001</v>
      </c>
    </row>
    <row r="4840" spans="1:16" x14ac:dyDescent="0.35">
      <c r="A4840" s="2" t="s">
        <v>248</v>
      </c>
      <c r="B4840" s="27">
        <v>2</v>
      </c>
      <c r="C4840" s="2" t="s">
        <v>283</v>
      </c>
      <c r="D4840" s="11" t="s">
        <v>340</v>
      </c>
      <c r="E4840" s="11"/>
      <c r="F4840" s="11" t="s">
        <v>111</v>
      </c>
      <c r="G4840" s="11" t="s">
        <v>608</v>
      </c>
      <c r="H4840" s="11" t="s">
        <v>7269</v>
      </c>
      <c r="I4840" s="68"/>
      <c r="J4840" s="68"/>
      <c r="K4840" s="68"/>
      <c r="L4840" s="68"/>
      <c r="M4840" s="68"/>
      <c r="N4840" s="68"/>
      <c r="O4840" s="31" t="s">
        <v>1954</v>
      </c>
      <c r="P4840" s="31">
        <v>1.9139999999999999</v>
      </c>
    </row>
    <row r="4841" spans="1:16" x14ac:dyDescent="0.35">
      <c r="A4841" s="2" t="s">
        <v>248</v>
      </c>
      <c r="B4841" s="27">
        <v>2</v>
      </c>
      <c r="C4841" s="2" t="s">
        <v>283</v>
      </c>
      <c r="D4841" s="11" t="s">
        <v>340</v>
      </c>
      <c r="E4841" s="11"/>
      <c r="F4841" s="11" t="s">
        <v>111</v>
      </c>
      <c r="G4841" s="11" t="s">
        <v>608</v>
      </c>
      <c r="H4841" s="11" t="s">
        <v>7279</v>
      </c>
      <c r="I4841" s="68"/>
      <c r="J4841" s="68"/>
      <c r="K4841" s="68"/>
      <c r="L4841" s="68"/>
      <c r="M4841" s="68" t="s">
        <v>2040</v>
      </c>
      <c r="N4841" s="68"/>
      <c r="O4841" s="31" t="s">
        <v>5717</v>
      </c>
      <c r="P4841" s="31">
        <v>1.5309999999999999</v>
      </c>
    </row>
    <row r="4842" spans="1:16" x14ac:dyDescent="0.35">
      <c r="A4842" s="2" t="s">
        <v>248</v>
      </c>
      <c r="B4842" s="27">
        <v>2</v>
      </c>
      <c r="C4842" s="2" t="s">
        <v>283</v>
      </c>
      <c r="D4842" s="11" t="s">
        <v>340</v>
      </c>
      <c r="E4842" s="11"/>
      <c r="F4842" s="11" t="s">
        <v>111</v>
      </c>
      <c r="G4842" s="11" t="s">
        <v>608</v>
      </c>
      <c r="H4842" s="11" t="s">
        <v>7285</v>
      </c>
      <c r="I4842" s="68" t="s">
        <v>2040</v>
      </c>
      <c r="J4842" s="68"/>
      <c r="K4842" s="68"/>
      <c r="L4842" s="68"/>
      <c r="M4842" s="68"/>
      <c r="N4842" s="68"/>
      <c r="O4842" s="31" t="s">
        <v>5718</v>
      </c>
      <c r="P4842" s="31">
        <v>2.2010000000000001</v>
      </c>
    </row>
    <row r="4843" spans="1:16" x14ac:dyDescent="0.35">
      <c r="A4843" s="2" t="s">
        <v>248</v>
      </c>
      <c r="B4843" s="27">
        <v>2</v>
      </c>
      <c r="C4843" s="2" t="s">
        <v>283</v>
      </c>
      <c r="D4843" s="11" t="s">
        <v>340</v>
      </c>
      <c r="E4843" s="11"/>
      <c r="F4843" s="11" t="s">
        <v>111</v>
      </c>
      <c r="G4843" s="11" t="s">
        <v>608</v>
      </c>
      <c r="H4843" s="11" t="s">
        <v>7273</v>
      </c>
      <c r="I4843" s="68" t="s">
        <v>2040</v>
      </c>
      <c r="J4843" s="68"/>
      <c r="K4843" s="68"/>
      <c r="L4843" s="68"/>
      <c r="M4843" s="68" t="s">
        <v>2040</v>
      </c>
      <c r="N4843" s="68"/>
      <c r="O4843" s="31" t="s">
        <v>5719</v>
      </c>
      <c r="P4843" s="31">
        <v>2.2010000000000001</v>
      </c>
    </row>
    <row r="4844" spans="1:16" x14ac:dyDescent="0.35">
      <c r="A4844" s="2" t="s">
        <v>248</v>
      </c>
      <c r="B4844" s="27">
        <v>2</v>
      </c>
      <c r="C4844" s="2" t="s">
        <v>283</v>
      </c>
      <c r="D4844" s="11" t="s">
        <v>340</v>
      </c>
      <c r="E4844" s="11"/>
      <c r="F4844" s="11" t="s">
        <v>112</v>
      </c>
      <c r="G4844" s="11" t="s">
        <v>608</v>
      </c>
      <c r="H4844" s="11" t="s">
        <v>7269</v>
      </c>
      <c r="I4844" s="68"/>
      <c r="J4844" s="68"/>
      <c r="K4844" s="68"/>
      <c r="L4844" s="68"/>
      <c r="M4844" s="68"/>
      <c r="N4844" s="68"/>
      <c r="O4844" s="31" t="s">
        <v>1955</v>
      </c>
      <c r="P4844" s="31">
        <v>2.117</v>
      </c>
    </row>
    <row r="4845" spans="1:16" x14ac:dyDescent="0.35">
      <c r="A4845" s="2" t="s">
        <v>248</v>
      </c>
      <c r="B4845" s="27">
        <v>2</v>
      </c>
      <c r="C4845" s="2" t="s">
        <v>283</v>
      </c>
      <c r="D4845" s="11" t="s">
        <v>340</v>
      </c>
      <c r="E4845" s="11"/>
      <c r="F4845" s="11" t="s">
        <v>112</v>
      </c>
      <c r="G4845" s="11" t="s">
        <v>608</v>
      </c>
      <c r="H4845" s="11" t="s">
        <v>7279</v>
      </c>
      <c r="I4845" s="68"/>
      <c r="J4845" s="68"/>
      <c r="K4845" s="68"/>
      <c r="L4845" s="68"/>
      <c r="M4845" s="68" t="s">
        <v>2040</v>
      </c>
      <c r="N4845" s="68"/>
      <c r="O4845" s="31" t="s">
        <v>5720</v>
      </c>
      <c r="P4845" s="31">
        <v>1.694</v>
      </c>
    </row>
    <row r="4846" spans="1:16" x14ac:dyDescent="0.35">
      <c r="A4846" s="2" t="s">
        <v>248</v>
      </c>
      <c r="B4846" s="27">
        <v>2</v>
      </c>
      <c r="C4846" s="2" t="s">
        <v>283</v>
      </c>
      <c r="D4846" s="11" t="s">
        <v>340</v>
      </c>
      <c r="E4846" s="11"/>
      <c r="F4846" s="11" t="s">
        <v>112</v>
      </c>
      <c r="G4846" s="11" t="s">
        <v>608</v>
      </c>
      <c r="H4846" s="11" t="s">
        <v>7285</v>
      </c>
      <c r="I4846" s="68" t="s">
        <v>2040</v>
      </c>
      <c r="J4846" s="68"/>
      <c r="K4846" s="68"/>
      <c r="L4846" s="68"/>
      <c r="M4846" s="68"/>
      <c r="N4846" s="68"/>
      <c r="O4846" s="31" t="s">
        <v>5721</v>
      </c>
      <c r="P4846" s="31">
        <v>2.4350000000000001</v>
      </c>
    </row>
    <row r="4847" spans="1:16" x14ac:dyDescent="0.35">
      <c r="A4847" s="2" t="s">
        <v>248</v>
      </c>
      <c r="B4847" s="27">
        <v>2</v>
      </c>
      <c r="C4847" s="2" t="s">
        <v>283</v>
      </c>
      <c r="D4847" s="11" t="s">
        <v>340</v>
      </c>
      <c r="E4847" s="11"/>
      <c r="F4847" s="11" t="s">
        <v>112</v>
      </c>
      <c r="G4847" s="11" t="s">
        <v>608</v>
      </c>
      <c r="H4847" s="11" t="s">
        <v>7273</v>
      </c>
      <c r="I4847" s="68" t="s">
        <v>2040</v>
      </c>
      <c r="J4847" s="68"/>
      <c r="K4847" s="68"/>
      <c r="L4847" s="68"/>
      <c r="M4847" s="68" t="s">
        <v>2040</v>
      </c>
      <c r="N4847" s="68"/>
      <c r="O4847" s="31" t="s">
        <v>5722</v>
      </c>
      <c r="P4847" s="31">
        <v>2.4350000000000001</v>
      </c>
    </row>
    <row r="4848" spans="1:16" x14ac:dyDescent="0.35">
      <c r="A4848" s="2" t="s">
        <v>248</v>
      </c>
      <c r="B4848" s="27">
        <v>2</v>
      </c>
      <c r="C4848" s="2" t="s">
        <v>283</v>
      </c>
      <c r="D4848" s="11" t="s">
        <v>340</v>
      </c>
      <c r="E4848" s="11"/>
      <c r="F4848" s="11" t="s">
        <v>113</v>
      </c>
      <c r="G4848" s="11" t="s">
        <v>608</v>
      </c>
      <c r="H4848" s="11" t="s">
        <v>7269</v>
      </c>
      <c r="I4848" s="68"/>
      <c r="J4848" s="68"/>
      <c r="K4848" s="68"/>
      <c r="L4848" s="68"/>
      <c r="M4848" s="68"/>
      <c r="N4848" s="68"/>
      <c r="O4848" s="31" t="s">
        <v>1956</v>
      </c>
      <c r="P4848" s="31">
        <v>2.5379999999999998</v>
      </c>
    </row>
    <row r="4849" spans="1:16" x14ac:dyDescent="0.35">
      <c r="A4849" s="2" t="s">
        <v>248</v>
      </c>
      <c r="B4849" s="27">
        <v>2</v>
      </c>
      <c r="C4849" s="2" t="s">
        <v>283</v>
      </c>
      <c r="D4849" s="11" t="s">
        <v>340</v>
      </c>
      <c r="E4849" s="11"/>
      <c r="F4849" s="11" t="s">
        <v>113</v>
      </c>
      <c r="G4849" s="11" t="s">
        <v>608</v>
      </c>
      <c r="H4849" s="11" t="s">
        <v>7279</v>
      </c>
      <c r="I4849" s="68"/>
      <c r="J4849" s="68"/>
      <c r="K4849" s="68"/>
      <c r="L4849" s="68"/>
      <c r="M4849" s="68" t="s">
        <v>2040</v>
      </c>
      <c r="N4849" s="68"/>
      <c r="O4849" s="31" t="s">
        <v>5723</v>
      </c>
      <c r="P4849" s="31">
        <v>2.0299999999999998</v>
      </c>
    </row>
    <row r="4850" spans="1:16" x14ac:dyDescent="0.35">
      <c r="A4850" s="2" t="s">
        <v>248</v>
      </c>
      <c r="B4850" s="27">
        <v>2</v>
      </c>
      <c r="C4850" s="2" t="s">
        <v>283</v>
      </c>
      <c r="D4850" s="11" t="s">
        <v>340</v>
      </c>
      <c r="E4850" s="11"/>
      <c r="F4850" s="11" t="s">
        <v>113</v>
      </c>
      <c r="G4850" s="11" t="s">
        <v>608</v>
      </c>
      <c r="H4850" s="11" t="s">
        <v>7285</v>
      </c>
      <c r="I4850" s="68" t="s">
        <v>2040</v>
      </c>
      <c r="J4850" s="68"/>
      <c r="K4850" s="68"/>
      <c r="L4850" s="68"/>
      <c r="M4850" s="68"/>
      <c r="N4850" s="68"/>
      <c r="O4850" s="31" t="s">
        <v>5724</v>
      </c>
      <c r="P4850" s="31">
        <v>2.919</v>
      </c>
    </row>
    <row r="4851" spans="1:16" x14ac:dyDescent="0.35">
      <c r="A4851" s="2" t="s">
        <v>248</v>
      </c>
      <c r="B4851" s="27">
        <v>2</v>
      </c>
      <c r="C4851" s="2" t="s">
        <v>283</v>
      </c>
      <c r="D4851" s="11" t="s">
        <v>340</v>
      </c>
      <c r="E4851" s="11"/>
      <c r="F4851" s="11" t="s">
        <v>113</v>
      </c>
      <c r="G4851" s="11" t="s">
        <v>608</v>
      </c>
      <c r="H4851" s="11" t="s">
        <v>7273</v>
      </c>
      <c r="I4851" s="68" t="s">
        <v>2040</v>
      </c>
      <c r="J4851" s="68"/>
      <c r="K4851" s="68"/>
      <c r="L4851" s="68"/>
      <c r="M4851" s="68" t="s">
        <v>2040</v>
      </c>
      <c r="N4851" s="68"/>
      <c r="O4851" s="31" t="s">
        <v>5725</v>
      </c>
      <c r="P4851" s="31">
        <v>2.919</v>
      </c>
    </row>
    <row r="4852" spans="1:16" x14ac:dyDescent="0.35">
      <c r="A4852" s="2" t="s">
        <v>248</v>
      </c>
      <c r="B4852" s="27">
        <v>2</v>
      </c>
      <c r="C4852" s="2" t="s">
        <v>283</v>
      </c>
      <c r="D4852" s="11" t="s">
        <v>340</v>
      </c>
      <c r="E4852" s="11"/>
      <c r="F4852" s="11" t="s">
        <v>114</v>
      </c>
      <c r="G4852" s="11" t="s">
        <v>608</v>
      </c>
      <c r="H4852" s="11" t="s">
        <v>7269</v>
      </c>
      <c r="I4852" s="68"/>
      <c r="J4852" s="68"/>
      <c r="K4852" s="68"/>
      <c r="L4852" s="68"/>
      <c r="M4852" s="68"/>
      <c r="N4852" s="68"/>
      <c r="O4852" s="31" t="s">
        <v>1957</v>
      </c>
      <c r="P4852" s="31">
        <v>2.9729999999999999</v>
      </c>
    </row>
    <row r="4853" spans="1:16" x14ac:dyDescent="0.35">
      <c r="A4853" s="2" t="s">
        <v>248</v>
      </c>
      <c r="B4853" s="27">
        <v>2</v>
      </c>
      <c r="C4853" s="2" t="s">
        <v>283</v>
      </c>
      <c r="D4853" s="11" t="s">
        <v>340</v>
      </c>
      <c r="E4853" s="11"/>
      <c r="F4853" s="11" t="s">
        <v>114</v>
      </c>
      <c r="G4853" s="11" t="s">
        <v>608</v>
      </c>
      <c r="H4853" s="11" t="s">
        <v>7279</v>
      </c>
      <c r="I4853" s="68"/>
      <c r="J4853" s="68"/>
      <c r="K4853" s="68"/>
      <c r="L4853" s="68"/>
      <c r="M4853" s="68" t="s">
        <v>2040</v>
      </c>
      <c r="N4853" s="68"/>
      <c r="O4853" s="31" t="s">
        <v>5726</v>
      </c>
      <c r="P4853" s="31">
        <v>2.3780000000000001</v>
      </c>
    </row>
    <row r="4854" spans="1:16" x14ac:dyDescent="0.35">
      <c r="A4854" s="2" t="s">
        <v>248</v>
      </c>
      <c r="B4854" s="27">
        <v>2</v>
      </c>
      <c r="C4854" s="2" t="s">
        <v>283</v>
      </c>
      <c r="D4854" s="11" t="s">
        <v>340</v>
      </c>
      <c r="E4854" s="11"/>
      <c r="F4854" s="11" t="s">
        <v>114</v>
      </c>
      <c r="G4854" s="11" t="s">
        <v>608</v>
      </c>
      <c r="H4854" s="11" t="s">
        <v>7285</v>
      </c>
      <c r="I4854" s="68" t="s">
        <v>2040</v>
      </c>
      <c r="J4854" s="68"/>
      <c r="K4854" s="68"/>
      <c r="L4854" s="68"/>
      <c r="M4854" s="68"/>
      <c r="N4854" s="68"/>
      <c r="O4854" s="31" t="s">
        <v>5727</v>
      </c>
      <c r="P4854" s="31">
        <v>3.419</v>
      </c>
    </row>
    <row r="4855" spans="1:16" x14ac:dyDescent="0.35">
      <c r="A4855" s="2" t="s">
        <v>248</v>
      </c>
      <c r="B4855" s="27">
        <v>2</v>
      </c>
      <c r="C4855" s="2" t="s">
        <v>283</v>
      </c>
      <c r="D4855" s="11" t="s">
        <v>340</v>
      </c>
      <c r="E4855" s="11"/>
      <c r="F4855" s="11" t="s">
        <v>114</v>
      </c>
      <c r="G4855" s="11" t="s">
        <v>608</v>
      </c>
      <c r="H4855" s="11" t="s">
        <v>7273</v>
      </c>
      <c r="I4855" s="68" t="s">
        <v>2040</v>
      </c>
      <c r="J4855" s="68"/>
      <c r="K4855" s="68"/>
      <c r="L4855" s="68"/>
      <c r="M4855" s="68" t="s">
        <v>2040</v>
      </c>
      <c r="N4855" s="68"/>
      <c r="O4855" s="31" t="s">
        <v>5728</v>
      </c>
      <c r="P4855" s="31">
        <v>3.419</v>
      </c>
    </row>
    <row r="4856" spans="1:16" x14ac:dyDescent="0.35">
      <c r="A4856" s="2" t="s">
        <v>248</v>
      </c>
      <c r="B4856" s="27">
        <v>2</v>
      </c>
      <c r="C4856" s="2" t="s">
        <v>283</v>
      </c>
      <c r="D4856" s="11" t="s">
        <v>340</v>
      </c>
      <c r="E4856" s="11"/>
      <c r="F4856" s="11" t="s">
        <v>102</v>
      </c>
      <c r="G4856" s="11" t="s">
        <v>608</v>
      </c>
      <c r="H4856" s="11" t="s">
        <v>7269</v>
      </c>
      <c r="I4856" s="68"/>
      <c r="J4856" s="68"/>
      <c r="K4856" s="68"/>
      <c r="L4856" s="68"/>
      <c r="M4856" s="68"/>
      <c r="N4856" s="68"/>
      <c r="O4856" s="31" t="s">
        <v>1958</v>
      </c>
      <c r="P4856" s="31">
        <v>4.234</v>
      </c>
    </row>
    <row r="4857" spans="1:16" x14ac:dyDescent="0.35">
      <c r="A4857" s="2" t="s">
        <v>248</v>
      </c>
      <c r="B4857" s="27">
        <v>2</v>
      </c>
      <c r="C4857" s="2" t="s">
        <v>283</v>
      </c>
      <c r="D4857" s="11" t="s">
        <v>340</v>
      </c>
      <c r="E4857" s="11"/>
      <c r="F4857" s="11" t="s">
        <v>102</v>
      </c>
      <c r="G4857" s="11" t="s">
        <v>608</v>
      </c>
      <c r="H4857" s="11" t="s">
        <v>7279</v>
      </c>
      <c r="I4857" s="68"/>
      <c r="J4857" s="68"/>
      <c r="K4857" s="68"/>
      <c r="L4857" s="68"/>
      <c r="M4857" s="68" t="s">
        <v>2040</v>
      </c>
      <c r="N4857" s="68"/>
      <c r="O4857" s="31" t="s">
        <v>5729</v>
      </c>
      <c r="P4857" s="31">
        <v>3.387</v>
      </c>
    </row>
    <row r="4858" spans="1:16" x14ac:dyDescent="0.35">
      <c r="A4858" s="2" t="s">
        <v>248</v>
      </c>
      <c r="B4858" s="27">
        <v>2</v>
      </c>
      <c r="C4858" s="2" t="s">
        <v>283</v>
      </c>
      <c r="D4858" s="11" t="s">
        <v>340</v>
      </c>
      <c r="E4858" s="11"/>
      <c r="F4858" s="11" t="s">
        <v>102</v>
      </c>
      <c r="G4858" s="11" t="s">
        <v>608</v>
      </c>
      <c r="H4858" s="11" t="s">
        <v>7285</v>
      </c>
      <c r="I4858" s="68" t="s">
        <v>2040</v>
      </c>
      <c r="J4858" s="68"/>
      <c r="K4858" s="68"/>
      <c r="L4858" s="68"/>
      <c r="M4858" s="68"/>
      <c r="N4858" s="68"/>
      <c r="O4858" s="31" t="s">
        <v>5730</v>
      </c>
      <c r="P4858" s="31">
        <v>4.8689999999999998</v>
      </c>
    </row>
    <row r="4859" spans="1:16" x14ac:dyDescent="0.35">
      <c r="A4859" s="2" t="s">
        <v>248</v>
      </c>
      <c r="B4859" s="27">
        <v>2</v>
      </c>
      <c r="C4859" s="2" t="s">
        <v>283</v>
      </c>
      <c r="D4859" s="11" t="s">
        <v>340</v>
      </c>
      <c r="E4859" s="11"/>
      <c r="F4859" s="11" t="s">
        <v>102</v>
      </c>
      <c r="G4859" s="11" t="s">
        <v>608</v>
      </c>
      <c r="H4859" s="11" t="s">
        <v>7273</v>
      </c>
      <c r="I4859" s="68" t="s">
        <v>2040</v>
      </c>
      <c r="J4859" s="68"/>
      <c r="K4859" s="68"/>
      <c r="L4859" s="68"/>
      <c r="M4859" s="68" t="s">
        <v>2040</v>
      </c>
      <c r="N4859" s="68"/>
      <c r="O4859" s="31" t="s">
        <v>5731</v>
      </c>
      <c r="P4859" s="31">
        <v>4.8689999999999998</v>
      </c>
    </row>
    <row r="4860" spans="1:16" x14ac:dyDescent="0.35">
      <c r="A4860" s="2" t="s">
        <v>248</v>
      </c>
      <c r="B4860" s="27">
        <v>2</v>
      </c>
      <c r="C4860" s="2" t="s">
        <v>305</v>
      </c>
      <c r="D4860" s="11" t="s">
        <v>250</v>
      </c>
      <c r="E4860" s="11"/>
      <c r="F4860" s="33" t="s">
        <v>608</v>
      </c>
      <c r="G4860" s="33" t="s">
        <v>608</v>
      </c>
      <c r="H4860" s="11" t="s">
        <v>7269</v>
      </c>
      <c r="I4860" s="67"/>
      <c r="J4860" s="67"/>
      <c r="K4860" s="67"/>
      <c r="L4860" s="67"/>
      <c r="M4860" s="67"/>
      <c r="N4860" s="67"/>
      <c r="O4860" s="31" t="s">
        <v>1959</v>
      </c>
      <c r="P4860" s="31">
        <v>8.6999999999999994E-2</v>
      </c>
    </row>
    <row r="4861" spans="1:16" x14ac:dyDescent="0.35">
      <c r="A4861" s="2" t="s">
        <v>248</v>
      </c>
      <c r="B4861" s="27">
        <v>2</v>
      </c>
      <c r="C4861" s="2" t="s">
        <v>305</v>
      </c>
      <c r="D4861" s="11" t="s">
        <v>250</v>
      </c>
      <c r="E4861" s="11"/>
      <c r="F4861" s="33" t="s">
        <v>608</v>
      </c>
      <c r="G4861" s="33" t="s">
        <v>608</v>
      </c>
      <c r="H4861" s="11" t="s">
        <v>7279</v>
      </c>
      <c r="I4861" s="68"/>
      <c r="J4861" s="68"/>
      <c r="K4861" s="68"/>
      <c r="L4861" s="68"/>
      <c r="M4861" s="68" t="s">
        <v>2040</v>
      </c>
      <c r="N4861" s="68"/>
      <c r="O4861" s="31" t="s">
        <v>5732</v>
      </c>
      <c r="P4861" s="31">
        <v>7.0000000000000007E-2</v>
      </c>
    </row>
    <row r="4862" spans="1:16" x14ac:dyDescent="0.35">
      <c r="A4862" s="2" t="s">
        <v>248</v>
      </c>
      <c r="B4862" s="27">
        <v>2</v>
      </c>
      <c r="C4862" s="2" t="s">
        <v>305</v>
      </c>
      <c r="D4862" s="11" t="s">
        <v>251</v>
      </c>
      <c r="E4862" s="11"/>
      <c r="F4862" s="33" t="s">
        <v>608</v>
      </c>
      <c r="G4862" s="33" t="s">
        <v>608</v>
      </c>
      <c r="H4862" s="11" t="s">
        <v>7269</v>
      </c>
      <c r="I4862" s="67"/>
      <c r="J4862" s="67"/>
      <c r="K4862" s="67"/>
      <c r="L4862" s="67"/>
      <c r="M4862" s="67"/>
      <c r="N4862" s="67"/>
      <c r="O4862" s="31" t="s">
        <v>1960</v>
      </c>
      <c r="P4862" s="31">
        <v>0.10199999999999999</v>
      </c>
    </row>
    <row r="4863" spans="1:16" x14ac:dyDescent="0.35">
      <c r="A4863" s="2" t="s">
        <v>248</v>
      </c>
      <c r="B4863" s="27">
        <v>2</v>
      </c>
      <c r="C4863" s="2" t="s">
        <v>305</v>
      </c>
      <c r="D4863" s="11" t="s">
        <v>251</v>
      </c>
      <c r="E4863" s="11"/>
      <c r="F4863" s="33" t="s">
        <v>608</v>
      </c>
      <c r="G4863" s="33" t="s">
        <v>608</v>
      </c>
      <c r="H4863" s="11" t="s">
        <v>7279</v>
      </c>
      <c r="I4863" s="68"/>
      <c r="J4863" s="68"/>
      <c r="K4863" s="68"/>
      <c r="L4863" s="68"/>
      <c r="M4863" s="68" t="s">
        <v>2040</v>
      </c>
      <c r="N4863" s="68"/>
      <c r="O4863" s="31" t="s">
        <v>5733</v>
      </c>
      <c r="P4863" s="31">
        <v>8.2000000000000003E-2</v>
      </c>
    </row>
    <row r="4864" spans="1:16" x14ac:dyDescent="0.35">
      <c r="A4864" s="2" t="s">
        <v>248</v>
      </c>
      <c r="B4864" s="27">
        <v>2</v>
      </c>
      <c r="C4864" s="2" t="s">
        <v>305</v>
      </c>
      <c r="D4864" s="11" t="s">
        <v>324</v>
      </c>
      <c r="E4864" s="11"/>
      <c r="F4864" s="11" t="s">
        <v>252</v>
      </c>
      <c r="G4864" s="11" t="s">
        <v>608</v>
      </c>
      <c r="H4864" s="11" t="s">
        <v>7269</v>
      </c>
      <c r="I4864" s="68"/>
      <c r="J4864" s="68"/>
      <c r="K4864" s="68"/>
      <c r="L4864" s="68"/>
      <c r="M4864" s="68"/>
      <c r="N4864" s="68"/>
      <c r="O4864" s="31" t="s">
        <v>1961</v>
      </c>
      <c r="P4864" s="31">
        <v>1E-3</v>
      </c>
    </row>
    <row r="4865" spans="1:16" x14ac:dyDescent="0.35">
      <c r="A4865" s="2" t="s">
        <v>248</v>
      </c>
      <c r="B4865" s="27">
        <v>2</v>
      </c>
      <c r="C4865" s="2" t="s">
        <v>305</v>
      </c>
      <c r="D4865" s="11" t="s">
        <v>324</v>
      </c>
      <c r="E4865" s="11"/>
      <c r="F4865" s="11" t="s">
        <v>252</v>
      </c>
      <c r="G4865" s="11" t="s">
        <v>608</v>
      </c>
      <c r="H4865" s="11" t="s">
        <v>7279</v>
      </c>
      <c r="I4865" s="68"/>
      <c r="J4865" s="68"/>
      <c r="K4865" s="68"/>
      <c r="L4865" s="68"/>
      <c r="M4865" s="68" t="s">
        <v>2040</v>
      </c>
      <c r="N4865" s="68"/>
      <c r="O4865" s="31" t="s">
        <v>5734</v>
      </c>
      <c r="P4865" s="31">
        <v>1E-3</v>
      </c>
    </row>
    <row r="4866" spans="1:16" x14ac:dyDescent="0.35">
      <c r="A4866" s="2" t="s">
        <v>248</v>
      </c>
      <c r="B4866" s="27">
        <v>2</v>
      </c>
      <c r="C4866" s="2" t="s">
        <v>305</v>
      </c>
      <c r="D4866" s="11" t="s">
        <v>324</v>
      </c>
      <c r="E4866" s="11"/>
      <c r="F4866" s="11" t="s">
        <v>253</v>
      </c>
      <c r="G4866" s="11" t="s">
        <v>608</v>
      </c>
      <c r="H4866" s="11" t="s">
        <v>7269</v>
      </c>
      <c r="I4866" s="68"/>
      <c r="J4866" s="68"/>
      <c r="K4866" s="68"/>
      <c r="L4866" s="68"/>
      <c r="M4866" s="68"/>
      <c r="N4866" s="68"/>
      <c r="O4866" s="31" t="s">
        <v>1962</v>
      </c>
      <c r="P4866" s="31">
        <v>3.0000000000000001E-3</v>
      </c>
    </row>
    <row r="4867" spans="1:16" x14ac:dyDescent="0.35">
      <c r="A4867" s="2" t="s">
        <v>248</v>
      </c>
      <c r="B4867" s="27">
        <v>2</v>
      </c>
      <c r="C4867" s="2" t="s">
        <v>305</v>
      </c>
      <c r="D4867" s="11" t="s">
        <v>324</v>
      </c>
      <c r="E4867" s="11"/>
      <c r="F4867" s="11" t="s">
        <v>253</v>
      </c>
      <c r="G4867" s="11" t="s">
        <v>608</v>
      </c>
      <c r="H4867" s="11" t="s">
        <v>7279</v>
      </c>
      <c r="I4867" s="68"/>
      <c r="J4867" s="68"/>
      <c r="K4867" s="68"/>
      <c r="L4867" s="68"/>
      <c r="M4867" s="68" t="s">
        <v>2040</v>
      </c>
      <c r="N4867" s="68"/>
      <c r="O4867" s="31" t="s">
        <v>5735</v>
      </c>
      <c r="P4867" s="31">
        <v>2E-3</v>
      </c>
    </row>
    <row r="4868" spans="1:16" x14ac:dyDescent="0.35">
      <c r="A4868" s="2" t="s">
        <v>248</v>
      </c>
      <c r="B4868" s="27">
        <v>2</v>
      </c>
      <c r="C4868" s="2" t="s">
        <v>305</v>
      </c>
      <c r="D4868" s="11" t="s">
        <v>324</v>
      </c>
      <c r="E4868" s="11"/>
      <c r="F4868" s="11" t="s">
        <v>254</v>
      </c>
      <c r="G4868" s="11" t="s">
        <v>608</v>
      </c>
      <c r="H4868" s="11" t="s">
        <v>7269</v>
      </c>
      <c r="I4868" s="68"/>
      <c r="J4868" s="68"/>
      <c r="K4868" s="68"/>
      <c r="L4868" s="68"/>
      <c r="M4868" s="68"/>
      <c r="N4868" s="68"/>
      <c r="O4868" s="31" t="s">
        <v>1963</v>
      </c>
      <c r="P4868" s="31">
        <v>4.0000000000000001E-3</v>
      </c>
    </row>
    <row r="4869" spans="1:16" x14ac:dyDescent="0.35">
      <c r="A4869" s="2" t="s">
        <v>248</v>
      </c>
      <c r="B4869" s="27">
        <v>2</v>
      </c>
      <c r="C4869" s="2" t="s">
        <v>305</v>
      </c>
      <c r="D4869" s="11" t="s">
        <v>324</v>
      </c>
      <c r="E4869" s="11"/>
      <c r="F4869" s="11" t="s">
        <v>254</v>
      </c>
      <c r="G4869" s="11" t="s">
        <v>608</v>
      </c>
      <c r="H4869" s="11" t="s">
        <v>7279</v>
      </c>
      <c r="I4869" s="68"/>
      <c r="J4869" s="68"/>
      <c r="K4869" s="68"/>
      <c r="L4869" s="68"/>
      <c r="M4869" s="68" t="s">
        <v>2040</v>
      </c>
      <c r="N4869" s="68"/>
      <c r="O4869" s="31" t="s">
        <v>5736</v>
      </c>
      <c r="P4869" s="31">
        <v>3.0000000000000001E-3</v>
      </c>
    </row>
    <row r="4870" spans="1:16" x14ac:dyDescent="0.35">
      <c r="A4870" s="2" t="s">
        <v>248</v>
      </c>
      <c r="B4870" s="27">
        <v>2</v>
      </c>
      <c r="C4870" s="2" t="s">
        <v>305</v>
      </c>
      <c r="D4870" s="11" t="s">
        <v>324</v>
      </c>
      <c r="E4870" s="11"/>
      <c r="F4870" s="11" t="s">
        <v>255</v>
      </c>
      <c r="G4870" s="11" t="s">
        <v>608</v>
      </c>
      <c r="H4870" s="11" t="s">
        <v>7269</v>
      </c>
      <c r="I4870" s="68"/>
      <c r="J4870" s="68"/>
      <c r="K4870" s="68"/>
      <c r="L4870" s="68"/>
      <c r="M4870" s="68"/>
      <c r="N4870" s="68"/>
      <c r="O4870" s="31" t="s">
        <v>1964</v>
      </c>
      <c r="P4870" s="31">
        <v>1.4999999999999999E-2</v>
      </c>
    </row>
    <row r="4871" spans="1:16" x14ac:dyDescent="0.35">
      <c r="A4871" s="2" t="s">
        <v>248</v>
      </c>
      <c r="B4871" s="27">
        <v>2</v>
      </c>
      <c r="C4871" s="2" t="s">
        <v>305</v>
      </c>
      <c r="D4871" s="11" t="s">
        <v>324</v>
      </c>
      <c r="E4871" s="11"/>
      <c r="F4871" s="11" t="s">
        <v>255</v>
      </c>
      <c r="G4871" s="11" t="s">
        <v>608</v>
      </c>
      <c r="H4871" s="11" t="s">
        <v>7279</v>
      </c>
      <c r="I4871" s="68"/>
      <c r="J4871" s="68"/>
      <c r="K4871" s="68"/>
      <c r="L4871" s="68"/>
      <c r="M4871" s="68" t="s">
        <v>2040</v>
      </c>
      <c r="N4871" s="68"/>
      <c r="O4871" s="31" t="s">
        <v>5737</v>
      </c>
      <c r="P4871" s="31">
        <v>1.2E-2</v>
      </c>
    </row>
    <row r="4872" spans="1:16" x14ac:dyDescent="0.35">
      <c r="A4872" s="2" t="s">
        <v>248</v>
      </c>
      <c r="B4872" s="27">
        <v>2</v>
      </c>
      <c r="C4872" s="2" t="s">
        <v>305</v>
      </c>
      <c r="D4872" s="11" t="s">
        <v>324</v>
      </c>
      <c r="E4872" s="11"/>
      <c r="F4872" s="11" t="s">
        <v>241</v>
      </c>
      <c r="G4872" s="11" t="s">
        <v>608</v>
      </c>
      <c r="H4872" s="11" t="s">
        <v>7269</v>
      </c>
      <c r="I4872" s="68"/>
      <c r="J4872" s="68"/>
      <c r="K4872" s="68"/>
      <c r="L4872" s="68"/>
      <c r="M4872" s="68"/>
      <c r="N4872" s="68"/>
      <c r="O4872" s="31" t="s">
        <v>1965</v>
      </c>
      <c r="P4872" s="31">
        <v>2.9000000000000001E-2</v>
      </c>
    </row>
    <row r="4873" spans="1:16" x14ac:dyDescent="0.35">
      <c r="A4873" s="2" t="s">
        <v>248</v>
      </c>
      <c r="B4873" s="27">
        <v>2</v>
      </c>
      <c r="C4873" s="2" t="s">
        <v>305</v>
      </c>
      <c r="D4873" s="11" t="s">
        <v>324</v>
      </c>
      <c r="E4873" s="11"/>
      <c r="F4873" s="11" t="s">
        <v>241</v>
      </c>
      <c r="G4873" s="11" t="s">
        <v>608</v>
      </c>
      <c r="H4873" s="11" t="s">
        <v>7279</v>
      </c>
      <c r="I4873" s="68"/>
      <c r="J4873" s="68"/>
      <c r="K4873" s="68"/>
      <c r="L4873" s="68"/>
      <c r="M4873" s="68" t="s">
        <v>2040</v>
      </c>
      <c r="N4873" s="68"/>
      <c r="O4873" s="31" t="s">
        <v>5738</v>
      </c>
      <c r="P4873" s="31">
        <v>2.3E-2</v>
      </c>
    </row>
    <row r="4874" spans="1:16" x14ac:dyDescent="0.35">
      <c r="A4874" s="2" t="s">
        <v>248</v>
      </c>
      <c r="B4874" s="27">
        <v>2</v>
      </c>
      <c r="C4874" s="2" t="s">
        <v>305</v>
      </c>
      <c r="D4874" s="11" t="s">
        <v>324</v>
      </c>
      <c r="E4874" s="11"/>
      <c r="F4874" s="11" t="s">
        <v>103</v>
      </c>
      <c r="G4874" s="11" t="s">
        <v>608</v>
      </c>
      <c r="H4874" s="11" t="s">
        <v>7269</v>
      </c>
      <c r="I4874" s="68"/>
      <c r="J4874" s="68"/>
      <c r="K4874" s="68"/>
      <c r="L4874" s="68"/>
      <c r="M4874" s="68"/>
      <c r="N4874" s="68"/>
      <c r="O4874" s="31" t="s">
        <v>1966</v>
      </c>
      <c r="P4874" s="31">
        <v>4.3999999999999997E-2</v>
      </c>
    </row>
    <row r="4875" spans="1:16" x14ac:dyDescent="0.35">
      <c r="A4875" s="2" t="s">
        <v>248</v>
      </c>
      <c r="B4875" s="27">
        <v>2</v>
      </c>
      <c r="C4875" s="2" t="s">
        <v>305</v>
      </c>
      <c r="D4875" s="11" t="s">
        <v>324</v>
      </c>
      <c r="E4875" s="11"/>
      <c r="F4875" s="11" t="s">
        <v>103</v>
      </c>
      <c r="G4875" s="11" t="s">
        <v>608</v>
      </c>
      <c r="H4875" s="11" t="s">
        <v>7279</v>
      </c>
      <c r="I4875" s="68"/>
      <c r="J4875" s="68"/>
      <c r="K4875" s="68"/>
      <c r="L4875" s="68"/>
      <c r="M4875" s="68" t="s">
        <v>2040</v>
      </c>
      <c r="N4875" s="68"/>
      <c r="O4875" s="31" t="s">
        <v>5739</v>
      </c>
      <c r="P4875" s="31">
        <v>3.5000000000000003E-2</v>
      </c>
    </row>
    <row r="4876" spans="1:16" x14ac:dyDescent="0.35">
      <c r="A4876" s="2" t="s">
        <v>248</v>
      </c>
      <c r="B4876" s="27">
        <v>2</v>
      </c>
      <c r="C4876" s="2" t="s">
        <v>305</v>
      </c>
      <c r="D4876" s="11" t="s">
        <v>324</v>
      </c>
      <c r="E4876" s="11"/>
      <c r="F4876" s="11" t="s">
        <v>98</v>
      </c>
      <c r="G4876" s="11" t="s">
        <v>608</v>
      </c>
      <c r="H4876" s="11" t="s">
        <v>7269</v>
      </c>
      <c r="I4876" s="68"/>
      <c r="J4876" s="68"/>
      <c r="K4876" s="68"/>
      <c r="L4876" s="68"/>
      <c r="M4876" s="68"/>
      <c r="N4876" s="68"/>
      <c r="O4876" s="31" t="s">
        <v>1967</v>
      </c>
      <c r="P4876" s="31">
        <v>8.6999999999999994E-2</v>
      </c>
    </row>
    <row r="4877" spans="1:16" x14ac:dyDescent="0.35">
      <c r="A4877" s="2" t="s">
        <v>248</v>
      </c>
      <c r="B4877" s="27">
        <v>2</v>
      </c>
      <c r="C4877" s="2" t="s">
        <v>305</v>
      </c>
      <c r="D4877" s="11" t="s">
        <v>324</v>
      </c>
      <c r="E4877" s="11"/>
      <c r="F4877" s="11" t="s">
        <v>98</v>
      </c>
      <c r="G4877" s="11" t="s">
        <v>608</v>
      </c>
      <c r="H4877" s="11" t="s">
        <v>7279</v>
      </c>
      <c r="I4877" s="68"/>
      <c r="J4877" s="68"/>
      <c r="K4877" s="68"/>
      <c r="L4877" s="68"/>
      <c r="M4877" s="68" t="s">
        <v>2040</v>
      </c>
      <c r="N4877" s="68"/>
      <c r="O4877" s="31" t="s">
        <v>5740</v>
      </c>
      <c r="P4877" s="31">
        <v>7.0000000000000007E-2</v>
      </c>
    </row>
    <row r="4878" spans="1:16" x14ac:dyDescent="0.35">
      <c r="A4878" s="2" t="s">
        <v>248</v>
      </c>
      <c r="B4878" s="27">
        <v>2</v>
      </c>
      <c r="C4878" s="2" t="s">
        <v>305</v>
      </c>
      <c r="D4878" s="11" t="s">
        <v>324</v>
      </c>
      <c r="E4878" s="11"/>
      <c r="F4878" s="11" t="s">
        <v>104</v>
      </c>
      <c r="G4878" s="11" t="s">
        <v>608</v>
      </c>
      <c r="H4878" s="11" t="s">
        <v>7269</v>
      </c>
      <c r="I4878" s="68"/>
      <c r="J4878" s="68"/>
      <c r="K4878" s="68"/>
      <c r="L4878" s="68"/>
      <c r="M4878" s="68"/>
      <c r="N4878" s="68"/>
      <c r="O4878" s="31" t="s">
        <v>1968</v>
      </c>
      <c r="P4878" s="31">
        <v>0.189</v>
      </c>
    </row>
    <row r="4879" spans="1:16" x14ac:dyDescent="0.35">
      <c r="A4879" s="2" t="s">
        <v>248</v>
      </c>
      <c r="B4879" s="27">
        <v>2</v>
      </c>
      <c r="C4879" s="2" t="s">
        <v>305</v>
      </c>
      <c r="D4879" s="11" t="s">
        <v>324</v>
      </c>
      <c r="E4879" s="11"/>
      <c r="F4879" s="11" t="s">
        <v>104</v>
      </c>
      <c r="G4879" s="11" t="s">
        <v>608</v>
      </c>
      <c r="H4879" s="11" t="s">
        <v>7279</v>
      </c>
      <c r="I4879" s="68"/>
      <c r="J4879" s="68"/>
      <c r="K4879" s="68"/>
      <c r="L4879" s="68"/>
      <c r="M4879" s="68" t="s">
        <v>2040</v>
      </c>
      <c r="N4879" s="68"/>
      <c r="O4879" s="31" t="s">
        <v>5741</v>
      </c>
      <c r="P4879" s="31">
        <v>0.151</v>
      </c>
    </row>
    <row r="4880" spans="1:16" x14ac:dyDescent="0.35">
      <c r="A4880" s="2" t="s">
        <v>248</v>
      </c>
      <c r="B4880" s="27">
        <v>2</v>
      </c>
      <c r="C4880" s="2" t="s">
        <v>305</v>
      </c>
      <c r="D4880" s="11" t="s">
        <v>324</v>
      </c>
      <c r="E4880" s="11"/>
      <c r="F4880" s="11" t="s">
        <v>105</v>
      </c>
      <c r="G4880" s="11" t="s">
        <v>608</v>
      </c>
      <c r="H4880" s="11" t="s">
        <v>7269</v>
      </c>
      <c r="I4880" s="68"/>
      <c r="J4880" s="68"/>
      <c r="K4880" s="68"/>
      <c r="L4880" s="68"/>
      <c r="M4880" s="68"/>
      <c r="N4880" s="68"/>
      <c r="O4880" s="31" t="s">
        <v>1969</v>
      </c>
      <c r="P4880" s="31">
        <v>0.34799999999999998</v>
      </c>
    </row>
    <row r="4881" spans="1:16" x14ac:dyDescent="0.35">
      <c r="A4881" s="2" t="s">
        <v>248</v>
      </c>
      <c r="B4881" s="27">
        <v>2</v>
      </c>
      <c r="C4881" s="2" t="s">
        <v>305</v>
      </c>
      <c r="D4881" s="11" t="s">
        <v>324</v>
      </c>
      <c r="E4881" s="11"/>
      <c r="F4881" s="11" t="s">
        <v>105</v>
      </c>
      <c r="G4881" s="11" t="s">
        <v>608</v>
      </c>
      <c r="H4881" s="11" t="s">
        <v>7279</v>
      </c>
      <c r="I4881" s="68"/>
      <c r="J4881" s="68"/>
      <c r="K4881" s="68"/>
      <c r="L4881" s="68"/>
      <c r="M4881" s="68" t="s">
        <v>2040</v>
      </c>
      <c r="N4881" s="68"/>
      <c r="O4881" s="31" t="s">
        <v>5742</v>
      </c>
      <c r="P4881" s="31">
        <v>0.27800000000000002</v>
      </c>
    </row>
    <row r="4882" spans="1:16" x14ac:dyDescent="0.35">
      <c r="A4882" s="2" t="s">
        <v>248</v>
      </c>
      <c r="B4882" s="27">
        <v>2</v>
      </c>
      <c r="C4882" s="2" t="s">
        <v>305</v>
      </c>
      <c r="D4882" s="11" t="s">
        <v>324</v>
      </c>
      <c r="E4882" s="11"/>
      <c r="F4882" s="11" t="s">
        <v>107</v>
      </c>
      <c r="G4882" s="11" t="s">
        <v>608</v>
      </c>
      <c r="H4882" s="11" t="s">
        <v>7269</v>
      </c>
      <c r="I4882" s="68"/>
      <c r="J4882" s="68"/>
      <c r="K4882" s="68"/>
      <c r="L4882" s="68"/>
      <c r="M4882" s="68"/>
      <c r="N4882" s="68"/>
      <c r="O4882" s="31" t="s">
        <v>1970</v>
      </c>
      <c r="P4882" s="31">
        <v>0.92800000000000005</v>
      </c>
    </row>
    <row r="4883" spans="1:16" x14ac:dyDescent="0.35">
      <c r="A4883" s="2" t="s">
        <v>248</v>
      </c>
      <c r="B4883" s="27">
        <v>2</v>
      </c>
      <c r="C4883" s="2" t="s">
        <v>305</v>
      </c>
      <c r="D4883" s="11" t="s">
        <v>324</v>
      </c>
      <c r="E4883" s="11"/>
      <c r="F4883" s="11" t="s">
        <v>107</v>
      </c>
      <c r="G4883" s="11" t="s">
        <v>608</v>
      </c>
      <c r="H4883" s="11" t="s">
        <v>7279</v>
      </c>
      <c r="I4883" s="68"/>
      <c r="J4883" s="68"/>
      <c r="K4883" s="68"/>
      <c r="L4883" s="68"/>
      <c r="M4883" s="68" t="s">
        <v>2040</v>
      </c>
      <c r="N4883" s="68"/>
      <c r="O4883" s="31" t="s">
        <v>5743</v>
      </c>
      <c r="P4883" s="31">
        <v>0.74199999999999999</v>
      </c>
    </row>
    <row r="4884" spans="1:16" x14ac:dyDescent="0.35">
      <c r="A4884" s="2" t="s">
        <v>248</v>
      </c>
      <c r="B4884" s="27">
        <v>2</v>
      </c>
      <c r="C4884" s="2" t="s">
        <v>305</v>
      </c>
      <c r="D4884" s="11" t="s">
        <v>324</v>
      </c>
      <c r="E4884" s="11"/>
      <c r="F4884" s="11" t="s">
        <v>109</v>
      </c>
      <c r="G4884" s="11" t="s">
        <v>608</v>
      </c>
      <c r="H4884" s="11" t="s">
        <v>7269</v>
      </c>
      <c r="I4884" s="68"/>
      <c r="J4884" s="68"/>
      <c r="K4884" s="68"/>
      <c r="L4884" s="68"/>
      <c r="M4884" s="68"/>
      <c r="N4884" s="68"/>
      <c r="O4884" s="31" t="s">
        <v>1971</v>
      </c>
      <c r="P4884" s="31">
        <v>0.92800000000000005</v>
      </c>
    </row>
    <row r="4885" spans="1:16" x14ac:dyDescent="0.35">
      <c r="A4885" s="2" t="s">
        <v>248</v>
      </c>
      <c r="B4885" s="27">
        <v>2</v>
      </c>
      <c r="C4885" s="2" t="s">
        <v>305</v>
      </c>
      <c r="D4885" s="11" t="s">
        <v>324</v>
      </c>
      <c r="E4885" s="11"/>
      <c r="F4885" s="11" t="s">
        <v>109</v>
      </c>
      <c r="G4885" s="11" t="s">
        <v>608</v>
      </c>
      <c r="H4885" s="11" t="s">
        <v>7279</v>
      </c>
      <c r="I4885" s="68"/>
      <c r="J4885" s="68"/>
      <c r="K4885" s="68"/>
      <c r="L4885" s="68"/>
      <c r="M4885" s="68" t="s">
        <v>2040</v>
      </c>
      <c r="N4885" s="68"/>
      <c r="O4885" s="31" t="s">
        <v>5744</v>
      </c>
      <c r="P4885" s="31">
        <v>0.74199999999999999</v>
      </c>
    </row>
    <row r="4886" spans="1:16" x14ac:dyDescent="0.35">
      <c r="A4886" s="2" t="s">
        <v>248</v>
      </c>
      <c r="B4886" s="27">
        <v>2</v>
      </c>
      <c r="C4886" s="2" t="s">
        <v>305</v>
      </c>
      <c r="D4886" s="11" t="s">
        <v>324</v>
      </c>
      <c r="E4886" s="11"/>
      <c r="F4886" s="11" t="s">
        <v>110</v>
      </c>
      <c r="G4886" s="11" t="s">
        <v>608</v>
      </c>
      <c r="H4886" s="11" t="s">
        <v>7269</v>
      </c>
      <c r="I4886" s="68"/>
      <c r="J4886" s="68"/>
      <c r="K4886" s="68"/>
      <c r="L4886" s="68"/>
      <c r="M4886" s="68"/>
      <c r="N4886" s="68"/>
      <c r="O4886" s="31" t="s">
        <v>1972</v>
      </c>
      <c r="P4886" s="31">
        <v>1.61</v>
      </c>
    </row>
    <row r="4887" spans="1:16" x14ac:dyDescent="0.35">
      <c r="A4887" s="2" t="s">
        <v>248</v>
      </c>
      <c r="B4887" s="27">
        <v>2</v>
      </c>
      <c r="C4887" s="2" t="s">
        <v>305</v>
      </c>
      <c r="D4887" s="11" t="s">
        <v>324</v>
      </c>
      <c r="E4887" s="11"/>
      <c r="F4887" s="11" t="s">
        <v>110</v>
      </c>
      <c r="G4887" s="11" t="s">
        <v>608</v>
      </c>
      <c r="H4887" s="11" t="s">
        <v>7279</v>
      </c>
      <c r="I4887" s="68"/>
      <c r="J4887" s="68"/>
      <c r="K4887" s="68"/>
      <c r="L4887" s="68"/>
      <c r="M4887" s="68" t="s">
        <v>2040</v>
      </c>
      <c r="N4887" s="68"/>
      <c r="O4887" s="31" t="s">
        <v>5745</v>
      </c>
      <c r="P4887" s="31">
        <v>1.288</v>
      </c>
    </row>
    <row r="4888" spans="1:16" x14ac:dyDescent="0.35">
      <c r="A4888" s="2" t="s">
        <v>248</v>
      </c>
      <c r="B4888" s="27">
        <v>2</v>
      </c>
      <c r="C4888" s="2" t="s">
        <v>305</v>
      </c>
      <c r="D4888" s="11" t="s">
        <v>324</v>
      </c>
      <c r="E4888" s="11"/>
      <c r="F4888" s="11" t="s">
        <v>111</v>
      </c>
      <c r="G4888" s="11" t="s">
        <v>608</v>
      </c>
      <c r="H4888" s="11" t="s">
        <v>7269</v>
      </c>
      <c r="I4888" s="68"/>
      <c r="J4888" s="68"/>
      <c r="K4888" s="68"/>
      <c r="L4888" s="68"/>
      <c r="M4888" s="68"/>
      <c r="N4888" s="68"/>
      <c r="O4888" s="31" t="s">
        <v>1973</v>
      </c>
      <c r="P4888" s="31">
        <v>1.61</v>
      </c>
    </row>
    <row r="4889" spans="1:16" x14ac:dyDescent="0.35">
      <c r="A4889" s="2" t="s">
        <v>248</v>
      </c>
      <c r="B4889" s="27">
        <v>2</v>
      </c>
      <c r="C4889" s="2" t="s">
        <v>305</v>
      </c>
      <c r="D4889" s="11" t="s">
        <v>324</v>
      </c>
      <c r="E4889" s="11"/>
      <c r="F4889" s="11" t="s">
        <v>111</v>
      </c>
      <c r="G4889" s="11" t="s">
        <v>608</v>
      </c>
      <c r="H4889" s="11" t="s">
        <v>7279</v>
      </c>
      <c r="I4889" s="68"/>
      <c r="J4889" s="68"/>
      <c r="K4889" s="68"/>
      <c r="L4889" s="68"/>
      <c r="M4889" s="68" t="s">
        <v>2040</v>
      </c>
      <c r="N4889" s="68"/>
      <c r="O4889" s="31" t="s">
        <v>5746</v>
      </c>
      <c r="P4889" s="31">
        <v>1.288</v>
      </c>
    </row>
    <row r="4890" spans="1:16" x14ac:dyDescent="0.35">
      <c r="A4890" s="2" t="s">
        <v>248</v>
      </c>
      <c r="B4890" s="27">
        <v>2</v>
      </c>
      <c r="C4890" s="2" t="s">
        <v>305</v>
      </c>
      <c r="D4890" s="11" t="s">
        <v>324</v>
      </c>
      <c r="E4890" s="11"/>
      <c r="F4890" s="11" t="s">
        <v>112</v>
      </c>
      <c r="G4890" s="11" t="s">
        <v>608</v>
      </c>
      <c r="H4890" s="11" t="s">
        <v>7269</v>
      </c>
      <c r="I4890" s="68"/>
      <c r="J4890" s="68"/>
      <c r="K4890" s="68"/>
      <c r="L4890" s="68"/>
      <c r="M4890" s="68"/>
      <c r="N4890" s="68"/>
      <c r="O4890" s="31" t="s">
        <v>1974</v>
      </c>
      <c r="P4890" s="31">
        <v>1.61</v>
      </c>
    </row>
    <row r="4891" spans="1:16" x14ac:dyDescent="0.35">
      <c r="A4891" s="2" t="s">
        <v>248</v>
      </c>
      <c r="B4891" s="27">
        <v>2</v>
      </c>
      <c r="C4891" s="2" t="s">
        <v>305</v>
      </c>
      <c r="D4891" s="11" t="s">
        <v>324</v>
      </c>
      <c r="E4891" s="11"/>
      <c r="F4891" s="11" t="s">
        <v>112</v>
      </c>
      <c r="G4891" s="11" t="s">
        <v>608</v>
      </c>
      <c r="H4891" s="11" t="s">
        <v>7279</v>
      </c>
      <c r="I4891" s="68"/>
      <c r="J4891" s="68"/>
      <c r="K4891" s="68"/>
      <c r="L4891" s="68"/>
      <c r="M4891" s="68" t="s">
        <v>2040</v>
      </c>
      <c r="N4891" s="68"/>
      <c r="O4891" s="31" t="s">
        <v>5747</v>
      </c>
      <c r="P4891" s="31">
        <v>1.288</v>
      </c>
    </row>
    <row r="4892" spans="1:16" x14ac:dyDescent="0.35">
      <c r="A4892" s="2" t="s">
        <v>248</v>
      </c>
      <c r="B4892" s="27">
        <v>2</v>
      </c>
      <c r="C4892" s="2" t="s">
        <v>305</v>
      </c>
      <c r="D4892" s="11" t="s">
        <v>324</v>
      </c>
      <c r="E4892" s="11"/>
      <c r="F4892" s="11" t="s">
        <v>113</v>
      </c>
      <c r="G4892" s="11" t="s">
        <v>608</v>
      </c>
      <c r="H4892" s="11" t="s">
        <v>7269</v>
      </c>
      <c r="I4892" s="68"/>
      <c r="J4892" s="68"/>
      <c r="K4892" s="68"/>
      <c r="L4892" s="68"/>
      <c r="M4892" s="68"/>
      <c r="N4892" s="68"/>
      <c r="O4892" s="31" t="s">
        <v>1975</v>
      </c>
      <c r="P4892" s="31">
        <v>3.6829999999999998</v>
      </c>
    </row>
    <row r="4893" spans="1:16" x14ac:dyDescent="0.35">
      <c r="A4893" s="2" t="s">
        <v>248</v>
      </c>
      <c r="B4893" s="27">
        <v>2</v>
      </c>
      <c r="C4893" s="2" t="s">
        <v>305</v>
      </c>
      <c r="D4893" s="11" t="s">
        <v>324</v>
      </c>
      <c r="E4893" s="11"/>
      <c r="F4893" s="11" t="s">
        <v>113</v>
      </c>
      <c r="G4893" s="11" t="s">
        <v>608</v>
      </c>
      <c r="H4893" s="11" t="s">
        <v>7279</v>
      </c>
      <c r="I4893" s="68"/>
      <c r="J4893" s="68"/>
      <c r="K4893" s="68"/>
      <c r="L4893" s="68"/>
      <c r="M4893" s="68" t="s">
        <v>2040</v>
      </c>
      <c r="N4893" s="68"/>
      <c r="O4893" s="31" t="s">
        <v>5748</v>
      </c>
      <c r="P4893" s="31">
        <v>2.9460000000000002</v>
      </c>
    </row>
    <row r="4894" spans="1:16" x14ac:dyDescent="0.35">
      <c r="A4894" s="2" t="s">
        <v>248</v>
      </c>
      <c r="B4894" s="27">
        <v>2</v>
      </c>
      <c r="C4894" s="2" t="s">
        <v>305</v>
      </c>
      <c r="D4894" s="11" t="s">
        <v>324</v>
      </c>
      <c r="E4894" s="11"/>
      <c r="F4894" s="11" t="s">
        <v>114</v>
      </c>
      <c r="G4894" s="11" t="s">
        <v>608</v>
      </c>
      <c r="H4894" s="11" t="s">
        <v>7269</v>
      </c>
      <c r="I4894" s="68"/>
      <c r="J4894" s="68"/>
      <c r="K4894" s="68"/>
      <c r="L4894" s="68"/>
      <c r="M4894" s="68"/>
      <c r="N4894" s="68"/>
      <c r="O4894" s="31" t="s">
        <v>1976</v>
      </c>
      <c r="P4894" s="31">
        <v>3.6829999999999998</v>
      </c>
    </row>
    <row r="4895" spans="1:16" x14ac:dyDescent="0.35">
      <c r="A4895" s="2" t="s">
        <v>248</v>
      </c>
      <c r="B4895" s="27">
        <v>2</v>
      </c>
      <c r="C4895" s="2" t="s">
        <v>305</v>
      </c>
      <c r="D4895" s="11" t="s">
        <v>324</v>
      </c>
      <c r="E4895" s="11"/>
      <c r="F4895" s="11" t="s">
        <v>114</v>
      </c>
      <c r="G4895" s="11" t="s">
        <v>608</v>
      </c>
      <c r="H4895" s="11" t="s">
        <v>7279</v>
      </c>
      <c r="I4895" s="68"/>
      <c r="J4895" s="68"/>
      <c r="K4895" s="68"/>
      <c r="L4895" s="68"/>
      <c r="M4895" s="68" t="s">
        <v>2040</v>
      </c>
      <c r="N4895" s="68"/>
      <c r="O4895" s="31" t="s">
        <v>5749</v>
      </c>
      <c r="P4895" s="31">
        <v>2.9460000000000002</v>
      </c>
    </row>
    <row r="4896" spans="1:16" x14ac:dyDescent="0.35">
      <c r="A4896" s="2" t="s">
        <v>248</v>
      </c>
      <c r="B4896" s="27">
        <v>2</v>
      </c>
      <c r="C4896" s="2" t="s">
        <v>305</v>
      </c>
      <c r="D4896" s="11" t="s">
        <v>324</v>
      </c>
      <c r="E4896" s="11"/>
      <c r="F4896" s="11" t="s">
        <v>102</v>
      </c>
      <c r="G4896" s="11" t="s">
        <v>608</v>
      </c>
      <c r="H4896" s="11" t="s">
        <v>7269</v>
      </c>
      <c r="I4896" s="68"/>
      <c r="J4896" s="68"/>
      <c r="K4896" s="68"/>
      <c r="L4896" s="68"/>
      <c r="M4896" s="68"/>
      <c r="N4896" s="68"/>
      <c r="O4896" s="31" t="s">
        <v>1977</v>
      </c>
      <c r="P4896" s="31">
        <v>3.6829999999999998</v>
      </c>
    </row>
    <row r="4897" spans="1:16" x14ac:dyDescent="0.35">
      <c r="A4897" s="2" t="s">
        <v>248</v>
      </c>
      <c r="B4897" s="27">
        <v>2</v>
      </c>
      <c r="C4897" s="2" t="s">
        <v>305</v>
      </c>
      <c r="D4897" s="11" t="s">
        <v>324</v>
      </c>
      <c r="E4897" s="11"/>
      <c r="F4897" s="11" t="s">
        <v>102</v>
      </c>
      <c r="G4897" s="11" t="s">
        <v>608</v>
      </c>
      <c r="H4897" s="11" t="s">
        <v>7279</v>
      </c>
      <c r="I4897" s="68"/>
      <c r="J4897" s="68"/>
      <c r="K4897" s="68"/>
      <c r="L4897" s="68"/>
      <c r="M4897" s="68" t="s">
        <v>2040</v>
      </c>
      <c r="N4897" s="68"/>
      <c r="O4897" s="31" t="s">
        <v>5750</v>
      </c>
      <c r="P4897" s="31">
        <v>2.9460000000000002</v>
      </c>
    </row>
    <row r="4898" spans="1:16" x14ac:dyDescent="0.35">
      <c r="A4898" s="2" t="s">
        <v>248</v>
      </c>
      <c r="B4898" s="27">
        <v>2</v>
      </c>
      <c r="C4898" s="2" t="s">
        <v>303</v>
      </c>
      <c r="D4898" s="11" t="s">
        <v>249</v>
      </c>
      <c r="E4898" s="11"/>
      <c r="F4898" s="33" t="s">
        <v>608</v>
      </c>
      <c r="G4898" s="33" t="s">
        <v>608</v>
      </c>
      <c r="H4898" s="11" t="s">
        <v>7269</v>
      </c>
      <c r="I4898" s="67"/>
      <c r="J4898" s="67"/>
      <c r="K4898" s="67"/>
      <c r="L4898" s="67"/>
      <c r="M4898" s="67"/>
      <c r="N4898" s="67"/>
      <c r="O4898" s="31" t="s">
        <v>1978</v>
      </c>
      <c r="P4898" s="31">
        <v>1.48</v>
      </c>
    </row>
    <row r="4899" spans="1:16" x14ac:dyDescent="0.35">
      <c r="A4899" s="2" t="s">
        <v>248</v>
      </c>
      <c r="B4899" s="27">
        <v>2</v>
      </c>
      <c r="C4899" s="2" t="s">
        <v>303</v>
      </c>
      <c r="D4899" s="11" t="s">
        <v>249</v>
      </c>
      <c r="E4899" s="11"/>
      <c r="F4899" s="33" t="s">
        <v>608</v>
      </c>
      <c r="G4899" s="33" t="s">
        <v>608</v>
      </c>
      <c r="H4899" s="11" t="s">
        <v>7279</v>
      </c>
      <c r="I4899" s="68"/>
      <c r="J4899" s="68"/>
      <c r="K4899" s="68"/>
      <c r="L4899" s="68"/>
      <c r="M4899" s="68" t="s">
        <v>2040</v>
      </c>
      <c r="N4899" s="68"/>
      <c r="O4899" s="31" t="s">
        <v>5751</v>
      </c>
      <c r="P4899" s="31">
        <v>1.1839999999999999</v>
      </c>
    </row>
    <row r="4900" spans="1:16" x14ac:dyDescent="0.35">
      <c r="A4900" s="2" t="s">
        <v>248</v>
      </c>
      <c r="B4900" s="27">
        <v>2</v>
      </c>
      <c r="C4900" s="2" t="s">
        <v>303</v>
      </c>
      <c r="D4900" s="11" t="s">
        <v>249</v>
      </c>
      <c r="E4900" s="11"/>
      <c r="F4900" s="33" t="s">
        <v>608</v>
      </c>
      <c r="G4900" s="33" t="s">
        <v>608</v>
      </c>
      <c r="H4900" s="11" t="s">
        <v>7285</v>
      </c>
      <c r="I4900" s="68" t="s">
        <v>2040</v>
      </c>
      <c r="J4900" s="68"/>
      <c r="K4900" s="68"/>
      <c r="L4900" s="68"/>
      <c r="M4900" s="68"/>
      <c r="N4900" s="68"/>
      <c r="O4900" s="31" t="s">
        <v>5752</v>
      </c>
      <c r="P4900" s="31">
        <v>1.702</v>
      </c>
    </row>
    <row r="4901" spans="1:16" x14ac:dyDescent="0.35">
      <c r="A4901" s="2" t="s">
        <v>248</v>
      </c>
      <c r="B4901" s="27">
        <v>2</v>
      </c>
      <c r="C4901" s="2" t="s">
        <v>303</v>
      </c>
      <c r="D4901" s="11" t="s">
        <v>249</v>
      </c>
      <c r="E4901" s="11"/>
      <c r="F4901" s="33" t="s">
        <v>608</v>
      </c>
      <c r="G4901" s="33" t="s">
        <v>608</v>
      </c>
      <c r="H4901" s="11" t="s">
        <v>7273</v>
      </c>
      <c r="I4901" s="68" t="s">
        <v>2040</v>
      </c>
      <c r="J4901" s="68"/>
      <c r="K4901" s="68"/>
      <c r="L4901" s="68"/>
      <c r="M4901" s="68" t="s">
        <v>2040</v>
      </c>
      <c r="N4901" s="68"/>
      <c r="O4901" s="31" t="s">
        <v>5753</v>
      </c>
      <c r="P4901" s="31">
        <v>1.702</v>
      </c>
    </row>
    <row r="4902" spans="1:16" ht="29" x14ac:dyDescent="0.35">
      <c r="A4902" s="2" t="s">
        <v>248</v>
      </c>
      <c r="B4902" s="27">
        <v>2</v>
      </c>
      <c r="C4902" s="11" t="s">
        <v>303</v>
      </c>
      <c r="D4902" s="11" t="s">
        <v>7307</v>
      </c>
      <c r="E4902" s="11"/>
      <c r="F4902" s="33" t="s">
        <v>608</v>
      </c>
      <c r="G4902" s="33" t="s">
        <v>608</v>
      </c>
      <c r="H4902" s="11" t="s">
        <v>7269</v>
      </c>
      <c r="I4902" s="67"/>
      <c r="J4902" s="67"/>
      <c r="K4902" s="67"/>
      <c r="L4902" s="67"/>
      <c r="M4902" s="67"/>
      <c r="N4902" s="67"/>
      <c r="O4902" s="31" t="s">
        <v>1979</v>
      </c>
      <c r="P4902" s="31">
        <v>0.1</v>
      </c>
    </row>
    <row r="4903" spans="1:16" ht="29" x14ac:dyDescent="0.35">
      <c r="A4903" s="2" t="s">
        <v>248</v>
      </c>
      <c r="B4903" s="27">
        <v>2</v>
      </c>
      <c r="C4903" s="11" t="s">
        <v>303</v>
      </c>
      <c r="D4903" s="11" t="s">
        <v>7307</v>
      </c>
      <c r="E4903" s="11"/>
      <c r="F4903" s="33" t="s">
        <v>608</v>
      </c>
      <c r="G4903" s="33" t="s">
        <v>608</v>
      </c>
      <c r="H4903" s="11" t="s">
        <v>7279</v>
      </c>
      <c r="I4903" s="68"/>
      <c r="J4903" s="68"/>
      <c r="K4903" s="68"/>
      <c r="L4903" s="68"/>
      <c r="M4903" s="68" t="s">
        <v>2040</v>
      </c>
      <c r="N4903" s="68"/>
      <c r="O4903" s="31" t="s">
        <v>5754</v>
      </c>
      <c r="P4903" s="31">
        <v>0.08</v>
      </c>
    </row>
    <row r="4904" spans="1:16" ht="29" x14ac:dyDescent="0.35">
      <c r="A4904" s="2" t="s">
        <v>248</v>
      </c>
      <c r="B4904" s="27">
        <v>2</v>
      </c>
      <c r="C4904" s="11" t="s">
        <v>303</v>
      </c>
      <c r="D4904" s="11" t="s">
        <v>7307</v>
      </c>
      <c r="E4904" s="11"/>
      <c r="F4904" s="33" t="s">
        <v>608</v>
      </c>
      <c r="G4904" s="33" t="s">
        <v>608</v>
      </c>
      <c r="H4904" s="11" t="s">
        <v>7285</v>
      </c>
      <c r="I4904" s="68" t="s">
        <v>2040</v>
      </c>
      <c r="J4904" s="68"/>
      <c r="K4904" s="68"/>
      <c r="L4904" s="68"/>
      <c r="M4904" s="68"/>
      <c r="N4904" s="68"/>
      <c r="O4904" s="31" t="s">
        <v>5755</v>
      </c>
      <c r="P4904" s="31">
        <v>0.115</v>
      </c>
    </row>
    <row r="4905" spans="1:16" ht="29" x14ac:dyDescent="0.35">
      <c r="A4905" s="2" t="s">
        <v>248</v>
      </c>
      <c r="B4905" s="27">
        <v>2</v>
      </c>
      <c r="C4905" s="11" t="s">
        <v>303</v>
      </c>
      <c r="D4905" s="11" t="s">
        <v>7307</v>
      </c>
      <c r="E4905" s="11"/>
      <c r="F4905" s="33" t="s">
        <v>608</v>
      </c>
      <c r="G4905" s="33" t="s">
        <v>608</v>
      </c>
      <c r="H4905" s="11" t="s">
        <v>7273</v>
      </c>
      <c r="I4905" s="68" t="s">
        <v>2040</v>
      </c>
      <c r="J4905" s="68"/>
      <c r="K4905" s="68"/>
      <c r="L4905" s="68"/>
      <c r="M4905" s="68" t="s">
        <v>2040</v>
      </c>
      <c r="N4905" s="68"/>
      <c r="O4905" s="31" t="s">
        <v>5756</v>
      </c>
      <c r="P4905" s="31">
        <v>0.115</v>
      </c>
    </row>
    <row r="4906" spans="1:16" ht="29" x14ac:dyDescent="0.35">
      <c r="A4906" s="2" t="s">
        <v>248</v>
      </c>
      <c r="B4906" s="27">
        <v>2</v>
      </c>
      <c r="C4906" s="11" t="s">
        <v>303</v>
      </c>
      <c r="D4906" s="11" t="s">
        <v>7307</v>
      </c>
      <c r="E4906" s="11"/>
      <c r="F4906" s="33" t="s">
        <v>608</v>
      </c>
      <c r="G4906" s="33" t="s">
        <v>608</v>
      </c>
      <c r="H4906" s="11" t="s">
        <v>7288</v>
      </c>
      <c r="I4906" s="68"/>
      <c r="J4906" s="68"/>
      <c r="K4906" s="68"/>
      <c r="L4906" s="68"/>
      <c r="M4906" s="68"/>
      <c r="N4906" s="68" t="s">
        <v>2040</v>
      </c>
      <c r="O4906" s="31" t="s">
        <v>5757</v>
      </c>
      <c r="P4906" s="31">
        <v>0.08</v>
      </c>
    </row>
    <row r="4907" spans="1:16" ht="29" x14ac:dyDescent="0.35">
      <c r="A4907" s="2" t="s">
        <v>248</v>
      </c>
      <c r="B4907" s="27">
        <v>2</v>
      </c>
      <c r="C4907" s="11" t="s">
        <v>303</v>
      </c>
      <c r="D4907" s="11" t="s">
        <v>7307</v>
      </c>
      <c r="E4907" s="11"/>
      <c r="F4907" s="33" t="s">
        <v>608</v>
      </c>
      <c r="G4907" s="33" t="s">
        <v>608</v>
      </c>
      <c r="H4907" s="11" t="s">
        <v>7276</v>
      </c>
      <c r="I4907" s="68"/>
      <c r="J4907" s="68"/>
      <c r="K4907" s="68"/>
      <c r="L4907" s="68"/>
      <c r="M4907" s="68" t="s">
        <v>2040</v>
      </c>
      <c r="N4907" s="68" t="s">
        <v>2040</v>
      </c>
      <c r="O4907" s="31" t="s">
        <v>5758</v>
      </c>
      <c r="P4907" s="31">
        <v>0.06</v>
      </c>
    </row>
    <row r="4908" spans="1:16" ht="29" x14ac:dyDescent="0.35">
      <c r="A4908" s="2" t="s">
        <v>248</v>
      </c>
      <c r="B4908" s="27">
        <v>2</v>
      </c>
      <c r="C4908" s="11" t="s">
        <v>303</v>
      </c>
      <c r="D4908" s="11" t="s">
        <v>7307</v>
      </c>
      <c r="E4908" s="11"/>
      <c r="F4908" s="33" t="s">
        <v>608</v>
      </c>
      <c r="G4908" s="33" t="s">
        <v>608</v>
      </c>
      <c r="H4908" s="11" t="s">
        <v>7282</v>
      </c>
      <c r="I4908" s="68" t="s">
        <v>2040</v>
      </c>
      <c r="J4908" s="68"/>
      <c r="K4908" s="68"/>
      <c r="L4908" s="68"/>
      <c r="M4908" s="68"/>
      <c r="N4908" s="68" t="s">
        <v>2040</v>
      </c>
      <c r="O4908" s="31" t="s">
        <v>5759</v>
      </c>
      <c r="P4908" s="31">
        <v>9.5000000000000001E-2</v>
      </c>
    </row>
    <row r="4909" spans="1:16" ht="29" x14ac:dyDescent="0.35">
      <c r="A4909" s="2" t="s">
        <v>248</v>
      </c>
      <c r="B4909" s="27">
        <v>2</v>
      </c>
      <c r="C4909" s="11" t="s">
        <v>303</v>
      </c>
      <c r="D4909" s="11" t="s">
        <v>7307</v>
      </c>
      <c r="E4909" s="11"/>
      <c r="F4909" s="33" t="s">
        <v>608</v>
      </c>
      <c r="G4909" s="33" t="s">
        <v>608</v>
      </c>
      <c r="H4909" s="11" t="s">
        <v>7272</v>
      </c>
      <c r="I4909" s="68" t="s">
        <v>2040</v>
      </c>
      <c r="J4909" s="68"/>
      <c r="K4909" s="68"/>
      <c r="L4909" s="68"/>
      <c r="M4909" s="68" t="s">
        <v>2040</v>
      </c>
      <c r="N4909" s="68" t="s">
        <v>2040</v>
      </c>
      <c r="O4909" s="31" t="s">
        <v>5760</v>
      </c>
      <c r="P4909" s="31">
        <v>9.5000000000000001E-2</v>
      </c>
    </row>
    <row r="4910" spans="1:16" x14ac:dyDescent="0.35">
      <c r="A4910" s="2" t="s">
        <v>248</v>
      </c>
      <c r="B4910" s="27">
        <v>2</v>
      </c>
      <c r="C4910" s="2" t="s">
        <v>303</v>
      </c>
      <c r="D4910" s="11" t="s">
        <v>306</v>
      </c>
      <c r="E4910" s="11"/>
      <c r="F4910" s="11" t="s">
        <v>252</v>
      </c>
      <c r="G4910" s="11" t="s">
        <v>99</v>
      </c>
      <c r="H4910" s="11" t="s">
        <v>7269</v>
      </c>
      <c r="I4910" s="68"/>
      <c r="J4910" s="68"/>
      <c r="K4910" s="68"/>
      <c r="L4910" s="68"/>
      <c r="M4910" s="68"/>
      <c r="N4910" s="68"/>
      <c r="O4910" s="31" t="s">
        <v>1980</v>
      </c>
      <c r="P4910" s="31">
        <v>1E-3</v>
      </c>
    </row>
    <row r="4911" spans="1:16" x14ac:dyDescent="0.35">
      <c r="A4911" s="2" t="s">
        <v>248</v>
      </c>
      <c r="B4911" s="27">
        <v>2</v>
      </c>
      <c r="C4911" s="2" t="s">
        <v>303</v>
      </c>
      <c r="D4911" s="11" t="s">
        <v>306</v>
      </c>
      <c r="E4911" s="11"/>
      <c r="F4911" s="11" t="s">
        <v>252</v>
      </c>
      <c r="G4911" s="11" t="s">
        <v>99</v>
      </c>
      <c r="H4911" s="11" t="s">
        <v>7279</v>
      </c>
      <c r="I4911" s="68"/>
      <c r="J4911" s="68"/>
      <c r="K4911" s="68"/>
      <c r="L4911" s="68"/>
      <c r="M4911" s="68" t="s">
        <v>2040</v>
      </c>
      <c r="N4911" s="68"/>
      <c r="O4911" s="31" t="s">
        <v>5761</v>
      </c>
      <c r="P4911" s="31">
        <v>1E-3</v>
      </c>
    </row>
    <row r="4912" spans="1:16" x14ac:dyDescent="0.35">
      <c r="A4912" s="2" t="s">
        <v>248</v>
      </c>
      <c r="B4912" s="27">
        <v>2</v>
      </c>
      <c r="C4912" s="2" t="s">
        <v>303</v>
      </c>
      <c r="D4912" s="11" t="s">
        <v>306</v>
      </c>
      <c r="E4912" s="11"/>
      <c r="F4912" s="11" t="s">
        <v>252</v>
      </c>
      <c r="G4912" s="11" t="s">
        <v>99</v>
      </c>
      <c r="H4912" s="11" t="s">
        <v>7288</v>
      </c>
      <c r="I4912" s="68"/>
      <c r="J4912" s="68"/>
      <c r="K4912" s="68"/>
      <c r="L4912" s="68"/>
      <c r="M4912" s="68"/>
      <c r="N4912" s="68" t="s">
        <v>2040</v>
      </c>
      <c r="O4912" s="31" t="s">
        <v>5762</v>
      </c>
      <c r="P4912" s="31">
        <v>1E-3</v>
      </c>
    </row>
    <row r="4913" spans="1:16" x14ac:dyDescent="0.35">
      <c r="A4913" s="2" t="s">
        <v>248</v>
      </c>
      <c r="B4913" s="27">
        <v>2</v>
      </c>
      <c r="C4913" s="2" t="s">
        <v>303</v>
      </c>
      <c r="D4913" s="11" t="s">
        <v>306</v>
      </c>
      <c r="E4913" s="11"/>
      <c r="F4913" s="11" t="s">
        <v>252</v>
      </c>
      <c r="G4913" s="11" t="s">
        <v>99</v>
      </c>
      <c r="H4913" s="11" t="s">
        <v>7276</v>
      </c>
      <c r="I4913" s="68"/>
      <c r="J4913" s="68"/>
      <c r="K4913" s="68"/>
      <c r="L4913" s="68"/>
      <c r="M4913" s="68" t="s">
        <v>2040</v>
      </c>
      <c r="N4913" s="68" t="s">
        <v>2040</v>
      </c>
      <c r="O4913" s="31" t="s">
        <v>5763</v>
      </c>
      <c r="P4913" s="31">
        <v>1E-3</v>
      </c>
    </row>
    <row r="4914" spans="1:16" x14ac:dyDescent="0.35">
      <c r="A4914" s="2" t="s">
        <v>248</v>
      </c>
      <c r="B4914" s="27">
        <v>2</v>
      </c>
      <c r="C4914" s="2" t="s">
        <v>303</v>
      </c>
      <c r="D4914" s="11" t="s">
        <v>306</v>
      </c>
      <c r="E4914" s="11"/>
      <c r="F4914" s="11" t="s">
        <v>252</v>
      </c>
      <c r="G4914" s="11" t="s">
        <v>659</v>
      </c>
      <c r="H4914" s="11" t="s">
        <v>7269</v>
      </c>
      <c r="I4914" s="68"/>
      <c r="J4914" s="68"/>
      <c r="K4914" s="68"/>
      <c r="L4914" s="68"/>
      <c r="M4914" s="68"/>
      <c r="N4914" s="68"/>
      <c r="O4914" s="31" t="s">
        <v>1981</v>
      </c>
      <c r="P4914" s="31">
        <v>1E-3</v>
      </c>
    </row>
    <row r="4915" spans="1:16" x14ac:dyDescent="0.35">
      <c r="A4915" s="2" t="s">
        <v>248</v>
      </c>
      <c r="B4915" s="27">
        <v>2</v>
      </c>
      <c r="C4915" s="2" t="s">
        <v>303</v>
      </c>
      <c r="D4915" s="11" t="s">
        <v>306</v>
      </c>
      <c r="E4915" s="11"/>
      <c r="F4915" s="11" t="s">
        <v>252</v>
      </c>
      <c r="G4915" s="11" t="s">
        <v>659</v>
      </c>
      <c r="H4915" s="11" t="s">
        <v>7279</v>
      </c>
      <c r="I4915" s="68"/>
      <c r="J4915" s="68"/>
      <c r="K4915" s="68"/>
      <c r="L4915" s="68"/>
      <c r="M4915" s="68" t="s">
        <v>2040</v>
      </c>
      <c r="N4915" s="68"/>
      <c r="O4915" s="31" t="s">
        <v>5764</v>
      </c>
      <c r="P4915" s="31">
        <v>1E-3</v>
      </c>
    </row>
    <row r="4916" spans="1:16" x14ac:dyDescent="0.35">
      <c r="A4916" s="2" t="s">
        <v>248</v>
      </c>
      <c r="B4916" s="27">
        <v>2</v>
      </c>
      <c r="C4916" s="2" t="s">
        <v>303</v>
      </c>
      <c r="D4916" s="11" t="s">
        <v>306</v>
      </c>
      <c r="E4916" s="11"/>
      <c r="F4916" s="11" t="s">
        <v>252</v>
      </c>
      <c r="G4916" s="11" t="s">
        <v>659</v>
      </c>
      <c r="H4916" s="11" t="s">
        <v>7288</v>
      </c>
      <c r="I4916" s="68"/>
      <c r="J4916" s="68"/>
      <c r="K4916" s="68"/>
      <c r="L4916" s="68"/>
      <c r="M4916" s="68"/>
      <c r="N4916" s="68" t="s">
        <v>2040</v>
      </c>
      <c r="O4916" s="31" t="s">
        <v>5765</v>
      </c>
      <c r="P4916" s="31">
        <v>1E-3</v>
      </c>
    </row>
    <row r="4917" spans="1:16" x14ac:dyDescent="0.35">
      <c r="A4917" s="2" t="s">
        <v>248</v>
      </c>
      <c r="B4917" s="27">
        <v>2</v>
      </c>
      <c r="C4917" s="2" t="s">
        <v>303</v>
      </c>
      <c r="D4917" s="11" t="s">
        <v>306</v>
      </c>
      <c r="E4917" s="11"/>
      <c r="F4917" s="11" t="s">
        <v>252</v>
      </c>
      <c r="G4917" s="11" t="s">
        <v>659</v>
      </c>
      <c r="H4917" s="11" t="s">
        <v>7276</v>
      </c>
      <c r="I4917" s="68"/>
      <c r="J4917" s="68"/>
      <c r="K4917" s="68"/>
      <c r="L4917" s="68"/>
      <c r="M4917" s="68" t="s">
        <v>2040</v>
      </c>
      <c r="N4917" s="68" t="s">
        <v>2040</v>
      </c>
      <c r="O4917" s="31" t="s">
        <v>5766</v>
      </c>
      <c r="P4917" s="31">
        <v>1E-3</v>
      </c>
    </row>
    <row r="4918" spans="1:16" x14ac:dyDescent="0.35">
      <c r="A4918" s="2" t="s">
        <v>248</v>
      </c>
      <c r="B4918" s="27">
        <v>2</v>
      </c>
      <c r="C4918" s="2" t="s">
        <v>303</v>
      </c>
      <c r="D4918" s="11" t="s">
        <v>306</v>
      </c>
      <c r="E4918" s="11"/>
      <c r="F4918" s="11" t="s">
        <v>253</v>
      </c>
      <c r="G4918" s="11" t="s">
        <v>99</v>
      </c>
      <c r="H4918" s="11" t="s">
        <v>7269</v>
      </c>
      <c r="I4918" s="68"/>
      <c r="J4918" s="68"/>
      <c r="K4918" s="68"/>
      <c r="L4918" s="68"/>
      <c r="M4918" s="68"/>
      <c r="N4918" s="68"/>
      <c r="O4918" s="31" t="s">
        <v>1982</v>
      </c>
      <c r="P4918" s="31">
        <v>2E-3</v>
      </c>
    </row>
    <row r="4919" spans="1:16" x14ac:dyDescent="0.35">
      <c r="A4919" s="2" t="s">
        <v>248</v>
      </c>
      <c r="B4919" s="27">
        <v>2</v>
      </c>
      <c r="C4919" s="2" t="s">
        <v>303</v>
      </c>
      <c r="D4919" s="11" t="s">
        <v>306</v>
      </c>
      <c r="E4919" s="11"/>
      <c r="F4919" s="11" t="s">
        <v>253</v>
      </c>
      <c r="G4919" s="11" t="s">
        <v>99</v>
      </c>
      <c r="H4919" s="11" t="s">
        <v>7279</v>
      </c>
      <c r="I4919" s="68"/>
      <c r="J4919" s="68"/>
      <c r="K4919" s="68"/>
      <c r="L4919" s="68"/>
      <c r="M4919" s="68" t="s">
        <v>2040</v>
      </c>
      <c r="N4919" s="68"/>
      <c r="O4919" s="31" t="s">
        <v>5767</v>
      </c>
      <c r="P4919" s="31">
        <v>2E-3</v>
      </c>
    </row>
    <row r="4920" spans="1:16" x14ac:dyDescent="0.35">
      <c r="A4920" s="2" t="s">
        <v>248</v>
      </c>
      <c r="B4920" s="27">
        <v>2</v>
      </c>
      <c r="C4920" s="2" t="s">
        <v>303</v>
      </c>
      <c r="D4920" s="11" t="s">
        <v>306</v>
      </c>
      <c r="E4920" s="11"/>
      <c r="F4920" s="11" t="s">
        <v>253</v>
      </c>
      <c r="G4920" s="11" t="s">
        <v>99</v>
      </c>
      <c r="H4920" s="11" t="s">
        <v>7288</v>
      </c>
      <c r="I4920" s="68"/>
      <c r="J4920" s="68"/>
      <c r="K4920" s="68"/>
      <c r="L4920" s="68"/>
      <c r="M4920" s="68"/>
      <c r="N4920" s="68" t="s">
        <v>2040</v>
      </c>
      <c r="O4920" s="31" t="s">
        <v>5768</v>
      </c>
      <c r="P4920" s="31">
        <v>2E-3</v>
      </c>
    </row>
    <row r="4921" spans="1:16" x14ac:dyDescent="0.35">
      <c r="A4921" s="2" t="s">
        <v>248</v>
      </c>
      <c r="B4921" s="27">
        <v>2</v>
      </c>
      <c r="C4921" s="2" t="s">
        <v>303</v>
      </c>
      <c r="D4921" s="11" t="s">
        <v>306</v>
      </c>
      <c r="E4921" s="11"/>
      <c r="F4921" s="11" t="s">
        <v>253</v>
      </c>
      <c r="G4921" s="11" t="s">
        <v>99</v>
      </c>
      <c r="H4921" s="11" t="s">
        <v>7276</v>
      </c>
      <c r="I4921" s="68"/>
      <c r="J4921" s="68"/>
      <c r="K4921" s="68"/>
      <c r="L4921" s="68"/>
      <c r="M4921" s="68" t="s">
        <v>2040</v>
      </c>
      <c r="N4921" s="68" t="s">
        <v>2040</v>
      </c>
      <c r="O4921" s="31" t="s">
        <v>5769</v>
      </c>
      <c r="P4921" s="31">
        <v>1E-3</v>
      </c>
    </row>
    <row r="4922" spans="1:16" x14ac:dyDescent="0.35">
      <c r="A4922" s="2" t="s">
        <v>248</v>
      </c>
      <c r="B4922" s="27">
        <v>2</v>
      </c>
      <c r="C4922" s="2" t="s">
        <v>303</v>
      </c>
      <c r="D4922" s="11" t="s">
        <v>306</v>
      </c>
      <c r="E4922" s="11"/>
      <c r="F4922" s="11" t="s">
        <v>253</v>
      </c>
      <c r="G4922" s="11" t="s">
        <v>659</v>
      </c>
      <c r="H4922" s="11" t="s">
        <v>7269</v>
      </c>
      <c r="I4922" s="68"/>
      <c r="J4922" s="68"/>
      <c r="K4922" s="68"/>
      <c r="L4922" s="68"/>
      <c r="M4922" s="68"/>
      <c r="N4922" s="68"/>
      <c r="O4922" s="31" t="s">
        <v>1983</v>
      </c>
      <c r="P4922" s="31">
        <v>3.0000000000000001E-3</v>
      </c>
    </row>
    <row r="4923" spans="1:16" x14ac:dyDescent="0.35">
      <c r="A4923" s="2" t="s">
        <v>248</v>
      </c>
      <c r="B4923" s="27">
        <v>2</v>
      </c>
      <c r="C4923" s="2" t="s">
        <v>303</v>
      </c>
      <c r="D4923" s="11" t="s">
        <v>306</v>
      </c>
      <c r="E4923" s="11"/>
      <c r="F4923" s="11" t="s">
        <v>253</v>
      </c>
      <c r="G4923" s="11" t="s">
        <v>659</v>
      </c>
      <c r="H4923" s="11" t="s">
        <v>7279</v>
      </c>
      <c r="I4923" s="68"/>
      <c r="J4923" s="68"/>
      <c r="K4923" s="68"/>
      <c r="L4923" s="68"/>
      <c r="M4923" s="68" t="s">
        <v>2040</v>
      </c>
      <c r="N4923" s="68"/>
      <c r="O4923" s="31" t="s">
        <v>5770</v>
      </c>
      <c r="P4923" s="31">
        <v>2E-3</v>
      </c>
    </row>
    <row r="4924" spans="1:16" x14ac:dyDescent="0.35">
      <c r="A4924" s="2" t="s">
        <v>248</v>
      </c>
      <c r="B4924" s="27">
        <v>2</v>
      </c>
      <c r="C4924" s="2" t="s">
        <v>303</v>
      </c>
      <c r="D4924" s="11" t="s">
        <v>306</v>
      </c>
      <c r="E4924" s="11"/>
      <c r="F4924" s="11" t="s">
        <v>253</v>
      </c>
      <c r="G4924" s="11" t="s">
        <v>659</v>
      </c>
      <c r="H4924" s="11" t="s">
        <v>7288</v>
      </c>
      <c r="I4924" s="68"/>
      <c r="J4924" s="68"/>
      <c r="K4924" s="68"/>
      <c r="L4924" s="68"/>
      <c r="M4924" s="68"/>
      <c r="N4924" s="68" t="s">
        <v>2040</v>
      </c>
      <c r="O4924" s="31" t="s">
        <v>5771</v>
      </c>
      <c r="P4924" s="31">
        <v>2E-3</v>
      </c>
    </row>
    <row r="4925" spans="1:16" x14ac:dyDescent="0.35">
      <c r="A4925" s="2" t="s">
        <v>248</v>
      </c>
      <c r="B4925" s="27">
        <v>2</v>
      </c>
      <c r="C4925" s="2" t="s">
        <v>303</v>
      </c>
      <c r="D4925" s="11" t="s">
        <v>306</v>
      </c>
      <c r="E4925" s="11"/>
      <c r="F4925" s="11" t="s">
        <v>253</v>
      </c>
      <c r="G4925" s="11" t="s">
        <v>659</v>
      </c>
      <c r="H4925" s="11" t="s">
        <v>7276</v>
      </c>
      <c r="I4925" s="68"/>
      <c r="J4925" s="68"/>
      <c r="K4925" s="68"/>
      <c r="L4925" s="68"/>
      <c r="M4925" s="68" t="s">
        <v>2040</v>
      </c>
      <c r="N4925" s="68" t="s">
        <v>2040</v>
      </c>
      <c r="O4925" s="31" t="s">
        <v>5772</v>
      </c>
      <c r="P4925" s="31">
        <v>2E-3</v>
      </c>
    </row>
    <row r="4926" spans="1:16" x14ac:dyDescent="0.35">
      <c r="A4926" s="2" t="s">
        <v>248</v>
      </c>
      <c r="B4926" s="27">
        <v>2</v>
      </c>
      <c r="C4926" s="2" t="s">
        <v>303</v>
      </c>
      <c r="D4926" s="11" t="s">
        <v>306</v>
      </c>
      <c r="E4926" s="11"/>
      <c r="F4926" s="11" t="s">
        <v>254</v>
      </c>
      <c r="G4926" s="11" t="s">
        <v>99</v>
      </c>
      <c r="H4926" s="11" t="s">
        <v>7269</v>
      </c>
      <c r="I4926" s="68"/>
      <c r="J4926" s="68"/>
      <c r="K4926" s="68"/>
      <c r="L4926" s="68"/>
      <c r="M4926" s="68"/>
      <c r="N4926" s="68"/>
      <c r="O4926" s="31" t="s">
        <v>1984</v>
      </c>
      <c r="P4926" s="31">
        <v>3.0000000000000001E-3</v>
      </c>
    </row>
    <row r="4927" spans="1:16" x14ac:dyDescent="0.35">
      <c r="A4927" s="2" t="s">
        <v>248</v>
      </c>
      <c r="B4927" s="27">
        <v>2</v>
      </c>
      <c r="C4927" s="2" t="s">
        <v>303</v>
      </c>
      <c r="D4927" s="11" t="s">
        <v>306</v>
      </c>
      <c r="E4927" s="11"/>
      <c r="F4927" s="11" t="s">
        <v>254</v>
      </c>
      <c r="G4927" s="11" t="s">
        <v>99</v>
      </c>
      <c r="H4927" s="11" t="s">
        <v>7279</v>
      </c>
      <c r="I4927" s="68"/>
      <c r="J4927" s="68"/>
      <c r="K4927" s="68"/>
      <c r="L4927" s="68"/>
      <c r="M4927" s="68" t="s">
        <v>2040</v>
      </c>
      <c r="N4927" s="68"/>
      <c r="O4927" s="31" t="s">
        <v>5773</v>
      </c>
      <c r="P4927" s="31">
        <v>2E-3</v>
      </c>
    </row>
    <row r="4928" spans="1:16" x14ac:dyDescent="0.35">
      <c r="A4928" s="2" t="s">
        <v>248</v>
      </c>
      <c r="B4928" s="27">
        <v>2</v>
      </c>
      <c r="C4928" s="2" t="s">
        <v>303</v>
      </c>
      <c r="D4928" s="11" t="s">
        <v>306</v>
      </c>
      <c r="E4928" s="11"/>
      <c r="F4928" s="11" t="s">
        <v>254</v>
      </c>
      <c r="G4928" s="11" t="s">
        <v>99</v>
      </c>
      <c r="H4928" s="11" t="s">
        <v>7288</v>
      </c>
      <c r="I4928" s="68"/>
      <c r="J4928" s="68"/>
      <c r="K4928" s="68"/>
      <c r="L4928" s="68"/>
      <c r="M4928" s="68"/>
      <c r="N4928" s="68" t="s">
        <v>2040</v>
      </c>
      <c r="O4928" s="31" t="s">
        <v>5774</v>
      </c>
      <c r="P4928" s="31">
        <v>2E-3</v>
      </c>
    </row>
    <row r="4929" spans="1:16" x14ac:dyDescent="0.35">
      <c r="A4929" s="2" t="s">
        <v>248</v>
      </c>
      <c r="B4929" s="27">
        <v>2</v>
      </c>
      <c r="C4929" s="2" t="s">
        <v>303</v>
      </c>
      <c r="D4929" s="11" t="s">
        <v>306</v>
      </c>
      <c r="E4929" s="11"/>
      <c r="F4929" s="11" t="s">
        <v>254</v>
      </c>
      <c r="G4929" s="11" t="s">
        <v>99</v>
      </c>
      <c r="H4929" s="11" t="s">
        <v>7276</v>
      </c>
      <c r="I4929" s="68"/>
      <c r="J4929" s="68"/>
      <c r="K4929" s="68"/>
      <c r="L4929" s="68"/>
      <c r="M4929" s="68" t="s">
        <v>2040</v>
      </c>
      <c r="N4929" s="68" t="s">
        <v>2040</v>
      </c>
      <c r="O4929" s="31" t="s">
        <v>5775</v>
      </c>
      <c r="P4929" s="31">
        <v>2E-3</v>
      </c>
    </row>
    <row r="4930" spans="1:16" x14ac:dyDescent="0.35">
      <c r="A4930" s="2" t="s">
        <v>248</v>
      </c>
      <c r="B4930" s="27">
        <v>2</v>
      </c>
      <c r="C4930" s="2" t="s">
        <v>303</v>
      </c>
      <c r="D4930" s="11" t="s">
        <v>306</v>
      </c>
      <c r="E4930" s="11"/>
      <c r="F4930" s="11" t="s">
        <v>254</v>
      </c>
      <c r="G4930" s="11" t="s">
        <v>659</v>
      </c>
      <c r="H4930" s="11" t="s">
        <v>7269</v>
      </c>
      <c r="I4930" s="68"/>
      <c r="J4930" s="68"/>
      <c r="K4930" s="68"/>
      <c r="L4930" s="68"/>
      <c r="M4930" s="68"/>
      <c r="N4930" s="68"/>
      <c r="O4930" s="31" t="s">
        <v>1985</v>
      </c>
      <c r="P4930" s="31">
        <v>4.0000000000000001E-3</v>
      </c>
    </row>
    <row r="4931" spans="1:16" x14ac:dyDescent="0.35">
      <c r="A4931" s="2" t="s">
        <v>248</v>
      </c>
      <c r="B4931" s="27">
        <v>2</v>
      </c>
      <c r="C4931" s="2" t="s">
        <v>303</v>
      </c>
      <c r="D4931" s="11" t="s">
        <v>306</v>
      </c>
      <c r="E4931" s="11"/>
      <c r="F4931" s="11" t="s">
        <v>254</v>
      </c>
      <c r="G4931" s="11" t="s">
        <v>659</v>
      </c>
      <c r="H4931" s="11" t="s">
        <v>7279</v>
      </c>
      <c r="I4931" s="68"/>
      <c r="J4931" s="68"/>
      <c r="K4931" s="68"/>
      <c r="L4931" s="68"/>
      <c r="M4931" s="68" t="s">
        <v>2040</v>
      </c>
      <c r="N4931" s="68"/>
      <c r="O4931" s="31" t="s">
        <v>5776</v>
      </c>
      <c r="P4931" s="31">
        <v>3.0000000000000001E-3</v>
      </c>
    </row>
    <row r="4932" spans="1:16" x14ac:dyDescent="0.35">
      <c r="A4932" s="2" t="s">
        <v>248</v>
      </c>
      <c r="B4932" s="27">
        <v>2</v>
      </c>
      <c r="C4932" s="2" t="s">
        <v>303</v>
      </c>
      <c r="D4932" s="11" t="s">
        <v>306</v>
      </c>
      <c r="E4932" s="11"/>
      <c r="F4932" s="11" t="s">
        <v>254</v>
      </c>
      <c r="G4932" s="11" t="s">
        <v>659</v>
      </c>
      <c r="H4932" s="11" t="s">
        <v>7288</v>
      </c>
      <c r="I4932" s="68"/>
      <c r="J4932" s="68"/>
      <c r="K4932" s="68"/>
      <c r="L4932" s="68"/>
      <c r="M4932" s="68"/>
      <c r="N4932" s="68" t="s">
        <v>2040</v>
      </c>
      <c r="O4932" s="31" t="s">
        <v>5777</v>
      </c>
      <c r="P4932" s="31">
        <v>3.0000000000000001E-3</v>
      </c>
    </row>
    <row r="4933" spans="1:16" x14ac:dyDescent="0.35">
      <c r="A4933" s="2" t="s">
        <v>248</v>
      </c>
      <c r="B4933" s="27">
        <v>2</v>
      </c>
      <c r="C4933" s="2" t="s">
        <v>303</v>
      </c>
      <c r="D4933" s="11" t="s">
        <v>306</v>
      </c>
      <c r="E4933" s="11"/>
      <c r="F4933" s="11" t="s">
        <v>254</v>
      </c>
      <c r="G4933" s="11" t="s">
        <v>659</v>
      </c>
      <c r="H4933" s="11" t="s">
        <v>7276</v>
      </c>
      <c r="I4933" s="68"/>
      <c r="J4933" s="68"/>
      <c r="K4933" s="68"/>
      <c r="L4933" s="68"/>
      <c r="M4933" s="68" t="s">
        <v>2040</v>
      </c>
      <c r="N4933" s="68" t="s">
        <v>2040</v>
      </c>
      <c r="O4933" s="31" t="s">
        <v>5778</v>
      </c>
      <c r="P4933" s="31">
        <v>2E-3</v>
      </c>
    </row>
    <row r="4934" spans="1:16" x14ac:dyDescent="0.35">
      <c r="A4934" s="2" t="s">
        <v>248</v>
      </c>
      <c r="B4934" s="27">
        <v>2</v>
      </c>
      <c r="C4934" s="2" t="s">
        <v>303</v>
      </c>
      <c r="D4934" s="11" t="s">
        <v>306</v>
      </c>
      <c r="E4934" s="11"/>
      <c r="F4934" s="11" t="s">
        <v>255</v>
      </c>
      <c r="G4934" s="11" t="s">
        <v>99</v>
      </c>
      <c r="H4934" s="11" t="s">
        <v>7269</v>
      </c>
      <c r="I4934" s="68"/>
      <c r="J4934" s="68"/>
      <c r="K4934" s="68"/>
      <c r="L4934" s="68"/>
      <c r="M4934" s="68"/>
      <c r="N4934" s="68"/>
      <c r="O4934" s="31" t="s">
        <v>1986</v>
      </c>
      <c r="P4934" s="31">
        <v>8.0000000000000002E-3</v>
      </c>
    </row>
    <row r="4935" spans="1:16" x14ac:dyDescent="0.35">
      <c r="A4935" s="2" t="s">
        <v>248</v>
      </c>
      <c r="B4935" s="27">
        <v>2</v>
      </c>
      <c r="C4935" s="2" t="s">
        <v>303</v>
      </c>
      <c r="D4935" s="11" t="s">
        <v>306</v>
      </c>
      <c r="E4935" s="11"/>
      <c r="F4935" s="11" t="s">
        <v>255</v>
      </c>
      <c r="G4935" s="11" t="s">
        <v>99</v>
      </c>
      <c r="H4935" s="11" t="s">
        <v>7279</v>
      </c>
      <c r="I4935" s="68"/>
      <c r="J4935" s="68"/>
      <c r="K4935" s="68"/>
      <c r="L4935" s="68"/>
      <c r="M4935" s="68" t="s">
        <v>2040</v>
      </c>
      <c r="N4935" s="68"/>
      <c r="O4935" s="31" t="s">
        <v>5779</v>
      </c>
      <c r="P4935" s="31">
        <v>6.0000000000000001E-3</v>
      </c>
    </row>
    <row r="4936" spans="1:16" x14ac:dyDescent="0.35">
      <c r="A4936" s="2" t="s">
        <v>248</v>
      </c>
      <c r="B4936" s="27">
        <v>2</v>
      </c>
      <c r="C4936" s="2" t="s">
        <v>303</v>
      </c>
      <c r="D4936" s="11" t="s">
        <v>306</v>
      </c>
      <c r="E4936" s="11"/>
      <c r="F4936" s="11" t="s">
        <v>255</v>
      </c>
      <c r="G4936" s="11" t="s">
        <v>99</v>
      </c>
      <c r="H4936" s="11" t="s">
        <v>7288</v>
      </c>
      <c r="I4936" s="68"/>
      <c r="J4936" s="68"/>
      <c r="K4936" s="68"/>
      <c r="L4936" s="68"/>
      <c r="M4936" s="68"/>
      <c r="N4936" s="68" t="s">
        <v>2040</v>
      </c>
      <c r="O4936" s="31" t="s">
        <v>5780</v>
      </c>
      <c r="P4936" s="31">
        <v>6.0000000000000001E-3</v>
      </c>
    </row>
    <row r="4937" spans="1:16" x14ac:dyDescent="0.35">
      <c r="A4937" s="2" t="s">
        <v>248</v>
      </c>
      <c r="B4937" s="27">
        <v>2</v>
      </c>
      <c r="C4937" s="2" t="s">
        <v>303</v>
      </c>
      <c r="D4937" s="11" t="s">
        <v>306</v>
      </c>
      <c r="E4937" s="11"/>
      <c r="F4937" s="11" t="s">
        <v>255</v>
      </c>
      <c r="G4937" s="11" t="s">
        <v>99</v>
      </c>
      <c r="H4937" s="11" t="s">
        <v>7276</v>
      </c>
      <c r="I4937" s="68"/>
      <c r="J4937" s="68"/>
      <c r="K4937" s="68"/>
      <c r="L4937" s="68"/>
      <c r="M4937" s="68" t="s">
        <v>2040</v>
      </c>
      <c r="N4937" s="68" t="s">
        <v>2040</v>
      </c>
      <c r="O4937" s="31" t="s">
        <v>5781</v>
      </c>
      <c r="P4937" s="31">
        <v>5.0000000000000001E-3</v>
      </c>
    </row>
    <row r="4938" spans="1:16" x14ac:dyDescent="0.35">
      <c r="A4938" s="2" t="s">
        <v>248</v>
      </c>
      <c r="B4938" s="27">
        <v>2</v>
      </c>
      <c r="C4938" s="2" t="s">
        <v>303</v>
      </c>
      <c r="D4938" s="11" t="s">
        <v>306</v>
      </c>
      <c r="E4938" s="11"/>
      <c r="F4938" s="11" t="s">
        <v>255</v>
      </c>
      <c r="G4938" s="11" t="s">
        <v>659</v>
      </c>
      <c r="H4938" s="11" t="s">
        <v>7269</v>
      </c>
      <c r="I4938" s="68"/>
      <c r="J4938" s="68"/>
      <c r="K4938" s="68"/>
      <c r="L4938" s="68"/>
      <c r="M4938" s="68"/>
      <c r="N4938" s="68"/>
      <c r="O4938" s="31" t="s">
        <v>1987</v>
      </c>
      <c r="P4938" s="31">
        <v>1.4999999999999999E-2</v>
      </c>
    </row>
    <row r="4939" spans="1:16" x14ac:dyDescent="0.35">
      <c r="A4939" s="2" t="s">
        <v>248</v>
      </c>
      <c r="B4939" s="27">
        <v>2</v>
      </c>
      <c r="C4939" s="2" t="s">
        <v>303</v>
      </c>
      <c r="D4939" s="11" t="s">
        <v>306</v>
      </c>
      <c r="E4939" s="11"/>
      <c r="F4939" s="11" t="s">
        <v>255</v>
      </c>
      <c r="G4939" s="11" t="s">
        <v>659</v>
      </c>
      <c r="H4939" s="11" t="s">
        <v>7279</v>
      </c>
      <c r="I4939" s="68"/>
      <c r="J4939" s="68"/>
      <c r="K4939" s="68"/>
      <c r="L4939" s="68"/>
      <c r="M4939" s="68" t="s">
        <v>2040</v>
      </c>
      <c r="N4939" s="68"/>
      <c r="O4939" s="31" t="s">
        <v>5782</v>
      </c>
      <c r="P4939" s="31">
        <v>1.2E-2</v>
      </c>
    </row>
    <row r="4940" spans="1:16" x14ac:dyDescent="0.35">
      <c r="A4940" s="2" t="s">
        <v>248</v>
      </c>
      <c r="B4940" s="27">
        <v>2</v>
      </c>
      <c r="C4940" s="2" t="s">
        <v>303</v>
      </c>
      <c r="D4940" s="11" t="s">
        <v>306</v>
      </c>
      <c r="E4940" s="11"/>
      <c r="F4940" s="11" t="s">
        <v>255</v>
      </c>
      <c r="G4940" s="11" t="s">
        <v>659</v>
      </c>
      <c r="H4940" s="11" t="s">
        <v>7288</v>
      </c>
      <c r="I4940" s="68"/>
      <c r="J4940" s="68"/>
      <c r="K4940" s="68"/>
      <c r="L4940" s="68"/>
      <c r="M4940" s="68"/>
      <c r="N4940" s="68" t="s">
        <v>2040</v>
      </c>
      <c r="O4940" s="31" t="s">
        <v>5783</v>
      </c>
      <c r="P4940" s="31">
        <v>1.2E-2</v>
      </c>
    </row>
    <row r="4941" spans="1:16" x14ac:dyDescent="0.35">
      <c r="A4941" s="2" t="s">
        <v>248</v>
      </c>
      <c r="B4941" s="27">
        <v>2</v>
      </c>
      <c r="C4941" s="2" t="s">
        <v>303</v>
      </c>
      <c r="D4941" s="11" t="s">
        <v>306</v>
      </c>
      <c r="E4941" s="11"/>
      <c r="F4941" s="11" t="s">
        <v>255</v>
      </c>
      <c r="G4941" s="11" t="s">
        <v>659</v>
      </c>
      <c r="H4941" s="11" t="s">
        <v>7276</v>
      </c>
      <c r="I4941" s="68"/>
      <c r="J4941" s="68"/>
      <c r="K4941" s="68"/>
      <c r="L4941" s="68"/>
      <c r="M4941" s="68" t="s">
        <v>2040</v>
      </c>
      <c r="N4941" s="68" t="s">
        <v>2040</v>
      </c>
      <c r="O4941" s="31" t="s">
        <v>5784</v>
      </c>
      <c r="P4941" s="31">
        <v>8.9999999999999993E-3</v>
      </c>
    </row>
    <row r="4942" spans="1:16" x14ac:dyDescent="0.35">
      <c r="A4942" s="2" t="s">
        <v>248</v>
      </c>
      <c r="B4942" s="27">
        <v>2</v>
      </c>
      <c r="C4942" s="2" t="s">
        <v>303</v>
      </c>
      <c r="D4942" s="11" t="s">
        <v>306</v>
      </c>
      <c r="E4942" s="11"/>
      <c r="F4942" s="11" t="s">
        <v>241</v>
      </c>
      <c r="G4942" s="11" t="s">
        <v>99</v>
      </c>
      <c r="H4942" s="11" t="s">
        <v>7269</v>
      </c>
      <c r="I4942" s="68"/>
      <c r="J4942" s="68"/>
      <c r="K4942" s="68"/>
      <c r="L4942" s="68"/>
      <c r="M4942" s="68"/>
      <c r="N4942" s="68"/>
      <c r="O4942" s="31" t="s">
        <v>1988</v>
      </c>
      <c r="P4942" s="31">
        <v>1.7000000000000001E-2</v>
      </c>
    </row>
    <row r="4943" spans="1:16" x14ac:dyDescent="0.35">
      <c r="A4943" s="2" t="s">
        <v>248</v>
      </c>
      <c r="B4943" s="27">
        <v>2</v>
      </c>
      <c r="C4943" s="2" t="s">
        <v>303</v>
      </c>
      <c r="D4943" s="11" t="s">
        <v>306</v>
      </c>
      <c r="E4943" s="11"/>
      <c r="F4943" s="11" t="s">
        <v>241</v>
      </c>
      <c r="G4943" s="11" t="s">
        <v>99</v>
      </c>
      <c r="H4943" s="11" t="s">
        <v>7279</v>
      </c>
      <c r="I4943" s="68"/>
      <c r="J4943" s="68"/>
      <c r="K4943" s="68"/>
      <c r="L4943" s="68"/>
      <c r="M4943" s="68" t="s">
        <v>2040</v>
      </c>
      <c r="N4943" s="68"/>
      <c r="O4943" s="31" t="s">
        <v>5785</v>
      </c>
      <c r="P4943" s="31">
        <v>1.4E-2</v>
      </c>
    </row>
    <row r="4944" spans="1:16" x14ac:dyDescent="0.35">
      <c r="A4944" s="2" t="s">
        <v>248</v>
      </c>
      <c r="B4944" s="27">
        <v>2</v>
      </c>
      <c r="C4944" s="2" t="s">
        <v>303</v>
      </c>
      <c r="D4944" s="11" t="s">
        <v>306</v>
      </c>
      <c r="E4944" s="11"/>
      <c r="F4944" s="11" t="s">
        <v>241</v>
      </c>
      <c r="G4944" s="11" t="s">
        <v>99</v>
      </c>
      <c r="H4944" s="11" t="s">
        <v>7288</v>
      </c>
      <c r="I4944" s="68"/>
      <c r="J4944" s="68"/>
      <c r="K4944" s="68"/>
      <c r="L4944" s="68"/>
      <c r="M4944" s="68"/>
      <c r="N4944" s="68" t="s">
        <v>2040</v>
      </c>
      <c r="O4944" s="31" t="s">
        <v>5786</v>
      </c>
      <c r="P4944" s="31">
        <v>1.4E-2</v>
      </c>
    </row>
    <row r="4945" spans="1:16" x14ac:dyDescent="0.35">
      <c r="A4945" s="2" t="s">
        <v>248</v>
      </c>
      <c r="B4945" s="27">
        <v>2</v>
      </c>
      <c r="C4945" s="2" t="s">
        <v>303</v>
      </c>
      <c r="D4945" s="11" t="s">
        <v>306</v>
      </c>
      <c r="E4945" s="11"/>
      <c r="F4945" s="11" t="s">
        <v>241</v>
      </c>
      <c r="G4945" s="11" t="s">
        <v>99</v>
      </c>
      <c r="H4945" s="11" t="s">
        <v>7276</v>
      </c>
      <c r="I4945" s="68"/>
      <c r="J4945" s="68"/>
      <c r="K4945" s="68"/>
      <c r="L4945" s="68"/>
      <c r="M4945" s="68" t="s">
        <v>2040</v>
      </c>
      <c r="N4945" s="68" t="s">
        <v>2040</v>
      </c>
      <c r="O4945" s="31" t="s">
        <v>5787</v>
      </c>
      <c r="P4945" s="31">
        <v>0.01</v>
      </c>
    </row>
    <row r="4946" spans="1:16" x14ac:dyDescent="0.35">
      <c r="A4946" s="2" t="s">
        <v>248</v>
      </c>
      <c r="B4946" s="27">
        <v>2</v>
      </c>
      <c r="C4946" s="2" t="s">
        <v>303</v>
      </c>
      <c r="D4946" s="11" t="s">
        <v>306</v>
      </c>
      <c r="E4946" s="11"/>
      <c r="F4946" s="11" t="s">
        <v>241</v>
      </c>
      <c r="G4946" s="11" t="s">
        <v>659</v>
      </c>
      <c r="H4946" s="11" t="s">
        <v>7269</v>
      </c>
      <c r="I4946" s="68"/>
      <c r="J4946" s="68"/>
      <c r="K4946" s="68"/>
      <c r="L4946" s="68"/>
      <c r="M4946" s="68"/>
      <c r="N4946" s="68"/>
      <c r="O4946" s="31" t="s">
        <v>1989</v>
      </c>
      <c r="P4946" s="31">
        <v>2.9000000000000001E-2</v>
      </c>
    </row>
    <row r="4947" spans="1:16" x14ac:dyDescent="0.35">
      <c r="A4947" s="2" t="s">
        <v>248</v>
      </c>
      <c r="B4947" s="27">
        <v>2</v>
      </c>
      <c r="C4947" s="2" t="s">
        <v>303</v>
      </c>
      <c r="D4947" s="11" t="s">
        <v>306</v>
      </c>
      <c r="E4947" s="11"/>
      <c r="F4947" s="11" t="s">
        <v>241</v>
      </c>
      <c r="G4947" s="11" t="s">
        <v>659</v>
      </c>
      <c r="H4947" s="11" t="s">
        <v>7279</v>
      </c>
      <c r="I4947" s="68"/>
      <c r="J4947" s="68"/>
      <c r="K4947" s="68"/>
      <c r="L4947" s="68"/>
      <c r="M4947" s="68" t="s">
        <v>2040</v>
      </c>
      <c r="N4947" s="68"/>
      <c r="O4947" s="31" t="s">
        <v>5788</v>
      </c>
      <c r="P4947" s="31">
        <v>2.3E-2</v>
      </c>
    </row>
    <row r="4948" spans="1:16" x14ac:dyDescent="0.35">
      <c r="A4948" s="2" t="s">
        <v>248</v>
      </c>
      <c r="B4948" s="27">
        <v>2</v>
      </c>
      <c r="C4948" s="2" t="s">
        <v>303</v>
      </c>
      <c r="D4948" s="11" t="s">
        <v>306</v>
      </c>
      <c r="E4948" s="11"/>
      <c r="F4948" s="11" t="s">
        <v>241</v>
      </c>
      <c r="G4948" s="11" t="s">
        <v>659</v>
      </c>
      <c r="H4948" s="11" t="s">
        <v>7288</v>
      </c>
      <c r="I4948" s="68"/>
      <c r="J4948" s="68"/>
      <c r="K4948" s="68"/>
      <c r="L4948" s="68"/>
      <c r="M4948" s="68"/>
      <c r="N4948" s="68" t="s">
        <v>2040</v>
      </c>
      <c r="O4948" s="31" t="s">
        <v>5789</v>
      </c>
      <c r="P4948" s="31">
        <v>2.3E-2</v>
      </c>
    </row>
    <row r="4949" spans="1:16" x14ac:dyDescent="0.35">
      <c r="A4949" s="2" t="s">
        <v>248</v>
      </c>
      <c r="B4949" s="27">
        <v>2</v>
      </c>
      <c r="C4949" s="2" t="s">
        <v>303</v>
      </c>
      <c r="D4949" s="11" t="s">
        <v>306</v>
      </c>
      <c r="E4949" s="11"/>
      <c r="F4949" s="11" t="s">
        <v>241</v>
      </c>
      <c r="G4949" s="11" t="s">
        <v>659</v>
      </c>
      <c r="H4949" s="11" t="s">
        <v>7276</v>
      </c>
      <c r="I4949" s="68"/>
      <c r="J4949" s="68"/>
      <c r="K4949" s="68"/>
      <c r="L4949" s="68"/>
      <c r="M4949" s="68" t="s">
        <v>2040</v>
      </c>
      <c r="N4949" s="68" t="s">
        <v>2040</v>
      </c>
      <c r="O4949" s="31" t="s">
        <v>5790</v>
      </c>
      <c r="P4949" s="31">
        <v>1.7000000000000001E-2</v>
      </c>
    </row>
    <row r="4950" spans="1:16" x14ac:dyDescent="0.35">
      <c r="A4950" s="2" t="s">
        <v>248</v>
      </c>
      <c r="B4950" s="27">
        <v>2</v>
      </c>
      <c r="C4950" s="2" t="s">
        <v>303</v>
      </c>
      <c r="D4950" s="11" t="s">
        <v>306</v>
      </c>
      <c r="E4950" s="11"/>
      <c r="F4950" s="11" t="s">
        <v>103</v>
      </c>
      <c r="G4950" s="11" t="s">
        <v>99</v>
      </c>
      <c r="H4950" s="11" t="s">
        <v>7269</v>
      </c>
      <c r="I4950" s="68"/>
      <c r="J4950" s="68"/>
      <c r="K4950" s="68"/>
      <c r="L4950" s="68"/>
      <c r="M4950" s="68"/>
      <c r="N4950" s="68"/>
      <c r="O4950" s="31" t="s">
        <v>1990</v>
      </c>
      <c r="P4950" s="31">
        <v>2.9000000000000001E-2</v>
      </c>
    </row>
    <row r="4951" spans="1:16" x14ac:dyDescent="0.35">
      <c r="A4951" s="2" t="s">
        <v>248</v>
      </c>
      <c r="B4951" s="27">
        <v>2</v>
      </c>
      <c r="C4951" s="2" t="s">
        <v>303</v>
      </c>
      <c r="D4951" s="11" t="s">
        <v>306</v>
      </c>
      <c r="E4951" s="11"/>
      <c r="F4951" s="11" t="s">
        <v>103</v>
      </c>
      <c r="G4951" s="11" t="s">
        <v>99</v>
      </c>
      <c r="H4951" s="11" t="s">
        <v>7279</v>
      </c>
      <c r="I4951" s="68"/>
      <c r="J4951" s="68"/>
      <c r="K4951" s="68"/>
      <c r="L4951" s="68"/>
      <c r="M4951" s="68" t="s">
        <v>2040</v>
      </c>
      <c r="N4951" s="68"/>
      <c r="O4951" s="31" t="s">
        <v>5791</v>
      </c>
      <c r="P4951" s="31">
        <v>2.3E-2</v>
      </c>
    </row>
    <row r="4952" spans="1:16" x14ac:dyDescent="0.35">
      <c r="A4952" s="2" t="s">
        <v>248</v>
      </c>
      <c r="B4952" s="27">
        <v>2</v>
      </c>
      <c r="C4952" s="2" t="s">
        <v>303</v>
      </c>
      <c r="D4952" s="11" t="s">
        <v>306</v>
      </c>
      <c r="E4952" s="11"/>
      <c r="F4952" s="11" t="s">
        <v>103</v>
      </c>
      <c r="G4952" s="11" t="s">
        <v>99</v>
      </c>
      <c r="H4952" s="11" t="s">
        <v>7288</v>
      </c>
      <c r="I4952" s="68"/>
      <c r="J4952" s="68"/>
      <c r="K4952" s="68"/>
      <c r="L4952" s="68"/>
      <c r="M4952" s="68"/>
      <c r="N4952" s="68" t="s">
        <v>2040</v>
      </c>
      <c r="O4952" s="31" t="s">
        <v>5792</v>
      </c>
      <c r="P4952" s="31">
        <v>2.3E-2</v>
      </c>
    </row>
    <row r="4953" spans="1:16" x14ac:dyDescent="0.35">
      <c r="A4953" s="2" t="s">
        <v>248</v>
      </c>
      <c r="B4953" s="27">
        <v>2</v>
      </c>
      <c r="C4953" s="2" t="s">
        <v>303</v>
      </c>
      <c r="D4953" s="11" t="s">
        <v>306</v>
      </c>
      <c r="E4953" s="11"/>
      <c r="F4953" s="11" t="s">
        <v>103</v>
      </c>
      <c r="G4953" s="11" t="s">
        <v>99</v>
      </c>
      <c r="H4953" s="11" t="s">
        <v>7276</v>
      </c>
      <c r="I4953" s="68"/>
      <c r="J4953" s="68"/>
      <c r="K4953" s="68"/>
      <c r="L4953" s="68"/>
      <c r="M4953" s="68" t="s">
        <v>2040</v>
      </c>
      <c r="N4953" s="68" t="s">
        <v>2040</v>
      </c>
      <c r="O4953" s="31" t="s">
        <v>5793</v>
      </c>
      <c r="P4953" s="31">
        <v>1.7000000000000001E-2</v>
      </c>
    </row>
    <row r="4954" spans="1:16" x14ac:dyDescent="0.35">
      <c r="A4954" s="2" t="s">
        <v>248</v>
      </c>
      <c r="B4954" s="27">
        <v>2</v>
      </c>
      <c r="C4954" s="2" t="s">
        <v>303</v>
      </c>
      <c r="D4954" s="11" t="s">
        <v>306</v>
      </c>
      <c r="E4954" s="11"/>
      <c r="F4954" s="11" t="s">
        <v>103</v>
      </c>
      <c r="G4954" s="11" t="s">
        <v>659</v>
      </c>
      <c r="H4954" s="11" t="s">
        <v>7269</v>
      </c>
      <c r="I4954" s="68"/>
      <c r="J4954" s="68"/>
      <c r="K4954" s="68"/>
      <c r="L4954" s="68"/>
      <c r="M4954" s="68"/>
      <c r="N4954" s="68"/>
      <c r="O4954" s="31" t="s">
        <v>1991</v>
      </c>
      <c r="P4954" s="31">
        <v>4.3999999999999997E-2</v>
      </c>
    </row>
    <row r="4955" spans="1:16" x14ac:dyDescent="0.35">
      <c r="A4955" s="2" t="s">
        <v>248</v>
      </c>
      <c r="B4955" s="27">
        <v>2</v>
      </c>
      <c r="C4955" s="2" t="s">
        <v>303</v>
      </c>
      <c r="D4955" s="11" t="s">
        <v>306</v>
      </c>
      <c r="E4955" s="11"/>
      <c r="F4955" s="11" t="s">
        <v>103</v>
      </c>
      <c r="G4955" s="11" t="s">
        <v>659</v>
      </c>
      <c r="H4955" s="11" t="s">
        <v>7279</v>
      </c>
      <c r="I4955" s="68"/>
      <c r="J4955" s="68"/>
      <c r="K4955" s="68"/>
      <c r="L4955" s="68"/>
      <c r="M4955" s="68" t="s">
        <v>2040</v>
      </c>
      <c r="N4955" s="68"/>
      <c r="O4955" s="31" t="s">
        <v>5794</v>
      </c>
      <c r="P4955" s="31">
        <v>3.5000000000000003E-2</v>
      </c>
    </row>
    <row r="4956" spans="1:16" x14ac:dyDescent="0.35">
      <c r="A4956" s="2" t="s">
        <v>248</v>
      </c>
      <c r="B4956" s="27">
        <v>2</v>
      </c>
      <c r="C4956" s="2" t="s">
        <v>303</v>
      </c>
      <c r="D4956" s="11" t="s">
        <v>306</v>
      </c>
      <c r="E4956" s="11"/>
      <c r="F4956" s="11" t="s">
        <v>103</v>
      </c>
      <c r="G4956" s="11" t="s">
        <v>659</v>
      </c>
      <c r="H4956" s="11" t="s">
        <v>7288</v>
      </c>
      <c r="I4956" s="68"/>
      <c r="J4956" s="68"/>
      <c r="K4956" s="68"/>
      <c r="L4956" s="68"/>
      <c r="M4956" s="68"/>
      <c r="N4956" s="68" t="s">
        <v>2040</v>
      </c>
      <c r="O4956" s="31" t="s">
        <v>5795</v>
      </c>
      <c r="P4956" s="31">
        <v>3.5000000000000003E-2</v>
      </c>
    </row>
    <row r="4957" spans="1:16" x14ac:dyDescent="0.35">
      <c r="A4957" s="2" t="s">
        <v>248</v>
      </c>
      <c r="B4957" s="27">
        <v>2</v>
      </c>
      <c r="C4957" s="2" t="s">
        <v>303</v>
      </c>
      <c r="D4957" s="11" t="s">
        <v>306</v>
      </c>
      <c r="E4957" s="11"/>
      <c r="F4957" s="11" t="s">
        <v>103</v>
      </c>
      <c r="G4957" s="11" t="s">
        <v>659</v>
      </c>
      <c r="H4957" s="11" t="s">
        <v>7276</v>
      </c>
      <c r="I4957" s="68"/>
      <c r="J4957" s="68"/>
      <c r="K4957" s="68"/>
      <c r="L4957" s="68"/>
      <c r="M4957" s="68" t="s">
        <v>2040</v>
      </c>
      <c r="N4957" s="68" t="s">
        <v>2040</v>
      </c>
      <c r="O4957" s="31" t="s">
        <v>5796</v>
      </c>
      <c r="P4957" s="31">
        <v>2.5999999999999999E-2</v>
      </c>
    </row>
    <row r="4958" spans="1:16" x14ac:dyDescent="0.35">
      <c r="A4958" s="2" t="s">
        <v>248</v>
      </c>
      <c r="B4958" s="27">
        <v>2</v>
      </c>
      <c r="C4958" s="2" t="s">
        <v>303</v>
      </c>
      <c r="D4958" s="11" t="s">
        <v>306</v>
      </c>
      <c r="E4958" s="11"/>
      <c r="F4958" s="11" t="s">
        <v>98</v>
      </c>
      <c r="G4958" s="11" t="s">
        <v>99</v>
      </c>
      <c r="H4958" s="11" t="s">
        <v>7269</v>
      </c>
      <c r="I4958" s="68"/>
      <c r="J4958" s="68"/>
      <c r="K4958" s="68"/>
      <c r="L4958" s="68"/>
      <c r="M4958" s="68"/>
      <c r="N4958" s="68"/>
      <c r="O4958" s="31" t="s">
        <v>1992</v>
      </c>
      <c r="P4958" s="31">
        <v>8.2000000000000003E-2</v>
      </c>
    </row>
    <row r="4959" spans="1:16" x14ac:dyDescent="0.35">
      <c r="A4959" s="2" t="s">
        <v>248</v>
      </c>
      <c r="B4959" s="27">
        <v>2</v>
      </c>
      <c r="C4959" s="2" t="s">
        <v>303</v>
      </c>
      <c r="D4959" s="11" t="s">
        <v>306</v>
      </c>
      <c r="E4959" s="11"/>
      <c r="F4959" s="11" t="s">
        <v>98</v>
      </c>
      <c r="G4959" s="11" t="s">
        <v>99</v>
      </c>
      <c r="H4959" s="11" t="s">
        <v>7279</v>
      </c>
      <c r="I4959" s="68"/>
      <c r="J4959" s="68"/>
      <c r="K4959" s="68"/>
      <c r="L4959" s="68"/>
      <c r="M4959" s="68" t="s">
        <v>2040</v>
      </c>
      <c r="N4959" s="68"/>
      <c r="O4959" s="31" t="s">
        <v>5797</v>
      </c>
      <c r="P4959" s="31">
        <v>6.6000000000000003E-2</v>
      </c>
    </row>
    <row r="4960" spans="1:16" x14ac:dyDescent="0.35">
      <c r="A4960" s="2" t="s">
        <v>248</v>
      </c>
      <c r="B4960" s="27">
        <v>2</v>
      </c>
      <c r="C4960" s="2" t="s">
        <v>303</v>
      </c>
      <c r="D4960" s="11" t="s">
        <v>306</v>
      </c>
      <c r="E4960" s="11"/>
      <c r="F4960" s="11" t="s">
        <v>98</v>
      </c>
      <c r="G4960" s="11" t="s">
        <v>99</v>
      </c>
      <c r="H4960" s="11" t="s">
        <v>7288</v>
      </c>
      <c r="I4960" s="68"/>
      <c r="J4960" s="68"/>
      <c r="K4960" s="68"/>
      <c r="L4960" s="68"/>
      <c r="M4960" s="68"/>
      <c r="N4960" s="68" t="s">
        <v>2040</v>
      </c>
      <c r="O4960" s="31" t="s">
        <v>5798</v>
      </c>
      <c r="P4960" s="31">
        <v>6.6000000000000003E-2</v>
      </c>
    </row>
    <row r="4961" spans="1:16" x14ac:dyDescent="0.35">
      <c r="A4961" s="2" t="s">
        <v>248</v>
      </c>
      <c r="B4961" s="27">
        <v>2</v>
      </c>
      <c r="C4961" s="2" t="s">
        <v>303</v>
      </c>
      <c r="D4961" s="11" t="s">
        <v>306</v>
      </c>
      <c r="E4961" s="11"/>
      <c r="F4961" s="11" t="s">
        <v>98</v>
      </c>
      <c r="G4961" s="11" t="s">
        <v>99</v>
      </c>
      <c r="H4961" s="11" t="s">
        <v>7276</v>
      </c>
      <c r="I4961" s="68"/>
      <c r="J4961" s="68"/>
      <c r="K4961" s="68"/>
      <c r="L4961" s="68"/>
      <c r="M4961" s="68" t="s">
        <v>2040</v>
      </c>
      <c r="N4961" s="68" t="s">
        <v>2040</v>
      </c>
      <c r="O4961" s="31" t="s">
        <v>5799</v>
      </c>
      <c r="P4961" s="31">
        <v>4.9000000000000002E-2</v>
      </c>
    </row>
    <row r="4962" spans="1:16" x14ac:dyDescent="0.35">
      <c r="A4962" s="2" t="s">
        <v>248</v>
      </c>
      <c r="B4962" s="27">
        <v>2</v>
      </c>
      <c r="C4962" s="2" t="s">
        <v>303</v>
      </c>
      <c r="D4962" s="11" t="s">
        <v>306</v>
      </c>
      <c r="E4962" s="11"/>
      <c r="F4962" s="11" t="s">
        <v>98</v>
      </c>
      <c r="G4962" s="11" t="s">
        <v>659</v>
      </c>
      <c r="H4962" s="11" t="s">
        <v>7269</v>
      </c>
      <c r="I4962" s="68"/>
      <c r="J4962" s="68"/>
      <c r="K4962" s="68"/>
      <c r="L4962" s="68"/>
      <c r="M4962" s="68"/>
      <c r="N4962" s="68"/>
      <c r="O4962" s="31" t="s">
        <v>1993</v>
      </c>
      <c r="P4962" s="31">
        <v>0.10199999999999999</v>
      </c>
    </row>
    <row r="4963" spans="1:16" x14ac:dyDescent="0.35">
      <c r="A4963" s="2" t="s">
        <v>248</v>
      </c>
      <c r="B4963" s="27">
        <v>2</v>
      </c>
      <c r="C4963" s="2" t="s">
        <v>303</v>
      </c>
      <c r="D4963" s="11" t="s">
        <v>306</v>
      </c>
      <c r="E4963" s="11"/>
      <c r="F4963" s="11" t="s">
        <v>98</v>
      </c>
      <c r="G4963" s="11" t="s">
        <v>659</v>
      </c>
      <c r="H4963" s="11" t="s">
        <v>7279</v>
      </c>
      <c r="I4963" s="68"/>
      <c r="J4963" s="68"/>
      <c r="K4963" s="68"/>
      <c r="L4963" s="68"/>
      <c r="M4963" s="68" t="s">
        <v>2040</v>
      </c>
      <c r="N4963" s="68"/>
      <c r="O4963" s="31" t="s">
        <v>5800</v>
      </c>
      <c r="P4963" s="31">
        <v>8.2000000000000003E-2</v>
      </c>
    </row>
    <row r="4964" spans="1:16" x14ac:dyDescent="0.35">
      <c r="A4964" s="2" t="s">
        <v>248</v>
      </c>
      <c r="B4964" s="27">
        <v>2</v>
      </c>
      <c r="C4964" s="2" t="s">
        <v>303</v>
      </c>
      <c r="D4964" s="11" t="s">
        <v>306</v>
      </c>
      <c r="E4964" s="11"/>
      <c r="F4964" s="11" t="s">
        <v>98</v>
      </c>
      <c r="G4964" s="11" t="s">
        <v>659</v>
      </c>
      <c r="H4964" s="11" t="s">
        <v>7288</v>
      </c>
      <c r="I4964" s="68"/>
      <c r="J4964" s="68"/>
      <c r="K4964" s="68"/>
      <c r="L4964" s="68"/>
      <c r="M4964" s="68"/>
      <c r="N4964" s="68" t="s">
        <v>2040</v>
      </c>
      <c r="O4964" s="31" t="s">
        <v>5801</v>
      </c>
      <c r="P4964" s="31">
        <v>8.2000000000000003E-2</v>
      </c>
    </row>
    <row r="4965" spans="1:16" x14ac:dyDescent="0.35">
      <c r="A4965" s="2" t="s">
        <v>248</v>
      </c>
      <c r="B4965" s="27">
        <v>2</v>
      </c>
      <c r="C4965" s="2" t="s">
        <v>303</v>
      </c>
      <c r="D4965" s="11" t="s">
        <v>306</v>
      </c>
      <c r="E4965" s="11"/>
      <c r="F4965" s="11" t="s">
        <v>98</v>
      </c>
      <c r="G4965" s="11" t="s">
        <v>659</v>
      </c>
      <c r="H4965" s="11" t="s">
        <v>7276</v>
      </c>
      <c r="I4965" s="68"/>
      <c r="J4965" s="68"/>
      <c r="K4965" s="68"/>
      <c r="L4965" s="68"/>
      <c r="M4965" s="68" t="s">
        <v>2040</v>
      </c>
      <c r="N4965" s="68" t="s">
        <v>2040</v>
      </c>
      <c r="O4965" s="31" t="s">
        <v>5802</v>
      </c>
      <c r="P4965" s="31">
        <v>6.0999999999999999E-2</v>
      </c>
    </row>
    <row r="4966" spans="1:16" x14ac:dyDescent="0.35">
      <c r="A4966" s="2" t="s">
        <v>248</v>
      </c>
      <c r="B4966" s="27">
        <v>2</v>
      </c>
      <c r="C4966" s="2" t="s">
        <v>303</v>
      </c>
      <c r="D4966" s="11" t="s">
        <v>306</v>
      </c>
      <c r="E4966" s="11"/>
      <c r="F4966" s="11" t="s">
        <v>104</v>
      </c>
      <c r="G4966" s="11" t="s">
        <v>99</v>
      </c>
      <c r="H4966" s="11" t="s">
        <v>7269</v>
      </c>
      <c r="I4966" s="68"/>
      <c r="J4966" s="68"/>
      <c r="K4966" s="68"/>
      <c r="L4966" s="68"/>
      <c r="M4966" s="68"/>
      <c r="N4966" s="68"/>
      <c r="O4966" s="31" t="s">
        <v>1994</v>
      </c>
      <c r="P4966" s="31">
        <v>0.15</v>
      </c>
    </row>
    <row r="4967" spans="1:16" x14ac:dyDescent="0.35">
      <c r="A4967" s="2" t="s">
        <v>248</v>
      </c>
      <c r="B4967" s="27">
        <v>2</v>
      </c>
      <c r="C4967" s="2" t="s">
        <v>303</v>
      </c>
      <c r="D4967" s="11" t="s">
        <v>306</v>
      </c>
      <c r="E4967" s="11"/>
      <c r="F4967" s="11" t="s">
        <v>104</v>
      </c>
      <c r="G4967" s="11" t="s">
        <v>99</v>
      </c>
      <c r="H4967" s="11" t="s">
        <v>7279</v>
      </c>
      <c r="I4967" s="68"/>
      <c r="J4967" s="68"/>
      <c r="K4967" s="68"/>
      <c r="L4967" s="68"/>
      <c r="M4967" s="68" t="s">
        <v>2040</v>
      </c>
      <c r="N4967" s="68"/>
      <c r="O4967" s="31" t="s">
        <v>5803</v>
      </c>
      <c r="P4967" s="31">
        <v>0.12</v>
      </c>
    </row>
    <row r="4968" spans="1:16" x14ac:dyDescent="0.35">
      <c r="A4968" s="2" t="s">
        <v>248</v>
      </c>
      <c r="B4968" s="27">
        <v>2</v>
      </c>
      <c r="C4968" s="2" t="s">
        <v>303</v>
      </c>
      <c r="D4968" s="11" t="s">
        <v>306</v>
      </c>
      <c r="E4968" s="11"/>
      <c r="F4968" s="11" t="s">
        <v>104</v>
      </c>
      <c r="G4968" s="11" t="s">
        <v>99</v>
      </c>
      <c r="H4968" s="11" t="s">
        <v>7288</v>
      </c>
      <c r="I4968" s="68"/>
      <c r="J4968" s="68"/>
      <c r="K4968" s="68"/>
      <c r="L4968" s="68"/>
      <c r="M4968" s="68"/>
      <c r="N4968" s="68" t="s">
        <v>2040</v>
      </c>
      <c r="O4968" s="31" t="s">
        <v>5804</v>
      </c>
      <c r="P4968" s="31">
        <v>0.12</v>
      </c>
    </row>
    <row r="4969" spans="1:16" x14ac:dyDescent="0.35">
      <c r="A4969" s="2" t="s">
        <v>248</v>
      </c>
      <c r="B4969" s="27">
        <v>2</v>
      </c>
      <c r="C4969" s="2" t="s">
        <v>303</v>
      </c>
      <c r="D4969" s="11" t="s">
        <v>306</v>
      </c>
      <c r="E4969" s="11"/>
      <c r="F4969" s="11" t="s">
        <v>104</v>
      </c>
      <c r="G4969" s="11" t="s">
        <v>99</v>
      </c>
      <c r="H4969" s="11" t="s">
        <v>7276</v>
      </c>
      <c r="I4969" s="68"/>
      <c r="J4969" s="68"/>
      <c r="K4969" s="68"/>
      <c r="L4969" s="68"/>
      <c r="M4969" s="68" t="s">
        <v>2040</v>
      </c>
      <c r="N4969" s="68" t="s">
        <v>2040</v>
      </c>
      <c r="O4969" s="31" t="s">
        <v>5805</v>
      </c>
      <c r="P4969" s="31">
        <v>0.09</v>
      </c>
    </row>
    <row r="4970" spans="1:16" x14ac:dyDescent="0.35">
      <c r="A4970" s="2" t="s">
        <v>248</v>
      </c>
      <c r="B4970" s="27">
        <v>2</v>
      </c>
      <c r="C4970" s="2" t="s">
        <v>303</v>
      </c>
      <c r="D4970" s="11" t="s">
        <v>306</v>
      </c>
      <c r="E4970" s="11"/>
      <c r="F4970" s="11" t="s">
        <v>104</v>
      </c>
      <c r="G4970" s="11" t="s">
        <v>659</v>
      </c>
      <c r="H4970" s="11" t="s">
        <v>7269</v>
      </c>
      <c r="I4970" s="68"/>
      <c r="J4970" s="68"/>
      <c r="K4970" s="68"/>
      <c r="L4970" s="68"/>
      <c r="M4970" s="68"/>
      <c r="N4970" s="68"/>
      <c r="O4970" s="31" t="s">
        <v>1995</v>
      </c>
      <c r="P4970" s="31">
        <v>0.218</v>
      </c>
    </row>
    <row r="4971" spans="1:16" x14ac:dyDescent="0.35">
      <c r="A4971" s="2" t="s">
        <v>248</v>
      </c>
      <c r="B4971" s="27">
        <v>2</v>
      </c>
      <c r="C4971" s="2" t="s">
        <v>303</v>
      </c>
      <c r="D4971" s="11" t="s">
        <v>306</v>
      </c>
      <c r="E4971" s="11"/>
      <c r="F4971" s="11" t="s">
        <v>104</v>
      </c>
      <c r="G4971" s="11" t="s">
        <v>659</v>
      </c>
      <c r="H4971" s="11" t="s">
        <v>7279</v>
      </c>
      <c r="I4971" s="68"/>
      <c r="J4971" s="68"/>
      <c r="K4971" s="68"/>
      <c r="L4971" s="68"/>
      <c r="M4971" s="68" t="s">
        <v>2040</v>
      </c>
      <c r="N4971" s="68"/>
      <c r="O4971" s="31" t="s">
        <v>5806</v>
      </c>
      <c r="P4971" s="31">
        <v>0.17399999999999999</v>
      </c>
    </row>
    <row r="4972" spans="1:16" x14ac:dyDescent="0.35">
      <c r="A4972" s="2" t="s">
        <v>248</v>
      </c>
      <c r="B4972" s="27">
        <v>2</v>
      </c>
      <c r="C4972" s="2" t="s">
        <v>303</v>
      </c>
      <c r="D4972" s="11" t="s">
        <v>306</v>
      </c>
      <c r="E4972" s="11"/>
      <c r="F4972" s="11" t="s">
        <v>104</v>
      </c>
      <c r="G4972" s="11" t="s">
        <v>659</v>
      </c>
      <c r="H4972" s="11" t="s">
        <v>7288</v>
      </c>
      <c r="I4972" s="68"/>
      <c r="J4972" s="68"/>
      <c r="K4972" s="68"/>
      <c r="L4972" s="68"/>
      <c r="M4972" s="68"/>
      <c r="N4972" s="68" t="s">
        <v>2040</v>
      </c>
      <c r="O4972" s="31" t="s">
        <v>5807</v>
      </c>
      <c r="P4972" s="31">
        <v>0.17399999999999999</v>
      </c>
    </row>
    <row r="4973" spans="1:16" x14ac:dyDescent="0.35">
      <c r="A4973" s="2" t="s">
        <v>248</v>
      </c>
      <c r="B4973" s="27">
        <v>2</v>
      </c>
      <c r="C4973" s="2" t="s">
        <v>303</v>
      </c>
      <c r="D4973" s="11" t="s">
        <v>306</v>
      </c>
      <c r="E4973" s="11"/>
      <c r="F4973" s="11" t="s">
        <v>104</v>
      </c>
      <c r="G4973" s="11" t="s">
        <v>659</v>
      </c>
      <c r="H4973" s="11" t="s">
        <v>7276</v>
      </c>
      <c r="I4973" s="68"/>
      <c r="J4973" s="68"/>
      <c r="K4973" s="68"/>
      <c r="L4973" s="68"/>
      <c r="M4973" s="68" t="s">
        <v>2040</v>
      </c>
      <c r="N4973" s="68" t="s">
        <v>2040</v>
      </c>
      <c r="O4973" s="31" t="s">
        <v>5808</v>
      </c>
      <c r="P4973" s="31">
        <v>0.13100000000000001</v>
      </c>
    </row>
    <row r="4974" spans="1:16" x14ac:dyDescent="0.35">
      <c r="A4974" s="2" t="s">
        <v>248</v>
      </c>
      <c r="B4974" s="27">
        <v>2</v>
      </c>
      <c r="C4974" s="2" t="s">
        <v>303</v>
      </c>
      <c r="D4974" s="11" t="s">
        <v>306</v>
      </c>
      <c r="E4974" s="11"/>
      <c r="F4974" s="11" t="s">
        <v>105</v>
      </c>
      <c r="G4974" s="11" t="s">
        <v>99</v>
      </c>
      <c r="H4974" s="11" t="s">
        <v>7269</v>
      </c>
      <c r="I4974" s="68"/>
      <c r="J4974" s="68"/>
      <c r="K4974" s="68"/>
      <c r="L4974" s="68"/>
      <c r="M4974" s="68"/>
      <c r="N4974" s="68"/>
      <c r="O4974" s="31" t="s">
        <v>1996</v>
      </c>
      <c r="P4974" s="31">
        <v>0.31900000000000001</v>
      </c>
    </row>
    <row r="4975" spans="1:16" x14ac:dyDescent="0.35">
      <c r="A4975" s="2" t="s">
        <v>248</v>
      </c>
      <c r="B4975" s="27">
        <v>2</v>
      </c>
      <c r="C4975" s="2" t="s">
        <v>303</v>
      </c>
      <c r="D4975" s="11" t="s">
        <v>306</v>
      </c>
      <c r="E4975" s="11"/>
      <c r="F4975" s="11" t="s">
        <v>105</v>
      </c>
      <c r="G4975" s="11" t="s">
        <v>99</v>
      </c>
      <c r="H4975" s="11" t="s">
        <v>7279</v>
      </c>
      <c r="I4975" s="68"/>
      <c r="J4975" s="68"/>
      <c r="K4975" s="68"/>
      <c r="L4975" s="68"/>
      <c r="M4975" s="68" t="s">
        <v>2040</v>
      </c>
      <c r="N4975" s="68"/>
      <c r="O4975" s="31" t="s">
        <v>5809</v>
      </c>
      <c r="P4975" s="31">
        <v>0.255</v>
      </c>
    </row>
    <row r="4976" spans="1:16" x14ac:dyDescent="0.35">
      <c r="A4976" s="2" t="s">
        <v>248</v>
      </c>
      <c r="B4976" s="27">
        <v>2</v>
      </c>
      <c r="C4976" s="2" t="s">
        <v>303</v>
      </c>
      <c r="D4976" s="11" t="s">
        <v>306</v>
      </c>
      <c r="E4976" s="11"/>
      <c r="F4976" s="11" t="s">
        <v>105</v>
      </c>
      <c r="G4976" s="11" t="s">
        <v>99</v>
      </c>
      <c r="H4976" s="11" t="s">
        <v>7288</v>
      </c>
      <c r="I4976" s="68"/>
      <c r="J4976" s="68"/>
      <c r="K4976" s="68"/>
      <c r="L4976" s="68"/>
      <c r="M4976" s="68"/>
      <c r="N4976" s="68" t="s">
        <v>2040</v>
      </c>
      <c r="O4976" s="31" t="s">
        <v>5810</v>
      </c>
      <c r="P4976" s="31">
        <v>0.255</v>
      </c>
    </row>
    <row r="4977" spans="1:16" x14ac:dyDescent="0.35">
      <c r="A4977" s="2" t="s">
        <v>248</v>
      </c>
      <c r="B4977" s="27">
        <v>2</v>
      </c>
      <c r="C4977" s="2" t="s">
        <v>303</v>
      </c>
      <c r="D4977" s="11" t="s">
        <v>306</v>
      </c>
      <c r="E4977" s="11"/>
      <c r="F4977" s="11" t="s">
        <v>105</v>
      </c>
      <c r="G4977" s="11" t="s">
        <v>99</v>
      </c>
      <c r="H4977" s="11" t="s">
        <v>7276</v>
      </c>
      <c r="I4977" s="68"/>
      <c r="J4977" s="68"/>
      <c r="K4977" s="68"/>
      <c r="L4977" s="68"/>
      <c r="M4977" s="68" t="s">
        <v>2040</v>
      </c>
      <c r="N4977" s="68" t="s">
        <v>2040</v>
      </c>
      <c r="O4977" s="31" t="s">
        <v>5811</v>
      </c>
      <c r="P4977" s="31">
        <v>0.191</v>
      </c>
    </row>
    <row r="4978" spans="1:16" x14ac:dyDescent="0.35">
      <c r="A4978" s="2" t="s">
        <v>248</v>
      </c>
      <c r="B4978" s="27">
        <v>2</v>
      </c>
      <c r="C4978" s="2" t="s">
        <v>303</v>
      </c>
      <c r="D4978" s="11" t="s">
        <v>306</v>
      </c>
      <c r="E4978" s="11"/>
      <c r="F4978" s="11" t="s">
        <v>105</v>
      </c>
      <c r="G4978" s="11" t="s">
        <v>659</v>
      </c>
      <c r="H4978" s="11" t="s">
        <v>7269</v>
      </c>
      <c r="I4978" s="68"/>
      <c r="J4978" s="68"/>
      <c r="K4978" s="68"/>
      <c r="L4978" s="68"/>
      <c r="M4978" s="68"/>
      <c r="N4978" s="68"/>
      <c r="O4978" s="31" t="s">
        <v>1997</v>
      </c>
      <c r="P4978" s="31">
        <v>0.36299999999999999</v>
      </c>
    </row>
    <row r="4979" spans="1:16" x14ac:dyDescent="0.35">
      <c r="A4979" s="2" t="s">
        <v>248</v>
      </c>
      <c r="B4979" s="27">
        <v>2</v>
      </c>
      <c r="C4979" s="2" t="s">
        <v>303</v>
      </c>
      <c r="D4979" s="11" t="s">
        <v>306</v>
      </c>
      <c r="E4979" s="11"/>
      <c r="F4979" s="11" t="s">
        <v>105</v>
      </c>
      <c r="G4979" s="11" t="s">
        <v>659</v>
      </c>
      <c r="H4979" s="11" t="s">
        <v>7279</v>
      </c>
      <c r="I4979" s="68"/>
      <c r="J4979" s="68"/>
      <c r="K4979" s="68"/>
      <c r="L4979" s="68"/>
      <c r="M4979" s="68" t="s">
        <v>2040</v>
      </c>
      <c r="N4979" s="68"/>
      <c r="O4979" s="31" t="s">
        <v>5812</v>
      </c>
      <c r="P4979" s="31">
        <v>0.28999999999999998</v>
      </c>
    </row>
    <row r="4980" spans="1:16" x14ac:dyDescent="0.35">
      <c r="A4980" s="2" t="s">
        <v>248</v>
      </c>
      <c r="B4980" s="27">
        <v>2</v>
      </c>
      <c r="C4980" s="2" t="s">
        <v>303</v>
      </c>
      <c r="D4980" s="11" t="s">
        <v>306</v>
      </c>
      <c r="E4980" s="11"/>
      <c r="F4980" s="11" t="s">
        <v>105</v>
      </c>
      <c r="G4980" s="11" t="s">
        <v>659</v>
      </c>
      <c r="H4980" s="11" t="s">
        <v>7288</v>
      </c>
      <c r="I4980" s="68"/>
      <c r="J4980" s="68"/>
      <c r="K4980" s="68"/>
      <c r="L4980" s="68"/>
      <c r="M4980" s="68"/>
      <c r="N4980" s="68" t="s">
        <v>2040</v>
      </c>
      <c r="O4980" s="31" t="s">
        <v>5813</v>
      </c>
      <c r="P4980" s="31">
        <v>0.28999999999999998</v>
      </c>
    </row>
    <row r="4981" spans="1:16" x14ac:dyDescent="0.35">
      <c r="A4981" s="2" t="s">
        <v>248</v>
      </c>
      <c r="B4981" s="27">
        <v>2</v>
      </c>
      <c r="C4981" s="2" t="s">
        <v>303</v>
      </c>
      <c r="D4981" s="11" t="s">
        <v>306</v>
      </c>
      <c r="E4981" s="11"/>
      <c r="F4981" s="11" t="s">
        <v>105</v>
      </c>
      <c r="G4981" s="11" t="s">
        <v>659</v>
      </c>
      <c r="H4981" s="11" t="s">
        <v>7276</v>
      </c>
      <c r="I4981" s="68"/>
      <c r="J4981" s="68"/>
      <c r="K4981" s="68"/>
      <c r="L4981" s="68"/>
      <c r="M4981" s="68" t="s">
        <v>2040</v>
      </c>
      <c r="N4981" s="68" t="s">
        <v>2040</v>
      </c>
      <c r="O4981" s="31" t="s">
        <v>5814</v>
      </c>
      <c r="P4981" s="31">
        <v>0.218</v>
      </c>
    </row>
    <row r="4982" spans="1:16" x14ac:dyDescent="0.35">
      <c r="A4982" s="2" t="s">
        <v>248</v>
      </c>
      <c r="B4982" s="27">
        <v>2</v>
      </c>
      <c r="C4982" s="2" t="s">
        <v>303</v>
      </c>
      <c r="D4982" s="11" t="s">
        <v>306</v>
      </c>
      <c r="E4982" s="11"/>
      <c r="F4982" s="11" t="s">
        <v>107</v>
      </c>
      <c r="G4982" s="11" t="s">
        <v>99</v>
      </c>
      <c r="H4982" s="11" t="s">
        <v>7269</v>
      </c>
      <c r="I4982" s="68"/>
      <c r="J4982" s="68"/>
      <c r="K4982" s="68"/>
      <c r="L4982" s="68"/>
      <c r="M4982" s="68"/>
      <c r="N4982" s="68"/>
      <c r="O4982" s="31" t="s">
        <v>1998</v>
      </c>
      <c r="P4982" s="31">
        <v>0.45</v>
      </c>
    </row>
    <row r="4983" spans="1:16" x14ac:dyDescent="0.35">
      <c r="A4983" s="2" t="s">
        <v>248</v>
      </c>
      <c r="B4983" s="27">
        <v>2</v>
      </c>
      <c r="C4983" s="2" t="s">
        <v>303</v>
      </c>
      <c r="D4983" s="11" t="s">
        <v>306</v>
      </c>
      <c r="E4983" s="11"/>
      <c r="F4983" s="11" t="s">
        <v>107</v>
      </c>
      <c r="G4983" s="11" t="s">
        <v>99</v>
      </c>
      <c r="H4983" s="11" t="s">
        <v>7279</v>
      </c>
      <c r="I4983" s="68"/>
      <c r="J4983" s="68"/>
      <c r="K4983" s="68"/>
      <c r="L4983" s="68"/>
      <c r="M4983" s="68" t="s">
        <v>2040</v>
      </c>
      <c r="N4983" s="68"/>
      <c r="O4983" s="31" t="s">
        <v>5815</v>
      </c>
      <c r="P4983" s="31">
        <v>0.36</v>
      </c>
    </row>
    <row r="4984" spans="1:16" x14ac:dyDescent="0.35">
      <c r="A4984" s="2" t="s">
        <v>248</v>
      </c>
      <c r="B4984" s="27">
        <v>2</v>
      </c>
      <c r="C4984" s="2" t="s">
        <v>303</v>
      </c>
      <c r="D4984" s="11" t="s">
        <v>306</v>
      </c>
      <c r="E4984" s="11"/>
      <c r="F4984" s="11" t="s">
        <v>107</v>
      </c>
      <c r="G4984" s="11" t="s">
        <v>99</v>
      </c>
      <c r="H4984" s="11" t="s">
        <v>7288</v>
      </c>
      <c r="I4984" s="68"/>
      <c r="J4984" s="68"/>
      <c r="K4984" s="68"/>
      <c r="L4984" s="68"/>
      <c r="M4984" s="68"/>
      <c r="N4984" s="68" t="s">
        <v>2040</v>
      </c>
      <c r="O4984" s="31" t="s">
        <v>5816</v>
      </c>
      <c r="P4984" s="31">
        <v>0.36</v>
      </c>
    </row>
    <row r="4985" spans="1:16" x14ac:dyDescent="0.35">
      <c r="A4985" s="2" t="s">
        <v>248</v>
      </c>
      <c r="B4985" s="27">
        <v>2</v>
      </c>
      <c r="C4985" s="2" t="s">
        <v>303</v>
      </c>
      <c r="D4985" s="11" t="s">
        <v>306</v>
      </c>
      <c r="E4985" s="11"/>
      <c r="F4985" s="11" t="s">
        <v>107</v>
      </c>
      <c r="G4985" s="11" t="s">
        <v>99</v>
      </c>
      <c r="H4985" s="11" t="s">
        <v>7276</v>
      </c>
      <c r="I4985" s="68"/>
      <c r="J4985" s="68"/>
      <c r="K4985" s="68"/>
      <c r="L4985" s="68"/>
      <c r="M4985" s="68" t="s">
        <v>2040</v>
      </c>
      <c r="N4985" s="68" t="s">
        <v>2040</v>
      </c>
      <c r="O4985" s="31" t="s">
        <v>5817</v>
      </c>
      <c r="P4985" s="31">
        <v>0.27</v>
      </c>
    </row>
    <row r="4986" spans="1:16" x14ac:dyDescent="0.35">
      <c r="A4986" s="2" t="s">
        <v>248</v>
      </c>
      <c r="B4986" s="27">
        <v>2</v>
      </c>
      <c r="C4986" s="2" t="s">
        <v>303</v>
      </c>
      <c r="D4986" s="11" t="s">
        <v>306</v>
      </c>
      <c r="E4986" s="11"/>
      <c r="F4986" s="11" t="s">
        <v>107</v>
      </c>
      <c r="G4986" s="11" t="s">
        <v>659</v>
      </c>
      <c r="H4986" s="11" t="s">
        <v>7269</v>
      </c>
      <c r="I4986" s="68"/>
      <c r="J4986" s="68"/>
      <c r="K4986" s="68"/>
      <c r="L4986" s="68"/>
      <c r="M4986" s="68"/>
      <c r="N4986" s="68"/>
      <c r="O4986" s="31" t="s">
        <v>1999</v>
      </c>
      <c r="P4986" s="31">
        <v>0.63800000000000001</v>
      </c>
    </row>
    <row r="4987" spans="1:16" x14ac:dyDescent="0.35">
      <c r="A4987" s="2" t="s">
        <v>248</v>
      </c>
      <c r="B4987" s="27">
        <v>2</v>
      </c>
      <c r="C4987" s="2" t="s">
        <v>303</v>
      </c>
      <c r="D4987" s="11" t="s">
        <v>306</v>
      </c>
      <c r="E4987" s="11"/>
      <c r="F4987" s="11" t="s">
        <v>107</v>
      </c>
      <c r="G4987" s="11" t="s">
        <v>659</v>
      </c>
      <c r="H4987" s="11" t="s">
        <v>7279</v>
      </c>
      <c r="I4987" s="68"/>
      <c r="J4987" s="68"/>
      <c r="K4987" s="68"/>
      <c r="L4987" s="68"/>
      <c r="M4987" s="68" t="s">
        <v>2040</v>
      </c>
      <c r="N4987" s="68"/>
      <c r="O4987" s="31" t="s">
        <v>5818</v>
      </c>
      <c r="P4987" s="31">
        <v>0.51</v>
      </c>
    </row>
    <row r="4988" spans="1:16" x14ac:dyDescent="0.35">
      <c r="A4988" s="2" t="s">
        <v>248</v>
      </c>
      <c r="B4988" s="27">
        <v>2</v>
      </c>
      <c r="C4988" s="2" t="s">
        <v>303</v>
      </c>
      <c r="D4988" s="11" t="s">
        <v>306</v>
      </c>
      <c r="E4988" s="11"/>
      <c r="F4988" s="11" t="s">
        <v>107</v>
      </c>
      <c r="G4988" s="11" t="s">
        <v>659</v>
      </c>
      <c r="H4988" s="11" t="s">
        <v>7288</v>
      </c>
      <c r="I4988" s="68"/>
      <c r="J4988" s="68"/>
      <c r="K4988" s="68"/>
      <c r="L4988" s="68"/>
      <c r="M4988" s="68"/>
      <c r="N4988" s="68" t="s">
        <v>2040</v>
      </c>
      <c r="O4988" s="31" t="s">
        <v>5819</v>
      </c>
      <c r="P4988" s="31">
        <v>0.51</v>
      </c>
    </row>
    <row r="4989" spans="1:16" x14ac:dyDescent="0.35">
      <c r="A4989" s="2" t="s">
        <v>248</v>
      </c>
      <c r="B4989" s="27">
        <v>2</v>
      </c>
      <c r="C4989" s="2" t="s">
        <v>303</v>
      </c>
      <c r="D4989" s="11" t="s">
        <v>306</v>
      </c>
      <c r="E4989" s="11"/>
      <c r="F4989" s="11" t="s">
        <v>107</v>
      </c>
      <c r="G4989" s="11" t="s">
        <v>659</v>
      </c>
      <c r="H4989" s="11" t="s">
        <v>7276</v>
      </c>
      <c r="I4989" s="68"/>
      <c r="J4989" s="68"/>
      <c r="K4989" s="68"/>
      <c r="L4989" s="68"/>
      <c r="M4989" s="68" t="s">
        <v>2040</v>
      </c>
      <c r="N4989" s="68" t="s">
        <v>2040</v>
      </c>
      <c r="O4989" s="31" t="s">
        <v>5820</v>
      </c>
      <c r="P4989" s="31">
        <v>0.38300000000000001</v>
      </c>
    </row>
    <row r="4990" spans="1:16" x14ac:dyDescent="0.35">
      <c r="A4990" s="2" t="s">
        <v>248</v>
      </c>
      <c r="B4990" s="27">
        <v>2</v>
      </c>
      <c r="C4990" s="2" t="s">
        <v>303</v>
      </c>
      <c r="D4990" s="11" t="s">
        <v>306</v>
      </c>
      <c r="E4990" s="11"/>
      <c r="F4990" s="11" t="s">
        <v>109</v>
      </c>
      <c r="G4990" s="11" t="s">
        <v>99</v>
      </c>
      <c r="H4990" s="11" t="s">
        <v>7269</v>
      </c>
      <c r="I4990" s="68"/>
      <c r="J4990" s="68"/>
      <c r="K4990" s="68"/>
      <c r="L4990" s="68"/>
      <c r="M4990" s="68"/>
      <c r="N4990" s="68"/>
      <c r="O4990" s="31" t="s">
        <v>2000</v>
      </c>
      <c r="P4990" s="31">
        <v>0.6</v>
      </c>
    </row>
    <row r="4991" spans="1:16" x14ac:dyDescent="0.35">
      <c r="A4991" s="2" t="s">
        <v>248</v>
      </c>
      <c r="B4991" s="27">
        <v>2</v>
      </c>
      <c r="C4991" s="2" t="s">
        <v>303</v>
      </c>
      <c r="D4991" s="11" t="s">
        <v>306</v>
      </c>
      <c r="E4991" s="11"/>
      <c r="F4991" s="11" t="s">
        <v>109</v>
      </c>
      <c r="G4991" s="11" t="s">
        <v>99</v>
      </c>
      <c r="H4991" s="11" t="s">
        <v>7279</v>
      </c>
      <c r="I4991" s="68"/>
      <c r="J4991" s="68"/>
      <c r="K4991" s="68"/>
      <c r="L4991" s="68"/>
      <c r="M4991" s="68" t="s">
        <v>2040</v>
      </c>
      <c r="N4991" s="68"/>
      <c r="O4991" s="31" t="s">
        <v>5821</v>
      </c>
      <c r="P4991" s="31">
        <v>0.48</v>
      </c>
    </row>
    <row r="4992" spans="1:16" x14ac:dyDescent="0.35">
      <c r="A4992" s="2" t="s">
        <v>248</v>
      </c>
      <c r="B4992" s="27">
        <v>2</v>
      </c>
      <c r="C4992" s="2" t="s">
        <v>303</v>
      </c>
      <c r="D4992" s="11" t="s">
        <v>306</v>
      </c>
      <c r="E4992" s="11"/>
      <c r="F4992" s="11" t="s">
        <v>109</v>
      </c>
      <c r="G4992" s="11" t="s">
        <v>99</v>
      </c>
      <c r="H4992" s="11" t="s">
        <v>7288</v>
      </c>
      <c r="I4992" s="68"/>
      <c r="J4992" s="68"/>
      <c r="K4992" s="68"/>
      <c r="L4992" s="68"/>
      <c r="M4992" s="68"/>
      <c r="N4992" s="68" t="s">
        <v>2040</v>
      </c>
      <c r="O4992" s="31" t="s">
        <v>5822</v>
      </c>
      <c r="P4992" s="31">
        <v>0.48</v>
      </c>
    </row>
    <row r="4993" spans="1:16" x14ac:dyDescent="0.35">
      <c r="A4993" s="2" t="s">
        <v>248</v>
      </c>
      <c r="B4993" s="27">
        <v>2</v>
      </c>
      <c r="C4993" s="2" t="s">
        <v>303</v>
      </c>
      <c r="D4993" s="11" t="s">
        <v>306</v>
      </c>
      <c r="E4993" s="11"/>
      <c r="F4993" s="11" t="s">
        <v>109</v>
      </c>
      <c r="G4993" s="11" t="s">
        <v>99</v>
      </c>
      <c r="H4993" s="11" t="s">
        <v>7276</v>
      </c>
      <c r="I4993" s="68"/>
      <c r="J4993" s="68"/>
      <c r="K4993" s="68"/>
      <c r="L4993" s="68"/>
      <c r="M4993" s="68" t="s">
        <v>2040</v>
      </c>
      <c r="N4993" s="68" t="s">
        <v>2040</v>
      </c>
      <c r="O4993" s="31" t="s">
        <v>5823</v>
      </c>
      <c r="P4993" s="31">
        <v>0.36</v>
      </c>
    </row>
    <row r="4994" spans="1:16" x14ac:dyDescent="0.35">
      <c r="A4994" s="2" t="s">
        <v>248</v>
      </c>
      <c r="B4994" s="27">
        <v>2</v>
      </c>
      <c r="C4994" s="2" t="s">
        <v>303</v>
      </c>
      <c r="D4994" s="11" t="s">
        <v>306</v>
      </c>
      <c r="E4994" s="11"/>
      <c r="F4994" s="11" t="s">
        <v>109</v>
      </c>
      <c r="G4994" s="11" t="s">
        <v>659</v>
      </c>
      <c r="H4994" s="11" t="s">
        <v>7269</v>
      </c>
      <c r="I4994" s="68"/>
      <c r="J4994" s="68"/>
      <c r="K4994" s="68"/>
      <c r="L4994" s="68"/>
      <c r="M4994" s="68"/>
      <c r="N4994" s="68"/>
      <c r="O4994" s="31" t="s">
        <v>2001</v>
      </c>
      <c r="P4994" s="31">
        <v>1.0589999999999999</v>
      </c>
    </row>
    <row r="4995" spans="1:16" x14ac:dyDescent="0.35">
      <c r="A4995" s="2" t="s">
        <v>248</v>
      </c>
      <c r="B4995" s="27">
        <v>2</v>
      </c>
      <c r="C4995" s="2" t="s">
        <v>303</v>
      </c>
      <c r="D4995" s="11" t="s">
        <v>306</v>
      </c>
      <c r="E4995" s="11"/>
      <c r="F4995" s="11" t="s">
        <v>109</v>
      </c>
      <c r="G4995" s="11" t="s">
        <v>659</v>
      </c>
      <c r="H4995" s="11" t="s">
        <v>7279</v>
      </c>
      <c r="I4995" s="68"/>
      <c r="J4995" s="68"/>
      <c r="K4995" s="68"/>
      <c r="L4995" s="68"/>
      <c r="M4995" s="68" t="s">
        <v>2040</v>
      </c>
      <c r="N4995" s="68"/>
      <c r="O4995" s="31" t="s">
        <v>5824</v>
      </c>
      <c r="P4995" s="31">
        <v>0.84699999999999998</v>
      </c>
    </row>
    <row r="4996" spans="1:16" x14ac:dyDescent="0.35">
      <c r="A4996" s="2" t="s">
        <v>248</v>
      </c>
      <c r="B4996" s="27">
        <v>2</v>
      </c>
      <c r="C4996" s="2" t="s">
        <v>303</v>
      </c>
      <c r="D4996" s="11" t="s">
        <v>306</v>
      </c>
      <c r="E4996" s="11"/>
      <c r="F4996" s="11" t="s">
        <v>109</v>
      </c>
      <c r="G4996" s="11" t="s">
        <v>659</v>
      </c>
      <c r="H4996" s="11" t="s">
        <v>7288</v>
      </c>
      <c r="I4996" s="68"/>
      <c r="J4996" s="68"/>
      <c r="K4996" s="68"/>
      <c r="L4996" s="68"/>
      <c r="M4996" s="68"/>
      <c r="N4996" s="68" t="s">
        <v>2040</v>
      </c>
      <c r="O4996" s="31" t="s">
        <v>5825</v>
      </c>
      <c r="P4996" s="31">
        <v>0.84699999999999998</v>
      </c>
    </row>
    <row r="4997" spans="1:16" x14ac:dyDescent="0.35">
      <c r="A4997" s="2" t="s">
        <v>248</v>
      </c>
      <c r="B4997" s="27">
        <v>2</v>
      </c>
      <c r="C4997" s="2" t="s">
        <v>303</v>
      </c>
      <c r="D4997" s="11" t="s">
        <v>306</v>
      </c>
      <c r="E4997" s="11"/>
      <c r="F4997" s="11" t="s">
        <v>109</v>
      </c>
      <c r="G4997" s="11" t="s">
        <v>659</v>
      </c>
      <c r="H4997" s="11" t="s">
        <v>7276</v>
      </c>
      <c r="I4997" s="68"/>
      <c r="J4997" s="68"/>
      <c r="K4997" s="68"/>
      <c r="L4997" s="68"/>
      <c r="M4997" s="68" t="s">
        <v>2040</v>
      </c>
      <c r="N4997" s="68" t="s">
        <v>2040</v>
      </c>
      <c r="O4997" s="31" t="s">
        <v>5826</v>
      </c>
      <c r="P4997" s="31">
        <v>0.63500000000000001</v>
      </c>
    </row>
    <row r="4998" spans="1:16" x14ac:dyDescent="0.35">
      <c r="A4998" s="2" t="s">
        <v>248</v>
      </c>
      <c r="B4998" s="27">
        <v>2</v>
      </c>
      <c r="C4998" s="2" t="s">
        <v>303</v>
      </c>
      <c r="D4998" s="11" t="s">
        <v>306</v>
      </c>
      <c r="E4998" s="11"/>
      <c r="F4998" s="11" t="s">
        <v>110</v>
      </c>
      <c r="G4998" s="11" t="s">
        <v>99</v>
      </c>
      <c r="H4998" s="11" t="s">
        <v>7269</v>
      </c>
      <c r="I4998" s="68"/>
      <c r="J4998" s="68"/>
      <c r="K4998" s="68"/>
      <c r="L4998" s="68"/>
      <c r="M4998" s="68"/>
      <c r="N4998" s="68"/>
      <c r="O4998" s="31" t="s">
        <v>2002</v>
      </c>
      <c r="P4998" s="31">
        <v>0.95699999999999996</v>
      </c>
    </row>
    <row r="4999" spans="1:16" x14ac:dyDescent="0.35">
      <c r="A4999" s="2" t="s">
        <v>248</v>
      </c>
      <c r="B4999" s="27">
        <v>2</v>
      </c>
      <c r="C4999" s="2" t="s">
        <v>303</v>
      </c>
      <c r="D4999" s="11" t="s">
        <v>306</v>
      </c>
      <c r="E4999" s="11"/>
      <c r="F4999" s="11" t="s">
        <v>110</v>
      </c>
      <c r="G4999" s="11" t="s">
        <v>99</v>
      </c>
      <c r="H4999" s="11" t="s">
        <v>7279</v>
      </c>
      <c r="I4999" s="68"/>
      <c r="J4999" s="68"/>
      <c r="K4999" s="68"/>
      <c r="L4999" s="68"/>
      <c r="M4999" s="68" t="s">
        <v>2040</v>
      </c>
      <c r="N4999" s="68"/>
      <c r="O4999" s="31" t="s">
        <v>5827</v>
      </c>
      <c r="P4999" s="31">
        <v>0.76600000000000001</v>
      </c>
    </row>
    <row r="5000" spans="1:16" x14ac:dyDescent="0.35">
      <c r="A5000" s="2" t="s">
        <v>248</v>
      </c>
      <c r="B5000" s="27">
        <v>2</v>
      </c>
      <c r="C5000" s="2" t="s">
        <v>303</v>
      </c>
      <c r="D5000" s="11" t="s">
        <v>306</v>
      </c>
      <c r="E5000" s="11"/>
      <c r="F5000" s="11" t="s">
        <v>110</v>
      </c>
      <c r="G5000" s="11" t="s">
        <v>99</v>
      </c>
      <c r="H5000" s="11" t="s">
        <v>7288</v>
      </c>
      <c r="I5000" s="68"/>
      <c r="J5000" s="68"/>
      <c r="K5000" s="68"/>
      <c r="L5000" s="68"/>
      <c r="M5000" s="68"/>
      <c r="N5000" s="68" t="s">
        <v>2040</v>
      </c>
      <c r="O5000" s="31" t="s">
        <v>5828</v>
      </c>
      <c r="P5000" s="31">
        <v>0.76600000000000001</v>
      </c>
    </row>
    <row r="5001" spans="1:16" x14ac:dyDescent="0.35">
      <c r="A5001" s="2" t="s">
        <v>248</v>
      </c>
      <c r="B5001" s="27">
        <v>2</v>
      </c>
      <c r="C5001" s="2" t="s">
        <v>303</v>
      </c>
      <c r="D5001" s="11" t="s">
        <v>306</v>
      </c>
      <c r="E5001" s="11"/>
      <c r="F5001" s="11" t="s">
        <v>110</v>
      </c>
      <c r="G5001" s="11" t="s">
        <v>99</v>
      </c>
      <c r="H5001" s="11" t="s">
        <v>7276</v>
      </c>
      <c r="I5001" s="68"/>
      <c r="J5001" s="68"/>
      <c r="K5001" s="68"/>
      <c r="L5001" s="68"/>
      <c r="M5001" s="68" t="s">
        <v>2040</v>
      </c>
      <c r="N5001" s="68" t="s">
        <v>2040</v>
      </c>
      <c r="O5001" s="31" t="s">
        <v>5829</v>
      </c>
      <c r="P5001" s="31">
        <v>0.57399999999999995</v>
      </c>
    </row>
    <row r="5002" spans="1:16" x14ac:dyDescent="0.35">
      <c r="A5002" s="2" t="s">
        <v>248</v>
      </c>
      <c r="B5002" s="27">
        <v>2</v>
      </c>
      <c r="C5002" s="2" t="s">
        <v>303</v>
      </c>
      <c r="D5002" s="11" t="s">
        <v>306</v>
      </c>
      <c r="E5002" s="11"/>
      <c r="F5002" s="11" t="s">
        <v>110</v>
      </c>
      <c r="G5002" s="11" t="s">
        <v>659</v>
      </c>
      <c r="H5002" s="11" t="s">
        <v>7269</v>
      </c>
      <c r="I5002" s="68"/>
      <c r="J5002" s="68"/>
      <c r="K5002" s="68"/>
      <c r="L5002" s="68"/>
      <c r="M5002" s="68"/>
      <c r="N5002" s="68"/>
      <c r="O5002" s="31" t="s">
        <v>2003</v>
      </c>
      <c r="P5002" s="31">
        <v>1.4790000000000001</v>
      </c>
    </row>
    <row r="5003" spans="1:16" x14ac:dyDescent="0.35">
      <c r="A5003" s="2" t="s">
        <v>248</v>
      </c>
      <c r="B5003" s="27">
        <v>2</v>
      </c>
      <c r="C5003" s="2" t="s">
        <v>303</v>
      </c>
      <c r="D5003" s="11" t="s">
        <v>306</v>
      </c>
      <c r="E5003" s="11"/>
      <c r="F5003" s="11" t="s">
        <v>110</v>
      </c>
      <c r="G5003" s="11" t="s">
        <v>659</v>
      </c>
      <c r="H5003" s="11" t="s">
        <v>7279</v>
      </c>
      <c r="I5003" s="68"/>
      <c r="J5003" s="68"/>
      <c r="K5003" s="68"/>
      <c r="L5003" s="68"/>
      <c r="M5003" s="68" t="s">
        <v>2040</v>
      </c>
      <c r="N5003" s="68"/>
      <c r="O5003" s="31" t="s">
        <v>5830</v>
      </c>
      <c r="P5003" s="31">
        <v>1.1830000000000001</v>
      </c>
    </row>
    <row r="5004" spans="1:16" x14ac:dyDescent="0.35">
      <c r="A5004" s="2" t="s">
        <v>248</v>
      </c>
      <c r="B5004" s="27">
        <v>2</v>
      </c>
      <c r="C5004" s="2" t="s">
        <v>303</v>
      </c>
      <c r="D5004" s="11" t="s">
        <v>306</v>
      </c>
      <c r="E5004" s="11"/>
      <c r="F5004" s="11" t="s">
        <v>110</v>
      </c>
      <c r="G5004" s="11" t="s">
        <v>659</v>
      </c>
      <c r="H5004" s="11" t="s">
        <v>7288</v>
      </c>
      <c r="I5004" s="68"/>
      <c r="J5004" s="68"/>
      <c r="K5004" s="68"/>
      <c r="L5004" s="68"/>
      <c r="M5004" s="68"/>
      <c r="N5004" s="68" t="s">
        <v>2040</v>
      </c>
      <c r="O5004" s="31" t="s">
        <v>5831</v>
      </c>
      <c r="P5004" s="31">
        <v>1.1830000000000001</v>
      </c>
    </row>
    <row r="5005" spans="1:16" x14ac:dyDescent="0.35">
      <c r="A5005" s="2" t="s">
        <v>248</v>
      </c>
      <c r="B5005" s="27">
        <v>2</v>
      </c>
      <c r="C5005" s="2" t="s">
        <v>303</v>
      </c>
      <c r="D5005" s="11" t="s">
        <v>306</v>
      </c>
      <c r="E5005" s="11"/>
      <c r="F5005" s="11" t="s">
        <v>110</v>
      </c>
      <c r="G5005" s="11" t="s">
        <v>659</v>
      </c>
      <c r="H5005" s="11" t="s">
        <v>7276</v>
      </c>
      <c r="I5005" s="68"/>
      <c r="J5005" s="68"/>
      <c r="K5005" s="68"/>
      <c r="L5005" s="68"/>
      <c r="M5005" s="68" t="s">
        <v>2040</v>
      </c>
      <c r="N5005" s="68" t="s">
        <v>2040</v>
      </c>
      <c r="O5005" s="31" t="s">
        <v>5832</v>
      </c>
      <c r="P5005" s="31">
        <v>0.88700000000000001</v>
      </c>
    </row>
    <row r="5006" spans="1:16" x14ac:dyDescent="0.35">
      <c r="A5006" s="2" t="s">
        <v>248</v>
      </c>
      <c r="B5006" s="27">
        <v>2</v>
      </c>
      <c r="C5006" s="2" t="s">
        <v>303</v>
      </c>
      <c r="D5006" s="11" t="s">
        <v>306</v>
      </c>
      <c r="E5006" s="11"/>
      <c r="F5006" s="11" t="s">
        <v>111</v>
      </c>
      <c r="G5006" s="11" t="s">
        <v>99</v>
      </c>
      <c r="H5006" s="11" t="s">
        <v>7269</v>
      </c>
      <c r="I5006" s="68"/>
      <c r="J5006" s="68"/>
      <c r="K5006" s="68"/>
      <c r="L5006" s="68"/>
      <c r="M5006" s="68"/>
      <c r="N5006" s="68"/>
      <c r="O5006" s="31" t="s">
        <v>2004</v>
      </c>
      <c r="P5006" s="31">
        <v>1.05</v>
      </c>
    </row>
    <row r="5007" spans="1:16" x14ac:dyDescent="0.35">
      <c r="A5007" s="2" t="s">
        <v>248</v>
      </c>
      <c r="B5007" s="27">
        <v>2</v>
      </c>
      <c r="C5007" s="2" t="s">
        <v>303</v>
      </c>
      <c r="D5007" s="11" t="s">
        <v>306</v>
      </c>
      <c r="E5007" s="11"/>
      <c r="F5007" s="11" t="s">
        <v>111</v>
      </c>
      <c r="G5007" s="11" t="s">
        <v>99</v>
      </c>
      <c r="H5007" s="11" t="s">
        <v>7279</v>
      </c>
      <c r="I5007" s="68"/>
      <c r="J5007" s="68"/>
      <c r="K5007" s="68"/>
      <c r="L5007" s="68"/>
      <c r="M5007" s="68" t="s">
        <v>2040</v>
      </c>
      <c r="N5007" s="68"/>
      <c r="O5007" s="31" t="s">
        <v>5833</v>
      </c>
      <c r="P5007" s="31">
        <v>0.84</v>
      </c>
    </row>
    <row r="5008" spans="1:16" x14ac:dyDescent="0.35">
      <c r="A5008" s="2" t="s">
        <v>248</v>
      </c>
      <c r="B5008" s="27">
        <v>2</v>
      </c>
      <c r="C5008" s="2" t="s">
        <v>303</v>
      </c>
      <c r="D5008" s="11" t="s">
        <v>306</v>
      </c>
      <c r="E5008" s="11"/>
      <c r="F5008" s="11" t="s">
        <v>111</v>
      </c>
      <c r="G5008" s="11" t="s">
        <v>99</v>
      </c>
      <c r="H5008" s="11" t="s">
        <v>7288</v>
      </c>
      <c r="I5008" s="68"/>
      <c r="J5008" s="68"/>
      <c r="K5008" s="68"/>
      <c r="L5008" s="68"/>
      <c r="M5008" s="68"/>
      <c r="N5008" s="68" t="s">
        <v>2040</v>
      </c>
      <c r="O5008" s="31" t="s">
        <v>5834</v>
      </c>
      <c r="P5008" s="31">
        <v>0.84</v>
      </c>
    </row>
    <row r="5009" spans="1:16" x14ac:dyDescent="0.35">
      <c r="A5009" s="2" t="s">
        <v>248</v>
      </c>
      <c r="B5009" s="27">
        <v>2</v>
      </c>
      <c r="C5009" s="2" t="s">
        <v>303</v>
      </c>
      <c r="D5009" s="11" t="s">
        <v>306</v>
      </c>
      <c r="E5009" s="11"/>
      <c r="F5009" s="11" t="s">
        <v>111</v>
      </c>
      <c r="G5009" s="11" t="s">
        <v>99</v>
      </c>
      <c r="H5009" s="11" t="s">
        <v>7276</v>
      </c>
      <c r="I5009" s="68"/>
      <c r="J5009" s="68"/>
      <c r="K5009" s="68"/>
      <c r="L5009" s="68"/>
      <c r="M5009" s="68" t="s">
        <v>2040</v>
      </c>
      <c r="N5009" s="68" t="s">
        <v>2040</v>
      </c>
      <c r="O5009" s="31" t="s">
        <v>5835</v>
      </c>
      <c r="P5009" s="31">
        <v>0.63</v>
      </c>
    </row>
    <row r="5010" spans="1:16" x14ac:dyDescent="0.35">
      <c r="A5010" s="2" t="s">
        <v>248</v>
      </c>
      <c r="B5010" s="27">
        <v>2</v>
      </c>
      <c r="C5010" s="2" t="s">
        <v>303</v>
      </c>
      <c r="D5010" s="11" t="s">
        <v>306</v>
      </c>
      <c r="E5010" s="11"/>
      <c r="F5010" s="11" t="s">
        <v>111</v>
      </c>
      <c r="G5010" s="11" t="s">
        <v>659</v>
      </c>
      <c r="H5010" s="11" t="s">
        <v>7269</v>
      </c>
      <c r="I5010" s="68"/>
      <c r="J5010" s="68"/>
      <c r="K5010" s="68"/>
      <c r="L5010" s="68"/>
      <c r="M5010" s="68"/>
      <c r="N5010" s="68"/>
      <c r="O5010" s="31" t="s">
        <v>2005</v>
      </c>
      <c r="P5010" s="31">
        <v>1.9139999999999999</v>
      </c>
    </row>
    <row r="5011" spans="1:16" x14ac:dyDescent="0.35">
      <c r="A5011" s="2" t="s">
        <v>248</v>
      </c>
      <c r="B5011" s="27">
        <v>2</v>
      </c>
      <c r="C5011" s="2" t="s">
        <v>303</v>
      </c>
      <c r="D5011" s="11" t="s">
        <v>306</v>
      </c>
      <c r="E5011" s="11"/>
      <c r="F5011" s="11" t="s">
        <v>111</v>
      </c>
      <c r="G5011" s="11" t="s">
        <v>659</v>
      </c>
      <c r="H5011" s="11" t="s">
        <v>7279</v>
      </c>
      <c r="I5011" s="68"/>
      <c r="J5011" s="68"/>
      <c r="K5011" s="68"/>
      <c r="L5011" s="68"/>
      <c r="M5011" s="68" t="s">
        <v>2040</v>
      </c>
      <c r="N5011" s="68"/>
      <c r="O5011" s="31" t="s">
        <v>5836</v>
      </c>
      <c r="P5011" s="31">
        <v>1.5309999999999999</v>
      </c>
    </row>
    <row r="5012" spans="1:16" x14ac:dyDescent="0.35">
      <c r="A5012" s="2" t="s">
        <v>248</v>
      </c>
      <c r="B5012" s="27">
        <v>2</v>
      </c>
      <c r="C5012" s="2" t="s">
        <v>303</v>
      </c>
      <c r="D5012" s="11" t="s">
        <v>306</v>
      </c>
      <c r="E5012" s="11"/>
      <c r="F5012" s="11" t="s">
        <v>111</v>
      </c>
      <c r="G5012" s="11" t="s">
        <v>659</v>
      </c>
      <c r="H5012" s="11" t="s">
        <v>7288</v>
      </c>
      <c r="I5012" s="68"/>
      <c r="J5012" s="68"/>
      <c r="K5012" s="68"/>
      <c r="L5012" s="68"/>
      <c r="M5012" s="68"/>
      <c r="N5012" s="68" t="s">
        <v>2040</v>
      </c>
      <c r="O5012" s="31" t="s">
        <v>5837</v>
      </c>
      <c r="P5012" s="31">
        <v>1.5309999999999999</v>
      </c>
    </row>
    <row r="5013" spans="1:16" x14ac:dyDescent="0.35">
      <c r="A5013" s="2" t="s">
        <v>248</v>
      </c>
      <c r="B5013" s="27">
        <v>2</v>
      </c>
      <c r="C5013" s="2" t="s">
        <v>303</v>
      </c>
      <c r="D5013" s="11" t="s">
        <v>306</v>
      </c>
      <c r="E5013" s="11"/>
      <c r="F5013" s="11" t="s">
        <v>111</v>
      </c>
      <c r="G5013" s="11" t="s">
        <v>659</v>
      </c>
      <c r="H5013" s="11" t="s">
        <v>7276</v>
      </c>
      <c r="I5013" s="68"/>
      <c r="J5013" s="68"/>
      <c r="K5013" s="68"/>
      <c r="L5013" s="68"/>
      <c r="M5013" s="68" t="s">
        <v>2040</v>
      </c>
      <c r="N5013" s="68" t="s">
        <v>2040</v>
      </c>
      <c r="O5013" s="31" t="s">
        <v>5838</v>
      </c>
      <c r="P5013" s="31">
        <v>1.1479999999999999</v>
      </c>
    </row>
    <row r="5014" spans="1:16" x14ac:dyDescent="0.35">
      <c r="A5014" s="2" t="s">
        <v>248</v>
      </c>
      <c r="B5014" s="27">
        <v>2</v>
      </c>
      <c r="C5014" s="2" t="s">
        <v>303</v>
      </c>
      <c r="D5014" s="11" t="s">
        <v>306</v>
      </c>
      <c r="E5014" s="11"/>
      <c r="F5014" s="11" t="s">
        <v>112</v>
      </c>
      <c r="G5014" s="11" t="s">
        <v>99</v>
      </c>
      <c r="H5014" s="11" t="s">
        <v>7269</v>
      </c>
      <c r="I5014" s="68"/>
      <c r="J5014" s="68"/>
      <c r="K5014" s="68"/>
      <c r="L5014" s="68"/>
      <c r="M5014" s="68"/>
      <c r="N5014" s="68"/>
      <c r="O5014" s="31" t="s">
        <v>2006</v>
      </c>
      <c r="P5014" s="31">
        <v>1.05</v>
      </c>
    </row>
    <row r="5015" spans="1:16" x14ac:dyDescent="0.35">
      <c r="A5015" s="2" t="s">
        <v>248</v>
      </c>
      <c r="B5015" s="27">
        <v>2</v>
      </c>
      <c r="C5015" s="2" t="s">
        <v>303</v>
      </c>
      <c r="D5015" s="11" t="s">
        <v>306</v>
      </c>
      <c r="E5015" s="11"/>
      <c r="F5015" s="11" t="s">
        <v>112</v>
      </c>
      <c r="G5015" s="11" t="s">
        <v>99</v>
      </c>
      <c r="H5015" s="11" t="s">
        <v>7279</v>
      </c>
      <c r="I5015" s="68"/>
      <c r="J5015" s="68"/>
      <c r="K5015" s="68"/>
      <c r="L5015" s="68"/>
      <c r="M5015" s="68" t="s">
        <v>2040</v>
      </c>
      <c r="N5015" s="68"/>
      <c r="O5015" s="31" t="s">
        <v>5839</v>
      </c>
      <c r="P5015" s="31">
        <v>0.84</v>
      </c>
    </row>
    <row r="5016" spans="1:16" x14ac:dyDescent="0.35">
      <c r="A5016" s="2" t="s">
        <v>248</v>
      </c>
      <c r="B5016" s="27">
        <v>2</v>
      </c>
      <c r="C5016" s="2" t="s">
        <v>303</v>
      </c>
      <c r="D5016" s="11" t="s">
        <v>306</v>
      </c>
      <c r="E5016" s="11"/>
      <c r="F5016" s="11" t="s">
        <v>112</v>
      </c>
      <c r="G5016" s="11" t="s">
        <v>99</v>
      </c>
      <c r="H5016" s="11" t="s">
        <v>7288</v>
      </c>
      <c r="I5016" s="68"/>
      <c r="J5016" s="68"/>
      <c r="K5016" s="68"/>
      <c r="L5016" s="68"/>
      <c r="M5016" s="68"/>
      <c r="N5016" s="68" t="s">
        <v>2040</v>
      </c>
      <c r="O5016" s="31" t="s">
        <v>5840</v>
      </c>
      <c r="P5016" s="31">
        <v>0.84</v>
      </c>
    </row>
    <row r="5017" spans="1:16" x14ac:dyDescent="0.35">
      <c r="A5017" s="2" t="s">
        <v>248</v>
      </c>
      <c r="B5017" s="27">
        <v>2</v>
      </c>
      <c r="C5017" s="2" t="s">
        <v>303</v>
      </c>
      <c r="D5017" s="11" t="s">
        <v>306</v>
      </c>
      <c r="E5017" s="11"/>
      <c r="F5017" s="11" t="s">
        <v>112</v>
      </c>
      <c r="G5017" s="11" t="s">
        <v>99</v>
      </c>
      <c r="H5017" s="11" t="s">
        <v>7276</v>
      </c>
      <c r="I5017" s="68"/>
      <c r="J5017" s="68"/>
      <c r="K5017" s="68"/>
      <c r="L5017" s="68"/>
      <c r="M5017" s="68" t="s">
        <v>2040</v>
      </c>
      <c r="N5017" s="68" t="s">
        <v>2040</v>
      </c>
      <c r="O5017" s="31" t="s">
        <v>5841</v>
      </c>
      <c r="P5017" s="31">
        <v>0.63</v>
      </c>
    </row>
    <row r="5018" spans="1:16" x14ac:dyDescent="0.35">
      <c r="A5018" s="2" t="s">
        <v>248</v>
      </c>
      <c r="B5018" s="27">
        <v>2</v>
      </c>
      <c r="C5018" s="2" t="s">
        <v>303</v>
      </c>
      <c r="D5018" s="11" t="s">
        <v>306</v>
      </c>
      <c r="E5018" s="11"/>
      <c r="F5018" s="11" t="s">
        <v>112</v>
      </c>
      <c r="G5018" s="11" t="s">
        <v>659</v>
      </c>
      <c r="H5018" s="11" t="s">
        <v>7269</v>
      </c>
      <c r="I5018" s="68"/>
      <c r="J5018" s="68"/>
      <c r="K5018" s="68"/>
      <c r="L5018" s="68"/>
      <c r="M5018" s="68"/>
      <c r="N5018" s="68"/>
      <c r="O5018" s="31" t="s">
        <v>2007</v>
      </c>
      <c r="P5018" s="31">
        <v>2.117</v>
      </c>
    </row>
    <row r="5019" spans="1:16" x14ac:dyDescent="0.35">
      <c r="A5019" s="2" t="s">
        <v>248</v>
      </c>
      <c r="B5019" s="27">
        <v>2</v>
      </c>
      <c r="C5019" s="2" t="s">
        <v>303</v>
      </c>
      <c r="D5019" s="11" t="s">
        <v>306</v>
      </c>
      <c r="E5019" s="11"/>
      <c r="F5019" s="11" t="s">
        <v>112</v>
      </c>
      <c r="G5019" s="11" t="s">
        <v>659</v>
      </c>
      <c r="H5019" s="11" t="s">
        <v>7279</v>
      </c>
      <c r="I5019" s="68"/>
      <c r="J5019" s="68"/>
      <c r="K5019" s="68"/>
      <c r="L5019" s="68"/>
      <c r="M5019" s="68" t="s">
        <v>2040</v>
      </c>
      <c r="N5019" s="68"/>
      <c r="O5019" s="31" t="s">
        <v>5842</v>
      </c>
      <c r="P5019" s="31">
        <v>1.694</v>
      </c>
    </row>
    <row r="5020" spans="1:16" x14ac:dyDescent="0.35">
      <c r="A5020" s="2" t="s">
        <v>248</v>
      </c>
      <c r="B5020" s="27">
        <v>2</v>
      </c>
      <c r="C5020" s="2" t="s">
        <v>303</v>
      </c>
      <c r="D5020" s="11" t="s">
        <v>306</v>
      </c>
      <c r="E5020" s="11"/>
      <c r="F5020" s="11" t="s">
        <v>112</v>
      </c>
      <c r="G5020" s="11" t="s">
        <v>659</v>
      </c>
      <c r="H5020" s="11" t="s">
        <v>7288</v>
      </c>
      <c r="I5020" s="68"/>
      <c r="J5020" s="68"/>
      <c r="K5020" s="68"/>
      <c r="L5020" s="68"/>
      <c r="M5020" s="68"/>
      <c r="N5020" s="68" t="s">
        <v>2040</v>
      </c>
      <c r="O5020" s="31" t="s">
        <v>5843</v>
      </c>
      <c r="P5020" s="31">
        <v>1.694</v>
      </c>
    </row>
    <row r="5021" spans="1:16" x14ac:dyDescent="0.35">
      <c r="A5021" s="2" t="s">
        <v>248</v>
      </c>
      <c r="B5021" s="27">
        <v>2</v>
      </c>
      <c r="C5021" s="2" t="s">
        <v>303</v>
      </c>
      <c r="D5021" s="11" t="s">
        <v>306</v>
      </c>
      <c r="E5021" s="11"/>
      <c r="F5021" s="11" t="s">
        <v>112</v>
      </c>
      <c r="G5021" s="11" t="s">
        <v>659</v>
      </c>
      <c r="H5021" s="11" t="s">
        <v>7276</v>
      </c>
      <c r="I5021" s="68"/>
      <c r="J5021" s="68"/>
      <c r="K5021" s="68"/>
      <c r="L5021" s="68"/>
      <c r="M5021" s="68" t="s">
        <v>2040</v>
      </c>
      <c r="N5021" s="68" t="s">
        <v>2040</v>
      </c>
      <c r="O5021" s="31" t="s">
        <v>5844</v>
      </c>
      <c r="P5021" s="31">
        <v>1.27</v>
      </c>
    </row>
    <row r="5022" spans="1:16" x14ac:dyDescent="0.35">
      <c r="A5022" s="2" t="s">
        <v>248</v>
      </c>
      <c r="B5022" s="27">
        <v>2</v>
      </c>
      <c r="C5022" s="2" t="s">
        <v>303</v>
      </c>
      <c r="D5022" s="11" t="s">
        <v>306</v>
      </c>
      <c r="E5022" s="11"/>
      <c r="F5022" s="11" t="s">
        <v>113</v>
      </c>
      <c r="G5022" s="11" t="s">
        <v>99</v>
      </c>
      <c r="H5022" s="11" t="s">
        <v>7269</v>
      </c>
      <c r="I5022" s="68"/>
      <c r="J5022" s="68"/>
      <c r="K5022" s="68"/>
      <c r="L5022" s="68"/>
      <c r="M5022" s="68"/>
      <c r="N5022" s="68"/>
      <c r="O5022" s="31" t="s">
        <v>2008</v>
      </c>
      <c r="P5022" s="31">
        <v>1.9139999999999999</v>
      </c>
    </row>
    <row r="5023" spans="1:16" x14ac:dyDescent="0.35">
      <c r="A5023" s="2" t="s">
        <v>248</v>
      </c>
      <c r="B5023" s="27">
        <v>2</v>
      </c>
      <c r="C5023" s="2" t="s">
        <v>303</v>
      </c>
      <c r="D5023" s="11" t="s">
        <v>306</v>
      </c>
      <c r="E5023" s="11"/>
      <c r="F5023" s="11" t="s">
        <v>113</v>
      </c>
      <c r="G5023" s="11" t="s">
        <v>99</v>
      </c>
      <c r="H5023" s="11" t="s">
        <v>7279</v>
      </c>
      <c r="I5023" s="68"/>
      <c r="J5023" s="68"/>
      <c r="K5023" s="68"/>
      <c r="L5023" s="68"/>
      <c r="M5023" s="68" t="s">
        <v>2040</v>
      </c>
      <c r="N5023" s="68"/>
      <c r="O5023" s="31" t="s">
        <v>5845</v>
      </c>
      <c r="P5023" s="31">
        <v>1.5309999999999999</v>
      </c>
    </row>
    <row r="5024" spans="1:16" x14ac:dyDescent="0.35">
      <c r="A5024" s="2" t="s">
        <v>248</v>
      </c>
      <c r="B5024" s="27">
        <v>2</v>
      </c>
      <c r="C5024" s="2" t="s">
        <v>303</v>
      </c>
      <c r="D5024" s="11" t="s">
        <v>306</v>
      </c>
      <c r="E5024" s="11"/>
      <c r="F5024" s="11" t="s">
        <v>113</v>
      </c>
      <c r="G5024" s="11" t="s">
        <v>99</v>
      </c>
      <c r="H5024" s="11" t="s">
        <v>7288</v>
      </c>
      <c r="I5024" s="68"/>
      <c r="J5024" s="68"/>
      <c r="K5024" s="68"/>
      <c r="L5024" s="68"/>
      <c r="M5024" s="68"/>
      <c r="N5024" s="68" t="s">
        <v>2040</v>
      </c>
      <c r="O5024" s="31" t="s">
        <v>5846</v>
      </c>
      <c r="P5024" s="31">
        <v>1.5309999999999999</v>
      </c>
    </row>
    <row r="5025" spans="1:16" x14ac:dyDescent="0.35">
      <c r="A5025" s="2" t="s">
        <v>248</v>
      </c>
      <c r="B5025" s="27">
        <v>2</v>
      </c>
      <c r="C5025" s="2" t="s">
        <v>303</v>
      </c>
      <c r="D5025" s="11" t="s">
        <v>306</v>
      </c>
      <c r="E5025" s="11"/>
      <c r="F5025" s="11" t="s">
        <v>113</v>
      </c>
      <c r="G5025" s="11" t="s">
        <v>99</v>
      </c>
      <c r="H5025" s="11" t="s">
        <v>7276</v>
      </c>
      <c r="I5025" s="68"/>
      <c r="J5025" s="68"/>
      <c r="K5025" s="68"/>
      <c r="L5025" s="68"/>
      <c r="M5025" s="68" t="s">
        <v>2040</v>
      </c>
      <c r="N5025" s="68" t="s">
        <v>2040</v>
      </c>
      <c r="O5025" s="31" t="s">
        <v>5847</v>
      </c>
      <c r="P5025" s="31">
        <v>1.1479999999999999</v>
      </c>
    </row>
    <row r="5026" spans="1:16" x14ac:dyDescent="0.35">
      <c r="A5026" s="2" t="s">
        <v>248</v>
      </c>
      <c r="B5026" s="27">
        <v>2</v>
      </c>
      <c r="C5026" s="2" t="s">
        <v>303</v>
      </c>
      <c r="D5026" s="11" t="s">
        <v>306</v>
      </c>
      <c r="E5026" s="11"/>
      <c r="F5026" s="11" t="s">
        <v>113</v>
      </c>
      <c r="G5026" s="11" t="s">
        <v>659</v>
      </c>
      <c r="H5026" s="11" t="s">
        <v>7269</v>
      </c>
      <c r="I5026" s="68"/>
      <c r="J5026" s="68"/>
      <c r="K5026" s="68"/>
      <c r="L5026" s="68"/>
      <c r="M5026" s="68"/>
      <c r="N5026" s="68"/>
      <c r="O5026" s="31" t="s">
        <v>2009</v>
      </c>
      <c r="P5026" s="31">
        <v>2.5379999999999998</v>
      </c>
    </row>
    <row r="5027" spans="1:16" x14ac:dyDescent="0.35">
      <c r="A5027" s="2" t="s">
        <v>248</v>
      </c>
      <c r="B5027" s="27">
        <v>2</v>
      </c>
      <c r="C5027" s="2" t="s">
        <v>303</v>
      </c>
      <c r="D5027" s="11" t="s">
        <v>306</v>
      </c>
      <c r="E5027" s="11"/>
      <c r="F5027" s="11" t="s">
        <v>113</v>
      </c>
      <c r="G5027" s="11" t="s">
        <v>659</v>
      </c>
      <c r="H5027" s="11" t="s">
        <v>7279</v>
      </c>
      <c r="I5027" s="68"/>
      <c r="J5027" s="68"/>
      <c r="K5027" s="68"/>
      <c r="L5027" s="68"/>
      <c r="M5027" s="68" t="s">
        <v>2040</v>
      </c>
      <c r="N5027" s="68"/>
      <c r="O5027" s="31" t="s">
        <v>5848</v>
      </c>
      <c r="P5027" s="31">
        <v>2.0299999999999998</v>
      </c>
    </row>
    <row r="5028" spans="1:16" x14ac:dyDescent="0.35">
      <c r="A5028" s="2" t="s">
        <v>248</v>
      </c>
      <c r="B5028" s="27">
        <v>2</v>
      </c>
      <c r="C5028" s="2" t="s">
        <v>303</v>
      </c>
      <c r="D5028" s="11" t="s">
        <v>306</v>
      </c>
      <c r="E5028" s="11"/>
      <c r="F5028" s="11" t="s">
        <v>113</v>
      </c>
      <c r="G5028" s="11" t="s">
        <v>659</v>
      </c>
      <c r="H5028" s="11" t="s">
        <v>7288</v>
      </c>
      <c r="I5028" s="68"/>
      <c r="J5028" s="68"/>
      <c r="K5028" s="68"/>
      <c r="L5028" s="68"/>
      <c r="M5028" s="68"/>
      <c r="N5028" s="68" t="s">
        <v>2040</v>
      </c>
      <c r="O5028" s="31" t="s">
        <v>5849</v>
      </c>
      <c r="P5028" s="31">
        <v>2.0299999999999998</v>
      </c>
    </row>
    <row r="5029" spans="1:16" x14ac:dyDescent="0.35">
      <c r="A5029" s="2" t="s">
        <v>248</v>
      </c>
      <c r="B5029" s="27">
        <v>2</v>
      </c>
      <c r="C5029" s="2" t="s">
        <v>303</v>
      </c>
      <c r="D5029" s="11" t="s">
        <v>306</v>
      </c>
      <c r="E5029" s="11"/>
      <c r="F5029" s="11" t="s">
        <v>113</v>
      </c>
      <c r="G5029" s="11" t="s">
        <v>659</v>
      </c>
      <c r="H5029" s="11" t="s">
        <v>7276</v>
      </c>
      <c r="I5029" s="68"/>
      <c r="J5029" s="68"/>
      <c r="K5029" s="68"/>
      <c r="L5029" s="68"/>
      <c r="M5029" s="68" t="s">
        <v>2040</v>
      </c>
      <c r="N5029" s="68" t="s">
        <v>2040</v>
      </c>
      <c r="O5029" s="31" t="s">
        <v>5850</v>
      </c>
      <c r="P5029" s="31">
        <v>1.5229999999999999</v>
      </c>
    </row>
    <row r="5030" spans="1:16" x14ac:dyDescent="0.35">
      <c r="A5030" s="2" t="s">
        <v>248</v>
      </c>
      <c r="B5030" s="27">
        <v>2</v>
      </c>
      <c r="C5030" s="2" t="s">
        <v>303</v>
      </c>
      <c r="D5030" s="11" t="s">
        <v>306</v>
      </c>
      <c r="E5030" s="11"/>
      <c r="F5030" s="11" t="s">
        <v>114</v>
      </c>
      <c r="G5030" s="11" t="s">
        <v>99</v>
      </c>
      <c r="H5030" s="11" t="s">
        <v>7269</v>
      </c>
      <c r="I5030" s="68"/>
      <c r="J5030" s="68"/>
      <c r="K5030" s="68"/>
      <c r="L5030" s="68"/>
      <c r="M5030" s="68"/>
      <c r="N5030" s="68"/>
      <c r="O5030" s="31" t="s">
        <v>2010</v>
      </c>
      <c r="P5030" s="31">
        <v>1.9139999999999999</v>
      </c>
    </row>
    <row r="5031" spans="1:16" x14ac:dyDescent="0.35">
      <c r="A5031" s="2" t="s">
        <v>248</v>
      </c>
      <c r="B5031" s="27">
        <v>2</v>
      </c>
      <c r="C5031" s="2" t="s">
        <v>303</v>
      </c>
      <c r="D5031" s="11" t="s">
        <v>306</v>
      </c>
      <c r="E5031" s="11"/>
      <c r="F5031" s="11" t="s">
        <v>114</v>
      </c>
      <c r="G5031" s="11" t="s">
        <v>99</v>
      </c>
      <c r="H5031" s="11" t="s">
        <v>7279</v>
      </c>
      <c r="I5031" s="68"/>
      <c r="J5031" s="68"/>
      <c r="K5031" s="68"/>
      <c r="L5031" s="68"/>
      <c r="M5031" s="68" t="s">
        <v>2040</v>
      </c>
      <c r="N5031" s="68"/>
      <c r="O5031" s="31" t="s">
        <v>5851</v>
      </c>
      <c r="P5031" s="31">
        <v>1.5309999999999999</v>
      </c>
    </row>
    <row r="5032" spans="1:16" x14ac:dyDescent="0.35">
      <c r="A5032" s="2" t="s">
        <v>248</v>
      </c>
      <c r="B5032" s="27">
        <v>2</v>
      </c>
      <c r="C5032" s="2" t="s">
        <v>303</v>
      </c>
      <c r="D5032" s="11" t="s">
        <v>306</v>
      </c>
      <c r="E5032" s="11"/>
      <c r="F5032" s="11" t="s">
        <v>114</v>
      </c>
      <c r="G5032" s="11" t="s">
        <v>99</v>
      </c>
      <c r="H5032" s="11" t="s">
        <v>7288</v>
      </c>
      <c r="I5032" s="68"/>
      <c r="J5032" s="68"/>
      <c r="K5032" s="68"/>
      <c r="L5032" s="68"/>
      <c r="M5032" s="68"/>
      <c r="N5032" s="68" t="s">
        <v>2040</v>
      </c>
      <c r="O5032" s="31" t="s">
        <v>5852</v>
      </c>
      <c r="P5032" s="31">
        <v>1.5309999999999999</v>
      </c>
    </row>
    <row r="5033" spans="1:16" x14ac:dyDescent="0.35">
      <c r="A5033" s="2" t="s">
        <v>248</v>
      </c>
      <c r="B5033" s="27">
        <v>2</v>
      </c>
      <c r="C5033" s="2" t="s">
        <v>303</v>
      </c>
      <c r="D5033" s="11" t="s">
        <v>306</v>
      </c>
      <c r="E5033" s="11"/>
      <c r="F5033" s="11" t="s">
        <v>114</v>
      </c>
      <c r="G5033" s="11" t="s">
        <v>99</v>
      </c>
      <c r="H5033" s="11" t="s">
        <v>7276</v>
      </c>
      <c r="I5033" s="68"/>
      <c r="J5033" s="68"/>
      <c r="K5033" s="68"/>
      <c r="L5033" s="68"/>
      <c r="M5033" s="68" t="s">
        <v>2040</v>
      </c>
      <c r="N5033" s="68" t="s">
        <v>2040</v>
      </c>
      <c r="O5033" s="31" t="s">
        <v>5853</v>
      </c>
      <c r="P5033" s="31">
        <v>1.1479999999999999</v>
      </c>
    </row>
    <row r="5034" spans="1:16" x14ac:dyDescent="0.35">
      <c r="A5034" s="2" t="s">
        <v>248</v>
      </c>
      <c r="B5034" s="27">
        <v>2</v>
      </c>
      <c r="C5034" s="2" t="s">
        <v>303</v>
      </c>
      <c r="D5034" s="11" t="s">
        <v>306</v>
      </c>
      <c r="E5034" s="11"/>
      <c r="F5034" s="11" t="s">
        <v>114</v>
      </c>
      <c r="G5034" s="11" t="s">
        <v>659</v>
      </c>
      <c r="H5034" s="11" t="s">
        <v>7269</v>
      </c>
      <c r="I5034" s="68"/>
      <c r="J5034" s="68"/>
      <c r="K5034" s="68"/>
      <c r="L5034" s="68"/>
      <c r="M5034" s="68"/>
      <c r="N5034" s="68"/>
      <c r="O5034" s="31" t="s">
        <v>2011</v>
      </c>
      <c r="P5034" s="31">
        <v>2.9729999999999999</v>
      </c>
    </row>
    <row r="5035" spans="1:16" x14ac:dyDescent="0.35">
      <c r="A5035" s="2" t="s">
        <v>248</v>
      </c>
      <c r="B5035" s="27">
        <v>2</v>
      </c>
      <c r="C5035" s="2" t="s">
        <v>303</v>
      </c>
      <c r="D5035" s="11" t="s">
        <v>306</v>
      </c>
      <c r="E5035" s="11"/>
      <c r="F5035" s="11" t="s">
        <v>114</v>
      </c>
      <c r="G5035" s="11" t="s">
        <v>659</v>
      </c>
      <c r="H5035" s="11" t="s">
        <v>7279</v>
      </c>
      <c r="I5035" s="68"/>
      <c r="J5035" s="68"/>
      <c r="K5035" s="68"/>
      <c r="L5035" s="68"/>
      <c r="M5035" s="68" t="s">
        <v>2040</v>
      </c>
      <c r="N5035" s="68"/>
      <c r="O5035" s="31" t="s">
        <v>5854</v>
      </c>
      <c r="P5035" s="31">
        <v>2.3780000000000001</v>
      </c>
    </row>
    <row r="5036" spans="1:16" x14ac:dyDescent="0.35">
      <c r="A5036" s="2" t="s">
        <v>248</v>
      </c>
      <c r="B5036" s="27">
        <v>2</v>
      </c>
      <c r="C5036" s="2" t="s">
        <v>303</v>
      </c>
      <c r="D5036" s="11" t="s">
        <v>306</v>
      </c>
      <c r="E5036" s="11"/>
      <c r="F5036" s="11" t="s">
        <v>114</v>
      </c>
      <c r="G5036" s="11" t="s">
        <v>659</v>
      </c>
      <c r="H5036" s="11" t="s">
        <v>7288</v>
      </c>
      <c r="I5036" s="68"/>
      <c r="J5036" s="68"/>
      <c r="K5036" s="68"/>
      <c r="L5036" s="68"/>
      <c r="M5036" s="68"/>
      <c r="N5036" s="68" t="s">
        <v>2040</v>
      </c>
      <c r="O5036" s="31" t="s">
        <v>5855</v>
      </c>
      <c r="P5036" s="31">
        <v>2.3780000000000001</v>
      </c>
    </row>
    <row r="5037" spans="1:16" x14ac:dyDescent="0.35">
      <c r="A5037" s="2" t="s">
        <v>248</v>
      </c>
      <c r="B5037" s="27">
        <v>2</v>
      </c>
      <c r="C5037" s="2" t="s">
        <v>303</v>
      </c>
      <c r="D5037" s="11" t="s">
        <v>306</v>
      </c>
      <c r="E5037" s="11"/>
      <c r="F5037" s="11" t="s">
        <v>114</v>
      </c>
      <c r="G5037" s="11" t="s">
        <v>659</v>
      </c>
      <c r="H5037" s="11" t="s">
        <v>7276</v>
      </c>
      <c r="I5037" s="68"/>
      <c r="J5037" s="68"/>
      <c r="K5037" s="68"/>
      <c r="L5037" s="68"/>
      <c r="M5037" s="68" t="s">
        <v>2040</v>
      </c>
      <c r="N5037" s="68" t="s">
        <v>2040</v>
      </c>
      <c r="O5037" s="31" t="s">
        <v>5856</v>
      </c>
      <c r="P5037" s="31">
        <v>1.784</v>
      </c>
    </row>
    <row r="5038" spans="1:16" x14ac:dyDescent="0.35">
      <c r="A5038" s="2" t="s">
        <v>248</v>
      </c>
      <c r="B5038" s="27">
        <v>2</v>
      </c>
      <c r="C5038" s="2" t="s">
        <v>303</v>
      </c>
      <c r="D5038" s="11" t="s">
        <v>306</v>
      </c>
      <c r="E5038" s="11"/>
      <c r="F5038" s="11" t="s">
        <v>102</v>
      </c>
      <c r="G5038" s="11" t="s">
        <v>99</v>
      </c>
      <c r="H5038" s="11" t="s">
        <v>7269</v>
      </c>
      <c r="I5038" s="68"/>
      <c r="J5038" s="68"/>
      <c r="K5038" s="68"/>
      <c r="L5038" s="68"/>
      <c r="M5038" s="68"/>
      <c r="N5038" s="68"/>
      <c r="O5038" s="31" t="s">
        <v>2012</v>
      </c>
      <c r="P5038" s="31">
        <v>2.5489999999999999</v>
      </c>
    </row>
    <row r="5039" spans="1:16" x14ac:dyDescent="0.35">
      <c r="A5039" s="2" t="s">
        <v>248</v>
      </c>
      <c r="B5039" s="27">
        <v>2</v>
      </c>
      <c r="C5039" s="2" t="s">
        <v>303</v>
      </c>
      <c r="D5039" s="11" t="s">
        <v>306</v>
      </c>
      <c r="E5039" s="11"/>
      <c r="F5039" s="11" t="s">
        <v>102</v>
      </c>
      <c r="G5039" s="11" t="s">
        <v>99</v>
      </c>
      <c r="H5039" s="11" t="s">
        <v>7279</v>
      </c>
      <c r="I5039" s="68"/>
      <c r="J5039" s="68"/>
      <c r="K5039" s="68"/>
      <c r="L5039" s="68"/>
      <c r="M5039" s="68" t="s">
        <v>2040</v>
      </c>
      <c r="N5039" s="68"/>
      <c r="O5039" s="31" t="s">
        <v>5857</v>
      </c>
      <c r="P5039" s="31">
        <v>2.0390000000000001</v>
      </c>
    </row>
    <row r="5040" spans="1:16" x14ac:dyDescent="0.35">
      <c r="A5040" s="2" t="s">
        <v>248</v>
      </c>
      <c r="B5040" s="27">
        <v>2</v>
      </c>
      <c r="C5040" s="2" t="s">
        <v>303</v>
      </c>
      <c r="D5040" s="11" t="s">
        <v>306</v>
      </c>
      <c r="E5040" s="11"/>
      <c r="F5040" s="11" t="s">
        <v>102</v>
      </c>
      <c r="G5040" s="11" t="s">
        <v>99</v>
      </c>
      <c r="H5040" s="11" t="s">
        <v>7288</v>
      </c>
      <c r="I5040" s="68"/>
      <c r="J5040" s="68"/>
      <c r="K5040" s="68"/>
      <c r="L5040" s="68"/>
      <c r="M5040" s="68"/>
      <c r="N5040" s="68" t="s">
        <v>2040</v>
      </c>
      <c r="O5040" s="31" t="s">
        <v>5858</v>
      </c>
      <c r="P5040" s="31">
        <v>2.0390000000000001</v>
      </c>
    </row>
    <row r="5041" spans="1:16" x14ac:dyDescent="0.35">
      <c r="A5041" s="2" t="s">
        <v>248</v>
      </c>
      <c r="B5041" s="27">
        <v>2</v>
      </c>
      <c r="C5041" s="2" t="s">
        <v>303</v>
      </c>
      <c r="D5041" s="11" t="s">
        <v>306</v>
      </c>
      <c r="E5041" s="11"/>
      <c r="F5041" s="11" t="s">
        <v>102</v>
      </c>
      <c r="G5041" s="11" t="s">
        <v>99</v>
      </c>
      <c r="H5041" s="11" t="s">
        <v>7276</v>
      </c>
      <c r="I5041" s="68"/>
      <c r="J5041" s="68"/>
      <c r="K5041" s="68"/>
      <c r="L5041" s="68"/>
      <c r="M5041" s="68" t="s">
        <v>2040</v>
      </c>
      <c r="N5041" s="68" t="s">
        <v>2040</v>
      </c>
      <c r="O5041" s="31" t="s">
        <v>5859</v>
      </c>
      <c r="P5041" s="31">
        <v>1.5289999999999999</v>
      </c>
    </row>
    <row r="5042" spans="1:16" x14ac:dyDescent="0.35">
      <c r="A5042" s="2" t="s">
        <v>248</v>
      </c>
      <c r="B5042" s="27">
        <v>2</v>
      </c>
      <c r="C5042" s="2" t="s">
        <v>303</v>
      </c>
      <c r="D5042" s="11" t="s">
        <v>306</v>
      </c>
      <c r="E5042" s="11"/>
      <c r="F5042" s="11" t="s">
        <v>102</v>
      </c>
      <c r="G5042" s="11" t="s">
        <v>659</v>
      </c>
      <c r="H5042" s="11" t="s">
        <v>7269</v>
      </c>
      <c r="I5042" s="68"/>
      <c r="J5042" s="68"/>
      <c r="K5042" s="68"/>
      <c r="L5042" s="68"/>
      <c r="M5042" s="68"/>
      <c r="N5042" s="68"/>
      <c r="O5042" s="31" t="s">
        <v>2013</v>
      </c>
      <c r="P5042" s="31">
        <v>4.234</v>
      </c>
    </row>
    <row r="5043" spans="1:16" x14ac:dyDescent="0.35">
      <c r="A5043" s="2" t="s">
        <v>248</v>
      </c>
      <c r="B5043" s="27">
        <v>2</v>
      </c>
      <c r="C5043" s="2" t="s">
        <v>303</v>
      </c>
      <c r="D5043" s="11" t="s">
        <v>306</v>
      </c>
      <c r="E5043" s="11"/>
      <c r="F5043" s="11" t="s">
        <v>102</v>
      </c>
      <c r="G5043" s="11" t="s">
        <v>659</v>
      </c>
      <c r="H5043" s="11" t="s">
        <v>7279</v>
      </c>
      <c r="I5043" s="27"/>
      <c r="J5043" s="27"/>
      <c r="K5043" s="27"/>
      <c r="L5043" s="27"/>
      <c r="M5043" s="27" t="s">
        <v>2040</v>
      </c>
      <c r="N5043" s="27"/>
      <c r="O5043" s="31" t="s">
        <v>5860</v>
      </c>
      <c r="P5043" s="31">
        <v>3.387</v>
      </c>
    </row>
    <row r="5044" spans="1:16" x14ac:dyDescent="0.35">
      <c r="A5044" s="2" t="s">
        <v>248</v>
      </c>
      <c r="B5044" s="27">
        <v>2</v>
      </c>
      <c r="C5044" s="2" t="s">
        <v>303</v>
      </c>
      <c r="D5044" s="11" t="s">
        <v>306</v>
      </c>
      <c r="E5044" s="11"/>
      <c r="F5044" s="11" t="s">
        <v>102</v>
      </c>
      <c r="G5044" s="11" t="s">
        <v>659</v>
      </c>
      <c r="H5044" s="11" t="s">
        <v>7288</v>
      </c>
      <c r="I5044" s="27"/>
      <c r="J5044" s="27"/>
      <c r="K5044" s="27"/>
      <c r="L5044" s="27"/>
      <c r="M5044" s="27"/>
      <c r="N5044" s="27" t="s">
        <v>2040</v>
      </c>
      <c r="O5044" s="31" t="s">
        <v>5861</v>
      </c>
      <c r="P5044" s="31">
        <v>3.387</v>
      </c>
    </row>
    <row r="5045" spans="1:16" x14ac:dyDescent="0.35">
      <c r="A5045" s="2" t="s">
        <v>248</v>
      </c>
      <c r="B5045" s="27">
        <v>2</v>
      </c>
      <c r="C5045" s="2" t="s">
        <v>303</v>
      </c>
      <c r="D5045" s="11" t="s">
        <v>306</v>
      </c>
      <c r="E5045" s="11"/>
      <c r="F5045" s="11" t="s">
        <v>102</v>
      </c>
      <c r="G5045" s="11" t="s">
        <v>659</v>
      </c>
      <c r="H5045" s="11" t="s">
        <v>7276</v>
      </c>
      <c r="I5045" s="27"/>
      <c r="J5045" s="27"/>
      <c r="K5045" s="27"/>
      <c r="L5045" s="27"/>
      <c r="M5045" s="27" t="s">
        <v>2040</v>
      </c>
      <c r="N5045" s="27" t="s">
        <v>2040</v>
      </c>
      <c r="O5045" s="31" t="s">
        <v>5862</v>
      </c>
      <c r="P5045" s="31">
        <v>2.54</v>
      </c>
    </row>
    <row r="5046" spans="1:16" x14ac:dyDescent="0.35">
      <c r="I5046" s="26"/>
      <c r="J5046" s="26"/>
      <c r="K5046" s="26"/>
      <c r="L5046" s="26"/>
      <c r="M5046" s="26"/>
      <c r="N5046" s="26"/>
    </row>
    <row r="5047" spans="1:16" x14ac:dyDescent="0.35">
      <c r="I5047" s="26"/>
      <c r="J5047" s="26"/>
      <c r="K5047" s="26"/>
      <c r="L5047" s="26"/>
      <c r="M5047" s="26"/>
      <c r="N5047" s="26"/>
    </row>
    <row r="5048" spans="1:16" x14ac:dyDescent="0.35">
      <c r="I5048" s="26"/>
      <c r="J5048" s="26"/>
      <c r="K5048" s="26"/>
      <c r="L5048" s="26"/>
      <c r="M5048" s="26"/>
      <c r="N5048" s="26"/>
    </row>
    <row r="5049" spans="1:16" x14ac:dyDescent="0.35">
      <c r="I5049" s="26"/>
      <c r="J5049" s="26"/>
      <c r="K5049" s="26"/>
      <c r="L5049" s="26"/>
      <c r="M5049" s="26"/>
      <c r="N5049" s="26"/>
    </row>
    <row r="5050" spans="1:16" x14ac:dyDescent="0.35">
      <c r="I5050" s="26"/>
      <c r="J5050" s="26"/>
      <c r="K5050" s="26"/>
      <c r="L5050" s="26"/>
      <c r="M5050" s="26"/>
      <c r="N5050" s="26"/>
    </row>
    <row r="5051" spans="1:16" x14ac:dyDescent="0.35">
      <c r="I5051" s="26"/>
      <c r="J5051" s="26"/>
      <c r="K5051" s="26"/>
      <c r="L5051" s="26"/>
      <c r="M5051" s="26"/>
      <c r="N5051" s="26"/>
    </row>
    <row r="5052" spans="1:16" x14ac:dyDescent="0.35">
      <c r="I5052" s="26"/>
      <c r="J5052" s="26"/>
      <c r="K5052" s="26"/>
      <c r="L5052" s="26"/>
      <c r="M5052" s="26"/>
      <c r="N5052" s="26"/>
    </row>
    <row r="5053" spans="1:16" x14ac:dyDescent="0.35">
      <c r="I5053" s="26"/>
      <c r="J5053" s="26"/>
      <c r="K5053" s="26"/>
      <c r="L5053" s="26"/>
      <c r="M5053" s="26"/>
      <c r="N5053" s="26"/>
    </row>
    <row r="5054" spans="1:16" x14ac:dyDescent="0.35">
      <c r="I5054" s="26"/>
      <c r="J5054" s="26"/>
      <c r="K5054" s="26"/>
      <c r="L5054" s="26"/>
      <c r="M5054" s="26"/>
      <c r="N5054" s="26"/>
    </row>
    <row r="5055" spans="1:16" x14ac:dyDescent="0.35">
      <c r="I5055" s="26"/>
      <c r="J5055" s="26"/>
      <c r="K5055" s="26"/>
      <c r="L5055" s="26"/>
      <c r="M5055" s="26"/>
      <c r="N5055" s="26"/>
    </row>
    <row r="5056" spans="1:16" x14ac:dyDescent="0.35">
      <c r="I5056" s="26"/>
      <c r="J5056" s="26"/>
      <c r="K5056" s="26"/>
      <c r="L5056" s="26"/>
      <c r="M5056" s="26"/>
      <c r="N5056" s="26"/>
    </row>
    <row r="5057" spans="9:14" x14ac:dyDescent="0.35">
      <c r="I5057" s="26"/>
      <c r="J5057" s="26"/>
      <c r="K5057" s="26"/>
      <c r="L5057" s="26"/>
      <c r="M5057" s="26"/>
      <c r="N5057" s="26"/>
    </row>
    <row r="5058" spans="9:14" x14ac:dyDescent="0.35">
      <c r="I5058" s="26"/>
      <c r="J5058" s="26"/>
      <c r="K5058" s="26"/>
      <c r="L5058" s="26"/>
      <c r="M5058" s="26"/>
      <c r="N5058" s="26"/>
    </row>
    <row r="5059" spans="9:14" x14ac:dyDescent="0.35">
      <c r="I5059" s="26"/>
      <c r="J5059" s="26"/>
      <c r="K5059" s="26"/>
      <c r="L5059" s="26"/>
      <c r="M5059" s="26"/>
      <c r="N5059" s="26"/>
    </row>
    <row r="5060" spans="9:14" x14ac:dyDescent="0.35">
      <c r="I5060" s="26"/>
      <c r="J5060" s="26"/>
      <c r="K5060" s="26"/>
      <c r="L5060" s="26"/>
      <c r="M5060" s="26"/>
      <c r="N5060" s="26"/>
    </row>
    <row r="5061" spans="9:14" x14ac:dyDescent="0.35">
      <c r="I5061" s="26"/>
      <c r="J5061" s="26"/>
      <c r="K5061" s="26"/>
      <c r="L5061" s="26"/>
      <c r="M5061" s="26"/>
      <c r="N5061" s="26"/>
    </row>
    <row r="5062" spans="9:14" x14ac:dyDescent="0.35">
      <c r="I5062" s="26"/>
      <c r="J5062" s="26"/>
      <c r="K5062" s="26"/>
      <c r="L5062" s="26"/>
      <c r="M5062" s="26"/>
      <c r="N5062" s="26"/>
    </row>
    <row r="5063" spans="9:14" x14ac:dyDescent="0.35">
      <c r="I5063" s="26"/>
      <c r="J5063" s="26"/>
      <c r="K5063" s="26"/>
      <c r="L5063" s="26"/>
      <c r="M5063" s="26"/>
      <c r="N5063" s="26"/>
    </row>
    <row r="5064" spans="9:14" x14ac:dyDescent="0.35">
      <c r="I5064" s="26"/>
      <c r="J5064" s="26"/>
      <c r="K5064" s="26"/>
      <c r="L5064" s="26"/>
      <c r="M5064" s="26"/>
      <c r="N5064" s="26"/>
    </row>
    <row r="5065" spans="9:14" x14ac:dyDescent="0.35">
      <c r="I5065" s="26"/>
      <c r="J5065" s="26"/>
      <c r="K5065" s="26"/>
      <c r="L5065" s="26"/>
      <c r="M5065" s="26"/>
      <c r="N5065" s="26"/>
    </row>
    <row r="5066" spans="9:14" x14ac:dyDescent="0.35">
      <c r="I5066" s="26"/>
      <c r="J5066" s="26"/>
      <c r="K5066" s="26"/>
      <c r="L5066" s="26"/>
      <c r="M5066" s="26"/>
      <c r="N5066" s="26"/>
    </row>
    <row r="5067" spans="9:14" x14ac:dyDescent="0.35">
      <c r="I5067" s="26"/>
      <c r="J5067" s="26"/>
      <c r="K5067" s="26"/>
      <c r="L5067" s="26"/>
      <c r="M5067" s="26"/>
      <c r="N5067" s="26"/>
    </row>
    <row r="5068" spans="9:14" x14ac:dyDescent="0.35">
      <c r="I5068" s="26"/>
      <c r="J5068" s="26"/>
      <c r="K5068" s="26"/>
      <c r="L5068" s="26"/>
      <c r="M5068" s="26"/>
      <c r="N5068" s="26"/>
    </row>
    <row r="5069" spans="9:14" x14ac:dyDescent="0.35">
      <c r="I5069" s="26"/>
      <c r="J5069" s="26"/>
      <c r="K5069" s="26"/>
      <c r="L5069" s="26"/>
      <c r="M5069" s="26"/>
      <c r="N5069" s="26"/>
    </row>
    <row r="5070" spans="9:14" x14ac:dyDescent="0.35">
      <c r="I5070" s="26"/>
      <c r="J5070" s="26"/>
      <c r="K5070" s="26"/>
      <c r="L5070" s="26"/>
      <c r="M5070" s="26"/>
      <c r="N5070" s="26"/>
    </row>
    <row r="5071" spans="9:14" x14ac:dyDescent="0.35">
      <c r="I5071" s="26"/>
      <c r="J5071" s="26"/>
      <c r="K5071" s="26"/>
      <c r="L5071" s="26"/>
      <c r="M5071" s="26"/>
      <c r="N5071" s="26"/>
    </row>
    <row r="5072" spans="9:14" x14ac:dyDescent="0.35">
      <c r="I5072" s="26"/>
      <c r="J5072" s="26"/>
      <c r="K5072" s="26"/>
      <c r="L5072" s="26"/>
      <c r="M5072" s="26"/>
      <c r="N5072" s="26"/>
    </row>
    <row r="5073" spans="9:14" x14ac:dyDescent="0.35">
      <c r="I5073" s="26"/>
      <c r="J5073" s="26"/>
      <c r="K5073" s="26"/>
      <c r="L5073" s="26"/>
      <c r="M5073" s="26"/>
      <c r="N5073" s="26"/>
    </row>
    <row r="5074" spans="9:14" x14ac:dyDescent="0.35">
      <c r="I5074" s="26"/>
      <c r="J5074" s="26"/>
      <c r="K5074" s="26"/>
      <c r="L5074" s="26"/>
      <c r="M5074" s="26"/>
      <c r="N5074" s="26"/>
    </row>
    <row r="5075" spans="9:14" x14ac:dyDescent="0.35">
      <c r="I5075" s="26"/>
      <c r="J5075" s="26"/>
      <c r="K5075" s="26"/>
      <c r="L5075" s="26"/>
      <c r="M5075" s="26"/>
      <c r="N5075" s="26"/>
    </row>
    <row r="5076" spans="9:14" x14ac:dyDescent="0.35">
      <c r="I5076" s="26"/>
      <c r="J5076" s="26"/>
      <c r="K5076" s="26"/>
      <c r="L5076" s="26"/>
      <c r="M5076" s="26"/>
      <c r="N5076" s="26"/>
    </row>
    <row r="5077" spans="9:14" x14ac:dyDescent="0.35">
      <c r="I5077" s="26"/>
      <c r="J5077" s="26"/>
      <c r="K5077" s="26"/>
      <c r="L5077" s="26"/>
      <c r="M5077" s="26"/>
      <c r="N5077" s="26"/>
    </row>
    <row r="5078" spans="9:14" x14ac:dyDescent="0.35">
      <c r="I5078" s="26"/>
      <c r="J5078" s="26"/>
      <c r="K5078" s="26"/>
      <c r="L5078" s="26"/>
      <c r="M5078" s="26"/>
      <c r="N5078" s="26"/>
    </row>
    <row r="5079" spans="9:14" x14ac:dyDescent="0.35">
      <c r="I5079" s="26"/>
      <c r="J5079" s="26"/>
      <c r="K5079" s="26"/>
      <c r="L5079" s="26"/>
      <c r="M5079" s="26"/>
      <c r="N5079" s="26"/>
    </row>
    <row r="5080" spans="9:14" x14ac:dyDescent="0.35">
      <c r="I5080" s="26"/>
      <c r="J5080" s="26"/>
      <c r="K5080" s="26"/>
      <c r="L5080" s="26"/>
      <c r="M5080" s="26"/>
      <c r="N5080" s="26"/>
    </row>
    <row r="5081" spans="9:14" x14ac:dyDescent="0.35">
      <c r="I5081" s="26"/>
      <c r="J5081" s="26"/>
      <c r="K5081" s="26"/>
      <c r="L5081" s="26"/>
      <c r="M5081" s="26"/>
      <c r="N5081" s="26"/>
    </row>
    <row r="5082" spans="9:14" x14ac:dyDescent="0.35">
      <c r="I5082" s="26"/>
      <c r="J5082" s="26"/>
      <c r="K5082" s="26"/>
      <c r="L5082" s="26"/>
      <c r="M5082" s="26"/>
      <c r="N5082" s="26"/>
    </row>
    <row r="5083" spans="9:14" x14ac:dyDescent="0.35">
      <c r="I5083" s="26"/>
      <c r="J5083" s="26"/>
      <c r="K5083" s="26"/>
      <c r="L5083" s="26"/>
      <c r="M5083" s="26"/>
      <c r="N5083" s="26"/>
    </row>
    <row r="5084" spans="9:14" x14ac:dyDescent="0.35">
      <c r="I5084" s="26"/>
      <c r="J5084" s="26"/>
      <c r="K5084" s="26"/>
      <c r="L5084" s="26"/>
      <c r="M5084" s="26"/>
      <c r="N5084" s="26"/>
    </row>
    <row r="5085" spans="9:14" x14ac:dyDescent="0.35">
      <c r="I5085" s="26"/>
      <c r="J5085" s="26"/>
      <c r="K5085" s="26"/>
      <c r="L5085" s="26"/>
      <c r="M5085" s="26"/>
      <c r="N5085" s="26"/>
    </row>
    <row r="5086" spans="9:14" x14ac:dyDescent="0.35">
      <c r="I5086" s="26"/>
      <c r="J5086" s="26"/>
      <c r="K5086" s="26"/>
      <c r="L5086" s="26"/>
      <c r="M5086" s="26"/>
      <c r="N5086" s="26"/>
    </row>
    <row r="5087" spans="9:14" x14ac:dyDescent="0.35">
      <c r="I5087" s="26"/>
      <c r="J5087" s="26"/>
      <c r="K5087" s="26"/>
      <c r="L5087" s="26"/>
      <c r="M5087" s="26"/>
      <c r="N5087" s="26"/>
    </row>
    <row r="5088" spans="9:14" x14ac:dyDescent="0.35">
      <c r="I5088" s="26"/>
      <c r="J5088" s="26"/>
      <c r="K5088" s="26"/>
      <c r="L5088" s="26"/>
      <c r="M5088" s="26"/>
      <c r="N5088" s="26"/>
    </row>
    <row r="5089" spans="9:14" x14ac:dyDescent="0.35">
      <c r="I5089" s="26"/>
      <c r="J5089" s="26"/>
      <c r="K5089" s="26"/>
      <c r="L5089" s="26"/>
      <c r="M5089" s="26"/>
      <c r="N5089" s="26"/>
    </row>
    <row r="5090" spans="9:14" x14ac:dyDescent="0.35">
      <c r="I5090" s="26"/>
      <c r="J5090" s="26"/>
      <c r="K5090" s="26"/>
      <c r="L5090" s="26"/>
      <c r="M5090" s="26"/>
      <c r="N5090" s="26"/>
    </row>
    <row r="5091" spans="9:14" x14ac:dyDescent="0.35">
      <c r="I5091" s="26"/>
      <c r="J5091" s="26"/>
      <c r="K5091" s="26"/>
      <c r="L5091" s="26"/>
      <c r="M5091" s="26"/>
      <c r="N5091" s="26"/>
    </row>
    <row r="5092" spans="9:14" x14ac:dyDescent="0.35">
      <c r="I5092" s="26"/>
      <c r="J5092" s="26"/>
      <c r="K5092" s="26"/>
      <c r="L5092" s="26"/>
      <c r="M5092" s="26"/>
      <c r="N5092" s="26"/>
    </row>
    <row r="5093" spans="9:14" x14ac:dyDescent="0.35">
      <c r="I5093" s="26"/>
      <c r="J5093" s="26"/>
      <c r="K5093" s="26"/>
      <c r="L5093" s="26"/>
      <c r="M5093" s="26"/>
      <c r="N5093" s="26"/>
    </row>
    <row r="5094" spans="9:14" x14ac:dyDescent="0.35">
      <c r="I5094" s="26"/>
      <c r="J5094" s="26"/>
      <c r="K5094" s="26"/>
      <c r="L5094" s="26"/>
      <c r="M5094" s="26"/>
      <c r="N5094" s="26"/>
    </row>
    <row r="5095" spans="9:14" x14ac:dyDescent="0.35">
      <c r="I5095" s="26"/>
      <c r="J5095" s="26"/>
      <c r="K5095" s="26"/>
      <c r="L5095" s="26"/>
      <c r="M5095" s="26"/>
      <c r="N5095" s="26"/>
    </row>
    <row r="5096" spans="9:14" x14ac:dyDescent="0.35">
      <c r="I5096" s="26"/>
      <c r="J5096" s="26"/>
      <c r="K5096" s="26"/>
      <c r="L5096" s="26"/>
      <c r="M5096" s="26"/>
      <c r="N5096" s="26"/>
    </row>
    <row r="5097" spans="9:14" x14ac:dyDescent="0.35">
      <c r="I5097" s="26"/>
      <c r="J5097" s="26"/>
      <c r="K5097" s="26"/>
      <c r="L5097" s="26"/>
      <c r="M5097" s="26"/>
      <c r="N5097" s="26"/>
    </row>
    <row r="5098" spans="9:14" x14ac:dyDescent="0.35">
      <c r="I5098" s="26"/>
      <c r="J5098" s="26"/>
      <c r="K5098" s="26"/>
      <c r="L5098" s="26"/>
      <c r="M5098" s="26"/>
      <c r="N5098" s="26"/>
    </row>
    <row r="5099" spans="9:14" x14ac:dyDescent="0.35">
      <c r="I5099" s="26"/>
      <c r="J5099" s="26"/>
      <c r="K5099" s="26"/>
      <c r="L5099" s="26"/>
      <c r="M5099" s="26"/>
      <c r="N5099" s="26"/>
    </row>
    <row r="5100" spans="9:14" x14ac:dyDescent="0.35">
      <c r="I5100" s="26"/>
      <c r="J5100" s="26"/>
      <c r="K5100" s="26"/>
      <c r="L5100" s="26"/>
      <c r="M5100" s="26"/>
      <c r="N5100" s="26"/>
    </row>
    <row r="5101" spans="9:14" x14ac:dyDescent="0.35">
      <c r="I5101" s="26"/>
      <c r="J5101" s="26"/>
      <c r="K5101" s="26"/>
      <c r="L5101" s="26"/>
      <c r="M5101" s="26"/>
      <c r="N5101" s="26"/>
    </row>
    <row r="5102" spans="9:14" x14ac:dyDescent="0.35">
      <c r="I5102" s="26"/>
      <c r="J5102" s="26"/>
      <c r="K5102" s="26"/>
      <c r="L5102" s="26"/>
      <c r="M5102" s="26"/>
      <c r="N5102" s="26"/>
    </row>
    <row r="5103" spans="9:14" x14ac:dyDescent="0.35">
      <c r="I5103" s="26"/>
      <c r="J5103" s="26"/>
      <c r="K5103" s="26"/>
      <c r="L5103" s="26"/>
      <c r="M5103" s="26"/>
      <c r="N5103" s="26"/>
    </row>
    <row r="5104" spans="9:14" x14ac:dyDescent="0.35">
      <c r="I5104" s="26"/>
      <c r="J5104" s="26"/>
      <c r="K5104" s="26"/>
      <c r="L5104" s="26"/>
      <c r="M5104" s="26"/>
      <c r="N5104" s="26"/>
    </row>
    <row r="5105" spans="9:14" x14ac:dyDescent="0.35">
      <c r="I5105" s="26"/>
      <c r="J5105" s="26"/>
      <c r="K5105" s="26"/>
      <c r="L5105" s="26"/>
      <c r="M5105" s="26"/>
      <c r="N5105" s="26"/>
    </row>
    <row r="5106" spans="9:14" x14ac:dyDescent="0.35">
      <c r="I5106" s="26"/>
      <c r="J5106" s="26"/>
      <c r="K5106" s="26"/>
      <c r="L5106" s="26"/>
      <c r="M5106" s="26"/>
      <c r="N5106" s="26"/>
    </row>
    <row r="5107" spans="9:14" x14ac:dyDescent="0.35">
      <c r="I5107" s="26"/>
      <c r="J5107" s="26"/>
      <c r="K5107" s="26"/>
      <c r="L5107" s="26"/>
      <c r="M5107" s="26"/>
      <c r="N5107" s="26"/>
    </row>
    <row r="5108" spans="9:14" x14ac:dyDescent="0.35">
      <c r="I5108" s="26"/>
      <c r="J5108" s="26"/>
      <c r="K5108" s="26"/>
      <c r="L5108" s="26"/>
      <c r="M5108" s="26"/>
      <c r="N5108" s="26"/>
    </row>
    <row r="5109" spans="9:14" x14ac:dyDescent="0.35">
      <c r="I5109" s="26"/>
      <c r="J5109" s="26"/>
      <c r="K5109" s="26"/>
      <c r="L5109" s="26"/>
      <c r="M5109" s="26"/>
      <c r="N5109" s="26"/>
    </row>
    <row r="5110" spans="9:14" x14ac:dyDescent="0.35">
      <c r="I5110" s="26"/>
      <c r="J5110" s="26"/>
      <c r="K5110" s="26"/>
      <c r="L5110" s="26"/>
      <c r="M5110" s="26"/>
      <c r="N5110" s="26"/>
    </row>
    <row r="5111" spans="9:14" x14ac:dyDescent="0.35">
      <c r="I5111" s="26"/>
      <c r="J5111" s="26"/>
      <c r="K5111" s="26"/>
      <c r="L5111" s="26"/>
      <c r="M5111" s="26"/>
      <c r="N5111" s="26"/>
    </row>
    <row r="5112" spans="9:14" x14ac:dyDescent="0.35">
      <c r="I5112" s="26"/>
      <c r="J5112" s="26"/>
      <c r="K5112" s="26"/>
      <c r="L5112" s="26"/>
      <c r="M5112" s="26"/>
      <c r="N5112" s="26"/>
    </row>
    <row r="5113" spans="9:14" x14ac:dyDescent="0.35">
      <c r="I5113" s="26"/>
      <c r="J5113" s="26"/>
      <c r="K5113" s="26"/>
      <c r="L5113" s="26"/>
      <c r="M5113" s="26"/>
      <c r="N5113" s="26"/>
    </row>
    <row r="5114" spans="9:14" x14ac:dyDescent="0.35">
      <c r="I5114" s="26"/>
      <c r="J5114" s="26"/>
      <c r="K5114" s="26"/>
      <c r="L5114" s="26"/>
      <c r="M5114" s="26"/>
      <c r="N5114" s="26"/>
    </row>
    <row r="5115" spans="9:14" x14ac:dyDescent="0.35">
      <c r="I5115" s="26"/>
      <c r="J5115" s="26"/>
      <c r="K5115" s="26"/>
      <c r="L5115" s="26"/>
      <c r="M5115" s="26"/>
      <c r="N5115" s="26"/>
    </row>
    <row r="5116" spans="9:14" x14ac:dyDescent="0.35">
      <c r="I5116" s="26"/>
      <c r="J5116" s="26"/>
      <c r="K5116" s="26"/>
      <c r="L5116" s="26"/>
      <c r="M5116" s="26"/>
      <c r="N5116" s="26"/>
    </row>
    <row r="5117" spans="9:14" x14ac:dyDescent="0.35">
      <c r="I5117" s="26"/>
      <c r="J5117" s="26"/>
      <c r="K5117" s="26"/>
      <c r="L5117" s="26"/>
      <c r="M5117" s="26"/>
      <c r="N5117" s="26"/>
    </row>
    <row r="5118" spans="9:14" x14ac:dyDescent="0.35">
      <c r="I5118" s="26"/>
      <c r="J5118" s="26"/>
      <c r="K5118" s="26"/>
      <c r="L5118" s="26"/>
      <c r="M5118" s="26"/>
      <c r="N5118" s="26"/>
    </row>
    <row r="5119" spans="9:14" x14ac:dyDescent="0.35">
      <c r="I5119" s="26"/>
      <c r="J5119" s="26"/>
      <c r="K5119" s="26"/>
      <c r="L5119" s="26"/>
      <c r="M5119" s="26"/>
      <c r="N5119" s="26"/>
    </row>
    <row r="5120" spans="9:14" x14ac:dyDescent="0.35">
      <c r="I5120" s="26"/>
      <c r="J5120" s="26"/>
      <c r="K5120" s="26"/>
      <c r="L5120" s="26"/>
      <c r="M5120" s="26"/>
      <c r="N5120" s="26"/>
    </row>
    <row r="5121" spans="9:14" x14ac:dyDescent="0.35">
      <c r="I5121" s="26"/>
      <c r="J5121" s="26"/>
      <c r="K5121" s="26"/>
      <c r="L5121" s="26"/>
      <c r="M5121" s="26"/>
      <c r="N5121" s="26"/>
    </row>
    <row r="5122" spans="9:14" x14ac:dyDescent="0.35">
      <c r="I5122" s="26"/>
      <c r="J5122" s="26"/>
      <c r="K5122" s="26"/>
      <c r="L5122" s="26"/>
      <c r="M5122" s="26"/>
      <c r="N5122" s="26"/>
    </row>
    <row r="5123" spans="9:14" x14ac:dyDescent="0.35">
      <c r="I5123" s="26"/>
      <c r="J5123" s="26"/>
      <c r="K5123" s="26"/>
      <c r="L5123" s="26"/>
      <c r="M5123" s="26"/>
      <c r="N5123" s="26"/>
    </row>
    <row r="5124" spans="9:14" x14ac:dyDescent="0.35">
      <c r="I5124" s="26"/>
      <c r="J5124" s="26"/>
      <c r="K5124" s="26"/>
      <c r="L5124" s="26"/>
      <c r="M5124" s="26"/>
      <c r="N5124" s="26"/>
    </row>
    <row r="5125" spans="9:14" x14ac:dyDescent="0.35">
      <c r="I5125" s="26"/>
      <c r="J5125" s="26"/>
      <c r="K5125" s="26"/>
      <c r="L5125" s="26"/>
      <c r="M5125" s="26"/>
      <c r="N5125" s="26"/>
    </row>
    <row r="5126" spans="9:14" x14ac:dyDescent="0.35">
      <c r="I5126" s="26"/>
      <c r="J5126" s="26"/>
      <c r="K5126" s="26"/>
      <c r="L5126" s="26"/>
      <c r="M5126" s="26"/>
      <c r="N5126" s="26"/>
    </row>
    <row r="5127" spans="9:14" x14ac:dyDescent="0.35">
      <c r="I5127" s="26"/>
      <c r="J5127" s="26"/>
      <c r="K5127" s="26"/>
      <c r="L5127" s="26"/>
      <c r="M5127" s="26"/>
      <c r="N5127" s="26"/>
    </row>
    <row r="5128" spans="9:14" x14ac:dyDescent="0.35">
      <c r="I5128" s="26"/>
      <c r="J5128" s="26"/>
      <c r="K5128" s="26"/>
      <c r="L5128" s="26"/>
      <c r="M5128" s="26"/>
      <c r="N5128" s="26"/>
    </row>
    <row r="5129" spans="9:14" x14ac:dyDescent="0.35">
      <c r="I5129" s="26"/>
      <c r="J5129" s="26"/>
      <c r="K5129" s="26"/>
      <c r="L5129" s="26"/>
      <c r="M5129" s="26"/>
      <c r="N5129" s="26"/>
    </row>
    <row r="5130" spans="9:14" x14ac:dyDescent="0.35">
      <c r="I5130" s="26"/>
      <c r="J5130" s="26"/>
      <c r="K5130" s="26"/>
      <c r="L5130" s="26"/>
      <c r="M5130" s="26"/>
      <c r="N5130" s="26"/>
    </row>
    <row r="5131" spans="9:14" x14ac:dyDescent="0.35">
      <c r="I5131" s="26"/>
      <c r="J5131" s="26"/>
      <c r="K5131" s="26"/>
      <c r="L5131" s="26"/>
      <c r="M5131" s="26"/>
      <c r="N5131" s="26"/>
    </row>
    <row r="5132" spans="9:14" x14ac:dyDescent="0.35">
      <c r="I5132" s="26"/>
      <c r="J5132" s="26"/>
      <c r="K5132" s="26"/>
      <c r="L5132" s="26"/>
      <c r="M5132" s="26"/>
      <c r="N5132" s="26"/>
    </row>
    <row r="5133" spans="9:14" x14ac:dyDescent="0.35">
      <c r="I5133" s="26"/>
      <c r="J5133" s="26"/>
      <c r="K5133" s="26"/>
      <c r="L5133" s="26"/>
      <c r="M5133" s="26"/>
      <c r="N5133" s="26"/>
    </row>
    <row r="5134" spans="9:14" x14ac:dyDescent="0.35">
      <c r="I5134" s="26"/>
      <c r="J5134" s="26"/>
      <c r="K5134" s="26"/>
      <c r="L5134" s="26"/>
      <c r="M5134" s="26"/>
      <c r="N5134" s="26"/>
    </row>
    <row r="5135" spans="9:14" x14ac:dyDescent="0.35">
      <c r="I5135" s="26"/>
      <c r="J5135" s="26"/>
      <c r="K5135" s="26"/>
      <c r="L5135" s="26"/>
      <c r="M5135" s="26"/>
      <c r="N5135" s="26"/>
    </row>
    <row r="5136" spans="9:14" x14ac:dyDescent="0.35">
      <c r="I5136" s="26"/>
      <c r="J5136" s="26"/>
      <c r="K5136" s="26"/>
      <c r="L5136" s="26"/>
      <c r="M5136" s="26"/>
      <c r="N5136" s="26"/>
    </row>
    <row r="5137" spans="9:14" x14ac:dyDescent="0.35">
      <c r="I5137" s="26"/>
      <c r="J5137" s="26"/>
      <c r="K5137" s="26"/>
      <c r="L5137" s="26"/>
      <c r="M5137" s="26"/>
      <c r="N5137" s="26"/>
    </row>
    <row r="5138" spans="9:14" x14ac:dyDescent="0.35">
      <c r="I5138" s="26"/>
      <c r="J5138" s="26"/>
      <c r="K5138" s="26"/>
      <c r="L5138" s="26"/>
      <c r="M5138" s="26"/>
      <c r="N5138" s="26"/>
    </row>
    <row r="5139" spans="9:14" x14ac:dyDescent="0.35">
      <c r="I5139" s="26"/>
      <c r="J5139" s="26"/>
      <c r="K5139" s="26"/>
      <c r="L5139" s="26"/>
      <c r="M5139" s="26"/>
      <c r="N5139" s="26"/>
    </row>
    <row r="5140" spans="9:14" x14ac:dyDescent="0.35">
      <c r="I5140" s="26"/>
      <c r="J5140" s="26"/>
      <c r="K5140" s="26"/>
      <c r="L5140" s="26"/>
      <c r="M5140" s="26"/>
      <c r="N5140" s="26"/>
    </row>
    <row r="5141" spans="9:14" x14ac:dyDescent="0.35">
      <c r="I5141" s="26"/>
      <c r="J5141" s="26"/>
      <c r="K5141" s="26"/>
      <c r="L5141" s="26"/>
      <c r="M5141" s="26"/>
      <c r="N5141" s="26"/>
    </row>
    <row r="5142" spans="9:14" x14ac:dyDescent="0.35">
      <c r="I5142" s="26"/>
      <c r="J5142" s="26"/>
      <c r="K5142" s="26"/>
      <c r="L5142" s="26"/>
      <c r="M5142" s="26"/>
      <c r="N5142" s="26"/>
    </row>
    <row r="5143" spans="9:14" x14ac:dyDescent="0.35">
      <c r="I5143" s="26"/>
      <c r="J5143" s="26"/>
      <c r="K5143" s="26"/>
      <c r="L5143" s="26"/>
      <c r="M5143" s="26"/>
      <c r="N5143" s="26"/>
    </row>
    <row r="5144" spans="9:14" x14ac:dyDescent="0.35">
      <c r="I5144" s="26"/>
      <c r="J5144" s="26"/>
      <c r="K5144" s="26"/>
      <c r="L5144" s="26"/>
      <c r="M5144" s="26"/>
      <c r="N5144" s="26"/>
    </row>
    <row r="5145" spans="9:14" x14ac:dyDescent="0.35">
      <c r="I5145" s="26"/>
      <c r="J5145" s="26"/>
      <c r="K5145" s="26"/>
      <c r="L5145" s="26"/>
      <c r="M5145" s="26"/>
      <c r="N5145" s="26"/>
    </row>
    <row r="5146" spans="9:14" x14ac:dyDescent="0.35">
      <c r="I5146" s="26"/>
      <c r="J5146" s="26"/>
      <c r="K5146" s="26"/>
      <c r="L5146" s="26"/>
      <c r="M5146" s="26"/>
      <c r="N5146" s="26"/>
    </row>
    <row r="5147" spans="9:14" x14ac:dyDescent="0.35">
      <c r="I5147" s="26"/>
      <c r="J5147" s="26"/>
      <c r="K5147" s="26"/>
      <c r="L5147" s="26"/>
      <c r="M5147" s="26"/>
      <c r="N5147" s="26"/>
    </row>
    <row r="5148" spans="9:14" x14ac:dyDescent="0.35">
      <c r="I5148" s="26"/>
      <c r="J5148" s="26"/>
      <c r="K5148" s="26"/>
      <c r="L5148" s="26"/>
      <c r="M5148" s="26"/>
      <c r="N5148" s="26"/>
    </row>
    <row r="5149" spans="9:14" x14ac:dyDescent="0.35">
      <c r="I5149" s="26"/>
      <c r="J5149" s="26"/>
      <c r="K5149" s="26"/>
      <c r="L5149" s="26"/>
      <c r="M5149" s="26"/>
      <c r="N5149" s="26"/>
    </row>
    <row r="5150" spans="9:14" x14ac:dyDescent="0.35">
      <c r="I5150" s="26"/>
      <c r="J5150" s="26"/>
      <c r="K5150" s="26"/>
      <c r="L5150" s="26"/>
      <c r="M5150" s="26"/>
      <c r="N5150" s="26"/>
    </row>
    <row r="5151" spans="9:14" x14ac:dyDescent="0.35">
      <c r="I5151" s="26"/>
      <c r="J5151" s="26"/>
      <c r="K5151" s="26"/>
      <c r="L5151" s="26"/>
      <c r="M5151" s="26"/>
      <c r="N5151" s="26"/>
    </row>
    <row r="5152" spans="9:14" x14ac:dyDescent="0.35">
      <c r="I5152" s="26"/>
      <c r="J5152" s="26"/>
      <c r="K5152" s="26"/>
      <c r="L5152" s="26"/>
      <c r="M5152" s="26"/>
      <c r="N5152" s="26"/>
    </row>
    <row r="5153" spans="9:14" x14ac:dyDescent="0.35">
      <c r="I5153" s="26"/>
      <c r="J5153" s="26"/>
      <c r="K5153" s="26"/>
      <c r="L5153" s="26"/>
      <c r="M5153" s="26"/>
      <c r="N5153" s="26"/>
    </row>
    <row r="5154" spans="9:14" x14ac:dyDescent="0.35">
      <c r="I5154" s="26"/>
      <c r="J5154" s="26"/>
      <c r="K5154" s="26"/>
      <c r="L5154" s="26"/>
      <c r="M5154" s="26"/>
      <c r="N5154" s="26"/>
    </row>
    <row r="5155" spans="9:14" x14ac:dyDescent="0.35">
      <c r="I5155" s="26"/>
      <c r="J5155" s="26"/>
      <c r="K5155" s="26"/>
      <c r="L5155" s="26"/>
      <c r="M5155" s="26"/>
      <c r="N5155" s="26"/>
    </row>
    <row r="5156" spans="9:14" x14ac:dyDescent="0.35">
      <c r="I5156" s="26"/>
      <c r="J5156" s="26"/>
      <c r="K5156" s="26"/>
      <c r="L5156" s="26"/>
      <c r="M5156" s="26"/>
      <c r="N5156" s="26"/>
    </row>
    <row r="5157" spans="9:14" x14ac:dyDescent="0.35">
      <c r="I5157" s="26"/>
      <c r="J5157" s="26"/>
      <c r="K5157" s="26"/>
      <c r="L5157" s="26"/>
      <c r="M5157" s="26"/>
      <c r="N5157" s="26"/>
    </row>
    <row r="5158" spans="9:14" x14ac:dyDescent="0.35">
      <c r="I5158" s="26"/>
      <c r="J5158" s="26"/>
      <c r="K5158" s="26"/>
      <c r="L5158" s="26"/>
      <c r="M5158" s="26"/>
      <c r="N5158" s="26"/>
    </row>
    <row r="5159" spans="9:14" x14ac:dyDescent="0.35">
      <c r="I5159" s="26"/>
      <c r="J5159" s="26"/>
      <c r="K5159" s="26"/>
      <c r="L5159" s="26"/>
      <c r="M5159" s="26"/>
      <c r="N5159" s="26"/>
    </row>
    <row r="5160" spans="9:14" x14ac:dyDescent="0.35">
      <c r="I5160" s="26"/>
      <c r="J5160" s="26"/>
      <c r="K5160" s="26"/>
      <c r="L5160" s="26"/>
      <c r="M5160" s="26"/>
      <c r="N5160" s="26"/>
    </row>
    <row r="5161" spans="9:14" x14ac:dyDescent="0.35">
      <c r="I5161" s="26"/>
      <c r="J5161" s="26"/>
      <c r="K5161" s="26"/>
      <c r="L5161" s="26"/>
      <c r="M5161" s="26"/>
      <c r="N5161" s="26"/>
    </row>
    <row r="5162" spans="9:14" x14ac:dyDescent="0.35">
      <c r="I5162" s="26"/>
      <c r="J5162" s="26"/>
      <c r="K5162" s="26"/>
      <c r="L5162" s="26"/>
      <c r="M5162" s="26"/>
      <c r="N5162" s="26"/>
    </row>
    <row r="5163" spans="9:14" x14ac:dyDescent="0.35">
      <c r="I5163" s="26"/>
      <c r="J5163" s="26"/>
      <c r="K5163" s="26"/>
      <c r="L5163" s="26"/>
      <c r="M5163" s="26"/>
      <c r="N5163" s="26"/>
    </row>
    <row r="5164" spans="9:14" x14ac:dyDescent="0.35">
      <c r="I5164" s="26"/>
      <c r="J5164" s="26"/>
      <c r="K5164" s="26"/>
      <c r="L5164" s="26"/>
      <c r="M5164" s="26"/>
      <c r="N5164" s="26"/>
    </row>
    <row r="5165" spans="9:14" x14ac:dyDescent="0.35">
      <c r="I5165" s="26"/>
      <c r="J5165" s="26"/>
      <c r="K5165" s="26"/>
      <c r="L5165" s="26"/>
      <c r="M5165" s="26"/>
      <c r="N5165" s="26"/>
    </row>
    <row r="5166" spans="9:14" x14ac:dyDescent="0.35">
      <c r="I5166" s="26"/>
      <c r="J5166" s="26"/>
      <c r="K5166" s="26"/>
      <c r="L5166" s="26"/>
      <c r="M5166" s="26"/>
      <c r="N5166" s="26"/>
    </row>
    <row r="5167" spans="9:14" x14ac:dyDescent="0.35">
      <c r="I5167" s="26"/>
      <c r="J5167" s="26"/>
      <c r="K5167" s="26"/>
      <c r="L5167" s="26"/>
      <c r="M5167" s="26"/>
      <c r="N5167" s="26"/>
    </row>
    <row r="5168" spans="9:14" x14ac:dyDescent="0.35">
      <c r="I5168" s="26"/>
      <c r="J5168" s="26"/>
      <c r="K5168" s="26"/>
      <c r="L5168" s="26"/>
      <c r="M5168" s="26"/>
      <c r="N5168" s="26"/>
    </row>
    <row r="5169" spans="9:14" x14ac:dyDescent="0.35">
      <c r="I5169" s="26"/>
      <c r="J5169" s="26"/>
      <c r="K5169" s="26"/>
      <c r="L5169" s="26"/>
      <c r="M5169" s="26"/>
      <c r="N5169" s="26"/>
    </row>
    <row r="5170" spans="9:14" x14ac:dyDescent="0.35">
      <c r="I5170" s="26"/>
      <c r="J5170" s="26"/>
      <c r="K5170" s="26"/>
      <c r="L5170" s="26"/>
      <c r="M5170" s="26"/>
      <c r="N5170" s="26"/>
    </row>
    <row r="5171" spans="9:14" x14ac:dyDescent="0.35">
      <c r="I5171" s="26"/>
      <c r="J5171" s="26"/>
      <c r="K5171" s="26"/>
      <c r="L5171" s="26"/>
      <c r="M5171" s="26"/>
      <c r="N5171" s="26"/>
    </row>
    <row r="5172" spans="9:14" x14ac:dyDescent="0.35">
      <c r="I5172" s="26"/>
      <c r="J5172" s="26"/>
      <c r="K5172" s="26"/>
      <c r="L5172" s="26"/>
      <c r="M5172" s="26"/>
      <c r="N5172" s="26"/>
    </row>
    <row r="5173" spans="9:14" x14ac:dyDescent="0.35">
      <c r="I5173" s="26"/>
      <c r="J5173" s="26"/>
      <c r="K5173" s="26"/>
      <c r="L5173" s="26"/>
      <c r="M5173" s="26"/>
      <c r="N5173" s="26"/>
    </row>
    <row r="5174" spans="9:14" x14ac:dyDescent="0.35">
      <c r="I5174" s="26"/>
      <c r="J5174" s="26"/>
      <c r="K5174" s="26"/>
      <c r="L5174" s="26"/>
      <c r="M5174" s="26"/>
      <c r="N5174" s="26"/>
    </row>
    <row r="5175" spans="9:14" x14ac:dyDescent="0.35">
      <c r="I5175" s="26"/>
      <c r="J5175" s="26"/>
      <c r="K5175" s="26"/>
      <c r="L5175" s="26"/>
      <c r="M5175" s="26"/>
      <c r="N5175" s="26"/>
    </row>
    <row r="5176" spans="9:14" x14ac:dyDescent="0.35">
      <c r="I5176" s="26"/>
      <c r="J5176" s="26"/>
      <c r="K5176" s="26"/>
      <c r="L5176" s="26"/>
      <c r="M5176" s="26"/>
      <c r="N5176" s="26"/>
    </row>
    <row r="5177" spans="9:14" x14ac:dyDescent="0.35">
      <c r="I5177" s="26"/>
      <c r="J5177" s="26"/>
      <c r="K5177" s="26"/>
      <c r="L5177" s="26"/>
      <c r="M5177" s="26"/>
      <c r="N5177" s="26"/>
    </row>
    <row r="5178" spans="9:14" x14ac:dyDescent="0.35">
      <c r="I5178" s="26"/>
      <c r="J5178" s="26"/>
      <c r="K5178" s="26"/>
      <c r="L5178" s="26"/>
      <c r="M5178" s="26"/>
      <c r="N5178" s="26"/>
    </row>
    <row r="5179" spans="9:14" x14ac:dyDescent="0.35">
      <c r="I5179" s="26"/>
      <c r="J5179" s="26"/>
      <c r="K5179" s="26"/>
      <c r="L5179" s="26"/>
      <c r="M5179" s="26"/>
      <c r="N5179" s="26"/>
    </row>
    <row r="5180" spans="9:14" x14ac:dyDescent="0.35">
      <c r="I5180" s="26"/>
      <c r="J5180" s="26"/>
      <c r="K5180" s="26"/>
      <c r="L5180" s="26"/>
      <c r="M5180" s="26"/>
      <c r="N5180" s="26"/>
    </row>
    <row r="5181" spans="9:14" x14ac:dyDescent="0.35">
      <c r="I5181" s="26"/>
      <c r="J5181" s="26"/>
      <c r="K5181" s="26"/>
      <c r="L5181" s="26"/>
      <c r="M5181" s="26"/>
      <c r="N5181" s="26"/>
    </row>
    <row r="5182" spans="9:14" x14ac:dyDescent="0.35">
      <c r="I5182" s="26"/>
      <c r="J5182" s="26"/>
      <c r="K5182" s="26"/>
      <c r="L5182" s="26"/>
      <c r="M5182" s="26"/>
      <c r="N5182" s="26"/>
    </row>
    <row r="5183" spans="9:14" x14ac:dyDescent="0.35">
      <c r="I5183" s="26"/>
      <c r="J5183" s="26"/>
      <c r="K5183" s="26"/>
      <c r="L5183" s="26"/>
      <c r="M5183" s="26"/>
      <c r="N5183" s="26"/>
    </row>
    <row r="5184" spans="9:14" x14ac:dyDescent="0.35">
      <c r="I5184" s="26"/>
      <c r="J5184" s="26"/>
      <c r="K5184" s="26"/>
      <c r="L5184" s="26"/>
      <c r="M5184" s="26"/>
      <c r="N5184" s="26"/>
    </row>
    <row r="5185" spans="9:14" x14ac:dyDescent="0.35">
      <c r="I5185" s="26"/>
      <c r="J5185" s="26"/>
      <c r="K5185" s="26"/>
      <c r="L5185" s="26"/>
      <c r="M5185" s="26"/>
      <c r="N5185" s="26"/>
    </row>
    <row r="5186" spans="9:14" x14ac:dyDescent="0.35">
      <c r="I5186" s="26"/>
      <c r="J5186" s="26"/>
      <c r="K5186" s="26"/>
      <c r="L5186" s="26"/>
      <c r="M5186" s="26"/>
      <c r="N5186" s="26"/>
    </row>
    <row r="5187" spans="9:14" x14ac:dyDescent="0.35">
      <c r="I5187" s="26"/>
      <c r="J5187" s="26"/>
      <c r="K5187" s="26"/>
      <c r="L5187" s="26"/>
      <c r="M5187" s="26"/>
      <c r="N5187" s="26"/>
    </row>
    <row r="5188" spans="9:14" x14ac:dyDescent="0.35">
      <c r="I5188" s="26"/>
      <c r="J5188" s="26"/>
      <c r="K5188" s="26"/>
      <c r="L5188" s="26"/>
      <c r="M5188" s="26"/>
      <c r="N5188" s="26"/>
    </row>
    <row r="5189" spans="9:14" x14ac:dyDescent="0.35">
      <c r="I5189" s="26"/>
      <c r="J5189" s="26"/>
      <c r="K5189" s="26"/>
      <c r="L5189" s="26"/>
      <c r="M5189" s="26"/>
      <c r="N5189" s="26"/>
    </row>
    <row r="5190" spans="9:14" x14ac:dyDescent="0.35">
      <c r="I5190" s="26"/>
      <c r="J5190" s="26"/>
      <c r="K5190" s="26"/>
      <c r="L5190" s="26"/>
      <c r="M5190" s="26"/>
      <c r="N5190" s="26"/>
    </row>
    <row r="5191" spans="9:14" x14ac:dyDescent="0.35">
      <c r="I5191" s="26"/>
      <c r="J5191" s="26"/>
      <c r="K5191" s="26"/>
      <c r="L5191" s="26"/>
      <c r="M5191" s="26"/>
      <c r="N5191" s="26"/>
    </row>
    <row r="5192" spans="9:14" x14ac:dyDescent="0.35">
      <c r="I5192" s="26"/>
      <c r="J5192" s="26"/>
      <c r="K5192" s="26"/>
      <c r="L5192" s="26"/>
      <c r="M5192" s="26"/>
      <c r="N5192" s="26"/>
    </row>
    <row r="5193" spans="9:14" x14ac:dyDescent="0.35">
      <c r="I5193" s="26"/>
      <c r="J5193" s="26"/>
      <c r="K5193" s="26"/>
      <c r="L5193" s="26"/>
      <c r="M5193" s="26"/>
      <c r="N5193" s="26"/>
    </row>
    <row r="5194" spans="9:14" x14ac:dyDescent="0.35">
      <c r="I5194" s="26"/>
      <c r="J5194" s="26"/>
      <c r="K5194" s="26"/>
      <c r="L5194" s="26"/>
      <c r="M5194" s="26"/>
      <c r="N5194" s="26"/>
    </row>
    <row r="5195" spans="9:14" x14ac:dyDescent="0.35">
      <c r="I5195" s="26"/>
      <c r="J5195" s="26"/>
      <c r="K5195" s="26"/>
      <c r="L5195" s="26"/>
      <c r="M5195" s="26"/>
      <c r="N5195" s="26"/>
    </row>
    <row r="5196" spans="9:14" x14ac:dyDescent="0.35">
      <c r="I5196" s="26"/>
      <c r="J5196" s="26"/>
      <c r="K5196" s="26"/>
      <c r="L5196" s="26"/>
      <c r="M5196" s="26"/>
      <c r="N5196" s="26"/>
    </row>
    <row r="5197" spans="9:14" x14ac:dyDescent="0.35">
      <c r="I5197" s="26"/>
      <c r="J5197" s="26"/>
      <c r="K5197" s="26"/>
      <c r="L5197" s="26"/>
      <c r="M5197" s="26"/>
      <c r="N5197" s="26"/>
    </row>
    <row r="5198" spans="9:14" x14ac:dyDescent="0.35">
      <c r="I5198" s="26"/>
      <c r="J5198" s="26"/>
      <c r="K5198" s="26"/>
      <c r="L5198" s="26"/>
      <c r="M5198" s="26"/>
      <c r="N5198" s="26"/>
    </row>
    <row r="5199" spans="9:14" x14ac:dyDescent="0.35">
      <c r="I5199" s="26"/>
      <c r="J5199" s="26"/>
      <c r="K5199" s="26"/>
      <c r="L5199" s="26"/>
      <c r="M5199" s="26"/>
      <c r="N5199" s="26"/>
    </row>
    <row r="5200" spans="9:14" x14ac:dyDescent="0.35">
      <c r="I5200" s="26"/>
      <c r="J5200" s="26"/>
      <c r="K5200" s="26"/>
      <c r="L5200" s="26"/>
      <c r="M5200" s="26"/>
      <c r="N5200" s="26"/>
    </row>
    <row r="5201" spans="9:14" x14ac:dyDescent="0.35">
      <c r="I5201" s="26"/>
      <c r="J5201" s="26"/>
      <c r="K5201" s="26"/>
      <c r="L5201" s="26"/>
      <c r="M5201" s="26"/>
      <c r="N5201" s="26"/>
    </row>
    <row r="5202" spans="9:14" x14ac:dyDescent="0.35">
      <c r="I5202" s="26"/>
      <c r="J5202" s="26"/>
      <c r="K5202" s="26"/>
      <c r="L5202" s="26"/>
      <c r="M5202" s="26"/>
      <c r="N5202" s="26"/>
    </row>
    <row r="5203" spans="9:14" x14ac:dyDescent="0.35">
      <c r="I5203" s="26"/>
      <c r="J5203" s="26"/>
      <c r="K5203" s="26"/>
      <c r="L5203" s="26"/>
      <c r="M5203" s="26"/>
      <c r="N5203" s="26"/>
    </row>
    <row r="5204" spans="9:14" x14ac:dyDescent="0.35">
      <c r="I5204" s="26"/>
      <c r="J5204" s="26"/>
      <c r="K5204" s="26"/>
      <c r="L5204" s="26"/>
      <c r="M5204" s="26"/>
      <c r="N5204" s="26"/>
    </row>
    <row r="5205" spans="9:14" x14ac:dyDescent="0.35">
      <c r="I5205" s="26"/>
      <c r="J5205" s="26"/>
      <c r="K5205" s="26"/>
      <c r="L5205" s="26"/>
      <c r="M5205" s="26"/>
      <c r="N5205" s="26"/>
    </row>
    <row r="5206" spans="9:14" x14ac:dyDescent="0.35">
      <c r="I5206" s="26"/>
      <c r="J5206" s="26"/>
      <c r="K5206" s="26"/>
      <c r="L5206" s="26"/>
      <c r="M5206" s="26"/>
      <c r="N5206" s="26"/>
    </row>
    <row r="5207" spans="9:14" x14ac:dyDescent="0.35">
      <c r="I5207" s="26"/>
      <c r="J5207" s="26"/>
      <c r="K5207" s="26"/>
      <c r="L5207" s="26"/>
      <c r="M5207" s="26"/>
      <c r="N5207" s="26"/>
    </row>
    <row r="5208" spans="9:14" x14ac:dyDescent="0.35">
      <c r="I5208" s="26"/>
      <c r="J5208" s="26"/>
      <c r="K5208" s="26"/>
      <c r="L5208" s="26"/>
      <c r="M5208" s="26"/>
      <c r="N5208" s="26"/>
    </row>
    <row r="5209" spans="9:14" x14ac:dyDescent="0.35">
      <c r="I5209" s="26"/>
      <c r="J5209" s="26"/>
      <c r="K5209" s="26"/>
      <c r="L5209" s="26"/>
      <c r="M5209" s="26"/>
      <c r="N5209" s="26"/>
    </row>
    <row r="5210" spans="9:14" x14ac:dyDescent="0.35">
      <c r="I5210" s="26"/>
      <c r="J5210" s="26"/>
      <c r="K5210" s="26"/>
      <c r="L5210" s="26"/>
      <c r="M5210" s="26"/>
      <c r="N5210" s="26"/>
    </row>
    <row r="5211" spans="9:14" x14ac:dyDescent="0.35">
      <c r="I5211" s="26"/>
      <c r="J5211" s="26"/>
      <c r="K5211" s="26"/>
      <c r="L5211" s="26"/>
      <c r="M5211" s="26"/>
      <c r="N5211" s="26"/>
    </row>
    <row r="5212" spans="9:14" x14ac:dyDescent="0.35">
      <c r="I5212" s="26"/>
      <c r="J5212" s="26"/>
      <c r="K5212" s="26"/>
      <c r="L5212" s="26"/>
      <c r="M5212" s="26"/>
      <c r="N5212" s="26"/>
    </row>
    <row r="5213" spans="9:14" x14ac:dyDescent="0.35">
      <c r="I5213" s="26"/>
      <c r="J5213" s="26"/>
      <c r="K5213" s="26"/>
      <c r="L5213" s="26"/>
      <c r="M5213" s="26"/>
      <c r="N5213" s="26"/>
    </row>
    <row r="5214" spans="9:14" x14ac:dyDescent="0.35">
      <c r="I5214" s="26"/>
      <c r="J5214" s="26"/>
      <c r="K5214" s="26"/>
      <c r="L5214" s="26"/>
      <c r="M5214" s="26"/>
      <c r="N5214" s="26"/>
    </row>
    <row r="5215" spans="9:14" x14ac:dyDescent="0.35">
      <c r="I5215" s="26"/>
      <c r="J5215" s="26"/>
      <c r="K5215" s="26"/>
      <c r="L5215" s="26"/>
      <c r="M5215" s="26"/>
      <c r="N5215" s="26"/>
    </row>
    <row r="5216" spans="9:14" x14ac:dyDescent="0.35">
      <c r="I5216" s="26"/>
      <c r="J5216" s="26"/>
      <c r="K5216" s="26"/>
      <c r="L5216" s="26"/>
      <c r="M5216" s="26"/>
      <c r="N5216" s="26"/>
    </row>
    <row r="5217" spans="9:14" x14ac:dyDescent="0.35">
      <c r="I5217" s="26"/>
      <c r="J5217" s="26"/>
      <c r="K5217" s="26"/>
      <c r="L5217" s="26"/>
      <c r="M5217" s="26"/>
      <c r="N5217" s="26"/>
    </row>
    <row r="5218" spans="9:14" x14ac:dyDescent="0.35">
      <c r="I5218" s="26"/>
      <c r="J5218" s="26"/>
      <c r="K5218" s="26"/>
      <c r="L5218" s="26"/>
      <c r="M5218" s="26"/>
      <c r="N5218" s="26"/>
    </row>
    <row r="5219" spans="9:14" x14ac:dyDescent="0.35">
      <c r="I5219" s="26"/>
      <c r="J5219" s="26"/>
      <c r="K5219" s="26"/>
      <c r="L5219" s="26"/>
      <c r="M5219" s="26"/>
      <c r="N5219" s="26"/>
    </row>
    <row r="5220" spans="9:14" x14ac:dyDescent="0.35">
      <c r="I5220" s="26"/>
      <c r="J5220" s="26"/>
      <c r="K5220" s="26"/>
      <c r="L5220" s="26"/>
      <c r="M5220" s="26"/>
      <c r="N5220" s="26"/>
    </row>
    <row r="5221" spans="9:14" x14ac:dyDescent="0.35">
      <c r="I5221" s="26"/>
      <c r="J5221" s="26"/>
      <c r="K5221" s="26"/>
      <c r="L5221" s="26"/>
      <c r="M5221" s="26"/>
      <c r="N5221" s="26"/>
    </row>
    <row r="5222" spans="9:14" x14ac:dyDescent="0.35">
      <c r="I5222" s="26"/>
      <c r="J5222" s="26"/>
      <c r="K5222" s="26"/>
      <c r="L5222" s="26"/>
      <c r="M5222" s="26"/>
      <c r="N5222" s="26"/>
    </row>
    <row r="5223" spans="9:14" x14ac:dyDescent="0.35">
      <c r="I5223" s="26"/>
      <c r="J5223" s="26"/>
      <c r="K5223" s="26"/>
      <c r="L5223" s="26"/>
      <c r="M5223" s="26"/>
      <c r="N5223" s="26"/>
    </row>
    <row r="5224" spans="9:14" x14ac:dyDescent="0.35">
      <c r="I5224" s="26"/>
      <c r="J5224" s="26"/>
      <c r="K5224" s="26"/>
      <c r="L5224" s="26"/>
      <c r="M5224" s="26"/>
      <c r="N5224" s="26"/>
    </row>
    <row r="5225" spans="9:14" x14ac:dyDescent="0.35">
      <c r="I5225" s="26"/>
      <c r="J5225" s="26"/>
      <c r="K5225" s="26"/>
      <c r="L5225" s="26"/>
      <c r="M5225" s="26"/>
      <c r="N5225" s="26"/>
    </row>
    <row r="5226" spans="9:14" x14ac:dyDescent="0.35">
      <c r="I5226" s="26"/>
      <c r="J5226" s="26"/>
      <c r="K5226" s="26"/>
      <c r="L5226" s="26"/>
      <c r="M5226" s="26"/>
      <c r="N5226" s="26"/>
    </row>
    <row r="5227" spans="9:14" x14ac:dyDescent="0.35">
      <c r="I5227" s="26"/>
      <c r="J5227" s="26"/>
      <c r="K5227" s="26"/>
      <c r="L5227" s="26"/>
      <c r="M5227" s="26"/>
      <c r="N5227" s="26"/>
    </row>
    <row r="5228" spans="9:14" x14ac:dyDescent="0.35">
      <c r="I5228" s="26"/>
      <c r="J5228" s="26"/>
      <c r="K5228" s="26"/>
      <c r="L5228" s="26"/>
      <c r="M5228" s="26"/>
      <c r="N5228" s="26"/>
    </row>
    <row r="5229" spans="9:14" x14ac:dyDescent="0.35">
      <c r="I5229" s="26"/>
      <c r="J5229" s="26"/>
      <c r="K5229" s="26"/>
      <c r="L5229" s="26"/>
      <c r="M5229" s="26"/>
      <c r="N5229" s="26"/>
    </row>
    <row r="5230" spans="9:14" x14ac:dyDescent="0.35">
      <c r="I5230" s="26"/>
      <c r="J5230" s="26"/>
      <c r="K5230" s="26"/>
      <c r="L5230" s="26"/>
      <c r="M5230" s="26"/>
      <c r="N5230" s="26"/>
    </row>
    <row r="5231" spans="9:14" x14ac:dyDescent="0.35">
      <c r="I5231" s="26"/>
      <c r="J5231" s="26"/>
      <c r="K5231" s="26"/>
      <c r="L5231" s="26"/>
      <c r="M5231" s="26"/>
      <c r="N5231" s="26"/>
    </row>
    <row r="5232" spans="9:14" x14ac:dyDescent="0.35">
      <c r="I5232" s="26"/>
      <c r="J5232" s="26"/>
      <c r="K5232" s="26"/>
      <c r="L5232" s="26"/>
      <c r="M5232" s="26"/>
      <c r="N5232" s="26"/>
    </row>
    <row r="5233" spans="9:14" x14ac:dyDescent="0.35">
      <c r="I5233" s="26"/>
      <c r="J5233" s="26"/>
      <c r="K5233" s="26"/>
      <c r="L5233" s="26"/>
      <c r="M5233" s="26"/>
      <c r="N5233" s="26"/>
    </row>
    <row r="5234" spans="9:14" x14ac:dyDescent="0.35">
      <c r="I5234" s="26"/>
      <c r="J5234" s="26"/>
      <c r="K5234" s="26"/>
      <c r="L5234" s="26"/>
      <c r="M5234" s="26"/>
      <c r="N5234" s="26"/>
    </row>
    <row r="5235" spans="9:14" x14ac:dyDescent="0.35">
      <c r="I5235" s="26"/>
      <c r="J5235" s="26"/>
      <c r="K5235" s="26"/>
      <c r="L5235" s="26"/>
      <c r="M5235" s="26"/>
      <c r="N5235" s="26"/>
    </row>
    <row r="5236" spans="9:14" x14ac:dyDescent="0.35">
      <c r="I5236" s="26"/>
      <c r="J5236" s="26"/>
      <c r="K5236" s="26"/>
      <c r="L5236" s="26"/>
      <c r="M5236" s="26"/>
      <c r="N5236" s="26"/>
    </row>
    <row r="5237" spans="9:14" x14ac:dyDescent="0.35">
      <c r="I5237" s="26"/>
      <c r="J5237" s="26"/>
      <c r="K5237" s="26"/>
      <c r="L5237" s="26"/>
      <c r="M5237" s="26"/>
      <c r="N5237" s="26"/>
    </row>
    <row r="5238" spans="9:14" x14ac:dyDescent="0.35">
      <c r="I5238" s="26"/>
      <c r="J5238" s="26"/>
      <c r="K5238" s="26"/>
      <c r="L5238" s="26"/>
      <c r="M5238" s="26"/>
      <c r="N5238" s="26"/>
    </row>
    <row r="5239" spans="9:14" x14ac:dyDescent="0.35">
      <c r="I5239" s="26"/>
      <c r="J5239" s="26"/>
      <c r="K5239" s="26"/>
      <c r="L5239" s="26"/>
      <c r="M5239" s="26"/>
      <c r="N5239" s="26"/>
    </row>
    <row r="5240" spans="9:14" x14ac:dyDescent="0.35">
      <c r="I5240" s="26"/>
      <c r="J5240" s="26"/>
      <c r="K5240" s="26"/>
      <c r="L5240" s="26"/>
      <c r="M5240" s="26"/>
      <c r="N5240" s="26"/>
    </row>
    <row r="5241" spans="9:14" x14ac:dyDescent="0.35">
      <c r="I5241" s="26"/>
      <c r="J5241" s="26"/>
      <c r="K5241" s="26"/>
      <c r="L5241" s="26"/>
      <c r="M5241" s="26"/>
      <c r="N5241" s="26"/>
    </row>
    <row r="5242" spans="9:14" x14ac:dyDescent="0.35">
      <c r="I5242" s="26"/>
      <c r="J5242" s="26"/>
      <c r="K5242" s="26"/>
      <c r="L5242" s="26"/>
      <c r="M5242" s="26"/>
      <c r="N5242" s="26"/>
    </row>
    <row r="5243" spans="9:14" x14ac:dyDescent="0.35">
      <c r="I5243" s="26"/>
      <c r="J5243" s="26"/>
      <c r="K5243" s="26"/>
      <c r="L5243" s="26"/>
      <c r="M5243" s="26"/>
      <c r="N5243" s="26"/>
    </row>
    <row r="5244" spans="9:14" x14ac:dyDescent="0.35">
      <c r="I5244" s="26"/>
      <c r="J5244" s="26"/>
      <c r="K5244" s="26"/>
      <c r="L5244" s="26"/>
      <c r="M5244" s="26"/>
      <c r="N5244" s="26"/>
    </row>
    <row r="5245" spans="9:14" x14ac:dyDescent="0.35">
      <c r="I5245" s="26"/>
      <c r="J5245" s="26"/>
      <c r="K5245" s="26"/>
      <c r="L5245" s="26"/>
      <c r="M5245" s="26"/>
      <c r="N5245" s="26"/>
    </row>
    <row r="5246" spans="9:14" x14ac:dyDescent="0.35">
      <c r="I5246" s="26"/>
      <c r="J5246" s="26"/>
      <c r="K5246" s="26"/>
      <c r="L5246" s="26"/>
      <c r="M5246" s="26"/>
      <c r="N5246" s="26"/>
    </row>
    <row r="5247" spans="9:14" x14ac:dyDescent="0.35">
      <c r="I5247" s="26"/>
      <c r="J5247" s="26"/>
      <c r="K5247" s="26"/>
      <c r="L5247" s="26"/>
      <c r="M5247" s="26"/>
      <c r="N5247" s="26"/>
    </row>
    <row r="5248" spans="9:14" x14ac:dyDescent="0.35">
      <c r="I5248" s="26"/>
      <c r="J5248" s="26"/>
      <c r="K5248" s="26"/>
      <c r="L5248" s="26"/>
      <c r="M5248" s="26"/>
      <c r="N5248" s="26"/>
    </row>
    <row r="5249" spans="9:14" x14ac:dyDescent="0.35">
      <c r="I5249" s="26"/>
      <c r="J5249" s="26"/>
      <c r="K5249" s="26"/>
      <c r="L5249" s="26"/>
      <c r="M5249" s="26"/>
      <c r="N5249" s="26"/>
    </row>
    <row r="5250" spans="9:14" x14ac:dyDescent="0.35">
      <c r="I5250" s="26"/>
      <c r="J5250" s="26"/>
      <c r="K5250" s="26"/>
      <c r="L5250" s="26"/>
      <c r="M5250" s="26"/>
      <c r="N5250" s="26"/>
    </row>
    <row r="5251" spans="9:14" x14ac:dyDescent="0.35">
      <c r="I5251" s="26"/>
      <c r="J5251" s="26"/>
      <c r="K5251" s="26"/>
      <c r="L5251" s="26"/>
      <c r="M5251" s="26"/>
      <c r="N5251" s="26"/>
    </row>
    <row r="5252" spans="9:14" x14ac:dyDescent="0.35">
      <c r="I5252" s="26"/>
      <c r="J5252" s="26"/>
      <c r="K5252" s="26"/>
      <c r="L5252" s="26"/>
      <c r="M5252" s="26"/>
      <c r="N5252" s="26"/>
    </row>
    <row r="5253" spans="9:14" x14ac:dyDescent="0.35">
      <c r="I5253" s="26"/>
      <c r="J5253" s="26"/>
      <c r="K5253" s="26"/>
      <c r="L5253" s="26"/>
      <c r="M5253" s="26"/>
      <c r="N5253" s="26"/>
    </row>
    <row r="5254" spans="9:14" x14ac:dyDescent="0.35">
      <c r="I5254" s="26"/>
      <c r="J5254" s="26"/>
      <c r="K5254" s="26"/>
      <c r="L5254" s="26"/>
      <c r="M5254" s="26"/>
      <c r="N5254" s="26"/>
    </row>
    <row r="5255" spans="9:14" x14ac:dyDescent="0.35">
      <c r="I5255" s="26"/>
      <c r="J5255" s="26"/>
      <c r="K5255" s="26"/>
      <c r="L5255" s="26"/>
      <c r="M5255" s="26"/>
      <c r="N5255" s="26"/>
    </row>
    <row r="5256" spans="9:14" x14ac:dyDescent="0.35">
      <c r="I5256" s="26"/>
      <c r="J5256" s="26"/>
      <c r="K5256" s="26"/>
      <c r="L5256" s="26"/>
      <c r="M5256" s="26"/>
      <c r="N5256" s="26"/>
    </row>
    <row r="5257" spans="9:14" x14ac:dyDescent="0.35">
      <c r="I5257" s="26"/>
      <c r="J5257" s="26"/>
      <c r="K5257" s="26"/>
      <c r="L5257" s="26"/>
      <c r="M5257" s="26"/>
      <c r="N5257" s="26"/>
    </row>
    <row r="5258" spans="9:14" x14ac:dyDescent="0.35">
      <c r="I5258" s="26"/>
      <c r="J5258" s="26"/>
      <c r="K5258" s="26"/>
      <c r="L5258" s="26"/>
      <c r="M5258" s="26"/>
      <c r="N5258" s="26"/>
    </row>
    <row r="5259" spans="9:14" x14ac:dyDescent="0.35">
      <c r="I5259" s="26"/>
      <c r="J5259" s="26"/>
      <c r="K5259" s="26"/>
      <c r="L5259" s="26"/>
      <c r="M5259" s="26"/>
      <c r="N5259" s="26"/>
    </row>
    <row r="5260" spans="9:14" x14ac:dyDescent="0.35">
      <c r="I5260" s="26"/>
      <c r="J5260" s="26"/>
      <c r="K5260" s="26"/>
      <c r="L5260" s="26"/>
      <c r="M5260" s="26"/>
      <c r="N5260" s="26"/>
    </row>
    <row r="5261" spans="9:14" x14ac:dyDescent="0.35">
      <c r="I5261" s="26"/>
      <c r="J5261" s="26"/>
      <c r="K5261" s="26"/>
      <c r="L5261" s="26"/>
      <c r="M5261" s="26"/>
      <c r="N5261" s="26"/>
    </row>
    <row r="5262" spans="9:14" x14ac:dyDescent="0.35">
      <c r="I5262" s="26"/>
      <c r="J5262" s="26"/>
      <c r="K5262" s="26"/>
      <c r="L5262" s="26"/>
      <c r="M5262" s="26"/>
      <c r="N5262" s="26"/>
    </row>
    <row r="5263" spans="9:14" x14ac:dyDescent="0.35">
      <c r="I5263" s="26"/>
      <c r="J5263" s="26"/>
      <c r="K5263" s="26"/>
      <c r="L5263" s="26"/>
      <c r="M5263" s="26"/>
      <c r="N5263" s="26"/>
    </row>
    <row r="5264" spans="9:14" x14ac:dyDescent="0.35">
      <c r="I5264" s="26"/>
      <c r="J5264" s="26"/>
      <c r="K5264" s="26"/>
      <c r="L5264" s="26"/>
      <c r="M5264" s="26"/>
      <c r="N5264" s="26"/>
    </row>
    <row r="5265" spans="9:14" x14ac:dyDescent="0.35">
      <c r="I5265" s="26"/>
      <c r="J5265" s="26"/>
      <c r="K5265" s="26"/>
      <c r="L5265" s="26"/>
      <c r="M5265" s="26"/>
      <c r="N5265" s="26"/>
    </row>
    <row r="5266" spans="9:14" x14ac:dyDescent="0.35">
      <c r="I5266" s="26"/>
      <c r="J5266" s="26"/>
      <c r="K5266" s="26"/>
      <c r="L5266" s="26"/>
      <c r="M5266" s="26"/>
      <c r="N5266" s="26"/>
    </row>
    <row r="5267" spans="9:14" x14ac:dyDescent="0.35">
      <c r="I5267" s="26"/>
      <c r="J5267" s="26"/>
      <c r="K5267" s="26"/>
      <c r="L5267" s="26"/>
      <c r="M5267" s="26"/>
      <c r="N5267" s="26"/>
    </row>
    <row r="5268" spans="9:14" x14ac:dyDescent="0.35">
      <c r="I5268" s="26"/>
      <c r="J5268" s="26"/>
      <c r="K5268" s="26"/>
      <c r="L5268" s="26"/>
      <c r="M5268" s="26"/>
      <c r="N5268" s="26"/>
    </row>
    <row r="5269" spans="9:14" x14ac:dyDescent="0.35">
      <c r="I5269" s="26"/>
      <c r="J5269" s="26"/>
      <c r="K5269" s="26"/>
      <c r="L5269" s="26"/>
      <c r="M5269" s="26"/>
      <c r="N5269" s="26"/>
    </row>
    <row r="5270" spans="9:14" x14ac:dyDescent="0.35">
      <c r="I5270" s="26"/>
      <c r="J5270" s="26"/>
      <c r="K5270" s="26"/>
      <c r="L5270" s="26"/>
      <c r="M5270" s="26"/>
      <c r="N5270" s="26"/>
    </row>
    <row r="5271" spans="9:14" x14ac:dyDescent="0.35">
      <c r="I5271" s="26"/>
      <c r="J5271" s="26"/>
      <c r="K5271" s="26"/>
      <c r="L5271" s="26"/>
      <c r="M5271" s="26"/>
      <c r="N5271" s="26"/>
    </row>
    <row r="5272" spans="9:14" x14ac:dyDescent="0.35">
      <c r="I5272" s="26"/>
      <c r="J5272" s="26"/>
      <c r="K5272" s="26"/>
      <c r="L5272" s="26"/>
      <c r="M5272" s="26"/>
      <c r="N5272" s="26"/>
    </row>
    <row r="5273" spans="9:14" x14ac:dyDescent="0.35">
      <c r="I5273" s="26"/>
      <c r="J5273" s="26"/>
      <c r="K5273" s="26"/>
      <c r="L5273" s="26"/>
      <c r="M5273" s="26"/>
      <c r="N5273" s="26"/>
    </row>
    <row r="5274" spans="9:14" x14ac:dyDescent="0.35">
      <c r="I5274" s="26"/>
      <c r="J5274" s="26"/>
      <c r="K5274" s="26"/>
      <c r="L5274" s="26"/>
      <c r="M5274" s="26"/>
      <c r="N5274" s="26"/>
    </row>
    <row r="5275" spans="9:14" x14ac:dyDescent="0.35">
      <c r="I5275" s="26"/>
      <c r="J5275" s="26"/>
      <c r="K5275" s="26"/>
      <c r="L5275" s="26"/>
      <c r="M5275" s="26"/>
      <c r="N5275" s="26"/>
    </row>
    <row r="5276" spans="9:14" x14ac:dyDescent="0.35">
      <c r="I5276" s="26"/>
      <c r="J5276" s="26"/>
      <c r="K5276" s="26"/>
      <c r="L5276" s="26"/>
      <c r="M5276" s="26"/>
      <c r="N5276" s="26"/>
    </row>
    <row r="5277" spans="9:14" x14ac:dyDescent="0.35">
      <c r="I5277" s="26"/>
      <c r="J5277" s="26"/>
      <c r="K5277" s="26"/>
      <c r="L5277" s="26"/>
      <c r="M5277" s="26"/>
      <c r="N5277" s="26"/>
    </row>
    <row r="5278" spans="9:14" x14ac:dyDescent="0.35">
      <c r="I5278" s="26"/>
      <c r="J5278" s="26"/>
      <c r="K5278" s="26"/>
      <c r="L5278" s="26"/>
      <c r="M5278" s="26"/>
      <c r="N5278" s="26"/>
    </row>
    <row r="5279" spans="9:14" x14ac:dyDescent="0.35">
      <c r="I5279" s="26"/>
      <c r="J5279" s="26"/>
      <c r="K5279" s="26"/>
      <c r="L5279" s="26"/>
      <c r="M5279" s="26"/>
      <c r="N5279" s="26"/>
    </row>
    <row r="5280" spans="9:14" x14ac:dyDescent="0.35">
      <c r="I5280" s="26"/>
      <c r="J5280" s="26"/>
      <c r="K5280" s="26"/>
      <c r="L5280" s="26"/>
      <c r="M5280" s="26"/>
      <c r="N5280" s="26"/>
    </row>
    <row r="5281" spans="9:14" x14ac:dyDescent="0.35">
      <c r="I5281" s="26"/>
      <c r="J5281" s="26"/>
      <c r="K5281" s="26"/>
      <c r="L5281" s="26"/>
      <c r="M5281" s="26"/>
      <c r="N5281" s="26"/>
    </row>
    <row r="5282" spans="9:14" x14ac:dyDescent="0.35">
      <c r="I5282" s="26"/>
      <c r="J5282" s="26"/>
      <c r="K5282" s="26"/>
      <c r="L5282" s="26"/>
      <c r="M5282" s="26"/>
      <c r="N5282" s="26"/>
    </row>
    <row r="5283" spans="9:14" x14ac:dyDescent="0.35">
      <c r="I5283" s="26"/>
      <c r="J5283" s="26"/>
      <c r="K5283" s="26"/>
      <c r="L5283" s="26"/>
      <c r="M5283" s="26"/>
      <c r="N5283" s="26"/>
    </row>
    <row r="5284" spans="9:14" x14ac:dyDescent="0.35">
      <c r="I5284" s="26"/>
      <c r="J5284" s="26"/>
      <c r="K5284" s="26"/>
      <c r="L5284" s="26"/>
      <c r="M5284" s="26"/>
      <c r="N5284" s="26"/>
    </row>
    <row r="5285" spans="9:14" x14ac:dyDescent="0.35">
      <c r="I5285" s="26"/>
      <c r="J5285" s="26"/>
      <c r="K5285" s="26"/>
      <c r="L5285" s="26"/>
      <c r="M5285" s="26"/>
      <c r="N5285" s="26"/>
    </row>
    <row r="5286" spans="9:14" x14ac:dyDescent="0.35">
      <c r="I5286" s="26"/>
      <c r="J5286" s="26"/>
      <c r="K5286" s="26"/>
      <c r="L5286" s="26"/>
      <c r="M5286" s="26"/>
      <c r="N5286" s="26"/>
    </row>
    <row r="5287" spans="9:14" x14ac:dyDescent="0.35">
      <c r="I5287" s="26"/>
      <c r="J5287" s="26"/>
      <c r="K5287" s="26"/>
      <c r="L5287" s="26"/>
      <c r="M5287" s="26"/>
      <c r="N5287" s="26"/>
    </row>
    <row r="5288" spans="9:14" x14ac:dyDescent="0.35">
      <c r="I5288" s="26"/>
      <c r="J5288" s="26"/>
      <c r="K5288" s="26"/>
      <c r="L5288" s="26"/>
      <c r="M5288" s="26"/>
      <c r="N5288" s="26"/>
    </row>
    <row r="5289" spans="9:14" x14ac:dyDescent="0.35">
      <c r="I5289" s="26"/>
      <c r="J5289" s="26"/>
      <c r="K5289" s="26"/>
      <c r="L5289" s="26"/>
      <c r="M5289" s="26"/>
      <c r="N5289" s="26"/>
    </row>
    <row r="5290" spans="9:14" x14ac:dyDescent="0.35">
      <c r="I5290" s="26"/>
      <c r="J5290" s="26"/>
      <c r="K5290" s="26"/>
      <c r="L5290" s="26"/>
      <c r="M5290" s="26"/>
      <c r="N5290" s="26"/>
    </row>
    <row r="5291" spans="9:14" x14ac:dyDescent="0.35">
      <c r="I5291" s="26"/>
      <c r="J5291" s="26"/>
      <c r="K5291" s="26"/>
      <c r="L5291" s="26"/>
      <c r="M5291" s="26"/>
      <c r="N5291" s="26"/>
    </row>
    <row r="5292" spans="9:14" x14ac:dyDescent="0.35">
      <c r="I5292" s="26"/>
      <c r="J5292" s="26"/>
      <c r="K5292" s="26"/>
      <c r="L5292" s="26"/>
      <c r="M5292" s="26"/>
      <c r="N5292" s="26"/>
    </row>
    <row r="5293" spans="9:14" x14ac:dyDescent="0.35">
      <c r="I5293" s="26"/>
      <c r="J5293" s="26"/>
      <c r="K5293" s="26"/>
      <c r="L5293" s="26"/>
      <c r="M5293" s="26"/>
      <c r="N5293" s="26"/>
    </row>
    <row r="5294" spans="9:14" x14ac:dyDescent="0.35">
      <c r="I5294" s="26"/>
      <c r="J5294" s="26"/>
      <c r="K5294" s="26"/>
      <c r="L5294" s="26"/>
      <c r="M5294" s="26"/>
      <c r="N5294" s="26"/>
    </row>
    <row r="5295" spans="9:14" x14ac:dyDescent="0.35">
      <c r="I5295" s="26"/>
      <c r="J5295" s="26"/>
      <c r="K5295" s="26"/>
      <c r="L5295" s="26"/>
      <c r="M5295" s="26"/>
      <c r="N5295" s="26"/>
    </row>
    <row r="5296" spans="9:14" x14ac:dyDescent="0.35">
      <c r="I5296" s="26"/>
      <c r="J5296" s="26"/>
      <c r="K5296" s="26"/>
      <c r="L5296" s="26"/>
      <c r="M5296" s="26"/>
      <c r="N5296" s="26"/>
    </row>
    <row r="5297" spans="9:14" x14ac:dyDescent="0.35">
      <c r="I5297" s="26"/>
      <c r="J5297" s="26"/>
      <c r="K5297" s="26"/>
      <c r="L5297" s="26"/>
      <c r="M5297" s="26"/>
      <c r="N5297" s="26"/>
    </row>
    <row r="5298" spans="9:14" x14ac:dyDescent="0.35">
      <c r="I5298" s="26"/>
      <c r="J5298" s="26"/>
      <c r="K5298" s="26"/>
      <c r="L5298" s="26"/>
      <c r="M5298" s="26"/>
      <c r="N5298" s="26"/>
    </row>
    <row r="5299" spans="9:14" x14ac:dyDescent="0.35">
      <c r="I5299" s="26"/>
      <c r="J5299" s="26"/>
      <c r="K5299" s="26"/>
      <c r="L5299" s="26"/>
      <c r="M5299" s="26"/>
      <c r="N5299" s="26"/>
    </row>
    <row r="5300" spans="9:14" x14ac:dyDescent="0.35">
      <c r="I5300" s="26"/>
      <c r="J5300" s="26"/>
      <c r="K5300" s="26"/>
      <c r="L5300" s="26"/>
      <c r="M5300" s="26"/>
      <c r="N5300" s="26"/>
    </row>
    <row r="5301" spans="9:14" x14ac:dyDescent="0.35">
      <c r="I5301" s="26"/>
      <c r="J5301" s="26"/>
      <c r="K5301" s="26"/>
      <c r="L5301" s="26"/>
      <c r="M5301" s="26"/>
      <c r="N5301" s="26"/>
    </row>
    <row r="5302" spans="9:14" x14ac:dyDescent="0.35">
      <c r="I5302" s="26"/>
      <c r="J5302" s="26"/>
      <c r="K5302" s="26"/>
      <c r="L5302" s="26"/>
      <c r="M5302" s="26"/>
      <c r="N5302" s="26"/>
    </row>
    <row r="5303" spans="9:14" x14ac:dyDescent="0.35">
      <c r="I5303" s="26"/>
      <c r="J5303" s="26"/>
      <c r="K5303" s="26"/>
      <c r="L5303" s="26"/>
      <c r="M5303" s="26"/>
      <c r="N5303" s="26"/>
    </row>
    <row r="5304" spans="9:14" x14ac:dyDescent="0.35">
      <c r="I5304" s="26"/>
      <c r="J5304" s="26"/>
      <c r="K5304" s="26"/>
      <c r="L5304" s="26"/>
      <c r="M5304" s="26"/>
      <c r="N5304" s="26"/>
    </row>
    <row r="5305" spans="9:14" x14ac:dyDescent="0.35">
      <c r="I5305" s="26"/>
      <c r="J5305" s="26"/>
      <c r="K5305" s="26"/>
      <c r="L5305" s="26"/>
      <c r="M5305" s="26"/>
      <c r="N5305" s="26"/>
    </row>
    <row r="5306" spans="9:14" x14ac:dyDescent="0.35">
      <c r="I5306" s="26"/>
      <c r="J5306" s="26"/>
      <c r="K5306" s="26"/>
      <c r="L5306" s="26"/>
      <c r="M5306" s="26"/>
      <c r="N5306" s="26"/>
    </row>
    <row r="5307" spans="9:14" x14ac:dyDescent="0.35">
      <c r="I5307" s="26"/>
      <c r="J5307" s="26"/>
      <c r="K5307" s="26"/>
      <c r="L5307" s="26"/>
      <c r="M5307" s="26"/>
      <c r="N5307" s="26"/>
    </row>
    <row r="5308" spans="9:14" x14ac:dyDescent="0.35">
      <c r="I5308" s="26"/>
      <c r="J5308" s="26"/>
      <c r="K5308" s="26"/>
      <c r="L5308" s="26"/>
      <c r="M5308" s="26"/>
      <c r="N5308" s="26"/>
    </row>
    <row r="5309" spans="9:14" x14ac:dyDescent="0.35">
      <c r="I5309" s="26"/>
      <c r="J5309" s="26"/>
      <c r="K5309" s="26"/>
      <c r="L5309" s="26"/>
      <c r="M5309" s="26"/>
      <c r="N5309" s="26"/>
    </row>
    <row r="5310" spans="9:14" x14ac:dyDescent="0.35">
      <c r="I5310" s="26"/>
      <c r="J5310" s="26"/>
      <c r="K5310" s="26"/>
      <c r="L5310" s="26"/>
      <c r="M5310" s="26"/>
      <c r="N5310" s="26"/>
    </row>
    <row r="5311" spans="9:14" x14ac:dyDescent="0.35">
      <c r="I5311" s="26"/>
      <c r="J5311" s="26"/>
      <c r="K5311" s="26"/>
      <c r="L5311" s="26"/>
      <c r="M5311" s="26"/>
      <c r="N5311" s="26"/>
    </row>
    <row r="5312" spans="9:14" x14ac:dyDescent="0.35">
      <c r="I5312" s="26"/>
      <c r="J5312" s="26"/>
      <c r="K5312" s="26"/>
      <c r="L5312" s="26"/>
      <c r="M5312" s="26"/>
      <c r="N5312" s="26"/>
    </row>
    <row r="5313" spans="9:14" x14ac:dyDescent="0.35">
      <c r="I5313" s="26"/>
      <c r="J5313" s="26"/>
      <c r="K5313" s="26"/>
      <c r="L5313" s="26"/>
      <c r="M5313" s="26"/>
      <c r="N5313" s="26"/>
    </row>
    <row r="5314" spans="9:14" x14ac:dyDescent="0.35">
      <c r="I5314" s="26"/>
      <c r="J5314" s="26"/>
      <c r="K5314" s="26"/>
      <c r="L5314" s="26"/>
      <c r="M5314" s="26"/>
      <c r="N5314" s="26"/>
    </row>
    <row r="5315" spans="9:14" x14ac:dyDescent="0.35">
      <c r="I5315" s="26"/>
      <c r="J5315" s="26"/>
      <c r="K5315" s="26"/>
      <c r="L5315" s="26"/>
      <c r="M5315" s="26"/>
      <c r="N5315" s="26"/>
    </row>
    <row r="5316" spans="9:14" x14ac:dyDescent="0.35">
      <c r="I5316" s="26"/>
      <c r="J5316" s="26"/>
      <c r="K5316" s="26"/>
      <c r="L5316" s="26"/>
      <c r="M5316" s="26"/>
      <c r="N5316" s="26"/>
    </row>
    <row r="5317" spans="9:14" x14ac:dyDescent="0.35">
      <c r="I5317" s="26"/>
      <c r="J5317" s="26"/>
      <c r="K5317" s="26"/>
      <c r="L5317" s="26"/>
      <c r="M5317" s="26"/>
      <c r="N5317" s="26"/>
    </row>
    <row r="5318" spans="9:14" x14ac:dyDescent="0.35">
      <c r="I5318" s="26"/>
      <c r="J5318" s="26"/>
      <c r="K5318" s="26"/>
      <c r="L5318" s="26"/>
      <c r="M5318" s="26"/>
      <c r="N5318" s="26"/>
    </row>
    <row r="5319" spans="9:14" x14ac:dyDescent="0.35">
      <c r="I5319" s="26"/>
      <c r="J5319" s="26"/>
      <c r="K5319" s="26"/>
      <c r="L5319" s="26"/>
      <c r="M5319" s="26"/>
      <c r="N5319" s="26"/>
    </row>
    <row r="5320" spans="9:14" x14ac:dyDescent="0.35">
      <c r="I5320" s="26"/>
      <c r="J5320" s="26"/>
      <c r="K5320" s="26"/>
      <c r="L5320" s="26"/>
      <c r="M5320" s="26"/>
      <c r="N5320" s="26"/>
    </row>
    <row r="5321" spans="9:14" x14ac:dyDescent="0.35">
      <c r="I5321" s="26"/>
      <c r="J5321" s="26"/>
      <c r="K5321" s="26"/>
      <c r="L5321" s="26"/>
      <c r="M5321" s="26"/>
      <c r="N5321" s="26"/>
    </row>
    <row r="5322" spans="9:14" x14ac:dyDescent="0.35">
      <c r="I5322" s="26"/>
      <c r="J5322" s="26"/>
      <c r="K5322" s="26"/>
      <c r="L5322" s="26"/>
      <c r="M5322" s="26"/>
      <c r="N5322" s="26"/>
    </row>
    <row r="5323" spans="9:14" x14ac:dyDescent="0.35">
      <c r="I5323" s="26"/>
      <c r="J5323" s="26"/>
      <c r="K5323" s="26"/>
      <c r="L5323" s="26"/>
      <c r="M5323" s="26"/>
      <c r="N5323" s="26"/>
    </row>
    <row r="5324" spans="9:14" x14ac:dyDescent="0.35">
      <c r="I5324" s="26"/>
      <c r="J5324" s="26"/>
      <c r="K5324" s="26"/>
      <c r="L5324" s="26"/>
      <c r="M5324" s="26"/>
      <c r="N5324" s="26"/>
    </row>
    <row r="5325" spans="9:14" x14ac:dyDescent="0.35">
      <c r="I5325" s="26"/>
      <c r="J5325" s="26"/>
      <c r="K5325" s="26"/>
      <c r="L5325" s="26"/>
      <c r="M5325" s="26"/>
      <c r="N5325" s="26"/>
    </row>
    <row r="5326" spans="9:14" x14ac:dyDescent="0.35">
      <c r="I5326" s="26"/>
      <c r="J5326" s="26"/>
      <c r="K5326" s="26"/>
      <c r="L5326" s="26"/>
      <c r="M5326" s="26"/>
      <c r="N5326" s="26"/>
    </row>
    <row r="5327" spans="9:14" x14ac:dyDescent="0.35">
      <c r="I5327" s="26"/>
      <c r="J5327" s="26"/>
      <c r="K5327" s="26"/>
      <c r="L5327" s="26"/>
      <c r="M5327" s="26"/>
      <c r="N5327" s="26"/>
    </row>
    <row r="5328" spans="9:14" x14ac:dyDescent="0.35">
      <c r="I5328" s="26"/>
      <c r="J5328" s="26"/>
      <c r="K5328" s="26"/>
      <c r="L5328" s="26"/>
      <c r="M5328" s="26"/>
      <c r="N5328" s="26"/>
    </row>
    <row r="5329" spans="9:14" x14ac:dyDescent="0.35">
      <c r="I5329" s="26"/>
      <c r="J5329" s="26"/>
      <c r="K5329" s="26"/>
      <c r="L5329" s="26"/>
      <c r="M5329" s="26"/>
      <c r="N5329" s="26"/>
    </row>
    <row r="5330" spans="9:14" x14ac:dyDescent="0.35">
      <c r="I5330" s="26"/>
      <c r="J5330" s="26"/>
      <c r="K5330" s="26"/>
      <c r="L5330" s="26"/>
      <c r="M5330" s="26"/>
      <c r="N5330" s="26"/>
    </row>
    <row r="5331" spans="9:14" x14ac:dyDescent="0.35">
      <c r="I5331" s="26"/>
      <c r="J5331" s="26"/>
      <c r="K5331" s="26"/>
      <c r="L5331" s="26"/>
      <c r="M5331" s="26"/>
      <c r="N5331" s="26"/>
    </row>
    <row r="5332" spans="9:14" x14ac:dyDescent="0.35">
      <c r="I5332" s="26"/>
      <c r="J5332" s="26"/>
      <c r="K5332" s="26"/>
      <c r="L5332" s="26"/>
      <c r="M5332" s="26"/>
      <c r="N5332" s="26"/>
    </row>
    <row r="5333" spans="9:14" x14ac:dyDescent="0.35">
      <c r="I5333" s="26"/>
      <c r="J5333" s="26"/>
      <c r="K5333" s="26"/>
      <c r="L5333" s="26"/>
      <c r="M5333" s="26"/>
      <c r="N5333" s="26"/>
    </row>
    <row r="5334" spans="9:14" x14ac:dyDescent="0.35">
      <c r="I5334" s="26"/>
      <c r="J5334" s="26"/>
      <c r="K5334" s="26"/>
      <c r="L5334" s="26"/>
      <c r="M5334" s="26"/>
      <c r="N5334" s="26"/>
    </row>
    <row r="5335" spans="9:14" x14ac:dyDescent="0.35">
      <c r="I5335" s="26"/>
      <c r="J5335" s="26"/>
      <c r="K5335" s="26"/>
      <c r="L5335" s="26"/>
      <c r="M5335" s="26"/>
      <c r="N5335" s="26"/>
    </row>
    <row r="5336" spans="9:14" x14ac:dyDescent="0.35">
      <c r="I5336" s="26"/>
      <c r="J5336" s="26"/>
      <c r="K5336" s="26"/>
      <c r="L5336" s="26"/>
      <c r="M5336" s="26"/>
      <c r="N5336" s="26"/>
    </row>
    <row r="5337" spans="9:14" x14ac:dyDescent="0.35">
      <c r="I5337" s="26"/>
      <c r="J5337" s="26"/>
      <c r="K5337" s="26"/>
      <c r="L5337" s="26"/>
      <c r="M5337" s="26"/>
      <c r="N5337" s="26"/>
    </row>
    <row r="5338" spans="9:14" x14ac:dyDescent="0.35">
      <c r="I5338" s="26"/>
      <c r="J5338" s="26"/>
      <c r="K5338" s="26"/>
      <c r="L5338" s="26"/>
      <c r="M5338" s="26"/>
      <c r="N5338" s="26"/>
    </row>
    <row r="5339" spans="9:14" x14ac:dyDescent="0.35">
      <c r="I5339" s="26"/>
      <c r="J5339" s="26"/>
      <c r="K5339" s="26"/>
      <c r="L5339" s="26"/>
      <c r="M5339" s="26"/>
      <c r="N5339" s="26"/>
    </row>
    <row r="5340" spans="9:14" x14ac:dyDescent="0.35">
      <c r="I5340" s="26"/>
      <c r="J5340" s="26"/>
      <c r="K5340" s="26"/>
      <c r="L5340" s="26"/>
      <c r="M5340" s="26"/>
      <c r="N5340" s="26"/>
    </row>
    <row r="5341" spans="9:14" x14ac:dyDescent="0.35">
      <c r="I5341" s="26"/>
      <c r="J5341" s="26"/>
      <c r="K5341" s="26"/>
      <c r="L5341" s="26"/>
      <c r="M5341" s="26"/>
      <c r="N5341" s="26"/>
    </row>
    <row r="5342" spans="9:14" x14ac:dyDescent="0.35">
      <c r="I5342" s="26"/>
      <c r="J5342" s="26"/>
      <c r="K5342" s="26"/>
      <c r="L5342" s="26"/>
      <c r="M5342" s="26"/>
      <c r="N5342" s="26"/>
    </row>
    <row r="5343" spans="9:14" x14ac:dyDescent="0.35">
      <c r="I5343" s="26"/>
      <c r="J5343" s="26"/>
      <c r="K5343" s="26"/>
      <c r="L5343" s="26"/>
      <c r="M5343" s="26"/>
      <c r="N5343" s="26"/>
    </row>
    <row r="5344" spans="9:14" x14ac:dyDescent="0.35">
      <c r="I5344" s="26"/>
      <c r="J5344" s="26"/>
      <c r="K5344" s="26"/>
      <c r="L5344" s="26"/>
      <c r="M5344" s="26"/>
      <c r="N5344" s="26"/>
    </row>
    <row r="5345" spans="9:14" x14ac:dyDescent="0.35">
      <c r="I5345" s="26"/>
      <c r="J5345" s="26"/>
      <c r="K5345" s="26"/>
      <c r="L5345" s="26"/>
      <c r="M5345" s="26"/>
      <c r="N5345" s="26"/>
    </row>
    <row r="5346" spans="9:14" x14ac:dyDescent="0.35">
      <c r="I5346" s="26"/>
      <c r="J5346" s="26"/>
      <c r="K5346" s="26"/>
      <c r="L5346" s="26"/>
      <c r="M5346" s="26"/>
      <c r="N5346" s="26"/>
    </row>
    <row r="5347" spans="9:14" x14ac:dyDescent="0.35">
      <c r="I5347" s="26"/>
      <c r="J5347" s="26"/>
      <c r="K5347" s="26"/>
      <c r="L5347" s="26"/>
      <c r="M5347" s="26"/>
      <c r="N5347" s="26"/>
    </row>
    <row r="5348" spans="9:14" x14ac:dyDescent="0.35">
      <c r="I5348" s="26"/>
      <c r="J5348" s="26"/>
      <c r="K5348" s="26"/>
      <c r="L5348" s="26"/>
      <c r="M5348" s="26"/>
      <c r="N5348" s="26"/>
    </row>
    <row r="5349" spans="9:14" x14ac:dyDescent="0.35">
      <c r="I5349" s="26"/>
      <c r="J5349" s="26"/>
      <c r="K5349" s="26"/>
      <c r="L5349" s="26"/>
      <c r="M5349" s="26"/>
      <c r="N5349" s="26"/>
    </row>
    <row r="5350" spans="9:14" x14ac:dyDescent="0.35">
      <c r="I5350" s="26"/>
      <c r="J5350" s="26"/>
      <c r="K5350" s="26"/>
      <c r="L5350" s="26"/>
      <c r="M5350" s="26"/>
      <c r="N5350" s="26"/>
    </row>
    <row r="5351" spans="9:14" x14ac:dyDescent="0.35">
      <c r="I5351" s="26"/>
      <c r="J5351" s="26"/>
      <c r="K5351" s="26"/>
      <c r="L5351" s="26"/>
      <c r="M5351" s="26"/>
      <c r="N5351" s="26"/>
    </row>
    <row r="5352" spans="9:14" x14ac:dyDescent="0.35">
      <c r="I5352" s="26"/>
      <c r="J5352" s="26"/>
      <c r="K5352" s="26"/>
      <c r="L5352" s="26"/>
      <c r="M5352" s="26"/>
      <c r="N5352" s="26"/>
    </row>
    <row r="5353" spans="9:14" x14ac:dyDescent="0.35">
      <c r="I5353" s="26"/>
      <c r="J5353" s="26"/>
      <c r="K5353" s="26"/>
      <c r="L5353" s="26"/>
      <c r="M5353" s="26"/>
      <c r="N5353" s="26"/>
    </row>
    <row r="5354" spans="9:14" x14ac:dyDescent="0.35">
      <c r="I5354" s="26"/>
      <c r="J5354" s="26"/>
      <c r="K5354" s="26"/>
      <c r="L5354" s="26"/>
      <c r="M5354" s="26"/>
      <c r="N5354" s="26"/>
    </row>
    <row r="5355" spans="9:14" x14ac:dyDescent="0.35">
      <c r="I5355" s="26"/>
      <c r="J5355" s="26"/>
      <c r="K5355" s="26"/>
      <c r="L5355" s="26"/>
      <c r="M5355" s="26"/>
      <c r="N5355" s="26"/>
    </row>
    <row r="5356" spans="9:14" x14ac:dyDescent="0.35">
      <c r="I5356" s="26"/>
      <c r="J5356" s="26"/>
      <c r="K5356" s="26"/>
      <c r="L5356" s="26"/>
      <c r="M5356" s="26"/>
      <c r="N5356" s="26"/>
    </row>
    <row r="5357" spans="9:14" x14ac:dyDescent="0.35">
      <c r="I5357" s="26"/>
      <c r="J5357" s="26"/>
      <c r="K5357" s="26"/>
      <c r="L5357" s="26"/>
      <c r="M5357" s="26"/>
      <c r="N5357" s="26"/>
    </row>
    <row r="5358" spans="9:14" x14ac:dyDescent="0.35">
      <c r="I5358" s="26"/>
      <c r="J5358" s="26"/>
      <c r="K5358" s="26"/>
      <c r="L5358" s="26"/>
      <c r="M5358" s="26"/>
      <c r="N5358" s="26"/>
    </row>
    <row r="5359" spans="9:14" x14ac:dyDescent="0.35">
      <c r="I5359" s="26"/>
      <c r="J5359" s="26"/>
      <c r="K5359" s="26"/>
      <c r="L5359" s="26"/>
      <c r="M5359" s="26"/>
      <c r="N5359" s="26"/>
    </row>
    <row r="5360" spans="9:14" x14ac:dyDescent="0.35">
      <c r="I5360" s="26"/>
      <c r="J5360" s="26"/>
      <c r="K5360" s="26"/>
      <c r="L5360" s="26"/>
      <c r="M5360" s="26"/>
      <c r="N5360" s="26"/>
    </row>
    <row r="5361" spans="9:14" x14ac:dyDescent="0.35">
      <c r="I5361" s="26"/>
      <c r="J5361" s="26"/>
      <c r="K5361" s="26"/>
      <c r="L5361" s="26"/>
      <c r="M5361" s="26"/>
      <c r="N5361" s="26"/>
    </row>
    <row r="5362" spans="9:14" x14ac:dyDescent="0.35">
      <c r="I5362" s="26"/>
      <c r="J5362" s="26"/>
      <c r="K5362" s="26"/>
      <c r="L5362" s="26"/>
      <c r="M5362" s="26"/>
      <c r="N5362" s="26"/>
    </row>
    <row r="5363" spans="9:14" x14ac:dyDescent="0.35">
      <c r="I5363" s="26"/>
      <c r="J5363" s="26"/>
      <c r="K5363" s="26"/>
      <c r="L5363" s="26"/>
      <c r="M5363" s="26"/>
      <c r="N5363" s="26"/>
    </row>
    <row r="5364" spans="9:14" x14ac:dyDescent="0.35">
      <c r="I5364" s="26"/>
      <c r="J5364" s="26"/>
      <c r="K5364" s="26"/>
      <c r="L5364" s="26"/>
      <c r="M5364" s="26"/>
      <c r="N5364" s="26"/>
    </row>
    <row r="5365" spans="9:14" x14ac:dyDescent="0.35">
      <c r="I5365" s="26"/>
      <c r="J5365" s="26"/>
      <c r="K5365" s="26"/>
      <c r="L5365" s="26"/>
      <c r="M5365" s="26"/>
      <c r="N5365" s="26"/>
    </row>
    <row r="5366" spans="9:14" x14ac:dyDescent="0.35">
      <c r="I5366" s="26"/>
      <c r="J5366" s="26"/>
      <c r="K5366" s="26"/>
      <c r="L5366" s="26"/>
      <c r="M5366" s="26"/>
      <c r="N5366" s="26"/>
    </row>
    <row r="5367" spans="9:14" x14ac:dyDescent="0.35">
      <c r="I5367" s="26"/>
      <c r="J5367" s="26"/>
      <c r="K5367" s="26"/>
      <c r="L5367" s="26"/>
      <c r="M5367" s="26"/>
      <c r="N5367" s="26"/>
    </row>
    <row r="5368" spans="9:14" x14ac:dyDescent="0.35">
      <c r="I5368" s="26"/>
      <c r="J5368" s="26"/>
      <c r="K5368" s="26"/>
      <c r="L5368" s="26"/>
      <c r="M5368" s="26"/>
      <c r="N5368" s="26"/>
    </row>
    <row r="5369" spans="9:14" x14ac:dyDescent="0.35">
      <c r="I5369" s="26"/>
      <c r="J5369" s="26"/>
      <c r="K5369" s="26"/>
      <c r="L5369" s="26"/>
      <c r="M5369" s="26"/>
      <c r="N5369" s="26"/>
    </row>
    <row r="5370" spans="9:14" x14ac:dyDescent="0.35">
      <c r="I5370" s="26"/>
      <c r="J5370" s="26"/>
      <c r="K5370" s="26"/>
      <c r="L5370" s="26"/>
      <c r="M5370" s="26"/>
      <c r="N5370" s="26"/>
    </row>
    <row r="5371" spans="9:14" x14ac:dyDescent="0.35">
      <c r="I5371" s="26"/>
      <c r="J5371" s="26"/>
      <c r="K5371" s="26"/>
      <c r="L5371" s="26"/>
      <c r="M5371" s="26"/>
      <c r="N5371" s="26"/>
    </row>
    <row r="5372" spans="9:14" x14ac:dyDescent="0.35">
      <c r="I5372" s="26"/>
      <c r="J5372" s="26"/>
      <c r="K5372" s="26"/>
      <c r="L5372" s="26"/>
      <c r="M5372" s="26"/>
      <c r="N5372" s="26"/>
    </row>
    <row r="5373" spans="9:14" x14ac:dyDescent="0.35">
      <c r="I5373" s="26"/>
      <c r="J5373" s="26"/>
      <c r="K5373" s="26"/>
      <c r="L5373" s="26"/>
      <c r="M5373" s="26"/>
      <c r="N5373" s="26"/>
    </row>
    <row r="5374" spans="9:14" x14ac:dyDescent="0.35">
      <c r="I5374" s="26"/>
      <c r="J5374" s="26"/>
      <c r="K5374" s="26"/>
      <c r="L5374" s="26"/>
      <c r="M5374" s="26"/>
      <c r="N5374" s="26"/>
    </row>
    <row r="5375" spans="9:14" x14ac:dyDescent="0.35">
      <c r="I5375" s="26"/>
      <c r="J5375" s="26"/>
      <c r="K5375" s="26"/>
      <c r="L5375" s="26"/>
      <c r="M5375" s="26"/>
      <c r="N5375" s="26"/>
    </row>
    <row r="5376" spans="9:14" x14ac:dyDescent="0.35">
      <c r="I5376" s="26"/>
      <c r="J5376" s="26"/>
      <c r="K5376" s="26"/>
      <c r="L5376" s="26"/>
      <c r="M5376" s="26"/>
      <c r="N5376" s="26"/>
    </row>
    <row r="5377" spans="9:14" x14ac:dyDescent="0.35">
      <c r="I5377" s="26"/>
      <c r="J5377" s="26"/>
      <c r="K5377" s="26"/>
      <c r="L5377" s="26"/>
      <c r="M5377" s="26"/>
      <c r="N5377" s="26"/>
    </row>
    <row r="5378" spans="9:14" x14ac:dyDescent="0.35">
      <c r="I5378" s="26"/>
      <c r="J5378" s="26"/>
      <c r="K5378" s="26"/>
      <c r="L5378" s="26"/>
      <c r="M5378" s="26"/>
      <c r="N5378" s="26"/>
    </row>
    <row r="5379" spans="9:14" x14ac:dyDescent="0.35">
      <c r="I5379" s="26"/>
      <c r="J5379" s="26"/>
      <c r="K5379" s="26"/>
      <c r="L5379" s="26"/>
      <c r="M5379" s="26"/>
      <c r="N5379" s="26"/>
    </row>
    <row r="5380" spans="9:14" x14ac:dyDescent="0.35">
      <c r="I5380" s="26"/>
      <c r="J5380" s="26"/>
      <c r="K5380" s="26"/>
      <c r="L5380" s="26"/>
      <c r="M5380" s="26"/>
      <c r="N5380" s="26"/>
    </row>
    <row r="5381" spans="9:14" x14ac:dyDescent="0.35">
      <c r="I5381" s="26"/>
      <c r="J5381" s="26"/>
      <c r="K5381" s="26"/>
      <c r="L5381" s="26"/>
      <c r="M5381" s="26"/>
      <c r="N5381" s="26"/>
    </row>
    <row r="5382" spans="9:14" x14ac:dyDescent="0.35">
      <c r="I5382" s="26"/>
      <c r="J5382" s="26"/>
      <c r="K5382" s="26"/>
      <c r="L5382" s="26"/>
      <c r="M5382" s="26"/>
      <c r="N5382" s="26"/>
    </row>
    <row r="5383" spans="9:14" x14ac:dyDescent="0.35">
      <c r="I5383" s="26"/>
      <c r="J5383" s="26"/>
      <c r="K5383" s="26"/>
      <c r="L5383" s="26"/>
      <c r="M5383" s="26"/>
      <c r="N5383" s="26"/>
    </row>
    <row r="5384" spans="9:14" x14ac:dyDescent="0.35">
      <c r="I5384" s="26"/>
      <c r="J5384" s="26"/>
      <c r="K5384" s="26"/>
      <c r="L5384" s="26"/>
      <c r="M5384" s="26"/>
      <c r="N5384" s="26"/>
    </row>
    <row r="5385" spans="9:14" x14ac:dyDescent="0.35">
      <c r="I5385" s="26"/>
      <c r="J5385" s="26"/>
      <c r="K5385" s="26"/>
      <c r="L5385" s="26"/>
      <c r="M5385" s="26"/>
      <c r="N5385" s="26"/>
    </row>
    <row r="5386" spans="9:14" x14ac:dyDescent="0.35">
      <c r="I5386" s="26"/>
      <c r="J5386" s="26"/>
      <c r="K5386" s="26"/>
      <c r="L5386" s="26"/>
      <c r="M5386" s="26"/>
      <c r="N5386" s="26"/>
    </row>
    <row r="5387" spans="9:14" x14ac:dyDescent="0.35">
      <c r="I5387" s="26"/>
      <c r="J5387" s="26"/>
      <c r="K5387" s="26"/>
      <c r="L5387" s="26"/>
      <c r="M5387" s="26"/>
      <c r="N5387" s="26"/>
    </row>
    <row r="5388" spans="9:14" x14ac:dyDescent="0.35">
      <c r="I5388" s="26"/>
      <c r="J5388" s="26"/>
      <c r="K5388" s="26"/>
      <c r="L5388" s="26"/>
      <c r="M5388" s="26"/>
      <c r="N5388" s="26"/>
    </row>
    <row r="5389" spans="9:14" x14ac:dyDescent="0.35">
      <c r="I5389" s="26"/>
      <c r="J5389" s="26"/>
      <c r="K5389" s="26"/>
      <c r="L5389" s="26"/>
      <c r="M5389" s="26"/>
      <c r="N5389" s="26"/>
    </row>
    <row r="5390" spans="9:14" x14ac:dyDescent="0.35">
      <c r="I5390" s="26"/>
      <c r="J5390" s="26"/>
      <c r="K5390" s="26"/>
      <c r="L5390" s="26"/>
      <c r="M5390" s="26"/>
      <c r="N5390" s="26"/>
    </row>
    <row r="5391" spans="9:14" x14ac:dyDescent="0.35">
      <c r="I5391" s="26"/>
      <c r="J5391" s="26"/>
      <c r="K5391" s="26"/>
      <c r="L5391" s="26"/>
      <c r="M5391" s="26"/>
      <c r="N5391" s="26"/>
    </row>
    <row r="5392" spans="9:14" x14ac:dyDescent="0.35">
      <c r="I5392" s="26"/>
      <c r="J5392" s="26"/>
      <c r="K5392" s="26"/>
      <c r="L5392" s="26"/>
      <c r="M5392" s="26"/>
      <c r="N5392" s="26"/>
    </row>
    <row r="5393" spans="9:14" x14ac:dyDescent="0.35">
      <c r="I5393" s="26"/>
      <c r="J5393" s="26"/>
      <c r="K5393" s="26"/>
      <c r="L5393" s="26"/>
      <c r="M5393" s="26"/>
      <c r="N5393" s="26"/>
    </row>
    <row r="5394" spans="9:14" x14ac:dyDescent="0.35">
      <c r="I5394" s="26"/>
      <c r="J5394" s="26"/>
      <c r="K5394" s="26"/>
      <c r="L5394" s="26"/>
      <c r="M5394" s="26"/>
      <c r="N5394" s="26"/>
    </row>
    <row r="5395" spans="9:14" x14ac:dyDescent="0.35">
      <c r="I5395" s="26"/>
      <c r="J5395" s="26"/>
      <c r="K5395" s="26"/>
      <c r="L5395" s="26"/>
      <c r="M5395" s="26"/>
      <c r="N5395" s="26"/>
    </row>
    <row r="5396" spans="9:14" x14ac:dyDescent="0.35">
      <c r="I5396" s="26"/>
      <c r="J5396" s="26"/>
      <c r="K5396" s="26"/>
      <c r="L5396" s="26"/>
      <c r="M5396" s="26"/>
      <c r="N5396" s="26"/>
    </row>
    <row r="5397" spans="9:14" x14ac:dyDescent="0.35">
      <c r="I5397" s="26"/>
      <c r="J5397" s="26"/>
      <c r="K5397" s="26"/>
      <c r="L5397" s="26"/>
      <c r="M5397" s="26"/>
      <c r="N5397" s="26"/>
    </row>
    <row r="5398" spans="9:14" x14ac:dyDescent="0.35">
      <c r="I5398" s="26"/>
      <c r="J5398" s="26"/>
      <c r="K5398" s="26"/>
      <c r="L5398" s="26"/>
      <c r="M5398" s="26"/>
      <c r="N5398" s="26"/>
    </row>
    <row r="5399" spans="9:14" x14ac:dyDescent="0.35">
      <c r="I5399" s="26"/>
      <c r="J5399" s="26"/>
      <c r="K5399" s="26"/>
      <c r="L5399" s="26"/>
      <c r="M5399" s="26"/>
      <c r="N5399" s="26"/>
    </row>
    <row r="5400" spans="9:14" x14ac:dyDescent="0.35">
      <c r="I5400" s="26"/>
      <c r="J5400" s="26"/>
      <c r="K5400" s="26"/>
      <c r="L5400" s="26"/>
      <c r="M5400" s="26"/>
      <c r="N5400" s="26"/>
    </row>
    <row r="5401" spans="9:14" x14ac:dyDescent="0.35">
      <c r="I5401" s="26"/>
      <c r="J5401" s="26"/>
      <c r="K5401" s="26"/>
      <c r="L5401" s="26"/>
      <c r="M5401" s="26"/>
      <c r="N5401" s="26"/>
    </row>
    <row r="5402" spans="9:14" x14ac:dyDescent="0.35">
      <c r="I5402" s="26"/>
      <c r="J5402" s="26"/>
      <c r="K5402" s="26"/>
      <c r="L5402" s="26"/>
      <c r="M5402" s="26"/>
      <c r="N5402" s="26"/>
    </row>
    <row r="5403" spans="9:14" x14ac:dyDescent="0.35">
      <c r="I5403" s="26"/>
      <c r="J5403" s="26"/>
      <c r="K5403" s="26"/>
      <c r="L5403" s="26"/>
      <c r="M5403" s="26"/>
      <c r="N5403" s="26"/>
    </row>
    <row r="5404" spans="9:14" x14ac:dyDescent="0.35">
      <c r="I5404" s="26"/>
      <c r="J5404" s="26"/>
      <c r="K5404" s="26"/>
      <c r="L5404" s="26"/>
      <c r="M5404" s="26"/>
      <c r="N5404" s="26"/>
    </row>
    <row r="5405" spans="9:14" x14ac:dyDescent="0.35">
      <c r="I5405" s="26"/>
      <c r="J5405" s="26"/>
      <c r="K5405" s="26"/>
      <c r="L5405" s="26"/>
      <c r="M5405" s="26"/>
      <c r="N5405" s="26"/>
    </row>
    <row r="5406" spans="9:14" x14ac:dyDescent="0.35">
      <c r="I5406" s="26"/>
      <c r="J5406" s="26"/>
      <c r="K5406" s="26"/>
      <c r="L5406" s="26"/>
      <c r="M5406" s="26"/>
      <c r="N5406" s="26"/>
    </row>
    <row r="5407" spans="9:14" x14ac:dyDescent="0.35">
      <c r="I5407" s="26"/>
      <c r="J5407" s="26"/>
      <c r="K5407" s="26"/>
      <c r="L5407" s="26"/>
      <c r="M5407" s="26"/>
      <c r="N5407" s="26"/>
    </row>
    <row r="5408" spans="9:14" x14ac:dyDescent="0.35">
      <c r="I5408" s="26"/>
      <c r="J5408" s="26"/>
      <c r="K5408" s="26"/>
      <c r="L5408" s="26"/>
      <c r="M5408" s="26"/>
      <c r="N5408" s="26"/>
    </row>
    <row r="5409" spans="9:14" x14ac:dyDescent="0.35">
      <c r="I5409" s="26"/>
      <c r="J5409" s="26"/>
      <c r="K5409" s="26"/>
      <c r="L5409" s="26"/>
      <c r="M5409" s="26"/>
      <c r="N5409" s="26"/>
    </row>
    <row r="5410" spans="9:14" x14ac:dyDescent="0.35">
      <c r="I5410" s="26"/>
      <c r="J5410" s="26"/>
      <c r="K5410" s="26"/>
      <c r="L5410" s="26"/>
      <c r="M5410" s="26"/>
      <c r="N5410" s="26"/>
    </row>
    <row r="5411" spans="9:14" x14ac:dyDescent="0.35">
      <c r="I5411" s="26"/>
      <c r="J5411" s="26"/>
      <c r="K5411" s="26"/>
      <c r="L5411" s="26"/>
      <c r="M5411" s="26"/>
      <c r="N5411" s="26"/>
    </row>
    <row r="5412" spans="9:14" x14ac:dyDescent="0.35">
      <c r="I5412" s="26"/>
      <c r="J5412" s="26"/>
      <c r="K5412" s="26"/>
      <c r="L5412" s="26"/>
      <c r="M5412" s="26"/>
      <c r="N5412" s="26"/>
    </row>
    <row r="5413" spans="9:14" x14ac:dyDescent="0.35">
      <c r="I5413" s="26"/>
      <c r="J5413" s="26"/>
      <c r="K5413" s="26"/>
      <c r="L5413" s="26"/>
      <c r="M5413" s="26"/>
      <c r="N5413" s="26"/>
    </row>
    <row r="5414" spans="9:14" x14ac:dyDescent="0.35">
      <c r="I5414" s="26"/>
      <c r="J5414" s="26"/>
      <c r="K5414" s="26"/>
      <c r="L5414" s="26"/>
      <c r="M5414" s="26"/>
      <c r="N5414" s="26"/>
    </row>
    <row r="5415" spans="9:14" x14ac:dyDescent="0.35">
      <c r="I5415" s="26"/>
      <c r="J5415" s="26"/>
      <c r="K5415" s="26"/>
      <c r="L5415" s="26"/>
      <c r="M5415" s="26"/>
      <c r="N5415" s="26"/>
    </row>
    <row r="5416" spans="9:14" x14ac:dyDescent="0.35">
      <c r="I5416" s="26"/>
      <c r="J5416" s="26"/>
      <c r="K5416" s="26"/>
      <c r="L5416" s="26"/>
      <c r="M5416" s="26"/>
      <c r="N5416" s="26"/>
    </row>
    <row r="5417" spans="9:14" x14ac:dyDescent="0.35">
      <c r="I5417" s="26"/>
      <c r="J5417" s="26"/>
      <c r="K5417" s="26"/>
      <c r="L5417" s="26"/>
      <c r="M5417" s="26"/>
      <c r="N5417" s="26"/>
    </row>
    <row r="5418" spans="9:14" x14ac:dyDescent="0.35">
      <c r="I5418" s="26"/>
      <c r="J5418" s="26"/>
      <c r="K5418" s="26"/>
      <c r="L5418" s="26"/>
      <c r="M5418" s="26"/>
      <c r="N5418" s="26"/>
    </row>
    <row r="5419" spans="9:14" x14ac:dyDescent="0.35">
      <c r="I5419" s="26"/>
      <c r="J5419" s="26"/>
      <c r="K5419" s="26"/>
      <c r="L5419" s="26"/>
      <c r="M5419" s="26"/>
      <c r="N5419" s="26"/>
    </row>
    <row r="5420" spans="9:14" x14ac:dyDescent="0.35">
      <c r="I5420" s="26"/>
      <c r="J5420" s="26"/>
      <c r="K5420" s="26"/>
      <c r="L5420" s="26"/>
      <c r="M5420" s="26"/>
      <c r="N5420" s="26"/>
    </row>
    <row r="5421" spans="9:14" x14ac:dyDescent="0.35">
      <c r="I5421" s="26"/>
      <c r="J5421" s="26"/>
      <c r="K5421" s="26"/>
      <c r="L5421" s="26"/>
      <c r="M5421" s="26"/>
      <c r="N5421" s="26"/>
    </row>
    <row r="5422" spans="9:14" x14ac:dyDescent="0.35">
      <c r="I5422" s="26"/>
      <c r="J5422" s="26"/>
      <c r="K5422" s="26"/>
      <c r="L5422" s="26"/>
      <c r="M5422" s="26"/>
      <c r="N5422" s="26"/>
    </row>
    <row r="5423" spans="9:14" x14ac:dyDescent="0.35">
      <c r="I5423" s="26"/>
      <c r="J5423" s="26"/>
      <c r="K5423" s="26"/>
      <c r="L5423" s="26"/>
      <c r="M5423" s="26"/>
      <c r="N5423" s="26"/>
    </row>
    <row r="5424" spans="9:14" x14ac:dyDescent="0.35">
      <c r="I5424" s="26"/>
      <c r="J5424" s="26"/>
      <c r="K5424" s="26"/>
      <c r="L5424" s="26"/>
      <c r="M5424" s="26"/>
      <c r="N5424" s="26"/>
    </row>
    <row r="5425" spans="9:14" x14ac:dyDescent="0.35">
      <c r="I5425" s="26"/>
      <c r="J5425" s="26"/>
      <c r="K5425" s="26"/>
      <c r="L5425" s="26"/>
      <c r="M5425" s="26"/>
      <c r="N5425" s="26"/>
    </row>
    <row r="5426" spans="9:14" x14ac:dyDescent="0.35">
      <c r="I5426" s="26"/>
      <c r="J5426" s="26"/>
      <c r="K5426" s="26"/>
      <c r="L5426" s="26"/>
      <c r="M5426" s="26"/>
      <c r="N5426" s="26"/>
    </row>
    <row r="5427" spans="9:14" x14ac:dyDescent="0.35">
      <c r="I5427" s="26"/>
      <c r="J5427" s="26"/>
      <c r="K5427" s="26"/>
      <c r="L5427" s="26"/>
      <c r="M5427" s="26"/>
      <c r="N5427" s="26"/>
    </row>
    <row r="5428" spans="9:14" x14ac:dyDescent="0.35">
      <c r="I5428" s="26"/>
      <c r="J5428" s="26"/>
      <c r="K5428" s="26"/>
      <c r="L5428" s="26"/>
      <c r="M5428" s="26"/>
      <c r="N5428" s="26"/>
    </row>
    <row r="5429" spans="9:14" x14ac:dyDescent="0.35">
      <c r="I5429" s="26"/>
      <c r="J5429" s="26"/>
      <c r="K5429" s="26"/>
      <c r="L5429" s="26"/>
      <c r="M5429" s="26"/>
      <c r="N5429" s="26"/>
    </row>
    <row r="5430" spans="9:14" x14ac:dyDescent="0.35">
      <c r="I5430" s="26"/>
      <c r="J5430" s="26"/>
      <c r="K5430" s="26"/>
      <c r="L5430" s="26"/>
      <c r="M5430" s="26"/>
      <c r="N5430" s="26"/>
    </row>
    <row r="5431" spans="9:14" x14ac:dyDescent="0.35">
      <c r="I5431" s="26"/>
      <c r="J5431" s="26"/>
      <c r="K5431" s="26"/>
      <c r="L5431" s="26"/>
      <c r="M5431" s="26"/>
      <c r="N5431" s="26"/>
    </row>
    <row r="5432" spans="9:14" x14ac:dyDescent="0.35">
      <c r="I5432" s="26"/>
      <c r="J5432" s="26"/>
      <c r="K5432" s="26"/>
      <c r="L5432" s="26"/>
      <c r="M5432" s="26"/>
      <c r="N5432" s="26"/>
    </row>
    <row r="5433" spans="9:14" x14ac:dyDescent="0.35">
      <c r="I5433" s="26"/>
      <c r="J5433" s="26"/>
      <c r="K5433" s="26"/>
      <c r="L5433" s="26"/>
      <c r="M5433" s="26"/>
      <c r="N5433" s="26"/>
    </row>
    <row r="5434" spans="9:14" x14ac:dyDescent="0.35">
      <c r="I5434" s="26"/>
      <c r="J5434" s="26"/>
      <c r="K5434" s="26"/>
      <c r="L5434" s="26"/>
      <c r="M5434" s="26"/>
      <c r="N5434" s="26"/>
    </row>
    <row r="5435" spans="9:14" x14ac:dyDescent="0.35">
      <c r="I5435" s="26"/>
      <c r="J5435" s="26"/>
      <c r="K5435" s="26"/>
      <c r="L5435" s="26"/>
      <c r="M5435" s="26"/>
      <c r="N5435" s="26"/>
    </row>
    <row r="5436" spans="9:14" x14ac:dyDescent="0.35">
      <c r="I5436" s="26"/>
      <c r="J5436" s="26"/>
      <c r="K5436" s="26"/>
      <c r="L5436" s="26"/>
      <c r="M5436" s="26"/>
      <c r="N5436" s="26"/>
    </row>
    <row r="5437" spans="9:14" x14ac:dyDescent="0.35">
      <c r="I5437" s="26"/>
      <c r="J5437" s="26"/>
      <c r="K5437" s="26"/>
      <c r="L5437" s="26"/>
      <c r="M5437" s="26"/>
      <c r="N5437" s="26"/>
    </row>
    <row r="5438" spans="9:14" x14ac:dyDescent="0.35">
      <c r="I5438" s="26"/>
      <c r="J5438" s="26"/>
      <c r="K5438" s="26"/>
      <c r="L5438" s="26"/>
      <c r="M5438" s="26"/>
      <c r="N5438" s="26"/>
    </row>
    <row r="5439" spans="9:14" x14ac:dyDescent="0.35">
      <c r="I5439" s="26"/>
      <c r="J5439" s="26"/>
      <c r="K5439" s="26"/>
      <c r="L5439" s="26"/>
      <c r="M5439" s="26"/>
      <c r="N5439" s="26"/>
    </row>
    <row r="5440" spans="9:14" x14ac:dyDescent="0.35">
      <c r="I5440" s="26"/>
      <c r="J5440" s="26"/>
      <c r="K5440" s="26"/>
      <c r="L5440" s="26"/>
      <c r="M5440" s="26"/>
      <c r="N5440" s="26"/>
    </row>
    <row r="5441" spans="9:14" x14ac:dyDescent="0.35">
      <c r="I5441" s="26"/>
      <c r="J5441" s="26"/>
      <c r="K5441" s="26"/>
      <c r="L5441" s="26"/>
      <c r="M5441" s="26"/>
      <c r="N5441" s="26"/>
    </row>
    <row r="5442" spans="9:14" x14ac:dyDescent="0.35">
      <c r="I5442" s="26"/>
      <c r="J5442" s="26"/>
      <c r="K5442" s="26"/>
      <c r="L5442" s="26"/>
      <c r="M5442" s="26"/>
      <c r="N5442" s="26"/>
    </row>
    <row r="5443" spans="9:14" x14ac:dyDescent="0.35">
      <c r="I5443" s="26"/>
      <c r="J5443" s="26"/>
      <c r="K5443" s="26"/>
      <c r="L5443" s="26"/>
      <c r="M5443" s="26"/>
      <c r="N5443" s="26"/>
    </row>
    <row r="5444" spans="9:14" x14ac:dyDescent="0.35">
      <c r="I5444" s="26"/>
      <c r="J5444" s="26"/>
      <c r="K5444" s="26"/>
      <c r="L5444" s="26"/>
      <c r="M5444" s="26"/>
      <c r="N5444" s="26"/>
    </row>
    <row r="5445" spans="9:14" x14ac:dyDescent="0.35">
      <c r="I5445" s="26"/>
      <c r="J5445" s="26"/>
      <c r="K5445" s="26"/>
      <c r="L5445" s="26"/>
      <c r="M5445" s="26"/>
      <c r="N5445" s="26"/>
    </row>
    <row r="5446" spans="9:14" x14ac:dyDescent="0.35">
      <c r="I5446" s="26"/>
      <c r="J5446" s="26"/>
      <c r="K5446" s="26"/>
      <c r="L5446" s="26"/>
      <c r="M5446" s="26"/>
      <c r="N5446" s="26"/>
    </row>
    <row r="5447" spans="9:14" x14ac:dyDescent="0.35">
      <c r="I5447" s="26"/>
      <c r="J5447" s="26"/>
      <c r="K5447" s="26"/>
      <c r="L5447" s="26"/>
      <c r="M5447" s="26"/>
      <c r="N5447" s="26"/>
    </row>
    <row r="5448" spans="9:14" x14ac:dyDescent="0.35">
      <c r="I5448" s="26"/>
      <c r="J5448" s="26"/>
      <c r="K5448" s="26"/>
      <c r="L5448" s="26"/>
      <c r="M5448" s="26"/>
      <c r="N5448" s="26"/>
    </row>
    <row r="5449" spans="9:14" x14ac:dyDescent="0.35">
      <c r="I5449" s="26"/>
      <c r="J5449" s="26"/>
      <c r="K5449" s="26"/>
      <c r="L5449" s="26"/>
      <c r="M5449" s="26"/>
      <c r="N5449" s="26"/>
    </row>
    <row r="5450" spans="9:14" x14ac:dyDescent="0.35">
      <c r="I5450" s="26"/>
      <c r="J5450" s="26"/>
      <c r="K5450" s="26"/>
      <c r="L5450" s="26"/>
      <c r="M5450" s="26"/>
      <c r="N5450" s="26"/>
    </row>
    <row r="5451" spans="9:14" x14ac:dyDescent="0.35">
      <c r="I5451" s="26"/>
      <c r="J5451" s="26"/>
      <c r="K5451" s="26"/>
      <c r="L5451" s="26"/>
      <c r="M5451" s="26"/>
      <c r="N5451" s="26"/>
    </row>
    <row r="5452" spans="9:14" x14ac:dyDescent="0.35">
      <c r="I5452" s="26"/>
      <c r="J5452" s="26"/>
      <c r="K5452" s="26"/>
      <c r="L5452" s="26"/>
      <c r="M5452" s="26"/>
      <c r="N5452" s="26"/>
    </row>
    <row r="5453" spans="9:14" x14ac:dyDescent="0.35">
      <c r="I5453" s="26"/>
      <c r="J5453" s="26"/>
      <c r="K5453" s="26"/>
      <c r="L5453" s="26"/>
      <c r="M5453" s="26"/>
      <c r="N5453" s="26"/>
    </row>
    <row r="5454" spans="9:14" x14ac:dyDescent="0.35">
      <c r="I5454" s="26"/>
      <c r="J5454" s="26"/>
      <c r="K5454" s="26"/>
      <c r="L5454" s="26"/>
      <c r="M5454" s="26"/>
      <c r="N5454" s="26"/>
    </row>
    <row r="5455" spans="9:14" x14ac:dyDescent="0.35">
      <c r="I5455" s="26"/>
      <c r="J5455" s="26"/>
      <c r="K5455" s="26"/>
      <c r="L5455" s="26"/>
      <c r="M5455" s="26"/>
      <c r="N5455" s="26"/>
    </row>
    <row r="5456" spans="9:14" x14ac:dyDescent="0.35">
      <c r="I5456" s="26"/>
      <c r="J5456" s="26"/>
      <c r="K5456" s="26"/>
      <c r="L5456" s="26"/>
      <c r="M5456" s="26"/>
      <c r="N5456" s="26"/>
    </row>
    <row r="5457" spans="9:14" x14ac:dyDescent="0.35">
      <c r="I5457" s="26"/>
      <c r="J5457" s="26"/>
      <c r="K5457" s="26"/>
      <c r="L5457" s="26"/>
      <c r="M5457" s="26"/>
      <c r="N5457" s="26"/>
    </row>
    <row r="5458" spans="9:14" x14ac:dyDescent="0.35">
      <c r="I5458" s="26"/>
      <c r="J5458" s="26"/>
      <c r="K5458" s="26"/>
      <c r="L5458" s="26"/>
      <c r="M5458" s="26"/>
      <c r="N5458" s="26"/>
    </row>
    <row r="5459" spans="9:14" x14ac:dyDescent="0.35">
      <c r="I5459" s="26"/>
      <c r="J5459" s="26"/>
      <c r="K5459" s="26"/>
      <c r="L5459" s="26"/>
      <c r="M5459" s="26"/>
      <c r="N5459" s="26"/>
    </row>
    <row r="5460" spans="9:14" x14ac:dyDescent="0.35">
      <c r="I5460" s="26"/>
      <c r="J5460" s="26"/>
      <c r="K5460" s="26"/>
      <c r="L5460" s="26"/>
      <c r="M5460" s="26"/>
      <c r="N5460" s="26"/>
    </row>
    <row r="5461" spans="9:14" x14ac:dyDescent="0.35">
      <c r="I5461" s="26"/>
      <c r="J5461" s="26"/>
      <c r="K5461" s="26"/>
      <c r="L5461" s="26"/>
      <c r="M5461" s="26"/>
      <c r="N5461" s="26"/>
    </row>
    <row r="5462" spans="9:14" x14ac:dyDescent="0.35">
      <c r="I5462" s="26"/>
      <c r="J5462" s="26"/>
      <c r="K5462" s="26"/>
      <c r="L5462" s="26"/>
      <c r="M5462" s="26"/>
      <c r="N5462" s="26"/>
    </row>
    <row r="5463" spans="9:14" x14ac:dyDescent="0.35">
      <c r="I5463" s="26"/>
      <c r="J5463" s="26"/>
      <c r="K5463" s="26"/>
      <c r="L5463" s="26"/>
      <c r="M5463" s="26"/>
      <c r="N5463" s="26"/>
    </row>
    <row r="5464" spans="9:14" x14ac:dyDescent="0.35">
      <c r="I5464" s="26"/>
      <c r="J5464" s="26"/>
      <c r="K5464" s="26"/>
      <c r="L5464" s="26"/>
      <c r="M5464" s="26"/>
      <c r="N5464" s="26"/>
    </row>
    <row r="5465" spans="9:14" x14ac:dyDescent="0.35">
      <c r="I5465" s="26"/>
      <c r="J5465" s="26"/>
      <c r="K5465" s="26"/>
      <c r="L5465" s="26"/>
      <c r="M5465" s="26"/>
      <c r="N5465" s="26"/>
    </row>
    <row r="5466" spans="9:14" x14ac:dyDescent="0.35">
      <c r="I5466" s="26"/>
      <c r="J5466" s="26"/>
      <c r="K5466" s="26"/>
      <c r="L5466" s="26"/>
      <c r="M5466" s="26"/>
      <c r="N5466" s="26"/>
    </row>
    <row r="5467" spans="9:14" x14ac:dyDescent="0.35">
      <c r="I5467" s="26"/>
      <c r="J5467" s="26"/>
      <c r="K5467" s="26"/>
      <c r="L5467" s="26"/>
      <c r="M5467" s="26"/>
      <c r="N5467" s="26"/>
    </row>
    <row r="5468" spans="9:14" x14ac:dyDescent="0.35">
      <c r="I5468" s="26"/>
      <c r="J5468" s="26"/>
      <c r="K5468" s="26"/>
      <c r="L5468" s="26"/>
      <c r="M5468" s="26"/>
      <c r="N5468" s="26"/>
    </row>
    <row r="5469" spans="9:14" x14ac:dyDescent="0.35">
      <c r="I5469" s="26"/>
      <c r="J5469" s="26"/>
      <c r="K5469" s="26"/>
      <c r="L5469" s="26"/>
      <c r="M5469" s="26"/>
      <c r="N5469" s="26"/>
    </row>
    <row r="5470" spans="9:14" x14ac:dyDescent="0.35">
      <c r="I5470" s="26"/>
      <c r="J5470" s="26"/>
      <c r="K5470" s="26"/>
      <c r="L5470" s="26"/>
      <c r="M5470" s="26"/>
      <c r="N5470" s="26"/>
    </row>
    <row r="5471" spans="9:14" x14ac:dyDescent="0.35">
      <c r="I5471" s="26"/>
      <c r="J5471" s="26"/>
      <c r="K5471" s="26"/>
      <c r="L5471" s="26"/>
      <c r="M5471" s="26"/>
      <c r="N5471" s="26"/>
    </row>
    <row r="5472" spans="9:14" x14ac:dyDescent="0.35">
      <c r="I5472" s="26"/>
      <c r="J5472" s="26"/>
      <c r="K5472" s="26"/>
      <c r="L5472" s="26"/>
      <c r="M5472" s="26"/>
      <c r="N5472" s="26"/>
    </row>
    <row r="5473" spans="9:14" x14ac:dyDescent="0.35">
      <c r="I5473" s="26"/>
      <c r="J5473" s="26"/>
      <c r="K5473" s="26"/>
      <c r="L5473" s="26"/>
      <c r="M5473" s="26"/>
      <c r="N5473" s="26"/>
    </row>
    <row r="5474" spans="9:14" x14ac:dyDescent="0.35">
      <c r="I5474" s="26"/>
      <c r="J5474" s="26"/>
      <c r="K5474" s="26"/>
      <c r="L5474" s="26"/>
      <c r="M5474" s="26"/>
      <c r="N5474" s="26"/>
    </row>
    <row r="5475" spans="9:14" x14ac:dyDescent="0.35">
      <c r="I5475" s="26"/>
      <c r="J5475" s="26"/>
      <c r="K5475" s="26"/>
      <c r="L5475" s="26"/>
      <c r="M5475" s="26"/>
      <c r="N5475" s="26"/>
    </row>
    <row r="5476" spans="9:14" x14ac:dyDescent="0.35">
      <c r="I5476" s="26"/>
      <c r="J5476" s="26"/>
      <c r="K5476" s="26"/>
      <c r="L5476" s="26"/>
      <c r="M5476" s="26"/>
      <c r="N5476" s="26"/>
    </row>
    <row r="5477" spans="9:14" x14ac:dyDescent="0.35">
      <c r="I5477" s="26"/>
      <c r="J5477" s="26"/>
      <c r="K5477" s="26"/>
      <c r="L5477" s="26"/>
      <c r="M5477" s="26"/>
      <c r="N5477" s="26"/>
    </row>
  </sheetData>
  <autoFilter ref="A4:P5045" xr:uid="{0D05E556-116C-4208-8042-2A221A6A5544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1FD70C-DA00-4345-98BF-FA1860A038ED}">
  <sheetPr codeName="Sheet3">
    <tabColor rgb="FF6E30D3"/>
  </sheetPr>
  <dimension ref="A1:H28"/>
  <sheetViews>
    <sheetView showGridLines="0" zoomScale="82" zoomScaleNormal="80" workbookViewId="0"/>
  </sheetViews>
  <sheetFormatPr defaultRowHeight="14.5" x14ac:dyDescent="0.35"/>
  <cols>
    <col min="1" max="1" width="1.453125" customWidth="1"/>
    <col min="2" max="2" width="44.26953125" customWidth="1"/>
    <col min="3" max="3" width="95" customWidth="1"/>
    <col min="4" max="4" width="5.54296875" customWidth="1"/>
    <col min="5" max="5" width="23.1796875" hidden="1" customWidth="1"/>
    <col min="6" max="6" width="22.90625" hidden="1" customWidth="1"/>
    <col min="7" max="7" width="15.7265625" style="35" customWidth="1"/>
    <col min="8" max="8" width="11.90625" style="35" bestFit="1" customWidth="1"/>
  </cols>
  <sheetData>
    <row r="1" spans="1:8" s="54" customFormat="1" x14ac:dyDescent="0.35">
      <c r="A1" s="57" t="s">
        <v>609</v>
      </c>
      <c r="G1" s="58"/>
      <c r="H1" s="58"/>
    </row>
    <row r="2" spans="1:8" ht="37.5" customHeight="1" x14ac:dyDescent="0.45">
      <c r="A2" s="121" t="s">
        <v>2022</v>
      </c>
      <c r="B2" s="121"/>
      <c r="C2" s="121"/>
      <c r="D2" s="121"/>
      <c r="E2" s="121"/>
      <c r="F2" s="121"/>
      <c r="G2" s="46"/>
    </row>
    <row r="3" spans="1:8" ht="17" customHeight="1" x14ac:dyDescent="0.35">
      <c r="E3" s="35" t="s">
        <v>7162</v>
      </c>
      <c r="F3" s="35" t="s">
        <v>616</v>
      </c>
    </row>
    <row r="4" spans="1:8" x14ac:dyDescent="0.35">
      <c r="B4" s="14" t="s">
        <v>613</v>
      </c>
      <c r="C4" s="59"/>
      <c r="E4" s="43" t="str">
        <f>_xlfn.IFNA(VLOOKUP(C4,'Paramètre Générateur'!$B$3:$C$14,2,FALSE),"")</f>
        <v/>
      </c>
      <c r="F4" s="47" t="str">
        <f>_xlfn.IFNA(VLOOKUP(C4,'Comprendre la codification'!$E$12:$F$207,2,FALSE),"")</f>
        <v/>
      </c>
    </row>
    <row r="5" spans="1:8" x14ac:dyDescent="0.35">
      <c r="E5" s="43"/>
      <c r="F5" s="48"/>
    </row>
    <row r="6" spans="1:8" x14ac:dyDescent="0.35">
      <c r="B6" s="14" t="s">
        <v>614</v>
      </c>
      <c r="C6" s="59"/>
      <c r="E6" s="43" t="str">
        <f>_xlfn.IFNA(VLOOKUP(C6,'Paramètre Générateur'!$O$3:$P$194,2,FALSE),"")</f>
        <v/>
      </c>
      <c r="F6" s="48"/>
    </row>
    <row r="7" spans="1:8" s="12" customFormat="1" x14ac:dyDescent="0.35">
      <c r="B7" s="44"/>
      <c r="C7" s="44"/>
      <c r="E7" s="43"/>
      <c r="F7" s="49"/>
      <c r="G7" s="43"/>
      <c r="H7" s="43"/>
    </row>
    <row r="8" spans="1:8" x14ac:dyDescent="0.35">
      <c r="B8" s="14" t="s">
        <v>610</v>
      </c>
      <c r="C8" s="60"/>
      <c r="E8" s="43" t="str">
        <f>_xlfn.IFNA(VLOOKUP(C4&amp;C8,'Paramètre Générateur'!$W$3:$AA$986,5,FALSE),"")</f>
        <v/>
      </c>
      <c r="F8" s="47" t="str">
        <f>_xlfn.IFNA(VLOOKUP(C8,'Comprendre la codification'!$H$12:$J$200,3,FALSE),"")</f>
        <v/>
      </c>
    </row>
    <row r="9" spans="1:8" x14ac:dyDescent="0.35">
      <c r="E9" s="43"/>
      <c r="F9" s="48"/>
    </row>
    <row r="10" spans="1:8" x14ac:dyDescent="0.35">
      <c r="B10" s="14" t="s">
        <v>615</v>
      </c>
      <c r="C10" s="59"/>
      <c r="E10" s="43" t="str">
        <f>_xlfn.IFNA(VLOOKUP(C4&amp;C8&amp;C10,'Paramètre Générateur'!$AJ$3:$AN$1258,5,FALSE),"")</f>
        <v/>
      </c>
      <c r="F10" s="47" t="str">
        <f>_xlfn.IFNA(VLOOKUP(C4&amp;C8&amp;C10,'Paramètre Générateur'!$AJ$3:$AM$1258,4,FALSE),"")</f>
        <v/>
      </c>
    </row>
    <row r="11" spans="1:8" x14ac:dyDescent="0.35">
      <c r="E11" s="43"/>
      <c r="F11" s="48"/>
    </row>
    <row r="12" spans="1:8" x14ac:dyDescent="0.35">
      <c r="B12" s="14" t="s">
        <v>612</v>
      </c>
      <c r="C12" s="59"/>
      <c r="E12" s="35" t="str">
        <f>"S"&amp;F4&amp;F8&amp;F10&amp;F12</f>
        <v>S</v>
      </c>
      <c r="F12" s="47" t="str">
        <f>_xlfn.IFNA(VLOOKUP(C12,'Comprendre la codification'!$Q$12:$R$15,2,FALSE),"")</f>
        <v/>
      </c>
    </row>
    <row r="13" spans="1:8" x14ac:dyDescent="0.35">
      <c r="E13" s="114" t="e">
        <f>VLOOKUP(F13,'Paramètre Générateur Malus'!$E$4:$H$12,4,FALSE)</f>
        <v>#N/A</v>
      </c>
      <c r="F13" s="93" t="e">
        <f>VLOOKUP(E15,'Paramètre Générateur Malus'!$D$4:$E$12,2,FALSE)</f>
        <v>#N/A</v>
      </c>
    </row>
    <row r="14" spans="1:8" x14ac:dyDescent="0.35">
      <c r="B14" s="14" t="s">
        <v>7201</v>
      </c>
      <c r="C14" s="14"/>
      <c r="E14" s="113" t="s">
        <v>7200</v>
      </c>
      <c r="F14" s="93" t="str">
        <f>IF(E15="Pas de malus applicable à cet équipement","000",_xlfn.IFNA(VLOOKUP(C14,'Paramètre Générateur Malus'!$F$4:$G$12,2,FALSE),""))</f>
        <v/>
      </c>
    </row>
    <row r="15" spans="1:8" ht="15.5" customHeight="1" x14ac:dyDescent="0.35">
      <c r="E15" s="120" t="str">
        <f>_xlfn.IFNA(VLOOKUP(E12,'Paramètre Générateur Malus'!$A$4:$B$1257,2,FALSE),"")</f>
        <v/>
      </c>
      <c r="F15" s="48"/>
    </row>
    <row r="16" spans="1:8" x14ac:dyDescent="0.35">
      <c r="B16" s="14" t="s">
        <v>7161</v>
      </c>
      <c r="C16" s="14"/>
      <c r="E16" s="120" t="str">
        <f>IF(_xlfn.IFNA(VLOOKUP(E12,'Paramètre Générateur Bonus'!$A:$C,3,FALSE),"")=0,"",_xlfn.IFNA(VLOOKUP(E12,'Paramètre Générateur Bonus'!$A:$C,3,FALSE),""))</f>
        <v/>
      </c>
      <c r="F16" s="96" t="e">
        <f>VLOOKUP(E12,'Paramètre Générateur Bonus'!$A$3:$B$1257,2,FALSE)</f>
        <v>#N/A</v>
      </c>
    </row>
    <row r="17" spans="2:6" x14ac:dyDescent="0.35">
      <c r="E17" s="113" t="s">
        <v>7199</v>
      </c>
      <c r="F17" s="93" t="str">
        <f>_xlfn.IFNA(VLOOKUP(C16,'Paramètre Générateur Bonus'!$I$4:$J$32,2,FALSE),"000")</f>
        <v>000</v>
      </c>
    </row>
    <row r="18" spans="2:6" x14ac:dyDescent="0.35">
      <c r="B18" s="14" t="s">
        <v>611</v>
      </c>
      <c r="C18" s="61" t="str">
        <f>IF(AND(F4&lt;&gt;"",F8&lt;&gt;"",F10&lt;&gt;"",F12&lt;&gt;"",F14&lt;&gt;""),"S"&amp;F4&amp;F8&amp;F10&amp;F12&amp;F18,"")</f>
        <v/>
      </c>
      <c r="E18" s="113" t="s">
        <v>7198</v>
      </c>
      <c r="F18" s="48" t="e">
        <f>VLOOKUP(F14&amp;F17,'Paramètre Générateur Bonus'!$P$3:$Q$51,2,FALSE)</f>
        <v>#N/A</v>
      </c>
    </row>
    <row r="19" spans="2:6" x14ac:dyDescent="0.35">
      <c r="B19" t="s">
        <v>7304</v>
      </c>
      <c r="C19" s="39" t="str">
        <f>IF(C18="","",VLOOKUP(C18,'1. Barème standard ASL 2027'!O:P,2,FALSE))</f>
        <v/>
      </c>
      <c r="E19" s="35"/>
      <c r="F19" s="35"/>
    </row>
    <row r="20" spans="2:6" x14ac:dyDescent="0.35">
      <c r="B20" s="14"/>
      <c r="C20" s="40" t="str">
        <f>IF(AND(C18&lt;&gt;"",C19=""),"Attention ce code n'existe pas - vérifiez tous les champs","")</f>
        <v/>
      </c>
      <c r="E20" s="35"/>
      <c r="F20" s="35"/>
    </row>
    <row r="21" spans="2:6" ht="47" customHeight="1" x14ac:dyDescent="0.35">
      <c r="B21" s="41" t="s">
        <v>753</v>
      </c>
      <c r="C21" s="42" t="str">
        <f>_xlfn.IFNA(_xlfn.CONCAT(VLOOKUP(LEFT(C18,8),'Description de l''article'!$B$3:$H$1257,7,FALSE),", ",VLOOKUP(RIGHT(C18,3),'Description de l''article'!$L$4:$M$35,2,FALSE)),"")</f>
        <v/>
      </c>
      <c r="E21" s="35"/>
    </row>
    <row r="22" spans="2:6" x14ac:dyDescent="0.35">
      <c r="C22" s="42"/>
      <c r="E22" s="35"/>
    </row>
    <row r="23" spans="2:6" x14ac:dyDescent="0.35">
      <c r="E23" s="35"/>
    </row>
    <row r="24" spans="2:6" x14ac:dyDescent="0.35">
      <c r="E24" s="35"/>
    </row>
    <row r="25" spans="2:6" x14ac:dyDescent="0.35">
      <c r="E25" s="35"/>
    </row>
    <row r="26" spans="2:6" x14ac:dyDescent="0.35">
      <c r="E26" s="35"/>
    </row>
    <row r="27" spans="2:6" x14ac:dyDescent="0.35">
      <c r="E27" s="35"/>
    </row>
    <row r="28" spans="2:6" x14ac:dyDescent="0.35">
      <c r="E28" s="35"/>
    </row>
  </sheetData>
  <mergeCells count="1">
    <mergeCell ref="A2:F2"/>
  </mergeCells>
  <conditionalFormatting sqref="C16">
    <cfRule type="expression" dxfId="9" priority="1">
      <formula>$F$16="BonusDurabilitéETMetalETRecyclabilité"</formula>
    </cfRule>
    <cfRule type="expression" dxfId="8" priority="2">
      <formula>$F$16="BonusRecyclabilité"</formula>
    </cfRule>
    <cfRule type="expression" dxfId="7" priority="3">
      <formula>$F$16="BonusMetal"</formula>
    </cfRule>
    <cfRule type="expression" dxfId="6" priority="4">
      <formula>$F$16="BonusDurabilitéETRecyclabilité"</formula>
    </cfRule>
    <cfRule type="expression" dxfId="5" priority="5">
      <formula>$F$16="BonusDurabilitéETMetal"</formula>
    </cfRule>
    <cfRule type="expression" dxfId="4" priority="6">
      <formula>$F$16="BonusDurabilité"</formula>
    </cfRule>
  </conditionalFormatting>
  <conditionalFormatting sqref="C14">
    <cfRule type="expression" dxfId="3" priority="147">
      <formula>$E$15="Equipement soumis au Malus Recyclabilité &lt;50%"</formula>
    </cfRule>
    <cfRule type="expression" dxfId="2" priority="148">
      <formula>$E$15="Equipement soumis aux Malus pièces détachées et Malus Recyclabilité &lt;50%"</formula>
    </cfRule>
    <cfRule type="expression" dxfId="1" priority="149">
      <formula>$E$15="Equipement soumis au Malus pièces détachées"</formula>
    </cfRule>
  </conditionalFormatting>
  <dataValidations count="6">
    <dataValidation type="list" allowBlank="1" showInputMessage="1" showErrorMessage="1" sqref="C6" xr:uid="{F0739A3D-4984-4EC8-A099-50AA6940E353}">
      <formula1>INDIRECT($E$4)</formula1>
    </dataValidation>
    <dataValidation type="list" allowBlank="1" showInputMessage="1" showErrorMessage="1" sqref="C12" xr:uid="{691E48EF-C162-4FDE-BD1C-29267D94161D}">
      <formula1>INDIRECT($E$10)</formula1>
    </dataValidation>
    <dataValidation type="list" allowBlank="1" showInputMessage="1" showErrorMessage="1" sqref="C8" xr:uid="{844F74A8-268B-4AA7-921B-6D46F740B08D}">
      <formula1>INDIRECT($E$6)</formula1>
    </dataValidation>
    <dataValidation type="list" allowBlank="1" showInputMessage="1" showErrorMessage="1" sqref="C10" xr:uid="{68AE1306-01B9-4CEE-A4CB-A67634D546E7}">
      <formula1>INDIRECT($E$8)</formula1>
    </dataValidation>
    <dataValidation type="list" allowBlank="1" showInputMessage="1" showErrorMessage="1" sqref="C14" xr:uid="{C0D49D3E-9424-41A3-889A-5040BF47EF03}">
      <formula1>INDIRECT($F$13)</formula1>
    </dataValidation>
    <dataValidation type="list" allowBlank="1" showInputMessage="1" showErrorMessage="1" sqref="C16" xr:uid="{76B2D510-2FB7-4F20-84D8-909CC7B51747}">
      <formula1>INDIRECT($F$16)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06D6279-5F45-4C31-9A99-61C6B94E6371}">
          <x14:formula1>
            <xm:f>'Comprendre la codification'!$E$12:$E$23</xm:f>
          </x14:formula1>
          <xm:sqref>C4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4D114-53B7-46DA-BAFD-572CA00BADDD}">
  <sheetPr codeName="Sheet1"/>
  <dimension ref="A1:D100"/>
  <sheetViews>
    <sheetView showGridLines="0" zoomScale="80" zoomScaleNormal="80" workbookViewId="0"/>
  </sheetViews>
  <sheetFormatPr defaultColWidth="8.7265625" defaultRowHeight="14.5" x14ac:dyDescent="0.35"/>
  <cols>
    <col min="1" max="1" width="5.81640625" style="18" customWidth="1"/>
    <col min="2" max="2" width="30" style="18" customWidth="1"/>
    <col min="3" max="3" width="134.1796875" style="18" customWidth="1"/>
    <col min="4" max="4" width="5.81640625" style="18" customWidth="1"/>
    <col min="5" max="16383" width="8.7265625" style="18"/>
    <col min="16384" max="16384" width="8.7265625" style="18" bestFit="1"/>
  </cols>
  <sheetData>
    <row r="1" spans="1:4" x14ac:dyDescent="0.35">
      <c r="A1" s="51" t="s">
        <v>2031</v>
      </c>
      <c r="B1" s="56"/>
      <c r="C1" s="56"/>
      <c r="D1" s="56"/>
    </row>
    <row r="2" spans="1:4" x14ac:dyDescent="0.35">
      <c r="A2"/>
      <c r="B2"/>
      <c r="C2"/>
      <c r="D2"/>
    </row>
    <row r="3" spans="1:4" x14ac:dyDescent="0.35">
      <c r="A3"/>
      <c r="B3" t="s">
        <v>391</v>
      </c>
      <c r="C3"/>
      <c r="D3"/>
    </row>
    <row r="4" spans="1:4" x14ac:dyDescent="0.35">
      <c r="A4"/>
      <c r="B4" t="s">
        <v>620</v>
      </c>
      <c r="C4"/>
      <c r="D4"/>
    </row>
    <row r="5" spans="1:4" x14ac:dyDescent="0.35">
      <c r="A5"/>
      <c r="B5" t="s">
        <v>2021</v>
      </c>
      <c r="C5"/>
      <c r="D5"/>
    </row>
    <row r="6" spans="1:4" x14ac:dyDescent="0.35">
      <c r="A6"/>
      <c r="B6"/>
      <c r="C6"/>
      <c r="D6"/>
    </row>
    <row r="7" spans="1:4" ht="15.5" x14ac:dyDescent="0.35">
      <c r="A7"/>
      <c r="B7" s="4" t="s">
        <v>18</v>
      </c>
      <c r="C7"/>
      <c r="D7"/>
    </row>
    <row r="8" spans="1:4" x14ac:dyDescent="0.35">
      <c r="A8"/>
      <c r="B8" s="3"/>
      <c r="C8"/>
      <c r="D8"/>
    </row>
    <row r="9" spans="1:4" ht="15" thickBot="1" x14ac:dyDescent="0.4">
      <c r="A9"/>
      <c r="B9" s="62" t="s">
        <v>19</v>
      </c>
      <c r="C9" s="62" t="s">
        <v>2026</v>
      </c>
      <c r="D9"/>
    </row>
    <row r="10" spans="1:4" x14ac:dyDescent="0.35">
      <c r="A10"/>
      <c r="B10" s="122" t="s">
        <v>606</v>
      </c>
      <c r="C10" s="5" t="s">
        <v>757</v>
      </c>
      <c r="D10"/>
    </row>
    <row r="11" spans="1:4" x14ac:dyDescent="0.35">
      <c r="A11"/>
      <c r="B11" s="123"/>
      <c r="C11" s="6" t="s">
        <v>27</v>
      </c>
      <c r="D11"/>
    </row>
    <row r="12" spans="1:4" x14ac:dyDescent="0.35">
      <c r="A12"/>
      <c r="B12" s="123"/>
      <c r="C12" s="6" t="s">
        <v>28</v>
      </c>
      <c r="D12"/>
    </row>
    <row r="13" spans="1:4" ht="15" thickBot="1" x14ac:dyDescent="0.4">
      <c r="A13"/>
      <c r="B13" s="124"/>
      <c r="C13" s="7" t="s">
        <v>29</v>
      </c>
      <c r="D13"/>
    </row>
    <row r="14" spans="1:4" ht="15" thickBot="1" x14ac:dyDescent="0.4">
      <c r="A14"/>
      <c r="B14" s="63" t="s">
        <v>282</v>
      </c>
      <c r="C14" s="45" t="s">
        <v>2027</v>
      </c>
      <c r="D14"/>
    </row>
    <row r="15" spans="1:4" x14ac:dyDescent="0.35">
      <c r="A15"/>
      <c r="B15" s="122" t="s">
        <v>350</v>
      </c>
      <c r="C15" s="5" t="s">
        <v>30</v>
      </c>
      <c r="D15"/>
    </row>
    <row r="16" spans="1:4" x14ac:dyDescent="0.35">
      <c r="A16"/>
      <c r="B16" s="123"/>
      <c r="C16" s="6" t="s">
        <v>31</v>
      </c>
      <c r="D16"/>
    </row>
    <row r="17" spans="1:4" x14ac:dyDescent="0.35">
      <c r="A17"/>
      <c r="B17" s="123"/>
      <c r="C17" s="6" t="s">
        <v>32</v>
      </c>
      <c r="D17"/>
    </row>
    <row r="18" spans="1:4" x14ac:dyDescent="0.35">
      <c r="A18"/>
      <c r="B18" s="123"/>
      <c r="C18" s="6" t="s">
        <v>33</v>
      </c>
      <c r="D18"/>
    </row>
    <row r="19" spans="1:4" x14ac:dyDescent="0.35">
      <c r="A19"/>
      <c r="B19" s="123"/>
      <c r="C19" s="6" t="s">
        <v>34</v>
      </c>
      <c r="D19"/>
    </row>
    <row r="20" spans="1:4" x14ac:dyDescent="0.35">
      <c r="A20"/>
      <c r="B20" s="123"/>
      <c r="C20" s="6" t="s">
        <v>35</v>
      </c>
      <c r="D20"/>
    </row>
    <row r="21" spans="1:4" x14ac:dyDescent="0.35">
      <c r="A21"/>
      <c r="B21" s="123"/>
      <c r="C21" s="6" t="s">
        <v>36</v>
      </c>
      <c r="D21"/>
    </row>
    <row r="22" spans="1:4" x14ac:dyDescent="0.35">
      <c r="A22"/>
      <c r="B22" s="123"/>
      <c r="C22" s="6" t="s">
        <v>37</v>
      </c>
      <c r="D22"/>
    </row>
    <row r="23" spans="1:4" x14ac:dyDescent="0.35">
      <c r="A23"/>
      <c r="B23" s="123"/>
      <c r="C23" s="6" t="s">
        <v>737</v>
      </c>
      <c r="D23"/>
    </row>
    <row r="24" spans="1:4" x14ac:dyDescent="0.35">
      <c r="A24"/>
      <c r="B24" s="123"/>
      <c r="C24" s="6" t="s">
        <v>38</v>
      </c>
      <c r="D24"/>
    </row>
    <row r="25" spans="1:4" ht="15" thickBot="1" x14ac:dyDescent="0.4">
      <c r="A25"/>
      <c r="B25" s="124"/>
      <c r="C25" s="7" t="s">
        <v>39</v>
      </c>
      <c r="D25"/>
    </row>
    <row r="26" spans="1:4" x14ac:dyDescent="0.35">
      <c r="A26"/>
      <c r="B26" s="122" t="s">
        <v>12</v>
      </c>
      <c r="C26" s="5" t="s">
        <v>20</v>
      </c>
      <c r="D26"/>
    </row>
    <row r="27" spans="1:4" x14ac:dyDescent="0.35">
      <c r="A27"/>
      <c r="B27" s="123"/>
      <c r="C27" s="6" t="s">
        <v>21</v>
      </c>
      <c r="D27"/>
    </row>
    <row r="28" spans="1:4" x14ac:dyDescent="0.35">
      <c r="A28"/>
      <c r="B28" s="123"/>
      <c r="C28" s="6" t="s">
        <v>22</v>
      </c>
      <c r="D28"/>
    </row>
    <row r="29" spans="1:4" x14ac:dyDescent="0.35">
      <c r="A29"/>
      <c r="B29" s="123"/>
      <c r="C29" s="6" t="s">
        <v>23</v>
      </c>
      <c r="D29"/>
    </row>
    <row r="30" spans="1:4" x14ac:dyDescent="0.35">
      <c r="A30"/>
      <c r="B30" s="123"/>
      <c r="C30" s="6" t="s">
        <v>24</v>
      </c>
      <c r="D30"/>
    </row>
    <row r="31" spans="1:4" x14ac:dyDescent="0.35">
      <c r="A31"/>
      <c r="B31" s="123"/>
      <c r="C31" s="6" t="s">
        <v>25</v>
      </c>
      <c r="D31"/>
    </row>
    <row r="32" spans="1:4" ht="15" thickBot="1" x14ac:dyDescent="0.4">
      <c r="A32"/>
      <c r="B32" s="124"/>
      <c r="C32" s="7" t="s">
        <v>26</v>
      </c>
      <c r="D32"/>
    </row>
    <row r="33" spans="1:4" x14ac:dyDescent="0.35">
      <c r="A33"/>
      <c r="B33" s="122" t="s">
        <v>16</v>
      </c>
      <c r="C33" s="5" t="s">
        <v>94</v>
      </c>
      <c r="D33"/>
    </row>
    <row r="34" spans="1:4" x14ac:dyDescent="0.35">
      <c r="A34"/>
      <c r="B34" s="123"/>
      <c r="C34" s="6" t="s">
        <v>95</v>
      </c>
      <c r="D34"/>
    </row>
    <row r="35" spans="1:4" ht="15" thickBot="1" x14ac:dyDescent="0.4">
      <c r="A35"/>
      <c r="B35" s="124"/>
      <c r="C35" s="7" t="s">
        <v>96</v>
      </c>
      <c r="D35"/>
    </row>
    <row r="36" spans="1:4" x14ac:dyDescent="0.35">
      <c r="A36"/>
      <c r="B36" s="122" t="s">
        <v>11</v>
      </c>
      <c r="C36" s="5" t="s">
        <v>58</v>
      </c>
      <c r="D36"/>
    </row>
    <row r="37" spans="1:4" x14ac:dyDescent="0.35">
      <c r="A37"/>
      <c r="B37" s="123"/>
      <c r="C37" s="6" t="s">
        <v>59</v>
      </c>
      <c r="D37"/>
    </row>
    <row r="38" spans="1:4" x14ac:dyDescent="0.35">
      <c r="A38"/>
      <c r="B38" s="123"/>
      <c r="C38" s="6" t="s">
        <v>60</v>
      </c>
      <c r="D38"/>
    </row>
    <row r="39" spans="1:4" x14ac:dyDescent="0.35">
      <c r="A39"/>
      <c r="B39" s="123"/>
      <c r="C39" s="6" t="s">
        <v>61</v>
      </c>
      <c r="D39"/>
    </row>
    <row r="40" spans="1:4" x14ac:dyDescent="0.35">
      <c r="A40"/>
      <c r="B40" s="123"/>
      <c r="C40" s="6" t="s">
        <v>62</v>
      </c>
      <c r="D40"/>
    </row>
    <row r="41" spans="1:4" ht="4.5" customHeight="1" x14ac:dyDescent="0.35">
      <c r="A41"/>
      <c r="B41" s="123"/>
      <c r="C41" s="6" t="s">
        <v>63</v>
      </c>
      <c r="D41"/>
    </row>
    <row r="42" spans="1:4" x14ac:dyDescent="0.35">
      <c r="A42"/>
      <c r="B42" s="123"/>
      <c r="C42" s="6" t="s">
        <v>6</v>
      </c>
      <c r="D42"/>
    </row>
    <row r="43" spans="1:4" x14ac:dyDescent="0.35">
      <c r="A43"/>
      <c r="B43" s="123"/>
      <c r="C43" s="6" t="s">
        <v>64</v>
      </c>
      <c r="D43"/>
    </row>
    <row r="44" spans="1:4" x14ac:dyDescent="0.35">
      <c r="A44"/>
      <c r="B44" s="123"/>
      <c r="C44" s="6" t="s">
        <v>65</v>
      </c>
      <c r="D44"/>
    </row>
    <row r="45" spans="1:4" x14ac:dyDescent="0.35">
      <c r="A45"/>
      <c r="B45" s="123"/>
      <c r="C45" s="6" t="s">
        <v>2028</v>
      </c>
      <c r="D45"/>
    </row>
    <row r="46" spans="1:4" x14ac:dyDescent="0.35">
      <c r="A46"/>
      <c r="B46" s="123"/>
      <c r="C46" s="6" t="s">
        <v>66</v>
      </c>
      <c r="D46"/>
    </row>
    <row r="47" spans="1:4" x14ac:dyDescent="0.35">
      <c r="A47"/>
      <c r="B47" s="123"/>
      <c r="C47" s="6" t="s">
        <v>735</v>
      </c>
      <c r="D47"/>
    </row>
    <row r="48" spans="1:4" x14ac:dyDescent="0.35">
      <c r="A48"/>
      <c r="B48" s="123"/>
      <c r="C48" s="6" t="s">
        <v>736</v>
      </c>
      <c r="D48"/>
    </row>
    <row r="49" spans="1:4" x14ac:dyDescent="0.35">
      <c r="A49"/>
      <c r="B49" s="123"/>
      <c r="C49" s="6" t="s">
        <v>67</v>
      </c>
      <c r="D49"/>
    </row>
    <row r="50" spans="1:4" x14ac:dyDescent="0.35">
      <c r="A50"/>
      <c r="B50" s="123"/>
      <c r="C50" s="6" t="s">
        <v>68</v>
      </c>
      <c r="D50"/>
    </row>
    <row r="51" spans="1:4" x14ac:dyDescent="0.35">
      <c r="A51"/>
      <c r="B51" s="123"/>
      <c r="C51" s="6" t="s">
        <v>69</v>
      </c>
      <c r="D51"/>
    </row>
    <row r="52" spans="1:4" ht="15" thickBot="1" x14ac:dyDescent="0.4">
      <c r="A52"/>
      <c r="B52" s="124"/>
      <c r="C52" s="7" t="s">
        <v>70</v>
      </c>
      <c r="D52"/>
    </row>
    <row r="53" spans="1:4" x14ac:dyDescent="0.35">
      <c r="A53"/>
      <c r="B53" s="122" t="s">
        <v>15</v>
      </c>
      <c r="C53" s="5" t="s">
        <v>71</v>
      </c>
      <c r="D53"/>
    </row>
    <row r="54" spans="1:4" x14ac:dyDescent="0.35">
      <c r="A54"/>
      <c r="B54" s="123"/>
      <c r="C54" s="6" t="s">
        <v>2029</v>
      </c>
      <c r="D54"/>
    </row>
    <row r="55" spans="1:4" x14ac:dyDescent="0.35">
      <c r="A55"/>
      <c r="B55" s="123"/>
      <c r="C55" s="6" t="s">
        <v>8</v>
      </c>
      <c r="D55"/>
    </row>
    <row r="56" spans="1:4" x14ac:dyDescent="0.35">
      <c r="A56"/>
      <c r="B56" s="123"/>
      <c r="C56" s="6" t="s">
        <v>7</v>
      </c>
      <c r="D56"/>
    </row>
    <row r="57" spans="1:4" x14ac:dyDescent="0.35">
      <c r="A57"/>
      <c r="B57" s="123"/>
      <c r="C57" s="6" t="s">
        <v>72</v>
      </c>
      <c r="D57"/>
    </row>
    <row r="58" spans="1:4" x14ac:dyDescent="0.35">
      <c r="A58"/>
      <c r="B58" s="123"/>
      <c r="C58" s="6" t="s">
        <v>73</v>
      </c>
      <c r="D58"/>
    </row>
    <row r="59" spans="1:4" x14ac:dyDescent="0.35">
      <c r="A59"/>
      <c r="B59" s="123"/>
      <c r="C59" s="6" t="s">
        <v>74</v>
      </c>
      <c r="D59"/>
    </row>
    <row r="60" spans="1:4" ht="14.5" customHeight="1" x14ac:dyDescent="0.35">
      <c r="A60"/>
      <c r="B60" s="123"/>
      <c r="C60" s="6" t="s">
        <v>75</v>
      </c>
      <c r="D60"/>
    </row>
    <row r="61" spans="1:4" ht="15" thickBot="1" x14ac:dyDescent="0.4">
      <c r="A61"/>
      <c r="B61" s="124"/>
      <c r="C61" s="7" t="s">
        <v>76</v>
      </c>
      <c r="D61"/>
    </row>
    <row r="62" spans="1:4" x14ac:dyDescent="0.35">
      <c r="A62"/>
      <c r="B62" s="122" t="s">
        <v>13</v>
      </c>
      <c r="C62" s="5" t="s">
        <v>50</v>
      </c>
      <c r="D62"/>
    </row>
    <row r="63" spans="1:4" x14ac:dyDescent="0.35">
      <c r="A63"/>
      <c r="B63" s="123"/>
      <c r="C63" s="6" t="s">
        <v>51</v>
      </c>
      <c r="D63"/>
    </row>
    <row r="64" spans="1:4" x14ac:dyDescent="0.35">
      <c r="A64"/>
      <c r="B64" s="123"/>
      <c r="C64" s="6" t="s">
        <v>14</v>
      </c>
      <c r="D64"/>
    </row>
    <row r="65" spans="1:4" x14ac:dyDescent="0.35">
      <c r="A65"/>
      <c r="B65" s="123"/>
      <c r="C65" s="6" t="s">
        <v>52</v>
      </c>
      <c r="D65"/>
    </row>
    <row r="66" spans="1:4" x14ac:dyDescent="0.35">
      <c r="A66"/>
      <c r="B66" s="123"/>
      <c r="C66" s="6" t="s">
        <v>53</v>
      </c>
      <c r="D66"/>
    </row>
    <row r="67" spans="1:4" x14ac:dyDescent="0.35">
      <c r="A67"/>
      <c r="B67" s="123"/>
      <c r="C67" s="6" t="s">
        <v>54</v>
      </c>
      <c r="D67"/>
    </row>
    <row r="68" spans="1:4" x14ac:dyDescent="0.35">
      <c r="A68"/>
      <c r="B68" s="123"/>
      <c r="C68" s="8" t="s">
        <v>55</v>
      </c>
      <c r="D68"/>
    </row>
    <row r="69" spans="1:4" x14ac:dyDescent="0.35">
      <c r="A69"/>
      <c r="B69" s="123"/>
      <c r="C69" s="6" t="s">
        <v>56</v>
      </c>
      <c r="D69"/>
    </row>
    <row r="70" spans="1:4" ht="15" thickBot="1" x14ac:dyDescent="0.4">
      <c r="A70"/>
      <c r="B70" s="124"/>
      <c r="C70" s="7" t="s">
        <v>57</v>
      </c>
      <c r="D70"/>
    </row>
    <row r="71" spans="1:4" x14ac:dyDescent="0.35">
      <c r="A71"/>
      <c r="B71" s="122" t="s">
        <v>645</v>
      </c>
      <c r="C71" s="5" t="s">
        <v>77</v>
      </c>
      <c r="D71"/>
    </row>
    <row r="72" spans="1:4" x14ac:dyDescent="0.35">
      <c r="A72"/>
      <c r="B72" s="123"/>
      <c r="C72" s="6" t="s">
        <v>78</v>
      </c>
      <c r="D72"/>
    </row>
    <row r="73" spans="1:4" x14ac:dyDescent="0.35">
      <c r="A73"/>
      <c r="B73" s="123"/>
      <c r="C73" s="6" t="s">
        <v>79</v>
      </c>
      <c r="D73"/>
    </row>
    <row r="74" spans="1:4" x14ac:dyDescent="0.35">
      <c r="A74"/>
      <c r="B74" s="123"/>
      <c r="C74" s="6" t="s">
        <v>80</v>
      </c>
      <c r="D74"/>
    </row>
    <row r="75" spans="1:4" x14ac:dyDescent="0.35">
      <c r="A75"/>
      <c r="B75" s="123"/>
      <c r="C75" s="6" t="s">
        <v>81</v>
      </c>
      <c r="D75"/>
    </row>
    <row r="76" spans="1:4" x14ac:dyDescent="0.35">
      <c r="A76"/>
      <c r="B76" s="123"/>
      <c r="C76" s="6" t="s">
        <v>82</v>
      </c>
      <c r="D76"/>
    </row>
    <row r="77" spans="1:4" x14ac:dyDescent="0.35">
      <c r="A77"/>
      <c r="B77" s="123"/>
      <c r="C77" s="6" t="s">
        <v>83</v>
      </c>
      <c r="D77"/>
    </row>
    <row r="78" spans="1:4" ht="15" thickBot="1" x14ac:dyDescent="0.4">
      <c r="A78"/>
      <c r="B78" s="124"/>
      <c r="C78" s="7" t="s">
        <v>84</v>
      </c>
      <c r="D78"/>
    </row>
    <row r="79" spans="1:4" x14ac:dyDescent="0.35">
      <c r="A79"/>
      <c r="B79" s="122" t="s">
        <v>293</v>
      </c>
      <c r="C79" s="5" t="s">
        <v>9</v>
      </c>
      <c r="D79"/>
    </row>
    <row r="80" spans="1:4" x14ac:dyDescent="0.35">
      <c r="A80"/>
      <c r="B80" s="123"/>
      <c r="C80" s="6" t="s">
        <v>40</v>
      </c>
      <c r="D80"/>
    </row>
    <row r="81" spans="1:4" x14ac:dyDescent="0.35">
      <c r="A81"/>
      <c r="B81" s="123"/>
      <c r="C81" s="6" t="s">
        <v>41</v>
      </c>
      <c r="D81"/>
    </row>
    <row r="82" spans="1:4" x14ac:dyDescent="0.35">
      <c r="A82"/>
      <c r="B82" s="123"/>
      <c r="C82" s="6" t="s">
        <v>42</v>
      </c>
      <c r="D82"/>
    </row>
    <row r="83" spans="1:4" x14ac:dyDescent="0.35">
      <c r="A83"/>
      <c r="B83" s="123"/>
      <c r="C83" s="6" t="s">
        <v>43</v>
      </c>
      <c r="D83"/>
    </row>
    <row r="84" spans="1:4" x14ac:dyDescent="0.35">
      <c r="A84"/>
      <c r="B84" s="123"/>
      <c r="C84" s="8" t="s">
        <v>44</v>
      </c>
      <c r="D84"/>
    </row>
    <row r="85" spans="1:4" x14ac:dyDescent="0.35">
      <c r="A85"/>
      <c r="B85" s="123"/>
      <c r="C85" s="8" t="s">
        <v>45</v>
      </c>
      <c r="D85"/>
    </row>
    <row r="86" spans="1:4" x14ac:dyDescent="0.35">
      <c r="A86"/>
      <c r="B86" s="123"/>
      <c r="C86" s="6" t="s">
        <v>46</v>
      </c>
      <c r="D86"/>
    </row>
    <row r="87" spans="1:4" x14ac:dyDescent="0.35">
      <c r="A87"/>
      <c r="B87" s="123"/>
      <c r="C87" s="6" t="s">
        <v>47</v>
      </c>
      <c r="D87"/>
    </row>
    <row r="88" spans="1:4" x14ac:dyDescent="0.35">
      <c r="A88"/>
      <c r="B88" s="123"/>
      <c r="C88" s="6" t="s">
        <v>48</v>
      </c>
      <c r="D88"/>
    </row>
    <row r="89" spans="1:4" ht="15" thickBot="1" x14ac:dyDescent="0.4">
      <c r="A89"/>
      <c r="B89" s="124"/>
      <c r="C89" s="7" t="s">
        <v>49</v>
      </c>
      <c r="D89"/>
    </row>
    <row r="90" spans="1:4" x14ac:dyDescent="0.35">
      <c r="A90"/>
      <c r="B90" s="122" t="s">
        <v>342</v>
      </c>
      <c r="C90" s="5" t="s">
        <v>10</v>
      </c>
      <c r="D90"/>
    </row>
    <row r="91" spans="1:4" x14ac:dyDescent="0.35">
      <c r="A91"/>
      <c r="B91" s="123"/>
      <c r="C91" s="6" t="s">
        <v>85</v>
      </c>
      <c r="D91"/>
    </row>
    <row r="92" spans="1:4" x14ac:dyDescent="0.35">
      <c r="A92"/>
      <c r="B92" s="123"/>
      <c r="C92" s="6" t="s">
        <v>86</v>
      </c>
      <c r="D92"/>
    </row>
    <row r="93" spans="1:4" ht="15" thickBot="1" x14ac:dyDescent="0.4">
      <c r="A93"/>
      <c r="B93" s="124"/>
      <c r="C93" s="7" t="s">
        <v>87</v>
      </c>
      <c r="D93"/>
    </row>
    <row r="94" spans="1:4" x14ac:dyDescent="0.35">
      <c r="A94"/>
      <c r="B94" s="122" t="s">
        <v>88</v>
      </c>
      <c r="C94" s="5" t="s">
        <v>89</v>
      </c>
      <c r="D94"/>
    </row>
    <row r="95" spans="1:4" x14ac:dyDescent="0.35">
      <c r="A95"/>
      <c r="B95" s="123"/>
      <c r="C95" s="6" t="s">
        <v>90</v>
      </c>
      <c r="D95"/>
    </row>
    <row r="96" spans="1:4" x14ac:dyDescent="0.35">
      <c r="A96"/>
      <c r="B96" s="123"/>
      <c r="C96" s="6" t="s">
        <v>91</v>
      </c>
      <c r="D96"/>
    </row>
    <row r="97" spans="1:4" x14ac:dyDescent="0.35">
      <c r="A97"/>
      <c r="B97" s="123"/>
      <c r="C97" s="6" t="s">
        <v>92</v>
      </c>
      <c r="D97"/>
    </row>
    <row r="98" spans="1:4" ht="15" thickBot="1" x14ac:dyDescent="0.4">
      <c r="A98"/>
      <c r="B98" s="124"/>
      <c r="C98" s="7" t="s">
        <v>93</v>
      </c>
      <c r="D98"/>
    </row>
    <row r="99" spans="1:4" x14ac:dyDescent="0.35">
      <c r="A99"/>
      <c r="B99"/>
      <c r="C99"/>
      <c r="D99"/>
    </row>
    <row r="100" spans="1:4" x14ac:dyDescent="0.35">
      <c r="A100"/>
      <c r="B100"/>
      <c r="C100"/>
      <c r="D100"/>
    </row>
  </sheetData>
  <mergeCells count="11">
    <mergeCell ref="B94:B98"/>
    <mergeCell ref="B53:B61"/>
    <mergeCell ref="B62:B70"/>
    <mergeCell ref="B71:B78"/>
    <mergeCell ref="B79:B89"/>
    <mergeCell ref="B90:B93"/>
    <mergeCell ref="B10:B13"/>
    <mergeCell ref="B15:B25"/>
    <mergeCell ref="B26:B32"/>
    <mergeCell ref="B33:B35"/>
    <mergeCell ref="B36:B5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FFFBC-2102-4466-AB2E-214D86B33562}">
  <sheetPr codeName="Sheet8">
    <tabColor rgb="FFADA8FC"/>
  </sheetPr>
  <dimension ref="A1:U200"/>
  <sheetViews>
    <sheetView showGridLines="0" zoomScale="80" zoomScaleNormal="80" workbookViewId="0"/>
  </sheetViews>
  <sheetFormatPr defaultRowHeight="14.5" x14ac:dyDescent="0.35"/>
  <cols>
    <col min="1" max="1" width="3.81640625" customWidth="1"/>
    <col min="2" max="2" width="58.453125" bestFit="1" customWidth="1"/>
    <col min="3" max="3" width="8.26953125" customWidth="1"/>
    <col min="5" max="5" width="28.81640625" bestFit="1" customWidth="1"/>
    <col min="8" max="8" width="122.81640625" customWidth="1"/>
    <col min="9" max="9" width="16.26953125" customWidth="1"/>
    <col min="10" max="10" width="8.453125" customWidth="1"/>
    <col min="11" max="11" width="4.6328125" customWidth="1"/>
    <col min="12" max="12" width="10.6328125" customWidth="1"/>
    <col min="13" max="13" width="53.81640625" bestFit="1" customWidth="1"/>
    <col min="14" max="16" width="9.08984375" customWidth="1"/>
    <col min="17" max="17" width="12.7265625" customWidth="1"/>
    <col min="18" max="18" width="15.81640625" customWidth="1"/>
    <col min="20" max="20" width="44.1796875" bestFit="1" customWidth="1"/>
  </cols>
  <sheetData>
    <row r="1" spans="1:21" s="54" customFormat="1" x14ac:dyDescent="0.35">
      <c r="A1" s="51" t="s">
        <v>755</v>
      </c>
    </row>
    <row r="11" spans="1:21" ht="15" thickBot="1" x14ac:dyDescent="0.4">
      <c r="B11" s="20" t="s">
        <v>358</v>
      </c>
      <c r="C11" s="20" t="s">
        <v>257</v>
      </c>
      <c r="E11" s="20" t="s">
        <v>19</v>
      </c>
      <c r="F11" s="20" t="s">
        <v>257</v>
      </c>
      <c r="H11" s="16" t="s">
        <v>359</v>
      </c>
      <c r="I11" s="20" t="s">
        <v>376</v>
      </c>
      <c r="J11" s="20" t="s">
        <v>257</v>
      </c>
      <c r="K11" s="14"/>
      <c r="M11" s="1" t="s">
        <v>1</v>
      </c>
      <c r="N11" s="1" t="s">
        <v>257</v>
      </c>
      <c r="O11" s="1" t="s">
        <v>2</v>
      </c>
      <c r="P11" s="14"/>
      <c r="Q11" s="16" t="s">
        <v>360</v>
      </c>
      <c r="R11" s="16" t="s">
        <v>257</v>
      </c>
      <c r="T11" s="20" t="s">
        <v>361</v>
      </c>
      <c r="U11" s="20" t="s">
        <v>257</v>
      </c>
    </row>
    <row r="12" spans="1:21" x14ac:dyDescent="0.35">
      <c r="B12" s="19" t="s">
        <v>2017</v>
      </c>
      <c r="C12" s="19" t="s">
        <v>2014</v>
      </c>
      <c r="E12" s="19" t="s">
        <v>606</v>
      </c>
      <c r="F12" s="19" t="s">
        <v>362</v>
      </c>
      <c r="H12" s="2" t="s">
        <v>117</v>
      </c>
      <c r="I12" s="23"/>
      <c r="J12" s="19" t="s">
        <v>377</v>
      </c>
      <c r="M12" s="2" t="s">
        <v>118</v>
      </c>
      <c r="N12" s="21" t="s">
        <v>394</v>
      </c>
      <c r="O12" s="2" t="s">
        <v>663</v>
      </c>
      <c r="Q12" s="21" t="s">
        <v>608</v>
      </c>
      <c r="R12" s="21">
        <v>0</v>
      </c>
    </row>
    <row r="13" spans="1:21" x14ac:dyDescent="0.35">
      <c r="B13" s="2" t="s">
        <v>2018</v>
      </c>
      <c r="C13" s="2" t="s">
        <v>364</v>
      </c>
      <c r="E13" s="2" t="s">
        <v>282</v>
      </c>
      <c r="F13" s="2" t="s">
        <v>369</v>
      </c>
      <c r="H13" s="2" t="s">
        <v>27</v>
      </c>
      <c r="I13" s="24"/>
      <c r="J13" s="2" t="s">
        <v>378</v>
      </c>
      <c r="M13" s="2" t="s">
        <v>119</v>
      </c>
      <c r="N13" s="21" t="s">
        <v>395</v>
      </c>
      <c r="O13" s="2" t="s">
        <v>663</v>
      </c>
      <c r="Q13" s="2" t="s">
        <v>659</v>
      </c>
      <c r="R13" s="21">
        <v>1</v>
      </c>
      <c r="T13" t="s">
        <v>7233</v>
      </c>
    </row>
    <row r="14" spans="1:21" x14ac:dyDescent="0.35">
      <c r="B14" s="2" t="s">
        <v>2019</v>
      </c>
      <c r="C14" s="2" t="s">
        <v>365</v>
      </c>
      <c r="E14" s="2" t="s">
        <v>350</v>
      </c>
      <c r="F14" s="2" t="s">
        <v>367</v>
      </c>
      <c r="H14" s="2" t="s">
        <v>5</v>
      </c>
      <c r="I14" s="24"/>
      <c r="J14" s="2" t="s">
        <v>379</v>
      </c>
      <c r="M14" s="2" t="s">
        <v>120</v>
      </c>
      <c r="N14" s="21" t="s">
        <v>396</v>
      </c>
      <c r="O14" s="2" t="s">
        <v>663</v>
      </c>
      <c r="Q14" s="2" t="s">
        <v>99</v>
      </c>
      <c r="R14" s="21">
        <v>2</v>
      </c>
    </row>
    <row r="15" spans="1:21" x14ac:dyDescent="0.35">
      <c r="B15" s="2" t="s">
        <v>2020</v>
      </c>
      <c r="C15" s="2" t="s">
        <v>2016</v>
      </c>
      <c r="E15" s="9" t="s">
        <v>156</v>
      </c>
      <c r="F15" s="2" t="s">
        <v>368</v>
      </c>
      <c r="H15" s="2" t="s">
        <v>127</v>
      </c>
      <c r="I15" s="24"/>
      <c r="J15" s="2" t="s">
        <v>383</v>
      </c>
      <c r="M15" s="2" t="s">
        <v>121</v>
      </c>
      <c r="N15" s="21" t="s">
        <v>397</v>
      </c>
      <c r="O15" s="2" t="s">
        <v>663</v>
      </c>
      <c r="Q15" s="2" t="s">
        <v>177</v>
      </c>
      <c r="R15" s="21">
        <v>3</v>
      </c>
    </row>
    <row r="16" spans="1:21" x14ac:dyDescent="0.35">
      <c r="E16" s="9" t="s">
        <v>16</v>
      </c>
      <c r="F16" s="2" t="s">
        <v>363</v>
      </c>
      <c r="H16" s="2" t="s">
        <v>4</v>
      </c>
      <c r="I16" s="24" t="s">
        <v>97</v>
      </c>
      <c r="J16" s="2" t="s">
        <v>384</v>
      </c>
      <c r="M16" s="2" t="s">
        <v>122</v>
      </c>
      <c r="N16" s="21" t="s">
        <v>398</v>
      </c>
      <c r="O16" s="2" t="s">
        <v>663</v>
      </c>
    </row>
    <row r="17" spans="5:15" x14ac:dyDescent="0.35">
      <c r="E17" s="9" t="s">
        <v>11</v>
      </c>
      <c r="F17" s="2" t="s">
        <v>370</v>
      </c>
      <c r="H17" s="2" t="s">
        <v>3</v>
      </c>
      <c r="I17" s="24" t="s">
        <v>97</v>
      </c>
      <c r="J17" s="2" t="s">
        <v>385</v>
      </c>
      <c r="M17" s="2" t="s">
        <v>101</v>
      </c>
      <c r="N17" s="21" t="s">
        <v>399</v>
      </c>
      <c r="O17" s="2" t="s">
        <v>663</v>
      </c>
    </row>
    <row r="18" spans="5:15" x14ac:dyDescent="0.35">
      <c r="E18" s="2" t="s">
        <v>15</v>
      </c>
      <c r="F18" s="2" t="s">
        <v>366</v>
      </c>
      <c r="H18" s="2" t="s">
        <v>751</v>
      </c>
      <c r="I18" s="24"/>
      <c r="J18" s="2" t="s">
        <v>380</v>
      </c>
      <c r="M18" s="2" t="s">
        <v>124</v>
      </c>
      <c r="N18" s="21" t="s">
        <v>400</v>
      </c>
      <c r="O18" s="2" t="s">
        <v>663</v>
      </c>
    </row>
    <row r="19" spans="5:15" x14ac:dyDescent="0.35">
      <c r="E19" s="9" t="s">
        <v>13</v>
      </c>
      <c r="F19" s="2" t="s">
        <v>371</v>
      </c>
      <c r="H19" s="2" t="s">
        <v>125</v>
      </c>
      <c r="I19" s="24"/>
      <c r="J19" s="2" t="s">
        <v>381</v>
      </c>
      <c r="M19" s="2" t="s">
        <v>106</v>
      </c>
      <c r="N19" s="21" t="s">
        <v>401</v>
      </c>
      <c r="O19" s="2" t="s">
        <v>663</v>
      </c>
    </row>
    <row r="20" spans="5:15" x14ac:dyDescent="0.35">
      <c r="E20" s="9" t="s">
        <v>645</v>
      </c>
      <c r="F20" s="2" t="s">
        <v>372</v>
      </c>
      <c r="H20" s="2" t="s">
        <v>126</v>
      </c>
      <c r="I20" s="24"/>
      <c r="J20" s="2" t="s">
        <v>617</v>
      </c>
      <c r="M20" s="2" t="s">
        <v>98</v>
      </c>
      <c r="N20" s="21" t="s">
        <v>402</v>
      </c>
      <c r="O20" s="2" t="s">
        <v>663</v>
      </c>
    </row>
    <row r="21" spans="5:15" x14ac:dyDescent="0.35">
      <c r="E21" s="9" t="s">
        <v>293</v>
      </c>
      <c r="F21" s="2" t="s">
        <v>373</v>
      </c>
      <c r="H21" s="2" t="s">
        <v>331</v>
      </c>
      <c r="I21" s="24"/>
      <c r="J21" s="2" t="s">
        <v>457</v>
      </c>
      <c r="M21" s="2" t="s">
        <v>104</v>
      </c>
      <c r="N21" s="21" t="s">
        <v>403</v>
      </c>
      <c r="O21" s="2" t="s">
        <v>663</v>
      </c>
    </row>
    <row r="22" spans="5:15" x14ac:dyDescent="0.35">
      <c r="E22" s="9" t="s">
        <v>342</v>
      </c>
      <c r="F22" s="2" t="s">
        <v>374</v>
      </c>
      <c r="H22" s="2" t="s">
        <v>490</v>
      </c>
      <c r="I22" s="24"/>
      <c r="J22" s="2" t="s">
        <v>497</v>
      </c>
      <c r="M22" s="2" t="s">
        <v>115</v>
      </c>
      <c r="N22" s="21" t="s">
        <v>404</v>
      </c>
      <c r="O22" s="2" t="s">
        <v>663</v>
      </c>
    </row>
    <row r="23" spans="5:15" x14ac:dyDescent="0.35">
      <c r="E23" s="9" t="s">
        <v>248</v>
      </c>
      <c r="F23" s="2" t="s">
        <v>375</v>
      </c>
      <c r="H23" s="2" t="s">
        <v>346</v>
      </c>
      <c r="I23" s="24"/>
      <c r="J23" s="2" t="s">
        <v>453</v>
      </c>
      <c r="M23" s="2" t="s">
        <v>109</v>
      </c>
      <c r="N23" s="21" t="s">
        <v>405</v>
      </c>
      <c r="O23" s="2" t="s">
        <v>663</v>
      </c>
    </row>
    <row r="24" spans="5:15" x14ac:dyDescent="0.35">
      <c r="H24" s="2" t="s">
        <v>17</v>
      </c>
      <c r="I24" s="24"/>
      <c r="J24" s="2" t="s">
        <v>386</v>
      </c>
      <c r="M24" s="2" t="s">
        <v>100</v>
      </c>
      <c r="N24" s="21" t="s">
        <v>406</v>
      </c>
      <c r="O24" s="2" t="s">
        <v>663</v>
      </c>
    </row>
    <row r="25" spans="5:15" x14ac:dyDescent="0.35">
      <c r="H25" s="2" t="s">
        <v>315</v>
      </c>
      <c r="I25" s="24"/>
      <c r="J25" s="2" t="s">
        <v>456</v>
      </c>
      <c r="M25" s="2" t="s">
        <v>252</v>
      </c>
      <c r="N25" s="21" t="s">
        <v>666</v>
      </c>
      <c r="O25" s="2" t="s">
        <v>664</v>
      </c>
    </row>
    <row r="26" spans="5:15" x14ac:dyDescent="0.35">
      <c r="H26" s="2" t="s">
        <v>332</v>
      </c>
      <c r="I26" s="24"/>
      <c r="J26" s="2" t="s">
        <v>457</v>
      </c>
      <c r="M26" s="2" t="s">
        <v>253</v>
      </c>
      <c r="N26" s="21" t="s">
        <v>407</v>
      </c>
      <c r="O26" s="2" t="s">
        <v>664</v>
      </c>
    </row>
    <row r="27" spans="5:15" x14ac:dyDescent="0.35">
      <c r="H27" s="2" t="s">
        <v>147</v>
      </c>
      <c r="I27" s="24"/>
      <c r="J27" s="2" t="s">
        <v>498</v>
      </c>
      <c r="M27" s="2" t="s">
        <v>621</v>
      </c>
      <c r="N27" s="21" t="s">
        <v>408</v>
      </c>
      <c r="O27" s="2" t="s">
        <v>664</v>
      </c>
    </row>
    <row r="28" spans="5:15" x14ac:dyDescent="0.35">
      <c r="H28" s="2" t="s">
        <v>153</v>
      </c>
      <c r="I28" s="24"/>
      <c r="J28" s="2" t="s">
        <v>453</v>
      </c>
      <c r="M28" s="2" t="s">
        <v>622</v>
      </c>
      <c r="N28" s="21" t="s">
        <v>409</v>
      </c>
      <c r="O28" s="2" t="s">
        <v>664</v>
      </c>
    </row>
    <row r="29" spans="5:15" x14ac:dyDescent="0.35">
      <c r="H29" s="2" t="s">
        <v>154</v>
      </c>
      <c r="I29" s="24"/>
      <c r="J29" s="2" t="s">
        <v>454</v>
      </c>
      <c r="M29" s="2" t="s">
        <v>254</v>
      </c>
      <c r="N29" s="21" t="s">
        <v>410</v>
      </c>
      <c r="O29" s="2" t="s">
        <v>664</v>
      </c>
    </row>
    <row r="30" spans="5:15" x14ac:dyDescent="0.35">
      <c r="H30" s="2" t="s">
        <v>155</v>
      </c>
      <c r="I30" s="24" t="s">
        <v>97</v>
      </c>
      <c r="J30" s="2" t="s">
        <v>455</v>
      </c>
      <c r="M30" s="2" t="s">
        <v>623</v>
      </c>
      <c r="N30" s="21" t="s">
        <v>411</v>
      </c>
      <c r="O30" s="2" t="s">
        <v>664</v>
      </c>
    </row>
    <row r="31" spans="5:15" x14ac:dyDescent="0.35">
      <c r="H31" s="2" t="s">
        <v>314</v>
      </c>
      <c r="I31" s="24"/>
      <c r="J31" s="2" t="s">
        <v>456</v>
      </c>
      <c r="M31" s="2" t="s">
        <v>256</v>
      </c>
      <c r="N31" s="21" t="s">
        <v>412</v>
      </c>
      <c r="O31" s="2" t="s">
        <v>664</v>
      </c>
    </row>
    <row r="32" spans="5:15" x14ac:dyDescent="0.35">
      <c r="H32" s="2" t="s">
        <v>128</v>
      </c>
      <c r="I32" s="24" t="s">
        <v>97</v>
      </c>
      <c r="J32" s="2" t="s">
        <v>458</v>
      </c>
      <c r="M32" s="2" t="s">
        <v>255</v>
      </c>
      <c r="N32" s="21" t="s">
        <v>413</v>
      </c>
      <c r="O32" s="2" t="s">
        <v>664</v>
      </c>
    </row>
    <row r="33" spans="8:15" x14ac:dyDescent="0.35">
      <c r="H33" s="2" t="s">
        <v>130</v>
      </c>
      <c r="I33" s="24" t="s">
        <v>97</v>
      </c>
      <c r="J33" s="2" t="s">
        <v>602</v>
      </c>
      <c r="M33" s="2" t="s">
        <v>624</v>
      </c>
      <c r="N33" s="21" t="s">
        <v>414</v>
      </c>
      <c r="O33" s="2" t="s">
        <v>664</v>
      </c>
    </row>
    <row r="34" spans="8:15" x14ac:dyDescent="0.35">
      <c r="H34" s="2" t="s">
        <v>131</v>
      </c>
      <c r="I34" s="24" t="s">
        <v>97</v>
      </c>
      <c r="J34" s="2" t="s">
        <v>460</v>
      </c>
      <c r="M34" s="2" t="s">
        <v>187</v>
      </c>
      <c r="N34" s="21" t="s">
        <v>415</v>
      </c>
      <c r="O34" s="2" t="s">
        <v>664</v>
      </c>
    </row>
    <row r="35" spans="8:15" x14ac:dyDescent="0.35">
      <c r="H35" s="2" t="s">
        <v>132</v>
      </c>
      <c r="I35" s="24" t="s">
        <v>97</v>
      </c>
      <c r="J35" s="2" t="s">
        <v>461</v>
      </c>
      <c r="M35" s="2" t="s">
        <v>241</v>
      </c>
      <c r="N35" s="21" t="s">
        <v>416</v>
      </c>
      <c r="O35" s="2" t="s">
        <v>664</v>
      </c>
    </row>
    <row r="36" spans="8:15" x14ac:dyDescent="0.35">
      <c r="H36" s="2" t="s">
        <v>133</v>
      </c>
      <c r="I36" s="24" t="s">
        <v>97</v>
      </c>
      <c r="J36" s="2" t="s">
        <v>462</v>
      </c>
      <c r="M36" s="2" t="s">
        <v>625</v>
      </c>
      <c r="N36" s="21" t="s">
        <v>417</v>
      </c>
      <c r="O36" s="2" t="s">
        <v>664</v>
      </c>
    </row>
    <row r="37" spans="8:15" x14ac:dyDescent="0.35">
      <c r="H37" s="2" t="s">
        <v>134</v>
      </c>
      <c r="I37" s="24" t="s">
        <v>97</v>
      </c>
      <c r="J37" s="2" t="s">
        <v>463</v>
      </c>
      <c r="M37" s="2" t="s">
        <v>626</v>
      </c>
      <c r="N37" s="21" t="s">
        <v>418</v>
      </c>
      <c r="O37" s="2" t="s">
        <v>664</v>
      </c>
    </row>
    <row r="38" spans="8:15" x14ac:dyDescent="0.35">
      <c r="H38" s="2" t="s">
        <v>288</v>
      </c>
      <c r="I38" s="24"/>
      <c r="J38" s="2" t="s">
        <v>464</v>
      </c>
      <c r="M38" s="2" t="s">
        <v>103</v>
      </c>
      <c r="N38" s="21" t="s">
        <v>419</v>
      </c>
      <c r="O38" s="2" t="s">
        <v>664</v>
      </c>
    </row>
    <row r="39" spans="8:15" x14ac:dyDescent="0.35">
      <c r="H39" s="2" t="s">
        <v>289</v>
      </c>
      <c r="I39" s="24"/>
      <c r="J39" s="2" t="s">
        <v>465</v>
      </c>
      <c r="M39" s="2" t="s">
        <v>627</v>
      </c>
      <c r="N39" s="21" t="s">
        <v>420</v>
      </c>
      <c r="O39" s="2" t="s">
        <v>664</v>
      </c>
    </row>
    <row r="40" spans="8:15" x14ac:dyDescent="0.35">
      <c r="H40" s="2" t="s">
        <v>135</v>
      </c>
      <c r="I40" s="24"/>
      <c r="J40" s="2" t="s">
        <v>466</v>
      </c>
      <c r="M40" s="2" t="s">
        <v>106</v>
      </c>
      <c r="N40" s="21" t="s">
        <v>421</v>
      </c>
      <c r="O40" s="2" t="s">
        <v>664</v>
      </c>
    </row>
    <row r="41" spans="8:15" x14ac:dyDescent="0.35">
      <c r="H41" s="2" t="s">
        <v>136</v>
      </c>
      <c r="I41" s="24"/>
      <c r="J41" s="2" t="s">
        <v>467</v>
      </c>
      <c r="M41" s="2" t="s">
        <v>98</v>
      </c>
      <c r="N41" s="21" t="s">
        <v>422</v>
      </c>
      <c r="O41" s="2" t="s">
        <v>664</v>
      </c>
    </row>
    <row r="42" spans="8:15" x14ac:dyDescent="0.35">
      <c r="H42" s="2" t="s">
        <v>137</v>
      </c>
      <c r="I42" s="24"/>
      <c r="J42" s="2" t="s">
        <v>468</v>
      </c>
      <c r="M42" s="2" t="s">
        <v>138</v>
      </c>
      <c r="N42" s="21" t="s">
        <v>423</v>
      </c>
      <c r="O42" s="2" t="s">
        <v>664</v>
      </c>
    </row>
    <row r="43" spans="8:15" x14ac:dyDescent="0.35">
      <c r="H43" s="2" t="s">
        <v>139</v>
      </c>
      <c r="I43" s="24"/>
      <c r="J43" s="2" t="s">
        <v>469</v>
      </c>
      <c r="M43" s="2" t="s">
        <v>189</v>
      </c>
      <c r="N43" s="21" t="s">
        <v>424</v>
      </c>
      <c r="O43" s="2" t="s">
        <v>664</v>
      </c>
    </row>
    <row r="44" spans="8:15" x14ac:dyDescent="0.35">
      <c r="H44" s="2" t="s">
        <v>140</v>
      </c>
      <c r="I44" s="24"/>
      <c r="J44" s="2" t="s">
        <v>470</v>
      </c>
      <c r="M44" s="2" t="s">
        <v>104</v>
      </c>
      <c r="N44" s="21" t="s">
        <v>425</v>
      </c>
      <c r="O44" s="2" t="s">
        <v>664</v>
      </c>
    </row>
    <row r="45" spans="8:15" x14ac:dyDescent="0.35">
      <c r="H45" s="2" t="s">
        <v>148</v>
      </c>
      <c r="I45" s="24" t="s">
        <v>97</v>
      </c>
      <c r="J45" s="2" t="s">
        <v>471</v>
      </c>
      <c r="M45" s="2" t="s">
        <v>129</v>
      </c>
      <c r="N45" s="21" t="s">
        <v>426</v>
      </c>
      <c r="O45" s="2" t="s">
        <v>664</v>
      </c>
    </row>
    <row r="46" spans="8:15" x14ac:dyDescent="0.35">
      <c r="H46" s="2" t="s">
        <v>149</v>
      </c>
      <c r="I46" s="24" t="s">
        <v>97</v>
      </c>
      <c r="J46" s="2" t="s">
        <v>472</v>
      </c>
      <c r="M46" s="2" t="s">
        <v>108</v>
      </c>
      <c r="N46" s="21" t="s">
        <v>427</v>
      </c>
      <c r="O46" s="2" t="s">
        <v>664</v>
      </c>
    </row>
    <row r="47" spans="8:15" x14ac:dyDescent="0.35">
      <c r="H47" s="2" t="s">
        <v>150</v>
      </c>
      <c r="I47" s="24" t="s">
        <v>97</v>
      </c>
      <c r="J47" s="2" t="s">
        <v>473</v>
      </c>
      <c r="M47" s="2" t="s">
        <v>105</v>
      </c>
      <c r="N47" s="21" t="s">
        <v>428</v>
      </c>
      <c r="O47" s="2" t="s">
        <v>664</v>
      </c>
    </row>
    <row r="48" spans="8:15" x14ac:dyDescent="0.35">
      <c r="H48" s="2" t="s">
        <v>145</v>
      </c>
      <c r="I48" s="24"/>
      <c r="J48" s="2" t="s">
        <v>474</v>
      </c>
      <c r="M48" s="2" t="s">
        <v>171</v>
      </c>
      <c r="N48" s="21" t="s">
        <v>429</v>
      </c>
      <c r="O48" s="2" t="s">
        <v>664</v>
      </c>
    </row>
    <row r="49" spans="8:15" x14ac:dyDescent="0.35">
      <c r="H49" s="2" t="s">
        <v>141</v>
      </c>
      <c r="I49" s="24"/>
      <c r="J49" s="2" t="s">
        <v>475</v>
      </c>
      <c r="M49" s="2" t="s">
        <v>180</v>
      </c>
      <c r="N49" s="21" t="s">
        <v>430</v>
      </c>
      <c r="O49" s="2" t="s">
        <v>664</v>
      </c>
    </row>
    <row r="50" spans="8:15" x14ac:dyDescent="0.35">
      <c r="H50" s="2" t="s">
        <v>143</v>
      </c>
      <c r="I50" s="24"/>
      <c r="J50" s="2" t="s">
        <v>476</v>
      </c>
      <c r="M50" s="2" t="s">
        <v>107</v>
      </c>
      <c r="N50" s="21" t="s">
        <v>431</v>
      </c>
      <c r="O50" s="2" t="s">
        <v>664</v>
      </c>
    </row>
    <row r="51" spans="8:15" x14ac:dyDescent="0.35">
      <c r="H51" s="2" t="s">
        <v>151</v>
      </c>
      <c r="I51" s="24" t="s">
        <v>97</v>
      </c>
      <c r="J51" s="2" t="s">
        <v>603</v>
      </c>
      <c r="M51" s="2" t="s">
        <v>163</v>
      </c>
      <c r="N51" s="21" t="s">
        <v>432</v>
      </c>
      <c r="O51" s="2" t="s">
        <v>664</v>
      </c>
    </row>
    <row r="52" spans="8:15" x14ac:dyDescent="0.35">
      <c r="H52" s="2" t="s">
        <v>152</v>
      </c>
      <c r="I52" s="24"/>
      <c r="J52" s="2" t="s">
        <v>477</v>
      </c>
      <c r="M52" s="2" t="s">
        <v>144</v>
      </c>
      <c r="N52" s="21" t="s">
        <v>433</v>
      </c>
      <c r="O52" s="2" t="s">
        <v>664</v>
      </c>
    </row>
    <row r="53" spans="8:15" x14ac:dyDescent="0.35">
      <c r="H53" s="2" t="s">
        <v>146</v>
      </c>
      <c r="I53" s="24"/>
      <c r="J53" s="2" t="s">
        <v>478</v>
      </c>
      <c r="M53" s="2" t="s">
        <v>109</v>
      </c>
      <c r="N53" s="21" t="s">
        <v>434</v>
      </c>
      <c r="O53" s="2" t="s">
        <v>664</v>
      </c>
    </row>
    <row r="54" spans="8:15" x14ac:dyDescent="0.35">
      <c r="H54" s="2" t="s">
        <v>354</v>
      </c>
      <c r="I54" s="24"/>
      <c r="J54" s="2" t="s">
        <v>457</v>
      </c>
      <c r="M54" s="2" t="s">
        <v>159</v>
      </c>
      <c r="N54" s="21" t="s">
        <v>435</v>
      </c>
      <c r="O54" s="2" t="s">
        <v>664</v>
      </c>
    </row>
    <row r="55" spans="8:15" x14ac:dyDescent="0.35">
      <c r="H55" s="2" t="s">
        <v>158</v>
      </c>
      <c r="I55" s="24"/>
      <c r="J55" s="2" t="s">
        <v>382</v>
      </c>
      <c r="M55" s="2" t="s">
        <v>142</v>
      </c>
      <c r="N55" s="21" t="s">
        <v>436</v>
      </c>
      <c r="O55" s="2" t="s">
        <v>664</v>
      </c>
    </row>
    <row r="56" spans="8:15" x14ac:dyDescent="0.35">
      <c r="H56" s="2" t="s">
        <v>335</v>
      </c>
      <c r="I56" s="24"/>
      <c r="J56" s="2" t="s">
        <v>453</v>
      </c>
      <c r="M56" s="2" t="s">
        <v>110</v>
      </c>
      <c r="N56" s="21" t="s">
        <v>437</v>
      </c>
      <c r="O56" s="2" t="s">
        <v>664</v>
      </c>
    </row>
    <row r="57" spans="8:15" x14ac:dyDescent="0.35">
      <c r="H57" s="2" t="s">
        <v>166</v>
      </c>
      <c r="I57" s="24"/>
      <c r="J57" s="2" t="s">
        <v>479</v>
      </c>
      <c r="M57" s="2" t="s">
        <v>100</v>
      </c>
      <c r="N57" s="21" t="s">
        <v>438</v>
      </c>
      <c r="O57" s="2" t="s">
        <v>664</v>
      </c>
    </row>
    <row r="58" spans="8:15" x14ac:dyDescent="0.35">
      <c r="H58" s="2" t="s">
        <v>316</v>
      </c>
      <c r="I58" s="24"/>
      <c r="J58" s="2" t="s">
        <v>456</v>
      </c>
      <c r="M58" s="2" t="s">
        <v>628</v>
      </c>
      <c r="N58" s="21" t="s">
        <v>439</v>
      </c>
      <c r="O58" s="2" t="s">
        <v>664</v>
      </c>
    </row>
    <row r="59" spans="8:15" x14ac:dyDescent="0.35">
      <c r="H59" s="2" t="s">
        <v>157</v>
      </c>
      <c r="I59" s="24"/>
      <c r="J59" s="2" t="s">
        <v>481</v>
      </c>
      <c r="M59" s="2" t="s">
        <v>111</v>
      </c>
      <c r="N59" s="21" t="s">
        <v>440</v>
      </c>
      <c r="O59" s="2" t="s">
        <v>664</v>
      </c>
    </row>
    <row r="60" spans="8:15" x14ac:dyDescent="0.35">
      <c r="H60" s="2" t="s">
        <v>164</v>
      </c>
      <c r="I60" s="24" t="s">
        <v>97</v>
      </c>
      <c r="J60" s="2" t="s">
        <v>482</v>
      </c>
      <c r="M60" s="2" t="s">
        <v>215</v>
      </c>
      <c r="N60" s="21" t="s">
        <v>441</v>
      </c>
      <c r="O60" s="2" t="s">
        <v>664</v>
      </c>
    </row>
    <row r="61" spans="8:15" x14ac:dyDescent="0.35">
      <c r="H61" s="2" t="s">
        <v>160</v>
      </c>
      <c r="I61" s="24"/>
      <c r="J61" s="2" t="s">
        <v>483</v>
      </c>
      <c r="M61" s="2" t="s">
        <v>228</v>
      </c>
      <c r="N61" s="21" t="s">
        <v>442</v>
      </c>
      <c r="O61" s="2" t="s">
        <v>664</v>
      </c>
    </row>
    <row r="62" spans="8:15" x14ac:dyDescent="0.35">
      <c r="H62" s="2" t="s">
        <v>161</v>
      </c>
      <c r="I62" s="24"/>
      <c r="J62" s="2" t="s">
        <v>484</v>
      </c>
      <c r="M62" s="2" t="s">
        <v>112</v>
      </c>
      <c r="N62" s="21" t="s">
        <v>443</v>
      </c>
      <c r="O62" s="2" t="s">
        <v>664</v>
      </c>
    </row>
    <row r="63" spans="8:15" x14ac:dyDescent="0.35">
      <c r="H63" s="2" t="s">
        <v>266</v>
      </c>
      <c r="I63" s="24"/>
      <c r="J63" s="2" t="s">
        <v>485</v>
      </c>
      <c r="M63" s="2" t="s">
        <v>240</v>
      </c>
      <c r="N63" s="21" t="s">
        <v>444</v>
      </c>
      <c r="O63" s="2" t="s">
        <v>664</v>
      </c>
    </row>
    <row r="64" spans="8:15" x14ac:dyDescent="0.35">
      <c r="H64" s="2" t="s">
        <v>162</v>
      </c>
      <c r="I64" s="24"/>
      <c r="J64" s="2" t="s">
        <v>486</v>
      </c>
      <c r="M64" s="2" t="s">
        <v>629</v>
      </c>
      <c r="N64" s="21" t="s">
        <v>445</v>
      </c>
      <c r="O64" s="2" t="s">
        <v>664</v>
      </c>
    </row>
    <row r="65" spans="8:15" x14ac:dyDescent="0.35">
      <c r="H65" s="2" t="s">
        <v>325</v>
      </c>
      <c r="I65" s="24"/>
      <c r="J65" s="2" t="s">
        <v>487</v>
      </c>
      <c r="M65" s="2" t="s">
        <v>113</v>
      </c>
      <c r="N65" s="21" t="s">
        <v>446</v>
      </c>
      <c r="O65" s="2" t="s">
        <v>664</v>
      </c>
    </row>
    <row r="66" spans="8:15" x14ac:dyDescent="0.35">
      <c r="H66" s="2" t="s">
        <v>165</v>
      </c>
      <c r="I66" s="24"/>
      <c r="J66" s="2" t="s">
        <v>488</v>
      </c>
      <c r="M66" s="2" t="s">
        <v>174</v>
      </c>
      <c r="N66" s="21" t="s">
        <v>447</v>
      </c>
      <c r="O66" s="2" t="s">
        <v>664</v>
      </c>
    </row>
    <row r="67" spans="8:15" x14ac:dyDescent="0.35">
      <c r="H67" s="2" t="s">
        <v>326</v>
      </c>
      <c r="I67" s="24"/>
      <c r="J67" s="2" t="s">
        <v>457</v>
      </c>
      <c r="M67" s="2" t="s">
        <v>642</v>
      </c>
      <c r="N67" s="21" t="s">
        <v>448</v>
      </c>
      <c r="O67" s="2" t="s">
        <v>664</v>
      </c>
    </row>
    <row r="68" spans="8:15" x14ac:dyDescent="0.35">
      <c r="H68" s="2" t="s">
        <v>491</v>
      </c>
      <c r="I68" s="24"/>
      <c r="J68" s="2" t="s">
        <v>499</v>
      </c>
      <c r="M68" s="2" t="s">
        <v>114</v>
      </c>
      <c r="N68" s="21" t="s">
        <v>449</v>
      </c>
      <c r="O68" s="2" t="s">
        <v>664</v>
      </c>
    </row>
    <row r="69" spans="8:15" x14ac:dyDescent="0.35">
      <c r="H69" s="2" t="s">
        <v>348</v>
      </c>
      <c r="I69" s="24"/>
      <c r="J69" s="2" t="s">
        <v>453</v>
      </c>
      <c r="M69" s="2" t="s">
        <v>643</v>
      </c>
      <c r="N69" s="21" t="s">
        <v>450</v>
      </c>
      <c r="O69" s="2" t="s">
        <v>664</v>
      </c>
    </row>
    <row r="70" spans="8:15" x14ac:dyDescent="0.35">
      <c r="H70" s="2" t="s">
        <v>318</v>
      </c>
      <c r="I70" s="24"/>
      <c r="J70" s="2" t="s">
        <v>456</v>
      </c>
      <c r="M70" s="2" t="s">
        <v>644</v>
      </c>
      <c r="N70" s="21" t="s">
        <v>451</v>
      </c>
      <c r="O70" s="2" t="s">
        <v>664</v>
      </c>
    </row>
    <row r="71" spans="8:15" x14ac:dyDescent="0.35">
      <c r="H71" s="2" t="s">
        <v>167</v>
      </c>
      <c r="I71" s="24"/>
      <c r="J71" s="2" t="s">
        <v>500</v>
      </c>
      <c r="M71" s="2" t="s">
        <v>102</v>
      </c>
      <c r="N71" s="21" t="s">
        <v>452</v>
      </c>
      <c r="O71" s="2" t="s">
        <v>664</v>
      </c>
    </row>
    <row r="72" spans="8:15" x14ac:dyDescent="0.35">
      <c r="H72" s="2" t="s">
        <v>327</v>
      </c>
      <c r="I72" s="24"/>
      <c r="J72" s="2" t="s">
        <v>501</v>
      </c>
      <c r="M72" s="2" t="s">
        <v>233</v>
      </c>
      <c r="N72" s="21" t="s">
        <v>630</v>
      </c>
      <c r="O72" s="2" t="s">
        <v>664</v>
      </c>
    </row>
    <row r="73" spans="8:15" x14ac:dyDescent="0.35">
      <c r="H73" s="2" t="s">
        <v>168</v>
      </c>
      <c r="I73" s="24"/>
      <c r="J73" s="2" t="s">
        <v>502</v>
      </c>
      <c r="M73" s="2" t="s">
        <v>219</v>
      </c>
      <c r="N73" s="21" t="s">
        <v>631</v>
      </c>
      <c r="O73" s="2" t="s">
        <v>664</v>
      </c>
    </row>
    <row r="74" spans="8:15" x14ac:dyDescent="0.35">
      <c r="H74" s="2" t="s">
        <v>169</v>
      </c>
      <c r="I74" s="24"/>
      <c r="J74" s="2" t="s">
        <v>503</v>
      </c>
      <c r="M74" s="2" t="s">
        <v>220</v>
      </c>
      <c r="N74" s="21" t="s">
        <v>632</v>
      </c>
      <c r="O74" s="2" t="s">
        <v>664</v>
      </c>
    </row>
    <row r="75" spans="8:15" x14ac:dyDescent="0.35">
      <c r="H75" s="2" t="s">
        <v>170</v>
      </c>
      <c r="I75" s="24"/>
      <c r="J75" s="2" t="s">
        <v>504</v>
      </c>
      <c r="M75" s="2" t="s">
        <v>221</v>
      </c>
      <c r="N75" s="21" t="s">
        <v>633</v>
      </c>
      <c r="O75" s="2" t="s">
        <v>664</v>
      </c>
    </row>
    <row r="76" spans="8:15" x14ac:dyDescent="0.35">
      <c r="H76" s="2" t="s">
        <v>172</v>
      </c>
      <c r="I76" s="24"/>
      <c r="J76" s="2" t="s">
        <v>505</v>
      </c>
      <c r="M76" s="2" t="s">
        <v>222</v>
      </c>
      <c r="N76" s="21" t="s">
        <v>634</v>
      </c>
      <c r="O76" s="2" t="s">
        <v>664</v>
      </c>
    </row>
    <row r="77" spans="8:15" x14ac:dyDescent="0.35">
      <c r="H77" s="2" t="s">
        <v>328</v>
      </c>
      <c r="I77" s="24"/>
      <c r="J77" s="2" t="s">
        <v>457</v>
      </c>
      <c r="M77" s="2" t="s">
        <v>651</v>
      </c>
      <c r="N77" s="21" t="s">
        <v>635</v>
      </c>
      <c r="O77" s="2" t="s">
        <v>664</v>
      </c>
    </row>
    <row r="78" spans="8:15" x14ac:dyDescent="0.35">
      <c r="H78" s="2" t="s">
        <v>492</v>
      </c>
      <c r="I78" s="24"/>
      <c r="J78" s="2" t="s">
        <v>506</v>
      </c>
      <c r="M78" s="2" t="s">
        <v>656</v>
      </c>
      <c r="N78" s="21" t="s">
        <v>636</v>
      </c>
      <c r="O78" s="2" t="s">
        <v>664</v>
      </c>
    </row>
    <row r="79" spans="8:15" x14ac:dyDescent="0.35">
      <c r="H79" s="2" t="s">
        <v>347</v>
      </c>
      <c r="I79" s="24"/>
      <c r="J79" s="2" t="s">
        <v>453</v>
      </c>
      <c r="M79" s="2" t="s">
        <v>652</v>
      </c>
      <c r="N79" s="21" t="s">
        <v>637</v>
      </c>
      <c r="O79" s="2" t="s">
        <v>664</v>
      </c>
    </row>
    <row r="80" spans="8:15" x14ac:dyDescent="0.35">
      <c r="H80" s="2" t="s">
        <v>188</v>
      </c>
      <c r="I80" s="24"/>
      <c r="J80" s="2" t="s">
        <v>507</v>
      </c>
      <c r="M80" s="2" t="s">
        <v>653</v>
      </c>
      <c r="N80" s="21" t="s">
        <v>638</v>
      </c>
      <c r="O80" s="2" t="s">
        <v>664</v>
      </c>
    </row>
    <row r="81" spans="8:15" x14ac:dyDescent="0.35">
      <c r="H81" s="2" t="s">
        <v>285</v>
      </c>
      <c r="I81" s="24"/>
      <c r="J81" s="2" t="s">
        <v>508</v>
      </c>
      <c r="M81" s="2" t="s">
        <v>654</v>
      </c>
      <c r="N81" s="21" t="s">
        <v>639</v>
      </c>
      <c r="O81" s="2" t="s">
        <v>664</v>
      </c>
    </row>
    <row r="82" spans="8:15" x14ac:dyDescent="0.35">
      <c r="H82" s="2" t="s">
        <v>190</v>
      </c>
      <c r="I82" s="24" t="s">
        <v>97</v>
      </c>
      <c r="J82" s="2" t="s">
        <v>512</v>
      </c>
      <c r="M82" s="2" t="s">
        <v>655</v>
      </c>
      <c r="N82" s="21" t="s">
        <v>640</v>
      </c>
      <c r="O82" s="2" t="s">
        <v>664</v>
      </c>
    </row>
    <row r="83" spans="8:15" x14ac:dyDescent="0.35">
      <c r="H83" s="2" t="s">
        <v>317</v>
      </c>
      <c r="I83" s="24"/>
      <c r="J83" s="2" t="s">
        <v>456</v>
      </c>
      <c r="M83" s="21" t="s">
        <v>608</v>
      </c>
      <c r="N83" s="21" t="s">
        <v>641</v>
      </c>
      <c r="O83" s="2" t="s">
        <v>664</v>
      </c>
    </row>
    <row r="84" spans="8:15" x14ac:dyDescent="0.35">
      <c r="H84" s="2" t="s">
        <v>173</v>
      </c>
      <c r="I84" s="24"/>
      <c r="J84" s="2" t="s">
        <v>510</v>
      </c>
    </row>
    <row r="85" spans="8:15" x14ac:dyDescent="0.35">
      <c r="H85" s="2" t="s">
        <v>175</v>
      </c>
      <c r="I85" s="24"/>
      <c r="J85" s="2" t="s">
        <v>509</v>
      </c>
    </row>
    <row r="86" spans="8:15" x14ac:dyDescent="0.35">
      <c r="H86" s="2" t="s">
        <v>176</v>
      </c>
      <c r="I86" s="24"/>
      <c r="J86" s="2" t="s">
        <v>511</v>
      </c>
    </row>
    <row r="87" spans="8:15" x14ac:dyDescent="0.35">
      <c r="H87" s="2" t="s">
        <v>261</v>
      </c>
      <c r="I87" s="24"/>
      <c r="J87" s="2" t="s">
        <v>513</v>
      </c>
    </row>
    <row r="88" spans="8:15" x14ac:dyDescent="0.35">
      <c r="H88" s="2" t="s">
        <v>260</v>
      </c>
      <c r="I88" s="24"/>
      <c r="J88" s="2" t="s">
        <v>514</v>
      </c>
    </row>
    <row r="89" spans="8:15" x14ac:dyDescent="0.35">
      <c r="H89" s="2" t="s">
        <v>262</v>
      </c>
      <c r="I89" s="24"/>
      <c r="J89" s="2" t="s">
        <v>515</v>
      </c>
    </row>
    <row r="90" spans="8:15" x14ac:dyDescent="0.35">
      <c r="H90" s="2" t="s">
        <v>7309</v>
      </c>
      <c r="I90" s="24"/>
      <c r="J90" s="2" t="s">
        <v>516</v>
      </c>
    </row>
    <row r="91" spans="8:15" x14ac:dyDescent="0.35">
      <c r="H91" s="2" t="s">
        <v>178</v>
      </c>
      <c r="I91" s="24"/>
      <c r="J91" s="2" t="s">
        <v>517</v>
      </c>
    </row>
    <row r="92" spans="8:15" x14ac:dyDescent="0.35">
      <c r="H92" s="2" t="s">
        <v>179</v>
      </c>
      <c r="I92" s="24"/>
      <c r="J92" s="2" t="s">
        <v>518</v>
      </c>
    </row>
    <row r="93" spans="8:15" x14ac:dyDescent="0.35">
      <c r="H93" s="2" t="s">
        <v>280</v>
      </c>
      <c r="I93" s="24"/>
      <c r="J93" s="2" t="s">
        <v>519</v>
      </c>
    </row>
    <row r="94" spans="8:15" x14ac:dyDescent="0.35">
      <c r="H94" s="2" t="s">
        <v>181</v>
      </c>
      <c r="I94" s="24" t="s">
        <v>97</v>
      </c>
      <c r="J94" s="2" t="s">
        <v>520</v>
      </c>
    </row>
    <row r="95" spans="8:15" x14ac:dyDescent="0.35">
      <c r="H95" s="11" t="s">
        <v>760</v>
      </c>
      <c r="I95" s="24"/>
      <c r="J95" s="2" t="s">
        <v>521</v>
      </c>
    </row>
    <row r="96" spans="8:15" x14ac:dyDescent="0.35">
      <c r="H96" s="2" t="s">
        <v>665</v>
      </c>
      <c r="I96" s="24"/>
      <c r="J96" s="2" t="s">
        <v>522</v>
      </c>
    </row>
    <row r="97" spans="8:10" x14ac:dyDescent="0.35">
      <c r="H97" s="11" t="s">
        <v>761</v>
      </c>
      <c r="I97" s="24"/>
      <c r="J97" s="2" t="s">
        <v>523</v>
      </c>
    </row>
    <row r="98" spans="8:10" x14ac:dyDescent="0.35">
      <c r="H98" s="2" t="s">
        <v>182</v>
      </c>
      <c r="I98" s="24"/>
      <c r="J98" s="2" t="s">
        <v>524</v>
      </c>
    </row>
    <row r="99" spans="8:10" x14ac:dyDescent="0.35">
      <c r="H99" s="2" t="s">
        <v>183</v>
      </c>
      <c r="I99" s="24"/>
      <c r="J99" s="2" t="s">
        <v>525</v>
      </c>
    </row>
    <row r="100" spans="8:10" x14ac:dyDescent="0.35">
      <c r="H100" s="2" t="s">
        <v>184</v>
      </c>
      <c r="I100" s="24"/>
      <c r="J100" s="2" t="s">
        <v>526</v>
      </c>
    </row>
    <row r="101" spans="8:10" x14ac:dyDescent="0.35">
      <c r="H101" s="2" t="s">
        <v>185</v>
      </c>
      <c r="I101" s="24"/>
      <c r="J101" s="2" t="s">
        <v>527</v>
      </c>
    </row>
    <row r="102" spans="8:10" x14ac:dyDescent="0.35">
      <c r="H102" s="2" t="s">
        <v>186</v>
      </c>
      <c r="I102" s="24"/>
      <c r="J102" s="2" t="s">
        <v>528</v>
      </c>
    </row>
    <row r="103" spans="8:10" x14ac:dyDescent="0.35">
      <c r="H103" s="2" t="s">
        <v>333</v>
      </c>
      <c r="I103" s="24"/>
      <c r="J103" s="2" t="s">
        <v>457</v>
      </c>
    </row>
    <row r="104" spans="8:10" x14ac:dyDescent="0.35">
      <c r="H104" s="2" t="s">
        <v>195</v>
      </c>
      <c r="I104" s="24"/>
      <c r="J104" s="2" t="s">
        <v>529</v>
      </c>
    </row>
    <row r="105" spans="8:10" x14ac:dyDescent="0.35">
      <c r="H105" s="2" t="s">
        <v>196</v>
      </c>
      <c r="I105" s="24"/>
      <c r="J105" s="2" t="s">
        <v>530</v>
      </c>
    </row>
    <row r="106" spans="8:10" x14ac:dyDescent="0.35">
      <c r="H106" s="2" t="s">
        <v>197</v>
      </c>
      <c r="I106" s="24"/>
      <c r="J106" s="2" t="s">
        <v>531</v>
      </c>
    </row>
    <row r="107" spans="8:10" x14ac:dyDescent="0.35">
      <c r="H107" s="2" t="s">
        <v>198</v>
      </c>
      <c r="I107" s="24"/>
      <c r="J107" s="2" t="s">
        <v>532</v>
      </c>
    </row>
    <row r="108" spans="8:10" x14ac:dyDescent="0.35">
      <c r="H108" s="2" t="s">
        <v>334</v>
      </c>
      <c r="I108" s="24"/>
      <c r="J108" s="2" t="s">
        <v>453</v>
      </c>
    </row>
    <row r="109" spans="8:10" x14ac:dyDescent="0.35">
      <c r="H109" s="2" t="s">
        <v>202</v>
      </c>
      <c r="I109" s="24"/>
      <c r="J109" s="2" t="s">
        <v>533</v>
      </c>
    </row>
    <row r="110" spans="8:10" x14ac:dyDescent="0.35">
      <c r="H110" s="2" t="s">
        <v>319</v>
      </c>
      <c r="I110" s="24"/>
      <c r="J110" s="2" t="s">
        <v>456</v>
      </c>
    </row>
    <row r="111" spans="8:10" x14ac:dyDescent="0.35">
      <c r="H111" s="2" t="s">
        <v>191</v>
      </c>
      <c r="I111" s="24"/>
      <c r="J111" s="2" t="s">
        <v>534</v>
      </c>
    </row>
    <row r="112" spans="8:10" x14ac:dyDescent="0.35">
      <c r="H112" s="2" t="s">
        <v>8</v>
      </c>
      <c r="I112" s="24"/>
      <c r="J112" s="2" t="s">
        <v>535</v>
      </c>
    </row>
    <row r="113" spans="8:10" x14ac:dyDescent="0.35">
      <c r="H113" s="2" t="s">
        <v>192</v>
      </c>
      <c r="I113" s="24"/>
      <c r="J113" s="2" t="s">
        <v>480</v>
      </c>
    </row>
    <row r="114" spans="8:10" x14ac:dyDescent="0.35">
      <c r="H114" s="2" t="s">
        <v>193</v>
      </c>
      <c r="I114" s="24"/>
      <c r="J114" s="2" t="s">
        <v>536</v>
      </c>
    </row>
    <row r="115" spans="8:10" x14ac:dyDescent="0.35">
      <c r="H115" s="2" t="s">
        <v>7</v>
      </c>
      <c r="I115" s="24"/>
      <c r="J115" s="2" t="s">
        <v>537</v>
      </c>
    </row>
    <row r="116" spans="8:10" x14ac:dyDescent="0.35">
      <c r="H116" s="2" t="s">
        <v>194</v>
      </c>
      <c r="I116" s="24"/>
      <c r="J116" s="2" t="s">
        <v>538</v>
      </c>
    </row>
    <row r="117" spans="8:10" x14ac:dyDescent="0.35">
      <c r="H117" s="2" t="s">
        <v>199</v>
      </c>
      <c r="I117" s="24" t="s">
        <v>97</v>
      </c>
      <c r="J117" s="2" t="s">
        <v>539</v>
      </c>
    </row>
    <row r="118" spans="8:10" x14ac:dyDescent="0.35">
      <c r="H118" s="2" t="s">
        <v>200</v>
      </c>
      <c r="I118" s="24" t="s">
        <v>97</v>
      </c>
      <c r="J118" s="2" t="s">
        <v>540</v>
      </c>
    </row>
    <row r="119" spans="8:10" x14ac:dyDescent="0.35">
      <c r="H119" s="2" t="s">
        <v>201</v>
      </c>
      <c r="I119" s="24" t="s">
        <v>97</v>
      </c>
      <c r="J119" s="2" t="s">
        <v>541</v>
      </c>
    </row>
    <row r="120" spans="8:10" x14ac:dyDescent="0.35">
      <c r="H120" s="2" t="s">
        <v>336</v>
      </c>
      <c r="I120" s="24"/>
      <c r="J120" s="2" t="s">
        <v>457</v>
      </c>
    </row>
    <row r="121" spans="8:10" x14ac:dyDescent="0.35">
      <c r="H121" s="2" t="s">
        <v>493</v>
      </c>
      <c r="I121" s="24"/>
      <c r="J121" s="2" t="s">
        <v>542</v>
      </c>
    </row>
    <row r="122" spans="8:10" x14ac:dyDescent="0.35">
      <c r="H122" s="2" t="s">
        <v>281</v>
      </c>
      <c r="I122" s="24"/>
      <c r="J122" s="2" t="s">
        <v>453</v>
      </c>
    </row>
    <row r="123" spans="8:10" x14ac:dyDescent="0.35">
      <c r="H123" s="2" t="s">
        <v>320</v>
      </c>
      <c r="I123" s="24"/>
      <c r="J123" s="2" t="s">
        <v>456</v>
      </c>
    </row>
    <row r="124" spans="8:10" x14ac:dyDescent="0.35">
      <c r="H124" s="2" t="s">
        <v>203</v>
      </c>
      <c r="I124" s="24"/>
      <c r="J124" s="2" t="s">
        <v>543</v>
      </c>
    </row>
    <row r="125" spans="8:10" x14ac:dyDescent="0.35">
      <c r="H125" s="2" t="s">
        <v>204</v>
      </c>
      <c r="I125" s="24"/>
      <c r="J125" s="2" t="s">
        <v>544</v>
      </c>
    </row>
    <row r="126" spans="8:10" x14ac:dyDescent="0.35">
      <c r="H126" s="2" t="s">
        <v>207</v>
      </c>
      <c r="I126" s="24" t="s">
        <v>97</v>
      </c>
      <c r="J126" s="2" t="s">
        <v>545</v>
      </c>
    </row>
    <row r="127" spans="8:10" x14ac:dyDescent="0.35">
      <c r="H127" s="2" t="s">
        <v>213</v>
      </c>
      <c r="I127" s="24" t="s">
        <v>97</v>
      </c>
      <c r="J127" s="2" t="s">
        <v>459</v>
      </c>
    </row>
    <row r="128" spans="8:10" x14ac:dyDescent="0.35">
      <c r="H128" s="2" t="s">
        <v>205</v>
      </c>
      <c r="I128" s="24"/>
      <c r="J128" s="2" t="s">
        <v>546</v>
      </c>
    </row>
    <row r="129" spans="8:10" x14ac:dyDescent="0.35">
      <c r="H129" s="2" t="s">
        <v>206</v>
      </c>
      <c r="I129" s="24"/>
      <c r="J129" s="2" t="s">
        <v>547</v>
      </c>
    </row>
    <row r="130" spans="8:10" x14ac:dyDescent="0.35">
      <c r="H130" s="2" t="s">
        <v>214</v>
      </c>
      <c r="I130" s="24"/>
      <c r="J130" s="2" t="s">
        <v>548</v>
      </c>
    </row>
    <row r="131" spans="8:10" x14ac:dyDescent="0.35">
      <c r="H131" s="2" t="s">
        <v>208</v>
      </c>
      <c r="I131" s="24"/>
      <c r="J131" s="2" t="s">
        <v>549</v>
      </c>
    </row>
    <row r="132" spans="8:10" x14ac:dyDescent="0.35">
      <c r="H132" s="2" t="s">
        <v>209</v>
      </c>
      <c r="I132" s="24"/>
      <c r="J132" s="2" t="s">
        <v>550</v>
      </c>
    </row>
    <row r="133" spans="8:10" x14ac:dyDescent="0.35">
      <c r="H133" s="2" t="s">
        <v>734</v>
      </c>
      <c r="I133" s="24"/>
      <c r="J133" s="2" t="s">
        <v>733</v>
      </c>
    </row>
    <row r="134" spans="8:10" x14ac:dyDescent="0.35">
      <c r="H134" s="2" t="s">
        <v>732</v>
      </c>
      <c r="I134" s="24"/>
      <c r="J134" s="2" t="s">
        <v>551</v>
      </c>
    </row>
    <row r="135" spans="8:10" x14ac:dyDescent="0.35">
      <c r="H135" s="2" t="s">
        <v>290</v>
      </c>
      <c r="I135" s="24"/>
      <c r="J135" s="2" t="s">
        <v>552</v>
      </c>
    </row>
    <row r="136" spans="8:10" x14ac:dyDescent="0.35">
      <c r="H136" s="2" t="s">
        <v>210</v>
      </c>
      <c r="I136" s="24" t="s">
        <v>97</v>
      </c>
      <c r="J136" s="2" t="s">
        <v>553</v>
      </c>
    </row>
    <row r="137" spans="8:10" x14ac:dyDescent="0.35">
      <c r="H137" s="2" t="s">
        <v>286</v>
      </c>
      <c r="I137" s="24" t="s">
        <v>97</v>
      </c>
      <c r="J137" s="2" t="s">
        <v>554</v>
      </c>
    </row>
    <row r="138" spans="8:10" x14ac:dyDescent="0.35">
      <c r="H138" s="2" t="s">
        <v>211</v>
      </c>
      <c r="I138" s="24" t="s">
        <v>97</v>
      </c>
      <c r="J138" s="2" t="s">
        <v>555</v>
      </c>
    </row>
    <row r="139" spans="8:10" x14ac:dyDescent="0.35">
      <c r="H139" s="2" t="s">
        <v>212</v>
      </c>
      <c r="I139" s="24" t="s">
        <v>97</v>
      </c>
      <c r="J139" s="2" t="s">
        <v>556</v>
      </c>
    </row>
    <row r="140" spans="8:10" x14ac:dyDescent="0.35">
      <c r="H140" s="2" t="s">
        <v>278</v>
      </c>
      <c r="I140" s="24"/>
      <c r="J140" s="2" t="s">
        <v>457</v>
      </c>
    </row>
    <row r="141" spans="8:10" x14ac:dyDescent="0.35">
      <c r="H141" s="2" t="s">
        <v>494</v>
      </c>
      <c r="I141" s="24"/>
      <c r="J141" s="2" t="s">
        <v>557</v>
      </c>
    </row>
    <row r="142" spans="8:10" x14ac:dyDescent="0.35">
      <c r="H142" s="2" t="s">
        <v>223</v>
      </c>
      <c r="I142" s="24"/>
      <c r="J142" s="2" t="s">
        <v>453</v>
      </c>
    </row>
    <row r="143" spans="8:10" x14ac:dyDescent="0.35">
      <c r="H143" s="2" t="s">
        <v>224</v>
      </c>
      <c r="I143" s="24"/>
      <c r="J143" s="2" t="s">
        <v>558</v>
      </c>
    </row>
    <row r="144" spans="8:10" x14ac:dyDescent="0.35">
      <c r="H144" s="2" t="s">
        <v>225</v>
      </c>
      <c r="I144" s="24"/>
      <c r="J144" s="2" t="s">
        <v>559</v>
      </c>
    </row>
    <row r="145" spans="8:10" x14ac:dyDescent="0.35">
      <c r="H145" s="2" t="s">
        <v>226</v>
      </c>
      <c r="I145" s="24" t="s">
        <v>97</v>
      </c>
      <c r="J145" s="2" t="s">
        <v>560</v>
      </c>
    </row>
    <row r="146" spans="8:10" x14ac:dyDescent="0.35">
      <c r="H146" s="2" t="s">
        <v>321</v>
      </c>
      <c r="I146" s="24"/>
      <c r="J146" s="2" t="s">
        <v>456</v>
      </c>
    </row>
    <row r="147" spans="8:10" x14ac:dyDescent="0.35">
      <c r="H147" s="2" t="s">
        <v>216</v>
      </c>
      <c r="I147" s="24"/>
      <c r="J147" s="2" t="s">
        <v>561</v>
      </c>
    </row>
    <row r="148" spans="8:10" x14ac:dyDescent="0.35">
      <c r="H148" s="2" t="s">
        <v>217</v>
      </c>
      <c r="I148" s="24"/>
      <c r="J148" s="2" t="s">
        <v>562</v>
      </c>
    </row>
    <row r="149" spans="8:10" x14ac:dyDescent="0.35">
      <c r="H149" s="2" t="s">
        <v>218</v>
      </c>
      <c r="I149" s="24"/>
      <c r="J149" s="2" t="s">
        <v>563</v>
      </c>
    </row>
    <row r="150" spans="8:10" x14ac:dyDescent="0.35">
      <c r="H150" s="2" t="s">
        <v>650</v>
      </c>
      <c r="I150" s="24"/>
      <c r="J150" s="2" t="s">
        <v>457</v>
      </c>
    </row>
    <row r="151" spans="8:10" x14ac:dyDescent="0.35">
      <c r="H151" s="2" t="s">
        <v>495</v>
      </c>
      <c r="I151" s="24"/>
      <c r="J151" s="2" t="s">
        <v>564</v>
      </c>
    </row>
    <row r="152" spans="8:10" x14ac:dyDescent="0.35">
      <c r="H152" s="2" t="s">
        <v>7306</v>
      </c>
      <c r="I152" s="24"/>
      <c r="J152" s="2" t="s">
        <v>565</v>
      </c>
    </row>
    <row r="153" spans="8:10" x14ac:dyDescent="0.35">
      <c r="H153" s="2" t="s">
        <v>349</v>
      </c>
      <c r="I153" s="24"/>
      <c r="J153" s="2" t="s">
        <v>453</v>
      </c>
    </row>
    <row r="154" spans="8:10" x14ac:dyDescent="0.35">
      <c r="H154" s="2" t="s">
        <v>245</v>
      </c>
      <c r="I154" s="24"/>
      <c r="J154" s="2" t="s">
        <v>566</v>
      </c>
    </row>
    <row r="155" spans="8:10" x14ac:dyDescent="0.35">
      <c r="H155" s="2" t="s">
        <v>246</v>
      </c>
      <c r="I155" s="24"/>
      <c r="J155" s="2" t="s">
        <v>567</v>
      </c>
    </row>
    <row r="156" spans="8:10" x14ac:dyDescent="0.35">
      <c r="H156" s="2" t="s">
        <v>247</v>
      </c>
      <c r="I156" s="24"/>
      <c r="J156" s="2" t="s">
        <v>568</v>
      </c>
    </row>
    <row r="157" spans="8:10" x14ac:dyDescent="0.35">
      <c r="H157" s="2" t="s">
        <v>322</v>
      </c>
      <c r="I157" s="24"/>
      <c r="J157" s="2" t="s">
        <v>456</v>
      </c>
    </row>
    <row r="158" spans="8:10" x14ac:dyDescent="0.35">
      <c r="H158" s="2" t="s">
        <v>227</v>
      </c>
      <c r="I158" s="24"/>
      <c r="J158" s="2" t="s">
        <v>569</v>
      </c>
    </row>
    <row r="159" spans="8:10" x14ac:dyDescent="0.35">
      <c r="H159" s="2" t="s">
        <v>229</v>
      </c>
      <c r="I159" s="24"/>
      <c r="J159" s="2" t="s">
        <v>618</v>
      </c>
    </row>
    <row r="160" spans="8:10" x14ac:dyDescent="0.35">
      <c r="H160" s="2" t="s">
        <v>230</v>
      </c>
      <c r="I160" s="24"/>
      <c r="J160" s="2" t="s">
        <v>570</v>
      </c>
    </row>
    <row r="161" spans="8:10" x14ac:dyDescent="0.35">
      <c r="H161" s="2" t="s">
        <v>236</v>
      </c>
      <c r="I161" s="24"/>
      <c r="J161" s="2" t="s">
        <v>571</v>
      </c>
    </row>
    <row r="162" spans="8:10" x14ac:dyDescent="0.35">
      <c r="H162" s="2" t="s">
        <v>2015</v>
      </c>
      <c r="I162" s="24"/>
      <c r="J162" s="2" t="s">
        <v>572</v>
      </c>
    </row>
    <row r="163" spans="8:10" x14ac:dyDescent="0.35">
      <c r="H163" s="2" t="s">
        <v>231</v>
      </c>
      <c r="I163" s="24"/>
      <c r="J163" s="2" t="s">
        <v>573</v>
      </c>
    </row>
    <row r="164" spans="8:10" x14ac:dyDescent="0.35">
      <c r="H164" s="2" t="s">
        <v>232</v>
      </c>
      <c r="I164" s="24"/>
      <c r="J164" s="2" t="s">
        <v>574</v>
      </c>
    </row>
    <row r="165" spans="8:10" x14ac:dyDescent="0.35">
      <c r="H165" s="2" t="s">
        <v>329</v>
      </c>
      <c r="I165" s="24"/>
      <c r="J165" s="2" t="s">
        <v>575</v>
      </c>
    </row>
    <row r="166" spans="8:10" x14ac:dyDescent="0.35">
      <c r="H166" s="2" t="s">
        <v>234</v>
      </c>
      <c r="I166" s="24"/>
      <c r="J166" s="2" t="s">
        <v>576</v>
      </c>
    </row>
    <row r="167" spans="8:10" x14ac:dyDescent="0.35">
      <c r="H167" s="2" t="s">
        <v>235</v>
      </c>
      <c r="I167" s="24"/>
      <c r="J167" s="2" t="s">
        <v>577</v>
      </c>
    </row>
    <row r="168" spans="8:10" x14ac:dyDescent="0.35">
      <c r="H168" s="2" t="s">
        <v>338</v>
      </c>
      <c r="I168" s="24"/>
      <c r="J168" s="2" t="s">
        <v>578</v>
      </c>
    </row>
    <row r="169" spans="8:10" x14ac:dyDescent="0.35">
      <c r="H169" s="2" t="s">
        <v>238</v>
      </c>
      <c r="I169" s="24"/>
      <c r="J169" s="2" t="s">
        <v>579</v>
      </c>
    </row>
    <row r="170" spans="8:10" x14ac:dyDescent="0.35">
      <c r="H170" s="2" t="s">
        <v>239</v>
      </c>
      <c r="I170" s="24"/>
      <c r="J170" s="2" t="s">
        <v>580</v>
      </c>
    </row>
    <row r="171" spans="8:10" x14ac:dyDescent="0.35">
      <c r="H171" s="2" t="s">
        <v>330</v>
      </c>
      <c r="I171" s="24" t="s">
        <v>97</v>
      </c>
      <c r="J171" s="2" t="s">
        <v>581</v>
      </c>
    </row>
    <row r="172" spans="8:10" x14ac:dyDescent="0.35">
      <c r="H172" s="2" t="s">
        <v>237</v>
      </c>
      <c r="I172" s="24"/>
      <c r="J172" s="2" t="s">
        <v>582</v>
      </c>
    </row>
    <row r="173" spans="8:10" x14ac:dyDescent="0.35">
      <c r="H173" s="2" t="s">
        <v>7308</v>
      </c>
      <c r="I173" s="24" t="s">
        <v>97</v>
      </c>
      <c r="J173" s="2" t="s">
        <v>583</v>
      </c>
    </row>
    <row r="174" spans="8:10" x14ac:dyDescent="0.35">
      <c r="H174" s="2" t="s">
        <v>337</v>
      </c>
      <c r="I174" s="24" t="s">
        <v>97</v>
      </c>
      <c r="J174" s="2" t="s">
        <v>584</v>
      </c>
    </row>
    <row r="175" spans="8:10" x14ac:dyDescent="0.35">
      <c r="H175" s="2" t="s">
        <v>242</v>
      </c>
      <c r="I175" s="24"/>
      <c r="J175" s="2" t="s">
        <v>619</v>
      </c>
    </row>
    <row r="176" spans="8:10" x14ac:dyDescent="0.35">
      <c r="H176" s="2" t="s">
        <v>243</v>
      </c>
      <c r="I176" s="24"/>
      <c r="J176" s="2" t="s">
        <v>585</v>
      </c>
    </row>
    <row r="177" spans="8:10" x14ac:dyDescent="0.35">
      <c r="H177" s="2" t="s">
        <v>244</v>
      </c>
      <c r="I177" s="24"/>
      <c r="J177" s="2" t="s">
        <v>586</v>
      </c>
    </row>
    <row r="178" spans="8:10" x14ac:dyDescent="0.35">
      <c r="H178" s="2" t="s">
        <v>296</v>
      </c>
      <c r="I178" s="24"/>
      <c r="J178" s="2" t="s">
        <v>457</v>
      </c>
    </row>
    <row r="179" spans="8:10" x14ac:dyDescent="0.35">
      <c r="H179" s="2" t="s">
        <v>496</v>
      </c>
      <c r="I179" s="24"/>
      <c r="J179" s="2" t="s">
        <v>587</v>
      </c>
    </row>
    <row r="180" spans="8:10" x14ac:dyDescent="0.35">
      <c r="H180" s="2" t="s">
        <v>339</v>
      </c>
      <c r="I180" s="24"/>
      <c r="J180" s="2" t="s">
        <v>453</v>
      </c>
    </row>
    <row r="181" spans="8:10" x14ac:dyDescent="0.35">
      <c r="H181" s="2" t="s">
        <v>323</v>
      </c>
      <c r="I181" s="24"/>
      <c r="J181" s="2" t="s">
        <v>456</v>
      </c>
    </row>
    <row r="182" spans="8:10" x14ac:dyDescent="0.35">
      <c r="H182" s="11" t="s">
        <v>758</v>
      </c>
      <c r="I182" s="24" t="s">
        <v>97</v>
      </c>
      <c r="J182" s="2" t="s">
        <v>588</v>
      </c>
    </row>
    <row r="183" spans="8:10" x14ac:dyDescent="0.35">
      <c r="H183" s="11" t="s">
        <v>759</v>
      </c>
      <c r="I183" s="24" t="s">
        <v>97</v>
      </c>
      <c r="J183" s="2" t="s">
        <v>589</v>
      </c>
    </row>
    <row r="184" spans="8:10" x14ac:dyDescent="0.35">
      <c r="H184" s="2" t="s">
        <v>388</v>
      </c>
      <c r="I184" s="24" t="s">
        <v>97</v>
      </c>
      <c r="J184" s="2" t="s">
        <v>590</v>
      </c>
    </row>
    <row r="185" spans="8:10" x14ac:dyDescent="0.35">
      <c r="H185" s="2" t="s">
        <v>267</v>
      </c>
      <c r="I185" s="24"/>
      <c r="J185" s="2" t="s">
        <v>591</v>
      </c>
    </row>
    <row r="186" spans="8:10" x14ac:dyDescent="0.35">
      <c r="H186" s="2" t="s">
        <v>291</v>
      </c>
      <c r="I186" s="24"/>
      <c r="J186" s="2" t="s">
        <v>592</v>
      </c>
    </row>
    <row r="187" spans="8:10" x14ac:dyDescent="0.35">
      <c r="H187" s="2" t="s">
        <v>268</v>
      </c>
      <c r="I187" s="24"/>
      <c r="J187" s="2" t="s">
        <v>593</v>
      </c>
    </row>
    <row r="188" spans="8:10" x14ac:dyDescent="0.35">
      <c r="H188" s="2" t="s">
        <v>292</v>
      </c>
      <c r="I188" s="24"/>
      <c r="J188" s="2" t="s">
        <v>594</v>
      </c>
    </row>
    <row r="189" spans="8:10" x14ac:dyDescent="0.35">
      <c r="H189" s="2" t="s">
        <v>258</v>
      </c>
      <c r="I189" s="24"/>
      <c r="J189" s="2" t="s">
        <v>595</v>
      </c>
    </row>
    <row r="190" spans="8:10" x14ac:dyDescent="0.35">
      <c r="H190" s="2" t="s">
        <v>259</v>
      </c>
      <c r="I190" s="24"/>
      <c r="J190" s="2" t="s">
        <v>596</v>
      </c>
    </row>
    <row r="191" spans="8:10" x14ac:dyDescent="0.35">
      <c r="H191" s="2" t="s">
        <v>754</v>
      </c>
      <c r="I191" s="24" t="s">
        <v>97</v>
      </c>
      <c r="J191" s="2" t="s">
        <v>597</v>
      </c>
    </row>
    <row r="192" spans="8:10" x14ac:dyDescent="0.35">
      <c r="H192" s="2" t="s">
        <v>393</v>
      </c>
      <c r="J192" s="2" t="s">
        <v>457</v>
      </c>
    </row>
    <row r="193" spans="8:10" x14ac:dyDescent="0.35">
      <c r="H193" s="2" t="s">
        <v>489</v>
      </c>
      <c r="I193" s="24"/>
      <c r="J193" s="2" t="s">
        <v>598</v>
      </c>
    </row>
    <row r="194" spans="8:10" x14ac:dyDescent="0.35">
      <c r="H194" s="2" t="s">
        <v>340</v>
      </c>
      <c r="I194" s="24"/>
      <c r="J194" s="2" t="s">
        <v>453</v>
      </c>
    </row>
    <row r="195" spans="8:10" x14ac:dyDescent="0.35">
      <c r="H195" s="2" t="s">
        <v>250</v>
      </c>
      <c r="I195" s="24"/>
      <c r="J195" s="2" t="s">
        <v>599</v>
      </c>
    </row>
    <row r="196" spans="8:10" x14ac:dyDescent="0.35">
      <c r="H196" s="2" t="s">
        <v>251</v>
      </c>
      <c r="I196" s="24"/>
      <c r="J196" s="2" t="s">
        <v>600</v>
      </c>
    </row>
    <row r="197" spans="8:10" x14ac:dyDescent="0.35">
      <c r="H197" s="2" t="s">
        <v>324</v>
      </c>
      <c r="I197" s="24"/>
      <c r="J197" s="2" t="s">
        <v>456</v>
      </c>
    </row>
    <row r="198" spans="8:10" x14ac:dyDescent="0.35">
      <c r="H198" s="2" t="s">
        <v>249</v>
      </c>
      <c r="I198" s="24"/>
      <c r="J198" s="2" t="s">
        <v>601</v>
      </c>
    </row>
    <row r="199" spans="8:10" x14ac:dyDescent="0.35">
      <c r="H199" s="17" t="s">
        <v>7307</v>
      </c>
      <c r="I199" s="25"/>
      <c r="J199" s="2" t="s">
        <v>604</v>
      </c>
    </row>
    <row r="200" spans="8:10" x14ac:dyDescent="0.35">
      <c r="H200" s="2" t="s">
        <v>306</v>
      </c>
      <c r="I200" s="2"/>
      <c r="J200" s="24" t="s">
        <v>457</v>
      </c>
    </row>
  </sheetData>
  <autoFilter ref="M11:M84" xr:uid="{2CCFFFBC-2102-4466-AB2E-214D86B33562}"/>
  <phoneticPr fontId="7" type="noConversion"/>
  <conditionalFormatting sqref="J11">
    <cfRule type="duplicateValues" dxfId="0" priority="1"/>
  </conditionalFormatting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DBD22D-7AA7-42A8-9C19-E12F7184239F}">
  <sheetPr codeName="Sheet16"/>
  <dimension ref="A1:N53"/>
  <sheetViews>
    <sheetView showGridLines="0" zoomScale="80" zoomScaleNormal="80" workbookViewId="0"/>
  </sheetViews>
  <sheetFormatPr defaultRowHeight="14.5" x14ac:dyDescent="0.35"/>
  <cols>
    <col min="1" max="1" width="3.26953125" customWidth="1"/>
    <col min="2" max="2" width="18.81640625" customWidth="1"/>
    <col min="3" max="8" width="22.54296875" customWidth="1"/>
    <col min="9" max="9" width="17.90625" customWidth="1"/>
    <col min="10" max="10" width="21.7265625" customWidth="1"/>
    <col min="11" max="11" width="146.1796875" customWidth="1"/>
    <col min="12" max="12" width="120" customWidth="1"/>
    <col min="15" max="15" width="25.36328125" bestFit="1" customWidth="1"/>
    <col min="16" max="17" width="34" bestFit="1" customWidth="1"/>
    <col min="18" max="20" width="26.1796875" bestFit="1" customWidth="1"/>
  </cols>
  <sheetData>
    <row r="1" spans="1:11" s="54" customFormat="1" x14ac:dyDescent="0.35">
      <c r="A1" s="57" t="s">
        <v>5864</v>
      </c>
      <c r="I1" s="58"/>
      <c r="J1" s="58"/>
    </row>
    <row r="3" spans="1:11" x14ac:dyDescent="0.35">
      <c r="B3" s="64" t="s">
        <v>5884</v>
      </c>
      <c r="C3" s="87"/>
      <c r="D3" s="87"/>
      <c r="E3" s="87"/>
      <c r="F3" s="87"/>
      <c r="G3" s="87"/>
      <c r="H3" s="87"/>
      <c r="I3" s="87"/>
      <c r="J3" s="87"/>
      <c r="K3" s="87"/>
    </row>
    <row r="4" spans="1:11" x14ac:dyDescent="0.35">
      <c r="B4" t="s">
        <v>5879</v>
      </c>
    </row>
    <row r="5" spans="1:11" x14ac:dyDescent="0.35">
      <c r="B5" t="s">
        <v>5885</v>
      </c>
    </row>
    <row r="6" spans="1:11" x14ac:dyDescent="0.35">
      <c r="B6" t="s">
        <v>5886</v>
      </c>
    </row>
    <row r="7" spans="1:11" x14ac:dyDescent="0.35">
      <c r="C7" t="s">
        <v>5880</v>
      </c>
    </row>
    <row r="8" spans="1:11" x14ac:dyDescent="0.35">
      <c r="C8" t="s">
        <v>5881</v>
      </c>
    </row>
    <row r="9" spans="1:11" x14ac:dyDescent="0.35">
      <c r="C9" t="s">
        <v>5882</v>
      </c>
    </row>
    <row r="10" spans="1:11" x14ac:dyDescent="0.35">
      <c r="D10" t="s">
        <v>5883</v>
      </c>
    </row>
    <row r="11" spans="1:11" x14ac:dyDescent="0.35">
      <c r="D11" t="s">
        <v>7310</v>
      </c>
    </row>
    <row r="12" spans="1:11" x14ac:dyDescent="0.35">
      <c r="B12" t="s">
        <v>7311</v>
      </c>
    </row>
    <row r="14" spans="1:11" x14ac:dyDescent="0.35">
      <c r="B14" s="64" t="s">
        <v>5865</v>
      </c>
      <c r="C14" s="87"/>
      <c r="D14" s="87"/>
      <c r="E14" s="87"/>
      <c r="F14" s="87"/>
      <c r="G14" s="87"/>
      <c r="H14" s="87"/>
      <c r="I14" s="87"/>
      <c r="J14" s="87"/>
      <c r="K14" s="87"/>
    </row>
    <row r="15" spans="1:11" x14ac:dyDescent="0.35">
      <c r="B15" t="s">
        <v>5873</v>
      </c>
    </row>
    <row r="16" spans="1:11" x14ac:dyDescent="0.35">
      <c r="B16" s="90" t="s">
        <v>2040</v>
      </c>
      <c r="C16" t="s">
        <v>5871</v>
      </c>
      <c r="D16" t="s">
        <v>7146</v>
      </c>
    </row>
    <row r="17" spans="2:14" x14ac:dyDescent="0.35">
      <c r="B17" s="75" t="s">
        <v>2040</v>
      </c>
      <c r="C17" t="s">
        <v>5872</v>
      </c>
    </row>
    <row r="20" spans="2:14" ht="41.5" customHeight="1" x14ac:dyDescent="0.35">
      <c r="B20" s="130" t="s">
        <v>756</v>
      </c>
      <c r="C20" s="132" t="s">
        <v>5875</v>
      </c>
      <c r="D20" s="132" t="s">
        <v>5868</v>
      </c>
      <c r="E20" s="132" t="s">
        <v>5876</v>
      </c>
      <c r="F20" s="133" t="s">
        <v>2041</v>
      </c>
      <c r="G20" s="133"/>
      <c r="H20" s="133"/>
      <c r="I20" s="125" t="s">
        <v>5863</v>
      </c>
      <c r="J20" s="125" t="s">
        <v>5878</v>
      </c>
      <c r="K20" s="125" t="s">
        <v>5869</v>
      </c>
      <c r="L20" s="125" t="s">
        <v>2075</v>
      </c>
    </row>
    <row r="21" spans="2:14" ht="59.5" customHeight="1" x14ac:dyDescent="0.35">
      <c r="B21" s="131"/>
      <c r="C21" s="133"/>
      <c r="D21" s="133"/>
      <c r="E21" s="133"/>
      <c r="F21" s="81" t="s">
        <v>5877</v>
      </c>
      <c r="G21" s="81" t="s">
        <v>5874</v>
      </c>
      <c r="H21" s="82" t="s">
        <v>5867</v>
      </c>
      <c r="I21" s="126"/>
      <c r="J21" s="126"/>
      <c r="K21" s="126"/>
      <c r="L21" s="126"/>
    </row>
    <row r="22" spans="2:14" ht="14.5" customHeight="1" x14ac:dyDescent="0.35">
      <c r="B22" s="127" t="s">
        <v>5866</v>
      </c>
      <c r="C22" s="77"/>
      <c r="D22" s="78"/>
      <c r="E22" s="79"/>
      <c r="F22" s="80"/>
      <c r="G22" s="77"/>
      <c r="H22" s="79"/>
      <c r="I22" s="83" t="s">
        <v>387</v>
      </c>
      <c r="J22" s="86">
        <v>0</v>
      </c>
      <c r="K22" s="91" t="s">
        <v>5870</v>
      </c>
      <c r="L22" s="84" t="s">
        <v>7269</v>
      </c>
      <c r="N22" s="65"/>
    </row>
    <row r="23" spans="2:14" x14ac:dyDescent="0.35">
      <c r="B23" s="128"/>
      <c r="C23" s="69" t="s">
        <v>2040</v>
      </c>
      <c r="D23" s="88" t="s">
        <v>2040</v>
      </c>
      <c r="E23" s="73" t="s">
        <v>2040</v>
      </c>
      <c r="F23" s="75" t="s">
        <v>2040</v>
      </c>
      <c r="G23" s="69"/>
      <c r="H23" s="72"/>
      <c r="I23" s="85" t="s">
        <v>2034</v>
      </c>
      <c r="J23" s="86">
        <v>-5.0000000000000017E-2</v>
      </c>
      <c r="K23" s="86" t="s">
        <v>7202</v>
      </c>
      <c r="L23" s="84" t="s">
        <v>7270</v>
      </c>
      <c r="N23" s="65"/>
    </row>
    <row r="24" spans="2:14" x14ac:dyDescent="0.35">
      <c r="B24" s="128"/>
      <c r="C24" s="69" t="s">
        <v>2040</v>
      </c>
      <c r="D24" s="88" t="s">
        <v>2040</v>
      </c>
      <c r="E24" s="73" t="s">
        <v>2040</v>
      </c>
      <c r="F24" s="75"/>
      <c r="G24" s="69" t="s">
        <v>2040</v>
      </c>
      <c r="H24" s="72"/>
      <c r="I24" s="85" t="s">
        <v>2035</v>
      </c>
      <c r="J24" s="86">
        <v>-5.0000000000000017E-2</v>
      </c>
      <c r="K24" s="86" t="s">
        <v>7203</v>
      </c>
      <c r="L24" s="84" t="s">
        <v>7271</v>
      </c>
      <c r="N24" s="65"/>
    </row>
    <row r="25" spans="2:14" x14ac:dyDescent="0.35">
      <c r="B25" s="128"/>
      <c r="C25" s="69" t="s">
        <v>2040</v>
      </c>
      <c r="D25" s="88" t="s">
        <v>2040</v>
      </c>
      <c r="E25" s="73" t="s">
        <v>2040</v>
      </c>
      <c r="F25" s="75"/>
      <c r="G25" s="69"/>
      <c r="H25" s="89" t="s">
        <v>2040</v>
      </c>
      <c r="I25" s="85" t="s">
        <v>2036</v>
      </c>
      <c r="J25" s="86">
        <v>4.9999999999999989E-2</v>
      </c>
      <c r="K25" s="86" t="s">
        <v>7204</v>
      </c>
      <c r="L25" s="84" t="s">
        <v>7291</v>
      </c>
      <c r="N25" s="65"/>
    </row>
    <row r="26" spans="2:14" x14ac:dyDescent="0.35">
      <c r="B26" s="128"/>
      <c r="C26" s="69" t="s">
        <v>2040</v>
      </c>
      <c r="D26" s="88" t="s">
        <v>2040</v>
      </c>
      <c r="E26" s="73" t="s">
        <v>2040</v>
      </c>
      <c r="F26" s="76"/>
      <c r="G26" s="71"/>
      <c r="H26" s="74"/>
      <c r="I26" s="85" t="s">
        <v>2037</v>
      </c>
      <c r="J26" s="86">
        <v>-5.0000000000000017E-2</v>
      </c>
      <c r="K26" s="86" t="s">
        <v>7205</v>
      </c>
      <c r="L26" s="84" t="s">
        <v>7272</v>
      </c>
      <c r="N26" s="65"/>
    </row>
    <row r="27" spans="2:14" x14ac:dyDescent="0.35">
      <c r="B27" s="128"/>
      <c r="C27" s="69" t="s">
        <v>2040</v>
      </c>
      <c r="D27" s="88" t="s">
        <v>2040</v>
      </c>
      <c r="E27" s="74"/>
      <c r="F27" s="75" t="s">
        <v>2040</v>
      </c>
      <c r="G27" s="69"/>
      <c r="H27" s="72"/>
      <c r="I27" s="85" t="s">
        <v>2038</v>
      </c>
      <c r="J27" s="86">
        <v>0.15</v>
      </c>
      <c r="K27" s="86" t="s">
        <v>7206</v>
      </c>
      <c r="L27" s="84" t="s">
        <v>7292</v>
      </c>
      <c r="N27" s="65"/>
    </row>
    <row r="28" spans="2:14" x14ac:dyDescent="0.35">
      <c r="B28" s="128"/>
      <c r="C28" s="69" t="s">
        <v>2040</v>
      </c>
      <c r="D28" s="88" t="s">
        <v>2040</v>
      </c>
      <c r="E28" s="74"/>
      <c r="F28" s="75"/>
      <c r="G28" s="69" t="s">
        <v>2040</v>
      </c>
      <c r="H28" s="72"/>
      <c r="I28" s="85" t="s">
        <v>2039</v>
      </c>
      <c r="J28" s="86">
        <v>0.15</v>
      </c>
      <c r="K28" s="86" t="s">
        <v>7207</v>
      </c>
      <c r="L28" s="84" t="s">
        <v>7293</v>
      </c>
      <c r="N28" s="65"/>
    </row>
    <row r="29" spans="2:14" x14ac:dyDescent="0.35">
      <c r="B29" s="128"/>
      <c r="C29" s="69" t="s">
        <v>2040</v>
      </c>
      <c r="D29" s="88" t="s">
        <v>2040</v>
      </c>
      <c r="E29" s="74"/>
      <c r="F29" s="75"/>
      <c r="G29" s="69"/>
      <c r="H29" s="89" t="s">
        <v>2040</v>
      </c>
      <c r="I29" s="85" t="s">
        <v>2042</v>
      </c>
      <c r="J29" s="86">
        <v>0.25</v>
      </c>
      <c r="K29" s="86" t="s">
        <v>7208</v>
      </c>
      <c r="L29" s="84" t="s">
        <v>7294</v>
      </c>
      <c r="N29" s="65"/>
    </row>
    <row r="30" spans="2:14" x14ac:dyDescent="0.35">
      <c r="B30" s="128"/>
      <c r="C30" s="69" t="s">
        <v>2040</v>
      </c>
      <c r="D30" s="88" t="s">
        <v>2040</v>
      </c>
      <c r="E30" s="74"/>
      <c r="F30" s="76"/>
      <c r="G30" s="71"/>
      <c r="H30" s="74"/>
      <c r="I30" s="85" t="s">
        <v>2043</v>
      </c>
      <c r="J30" s="86">
        <v>0.15</v>
      </c>
      <c r="K30" s="86" t="s">
        <v>7209</v>
      </c>
      <c r="L30" s="84" t="s">
        <v>7273</v>
      </c>
      <c r="N30" s="65"/>
    </row>
    <row r="31" spans="2:14" x14ac:dyDescent="0.35">
      <c r="B31" s="128"/>
      <c r="C31" s="69" t="s">
        <v>2040</v>
      </c>
      <c r="D31" s="70"/>
      <c r="E31" s="73" t="s">
        <v>2040</v>
      </c>
      <c r="F31" s="75" t="s">
        <v>2040</v>
      </c>
      <c r="G31" s="69"/>
      <c r="H31" s="72"/>
      <c r="I31" s="85" t="s">
        <v>2044</v>
      </c>
      <c r="J31" s="86">
        <v>-0.5</v>
      </c>
      <c r="K31" s="86" t="s">
        <v>7210</v>
      </c>
      <c r="L31" s="84" t="s">
        <v>7274</v>
      </c>
      <c r="N31" s="65"/>
    </row>
    <row r="32" spans="2:14" x14ac:dyDescent="0.35">
      <c r="B32" s="128"/>
      <c r="C32" s="69" t="s">
        <v>2040</v>
      </c>
      <c r="D32" s="70"/>
      <c r="E32" s="73" t="s">
        <v>2040</v>
      </c>
      <c r="F32" s="75"/>
      <c r="G32" s="69" t="s">
        <v>2040</v>
      </c>
      <c r="H32" s="72"/>
      <c r="I32" s="85" t="s">
        <v>2045</v>
      </c>
      <c r="J32" s="86">
        <v>-0.9</v>
      </c>
      <c r="K32" s="86" t="s">
        <v>7211</v>
      </c>
      <c r="L32" s="84" t="s">
        <v>7275</v>
      </c>
      <c r="N32" s="65"/>
    </row>
    <row r="33" spans="2:14" x14ac:dyDescent="0.35">
      <c r="B33" s="128"/>
      <c r="C33" s="69" t="s">
        <v>2040</v>
      </c>
      <c r="D33" s="70"/>
      <c r="E33" s="73" t="s">
        <v>2040</v>
      </c>
      <c r="F33" s="75"/>
      <c r="G33" s="69"/>
      <c r="H33" s="89" t="s">
        <v>2040</v>
      </c>
      <c r="I33" s="85" t="s">
        <v>2046</v>
      </c>
      <c r="J33" s="86">
        <v>-0.1</v>
      </c>
      <c r="K33" s="86" t="s">
        <v>7212</v>
      </c>
      <c r="L33" s="84" t="s">
        <v>7295</v>
      </c>
      <c r="N33" s="65"/>
    </row>
    <row r="34" spans="2:14" x14ac:dyDescent="0.35">
      <c r="B34" s="128"/>
      <c r="C34" s="69" t="s">
        <v>2040</v>
      </c>
      <c r="D34" s="70"/>
      <c r="E34" s="73" t="s">
        <v>2040</v>
      </c>
      <c r="F34" s="76"/>
      <c r="G34" s="71"/>
      <c r="H34" s="74"/>
      <c r="I34" s="85" t="s">
        <v>2047</v>
      </c>
      <c r="J34" s="86">
        <v>-0.4</v>
      </c>
      <c r="K34" s="86" t="s">
        <v>7213</v>
      </c>
      <c r="L34" s="84" t="s">
        <v>7276</v>
      </c>
      <c r="N34" s="65"/>
    </row>
    <row r="35" spans="2:14" x14ac:dyDescent="0.35">
      <c r="B35" s="128"/>
      <c r="C35" s="69" t="s">
        <v>2040</v>
      </c>
      <c r="D35" s="70"/>
      <c r="E35" s="74"/>
      <c r="F35" s="75" t="s">
        <v>2040</v>
      </c>
      <c r="G35" s="69"/>
      <c r="H35" s="72"/>
      <c r="I35" s="85" t="s">
        <v>2048</v>
      </c>
      <c r="J35" s="86">
        <v>-0.30000000000000004</v>
      </c>
      <c r="K35" s="86" t="s">
        <v>7214</v>
      </c>
      <c r="L35" s="84" t="s">
        <v>7277</v>
      </c>
      <c r="N35" s="65"/>
    </row>
    <row r="36" spans="2:14" x14ac:dyDescent="0.35">
      <c r="B36" s="128"/>
      <c r="C36" s="69" t="s">
        <v>2040</v>
      </c>
      <c r="D36" s="70"/>
      <c r="E36" s="74"/>
      <c r="F36" s="75"/>
      <c r="G36" s="69" t="s">
        <v>2040</v>
      </c>
      <c r="H36" s="72"/>
      <c r="I36" s="85" t="s">
        <v>2049</v>
      </c>
      <c r="J36" s="86">
        <v>-0.7</v>
      </c>
      <c r="K36" s="86" t="s">
        <v>7215</v>
      </c>
      <c r="L36" s="84" t="s">
        <v>7278</v>
      </c>
      <c r="N36" s="65"/>
    </row>
    <row r="37" spans="2:14" x14ac:dyDescent="0.35">
      <c r="B37" s="128"/>
      <c r="C37" s="69" t="s">
        <v>2040</v>
      </c>
      <c r="D37" s="70"/>
      <c r="E37" s="74"/>
      <c r="F37" s="75"/>
      <c r="G37" s="69"/>
      <c r="H37" s="89" t="s">
        <v>2040</v>
      </c>
      <c r="I37" s="85" t="s">
        <v>2050</v>
      </c>
      <c r="J37" s="86">
        <v>0.1</v>
      </c>
      <c r="K37" s="86" t="s">
        <v>7216</v>
      </c>
      <c r="L37" s="84" t="s">
        <v>7296</v>
      </c>
      <c r="N37" s="65"/>
    </row>
    <row r="38" spans="2:14" x14ac:dyDescent="0.35">
      <c r="B38" s="128"/>
      <c r="C38" s="69" t="s">
        <v>2040</v>
      </c>
      <c r="D38" s="70"/>
      <c r="E38" s="74"/>
      <c r="F38" s="76"/>
      <c r="G38" s="71"/>
      <c r="H38" s="74"/>
      <c r="I38" s="85" t="s">
        <v>2051</v>
      </c>
      <c r="J38" s="86">
        <v>-0.2</v>
      </c>
      <c r="K38" s="86" t="s">
        <v>7217</v>
      </c>
      <c r="L38" s="84" t="s">
        <v>7279</v>
      </c>
      <c r="N38" s="65"/>
    </row>
    <row r="39" spans="2:14" x14ac:dyDescent="0.35">
      <c r="B39" s="128"/>
      <c r="C39" s="71"/>
      <c r="D39" s="88" t="s">
        <v>2040</v>
      </c>
      <c r="E39" s="73" t="s">
        <v>2040</v>
      </c>
      <c r="F39" s="75" t="s">
        <v>2040</v>
      </c>
      <c r="G39" s="69"/>
      <c r="H39" s="72"/>
      <c r="I39" s="85" t="s">
        <v>2052</v>
      </c>
      <c r="J39" s="86">
        <v>-5.0000000000000017E-2</v>
      </c>
      <c r="K39" s="86" t="s">
        <v>7218</v>
      </c>
      <c r="L39" s="84" t="s">
        <v>7280</v>
      </c>
      <c r="N39" s="65"/>
    </row>
    <row r="40" spans="2:14" x14ac:dyDescent="0.35">
      <c r="B40" s="128"/>
      <c r="C40" s="71"/>
      <c r="D40" s="88" t="s">
        <v>2040</v>
      </c>
      <c r="E40" s="73" t="s">
        <v>2040</v>
      </c>
      <c r="F40" s="75"/>
      <c r="G40" s="69" t="s">
        <v>2040</v>
      </c>
      <c r="H40" s="72"/>
      <c r="I40" s="85" t="s">
        <v>2053</v>
      </c>
      <c r="J40" s="86">
        <v>-5.0000000000000017E-2</v>
      </c>
      <c r="K40" s="86" t="s">
        <v>7219</v>
      </c>
      <c r="L40" s="84" t="s">
        <v>7281</v>
      </c>
      <c r="N40" s="65"/>
    </row>
    <row r="41" spans="2:14" x14ac:dyDescent="0.35">
      <c r="B41" s="128"/>
      <c r="C41" s="71"/>
      <c r="D41" s="88" t="s">
        <v>2040</v>
      </c>
      <c r="E41" s="73" t="s">
        <v>2040</v>
      </c>
      <c r="F41" s="75"/>
      <c r="G41" s="69"/>
      <c r="H41" s="89" t="s">
        <v>2040</v>
      </c>
      <c r="I41" s="85" t="s">
        <v>2054</v>
      </c>
      <c r="J41" s="86">
        <v>4.9999999999999989E-2</v>
      </c>
      <c r="K41" s="86" t="s">
        <v>7220</v>
      </c>
      <c r="L41" s="84" t="s">
        <v>7297</v>
      </c>
      <c r="N41" s="65"/>
    </row>
    <row r="42" spans="2:14" x14ac:dyDescent="0.35">
      <c r="B42" s="128"/>
      <c r="C42" s="71"/>
      <c r="D42" s="88" t="s">
        <v>2040</v>
      </c>
      <c r="E42" s="73" t="s">
        <v>2040</v>
      </c>
      <c r="F42" s="76"/>
      <c r="G42" s="71"/>
      <c r="H42" s="74"/>
      <c r="I42" s="85" t="s">
        <v>2055</v>
      </c>
      <c r="J42" s="86">
        <v>-5.0000000000000017E-2</v>
      </c>
      <c r="K42" s="86" t="s">
        <v>7221</v>
      </c>
      <c r="L42" s="84" t="s">
        <v>7282</v>
      </c>
      <c r="N42" s="65"/>
    </row>
    <row r="43" spans="2:14" x14ac:dyDescent="0.35">
      <c r="B43" s="128"/>
      <c r="C43" s="71"/>
      <c r="D43" s="88" t="s">
        <v>2040</v>
      </c>
      <c r="E43" s="74"/>
      <c r="F43" s="75" t="s">
        <v>2040</v>
      </c>
      <c r="G43" s="69"/>
      <c r="H43" s="72"/>
      <c r="I43" s="85" t="s">
        <v>2056</v>
      </c>
      <c r="J43" s="86">
        <v>0.15</v>
      </c>
      <c r="K43" s="86" t="s">
        <v>7222</v>
      </c>
      <c r="L43" s="84" t="s">
        <v>7283</v>
      </c>
      <c r="N43" s="65"/>
    </row>
    <row r="44" spans="2:14" x14ac:dyDescent="0.35">
      <c r="B44" s="128"/>
      <c r="C44" s="71"/>
      <c r="D44" s="88" t="s">
        <v>2040</v>
      </c>
      <c r="E44" s="74"/>
      <c r="F44" s="75"/>
      <c r="G44" s="69" t="s">
        <v>2040</v>
      </c>
      <c r="H44" s="72"/>
      <c r="I44" s="85" t="s">
        <v>2057</v>
      </c>
      <c r="J44" s="86">
        <v>0.15</v>
      </c>
      <c r="K44" s="86" t="s">
        <v>7223</v>
      </c>
      <c r="L44" s="84" t="s">
        <v>7284</v>
      </c>
      <c r="N44" s="65"/>
    </row>
    <row r="45" spans="2:14" x14ac:dyDescent="0.35">
      <c r="B45" s="128"/>
      <c r="C45" s="71"/>
      <c r="D45" s="88" t="s">
        <v>2040</v>
      </c>
      <c r="E45" s="74"/>
      <c r="F45" s="75"/>
      <c r="G45" s="69"/>
      <c r="H45" s="89" t="s">
        <v>2040</v>
      </c>
      <c r="I45" s="85" t="s">
        <v>2058</v>
      </c>
      <c r="J45" s="86">
        <v>0.25</v>
      </c>
      <c r="K45" s="86" t="s">
        <v>7224</v>
      </c>
      <c r="L45" s="84" t="s">
        <v>7298</v>
      </c>
      <c r="N45" s="65"/>
    </row>
    <row r="46" spans="2:14" x14ac:dyDescent="0.35">
      <c r="B46" s="128"/>
      <c r="C46" s="71"/>
      <c r="D46" s="88" t="s">
        <v>2040</v>
      </c>
      <c r="E46" s="74"/>
      <c r="F46" s="76"/>
      <c r="G46" s="71"/>
      <c r="H46" s="74"/>
      <c r="I46" s="85" t="s">
        <v>2059</v>
      </c>
      <c r="J46" s="86">
        <v>0.15</v>
      </c>
      <c r="K46" s="86" t="s">
        <v>7225</v>
      </c>
      <c r="L46" s="84" t="s">
        <v>7285</v>
      </c>
      <c r="N46" s="65"/>
    </row>
    <row r="47" spans="2:14" x14ac:dyDescent="0.35">
      <c r="B47" s="128"/>
      <c r="C47" s="71"/>
      <c r="D47" s="70"/>
      <c r="E47" s="73" t="s">
        <v>2040</v>
      </c>
      <c r="F47" s="75" t="s">
        <v>2040</v>
      </c>
      <c r="G47" s="69"/>
      <c r="H47" s="72"/>
      <c r="I47" s="85" t="s">
        <v>2060</v>
      </c>
      <c r="J47" s="86">
        <v>-0.30000000000000004</v>
      </c>
      <c r="K47" s="86" t="s">
        <v>7226</v>
      </c>
      <c r="L47" s="84" t="s">
        <v>7286</v>
      </c>
      <c r="N47" s="65"/>
    </row>
    <row r="48" spans="2:14" x14ac:dyDescent="0.35">
      <c r="B48" s="128"/>
      <c r="C48" s="71"/>
      <c r="D48" s="70"/>
      <c r="E48" s="73" t="s">
        <v>2040</v>
      </c>
      <c r="F48" s="75"/>
      <c r="G48" s="69" t="s">
        <v>2040</v>
      </c>
      <c r="H48" s="72"/>
      <c r="I48" s="85" t="s">
        <v>2061</v>
      </c>
      <c r="J48" s="86">
        <v>-0.7</v>
      </c>
      <c r="K48" s="86" t="s">
        <v>7227</v>
      </c>
      <c r="L48" s="84" t="s">
        <v>7287</v>
      </c>
      <c r="N48" s="65"/>
    </row>
    <row r="49" spans="2:14" x14ac:dyDescent="0.35">
      <c r="B49" s="128"/>
      <c r="C49" s="71"/>
      <c r="D49" s="70"/>
      <c r="E49" s="73" t="s">
        <v>2040</v>
      </c>
      <c r="F49" s="75"/>
      <c r="G49" s="69"/>
      <c r="H49" s="89" t="s">
        <v>2040</v>
      </c>
      <c r="I49" s="85" t="s">
        <v>2062</v>
      </c>
      <c r="J49" s="86">
        <v>-0.1</v>
      </c>
      <c r="K49" s="86" t="s">
        <v>7228</v>
      </c>
      <c r="L49" s="84" t="s">
        <v>7299</v>
      </c>
      <c r="N49" s="65"/>
    </row>
    <row r="50" spans="2:14" x14ac:dyDescent="0.35">
      <c r="B50" s="128"/>
      <c r="C50" s="71"/>
      <c r="D50" s="70"/>
      <c r="E50" s="73" t="s">
        <v>2040</v>
      </c>
      <c r="F50" s="75"/>
      <c r="G50" s="69"/>
      <c r="H50" s="72"/>
      <c r="I50" s="85" t="s">
        <v>2063</v>
      </c>
      <c r="J50" s="86">
        <v>-0.2</v>
      </c>
      <c r="K50" s="86" t="s">
        <v>7229</v>
      </c>
      <c r="L50" s="84" t="s">
        <v>7288</v>
      </c>
      <c r="N50" s="65"/>
    </row>
    <row r="51" spans="2:14" x14ac:dyDescent="0.35">
      <c r="B51" s="128"/>
      <c r="C51" s="71"/>
      <c r="D51" s="70"/>
      <c r="E51" s="74"/>
      <c r="F51" s="75" t="s">
        <v>2040</v>
      </c>
      <c r="G51" s="69"/>
      <c r="H51" s="72"/>
      <c r="I51" s="85" t="s">
        <v>2064</v>
      </c>
      <c r="J51" s="86">
        <v>-0.1</v>
      </c>
      <c r="K51" s="86" t="s">
        <v>7230</v>
      </c>
      <c r="L51" s="84" t="s">
        <v>2070</v>
      </c>
      <c r="N51" s="65"/>
    </row>
    <row r="52" spans="2:14" x14ac:dyDescent="0.35">
      <c r="B52" s="128"/>
      <c r="C52" s="71"/>
      <c r="D52" s="70"/>
      <c r="E52" s="74"/>
      <c r="F52" s="75"/>
      <c r="G52" s="69" t="s">
        <v>2040</v>
      </c>
      <c r="H52" s="72"/>
      <c r="I52" s="85" t="s">
        <v>2065</v>
      </c>
      <c r="J52" s="86">
        <v>-0.5</v>
      </c>
      <c r="K52" s="86" t="s">
        <v>7231</v>
      </c>
      <c r="L52" s="84" t="s">
        <v>2071</v>
      </c>
      <c r="N52" s="65"/>
    </row>
    <row r="53" spans="2:14" x14ac:dyDescent="0.35">
      <c r="B53" s="129"/>
      <c r="C53" s="71"/>
      <c r="D53" s="70"/>
      <c r="E53" s="74"/>
      <c r="F53" s="75"/>
      <c r="G53" s="69"/>
      <c r="H53" s="89" t="s">
        <v>2040</v>
      </c>
      <c r="I53" s="85" t="s">
        <v>2066</v>
      </c>
      <c r="J53" s="86">
        <v>0.1</v>
      </c>
      <c r="K53" s="86" t="s">
        <v>7232</v>
      </c>
      <c r="L53" s="84" t="s">
        <v>5867</v>
      </c>
      <c r="N53" s="65"/>
    </row>
  </sheetData>
  <mergeCells count="10">
    <mergeCell ref="L20:L21"/>
    <mergeCell ref="I20:I21"/>
    <mergeCell ref="J20:J21"/>
    <mergeCell ref="K20:K21"/>
    <mergeCell ref="B22:B53"/>
    <mergeCell ref="B20:B21"/>
    <mergeCell ref="C20:C21"/>
    <mergeCell ref="D20:D21"/>
    <mergeCell ref="E20:E21"/>
    <mergeCell ref="F20:H2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D3918-5A59-4324-AF04-613E18FA403F}">
  <sheetPr codeName="Sheet14"/>
  <dimension ref="A3:H1257"/>
  <sheetViews>
    <sheetView showGridLines="0" topLeftCell="A365" zoomScale="60" workbookViewId="0">
      <selection activeCell="AG943" sqref="AG943"/>
    </sheetView>
  </sheetViews>
  <sheetFormatPr defaultRowHeight="14.5" x14ac:dyDescent="0.35"/>
  <cols>
    <col min="1" max="1" width="29.7265625" customWidth="1"/>
    <col min="2" max="2" width="86.81640625" customWidth="1"/>
    <col min="4" max="4" width="66.7265625" bestFit="1" customWidth="1"/>
    <col min="5" max="5" width="23.453125" bestFit="1" customWidth="1"/>
    <col min="6" max="6" width="124.1796875" customWidth="1"/>
    <col min="7" max="7" width="50.7265625" bestFit="1" customWidth="1"/>
    <col min="8" max="8" width="20.453125" customWidth="1"/>
  </cols>
  <sheetData>
    <row r="3" spans="1:8" x14ac:dyDescent="0.35">
      <c r="A3" s="91" t="s">
        <v>7303</v>
      </c>
      <c r="B3" s="91" t="s">
        <v>7147</v>
      </c>
      <c r="D3" s="14" t="s">
        <v>7148</v>
      </c>
      <c r="E3" s="14" t="s">
        <v>257</v>
      </c>
      <c r="F3" s="14" t="s">
        <v>7149</v>
      </c>
      <c r="G3" s="14" t="s">
        <v>7190</v>
      </c>
      <c r="H3" s="14"/>
    </row>
    <row r="4" spans="1:8" x14ac:dyDescent="0.35">
      <c r="A4" s="92" t="s">
        <v>5888</v>
      </c>
      <c r="B4" s="92" t="s">
        <v>7142</v>
      </c>
      <c r="D4" s="84" t="s">
        <v>7142</v>
      </c>
      <c r="E4" s="84" t="s">
        <v>7150</v>
      </c>
      <c r="F4" s="84" t="s">
        <v>7153</v>
      </c>
      <c r="G4" s="85" t="s">
        <v>2059</v>
      </c>
      <c r="H4" s="65" t="s">
        <v>5871</v>
      </c>
    </row>
    <row r="5" spans="1:8" x14ac:dyDescent="0.35">
      <c r="A5" s="92" t="s">
        <v>5889</v>
      </c>
      <c r="B5" s="92" t="s">
        <v>7142</v>
      </c>
      <c r="D5" s="84" t="s">
        <v>7142</v>
      </c>
      <c r="E5" s="84" t="s">
        <v>7150</v>
      </c>
      <c r="F5" s="84" t="s">
        <v>7154</v>
      </c>
      <c r="G5" s="83" t="s">
        <v>387</v>
      </c>
      <c r="H5" s="65" t="s">
        <v>5871</v>
      </c>
    </row>
    <row r="6" spans="1:8" x14ac:dyDescent="0.35">
      <c r="A6" s="92" t="s">
        <v>5890</v>
      </c>
      <c r="B6" s="92" t="s">
        <v>7142</v>
      </c>
      <c r="D6" s="84" t="s">
        <v>7144</v>
      </c>
      <c r="E6" s="84" t="s">
        <v>7151</v>
      </c>
      <c r="F6" s="84" t="s">
        <v>7155</v>
      </c>
      <c r="G6" s="85" t="s">
        <v>2066</v>
      </c>
      <c r="H6" s="65" t="s">
        <v>5871</v>
      </c>
    </row>
    <row r="7" spans="1:8" x14ac:dyDescent="0.35">
      <c r="A7" s="92" t="s">
        <v>5891</v>
      </c>
      <c r="B7" s="92" t="s">
        <v>7142</v>
      </c>
      <c r="D7" s="84" t="s">
        <v>7144</v>
      </c>
      <c r="E7" s="84" t="s">
        <v>7151</v>
      </c>
      <c r="F7" s="84" t="s">
        <v>7156</v>
      </c>
      <c r="G7" s="83" t="s">
        <v>387</v>
      </c>
      <c r="H7" s="65" t="s">
        <v>5871</v>
      </c>
    </row>
    <row r="8" spans="1:8" x14ac:dyDescent="0.35">
      <c r="A8" s="92" t="s">
        <v>5892</v>
      </c>
      <c r="B8" s="92" t="s">
        <v>7142</v>
      </c>
      <c r="D8" s="84" t="s">
        <v>7143</v>
      </c>
      <c r="E8" s="84" t="s">
        <v>7152</v>
      </c>
      <c r="F8" s="84" t="s">
        <v>7159</v>
      </c>
      <c r="G8" s="85" t="s">
        <v>2058</v>
      </c>
      <c r="H8" s="65" t="s">
        <v>5871</v>
      </c>
    </row>
    <row r="9" spans="1:8" x14ac:dyDescent="0.35">
      <c r="A9" s="92" t="s">
        <v>5893</v>
      </c>
      <c r="B9" s="92" t="s">
        <v>7143</v>
      </c>
      <c r="D9" s="84" t="s">
        <v>7143</v>
      </c>
      <c r="E9" s="84" t="s">
        <v>7152</v>
      </c>
      <c r="F9" s="84" t="s">
        <v>7157</v>
      </c>
      <c r="G9" s="85" t="s">
        <v>2066</v>
      </c>
      <c r="H9" s="65" t="s">
        <v>5871</v>
      </c>
    </row>
    <row r="10" spans="1:8" x14ac:dyDescent="0.35">
      <c r="A10" s="92" t="s">
        <v>5894</v>
      </c>
      <c r="B10" s="92" t="s">
        <v>7143</v>
      </c>
      <c r="D10" s="84" t="s">
        <v>7143</v>
      </c>
      <c r="E10" s="84" t="s">
        <v>7152</v>
      </c>
      <c r="F10" s="84" t="s">
        <v>7160</v>
      </c>
      <c r="G10" s="85" t="s">
        <v>2059</v>
      </c>
      <c r="H10" s="65" t="s">
        <v>5871</v>
      </c>
    </row>
    <row r="11" spans="1:8" x14ac:dyDescent="0.35">
      <c r="A11" s="92" t="s">
        <v>5895</v>
      </c>
      <c r="B11" s="92" t="s">
        <v>7143</v>
      </c>
      <c r="D11" s="84" t="s">
        <v>7143</v>
      </c>
      <c r="E11" s="84" t="s">
        <v>7152</v>
      </c>
      <c r="F11" s="84" t="s">
        <v>7158</v>
      </c>
      <c r="G11" s="83" t="s">
        <v>387</v>
      </c>
      <c r="H11" s="65" t="s">
        <v>5871</v>
      </c>
    </row>
    <row r="12" spans="1:8" x14ac:dyDescent="0.35">
      <c r="A12" s="92" t="s">
        <v>5896</v>
      </c>
      <c r="B12" s="92" t="s">
        <v>7142</v>
      </c>
      <c r="D12" s="84" t="s">
        <v>7145</v>
      </c>
      <c r="E12" s="84">
        <v>0</v>
      </c>
      <c r="F12" s="84"/>
      <c r="G12" s="83" t="s">
        <v>387</v>
      </c>
      <c r="H12" s="65"/>
    </row>
    <row r="13" spans="1:8" x14ac:dyDescent="0.35">
      <c r="A13" s="92" t="s">
        <v>5897</v>
      </c>
      <c r="B13" s="92" t="s">
        <v>7145</v>
      </c>
    </row>
    <row r="14" spans="1:8" x14ac:dyDescent="0.35">
      <c r="A14" s="92" t="s">
        <v>5898</v>
      </c>
      <c r="B14" s="92" t="s">
        <v>7145</v>
      </c>
    </row>
    <row r="15" spans="1:8" x14ac:dyDescent="0.35">
      <c r="A15" s="92" t="s">
        <v>5899</v>
      </c>
      <c r="B15" s="92" t="s">
        <v>7145</v>
      </c>
    </row>
    <row r="16" spans="1:8" x14ac:dyDescent="0.35">
      <c r="A16" s="92" t="s">
        <v>5900</v>
      </c>
      <c r="B16" s="92" t="s">
        <v>7145</v>
      </c>
    </row>
    <row r="17" spans="1:2" x14ac:dyDescent="0.35">
      <c r="A17" s="92" t="s">
        <v>5901</v>
      </c>
      <c r="B17" s="92" t="s">
        <v>7145</v>
      </c>
    </row>
    <row r="18" spans="1:2" x14ac:dyDescent="0.35">
      <c r="A18" s="92" t="s">
        <v>5902</v>
      </c>
      <c r="B18" s="92" t="s">
        <v>7145</v>
      </c>
    </row>
    <row r="19" spans="1:2" x14ac:dyDescent="0.35">
      <c r="A19" s="92" t="s">
        <v>5903</v>
      </c>
      <c r="B19" s="92" t="s">
        <v>7145</v>
      </c>
    </row>
    <row r="20" spans="1:2" x14ac:dyDescent="0.35">
      <c r="A20" s="92" t="s">
        <v>5904</v>
      </c>
      <c r="B20" s="92" t="s">
        <v>7145</v>
      </c>
    </row>
    <row r="21" spans="1:2" x14ac:dyDescent="0.35">
      <c r="A21" s="92" t="s">
        <v>5905</v>
      </c>
      <c r="B21" s="92" t="s">
        <v>7142</v>
      </c>
    </row>
    <row r="22" spans="1:2" x14ac:dyDescent="0.35">
      <c r="A22" s="92" t="s">
        <v>5906</v>
      </c>
      <c r="B22" s="92" t="s">
        <v>7145</v>
      </c>
    </row>
    <row r="23" spans="1:2" x14ac:dyDescent="0.35">
      <c r="A23" s="92" t="s">
        <v>5907</v>
      </c>
      <c r="B23" s="92" t="s">
        <v>7145</v>
      </c>
    </row>
    <row r="24" spans="1:2" x14ac:dyDescent="0.35">
      <c r="A24" s="92" t="s">
        <v>5908</v>
      </c>
      <c r="B24" s="92" t="s">
        <v>7145</v>
      </c>
    </row>
    <row r="25" spans="1:2" x14ac:dyDescent="0.35">
      <c r="A25" s="92" t="s">
        <v>5909</v>
      </c>
      <c r="B25" s="92" t="s">
        <v>7145</v>
      </c>
    </row>
    <row r="26" spans="1:2" x14ac:dyDescent="0.35">
      <c r="A26" s="92" t="s">
        <v>5910</v>
      </c>
      <c r="B26" s="92" t="s">
        <v>7145</v>
      </c>
    </row>
    <row r="27" spans="1:2" x14ac:dyDescent="0.35">
      <c r="A27" s="92" t="s">
        <v>5911</v>
      </c>
      <c r="B27" s="92" t="s">
        <v>7145</v>
      </c>
    </row>
    <row r="28" spans="1:2" x14ac:dyDescent="0.35">
      <c r="A28" s="92" t="s">
        <v>5912</v>
      </c>
      <c r="B28" s="92" t="s">
        <v>7145</v>
      </c>
    </row>
    <row r="29" spans="1:2" x14ac:dyDescent="0.35">
      <c r="A29" s="92" t="s">
        <v>5913</v>
      </c>
      <c r="B29" s="92" t="s">
        <v>7145</v>
      </c>
    </row>
    <row r="30" spans="1:2" x14ac:dyDescent="0.35">
      <c r="A30" s="92" t="s">
        <v>5914</v>
      </c>
      <c r="B30" s="92" t="s">
        <v>7145</v>
      </c>
    </row>
    <row r="31" spans="1:2" x14ac:dyDescent="0.35">
      <c r="A31" s="92" t="s">
        <v>5915</v>
      </c>
      <c r="B31" s="92" t="s">
        <v>7145</v>
      </c>
    </row>
    <row r="32" spans="1:2" x14ac:dyDescent="0.35">
      <c r="A32" s="92" t="s">
        <v>5916</v>
      </c>
      <c r="B32" s="92" t="s">
        <v>7145</v>
      </c>
    </row>
    <row r="33" spans="1:2" x14ac:dyDescent="0.35">
      <c r="A33" s="92" t="s">
        <v>5917</v>
      </c>
      <c r="B33" s="92" t="s">
        <v>7145</v>
      </c>
    </row>
    <row r="34" spans="1:2" x14ac:dyDescent="0.35">
      <c r="A34" s="92" t="s">
        <v>5918</v>
      </c>
      <c r="B34" s="92" t="s">
        <v>7145</v>
      </c>
    </row>
    <row r="35" spans="1:2" x14ac:dyDescent="0.35">
      <c r="A35" s="92" t="s">
        <v>5919</v>
      </c>
      <c r="B35" s="92" t="s">
        <v>7145</v>
      </c>
    </row>
    <row r="36" spans="1:2" x14ac:dyDescent="0.35">
      <c r="A36" s="92" t="s">
        <v>5920</v>
      </c>
      <c r="B36" s="92" t="s">
        <v>7142</v>
      </c>
    </row>
    <row r="37" spans="1:2" x14ac:dyDescent="0.35">
      <c r="A37" s="92" t="s">
        <v>5921</v>
      </c>
      <c r="B37" s="92" t="s">
        <v>7142</v>
      </c>
    </row>
    <row r="38" spans="1:2" x14ac:dyDescent="0.35">
      <c r="A38" s="92" t="s">
        <v>5922</v>
      </c>
      <c r="B38" s="92" t="s">
        <v>7142</v>
      </c>
    </row>
    <row r="39" spans="1:2" x14ac:dyDescent="0.35">
      <c r="A39" s="92" t="s">
        <v>5923</v>
      </c>
      <c r="B39" s="92" t="s">
        <v>7142</v>
      </c>
    </row>
    <row r="40" spans="1:2" x14ac:dyDescent="0.35">
      <c r="A40" s="92" t="s">
        <v>5924</v>
      </c>
      <c r="B40" s="92" t="s">
        <v>7142</v>
      </c>
    </row>
    <row r="41" spans="1:2" x14ac:dyDescent="0.35">
      <c r="A41" s="92" t="s">
        <v>5925</v>
      </c>
      <c r="B41" s="92" t="s">
        <v>7142</v>
      </c>
    </row>
    <row r="42" spans="1:2" x14ac:dyDescent="0.35">
      <c r="A42" s="92" t="s">
        <v>5926</v>
      </c>
      <c r="B42" s="92" t="s">
        <v>7142</v>
      </c>
    </row>
    <row r="43" spans="1:2" x14ac:dyDescent="0.35">
      <c r="A43" s="92" t="s">
        <v>5927</v>
      </c>
      <c r="B43" s="92" t="s">
        <v>7142</v>
      </c>
    </row>
    <row r="44" spans="1:2" x14ac:dyDescent="0.35">
      <c r="A44" s="92" t="s">
        <v>5928</v>
      </c>
      <c r="B44" s="92" t="s">
        <v>7142</v>
      </c>
    </row>
    <row r="45" spans="1:2" x14ac:dyDescent="0.35">
      <c r="A45" s="92" t="s">
        <v>5929</v>
      </c>
      <c r="B45" s="92" t="s">
        <v>7142</v>
      </c>
    </row>
    <row r="46" spans="1:2" x14ac:dyDescent="0.35">
      <c r="A46" s="92" t="s">
        <v>5930</v>
      </c>
      <c r="B46" s="92" t="s">
        <v>7142</v>
      </c>
    </row>
    <row r="47" spans="1:2" x14ac:dyDescent="0.35">
      <c r="A47" s="92" t="s">
        <v>5931</v>
      </c>
      <c r="B47" s="92" t="s">
        <v>7142</v>
      </c>
    </row>
    <row r="48" spans="1:2" x14ac:dyDescent="0.35">
      <c r="A48" s="92" t="s">
        <v>5932</v>
      </c>
      <c r="B48" s="92" t="s">
        <v>7142</v>
      </c>
    </row>
    <row r="49" spans="1:2" x14ac:dyDescent="0.35">
      <c r="A49" s="92" t="s">
        <v>5933</v>
      </c>
      <c r="B49" s="92" t="s">
        <v>7142</v>
      </c>
    </row>
    <row r="50" spans="1:2" x14ac:dyDescent="0.35">
      <c r="A50" s="92" t="s">
        <v>5934</v>
      </c>
      <c r="B50" s="92" t="s">
        <v>7142</v>
      </c>
    </row>
    <row r="51" spans="1:2" x14ac:dyDescent="0.35">
      <c r="A51" s="92" t="s">
        <v>5935</v>
      </c>
      <c r="B51" s="92" t="s">
        <v>7142</v>
      </c>
    </row>
    <row r="52" spans="1:2" x14ac:dyDescent="0.35">
      <c r="A52" s="92" t="s">
        <v>5936</v>
      </c>
      <c r="B52" s="92" t="s">
        <v>7142</v>
      </c>
    </row>
    <row r="53" spans="1:2" x14ac:dyDescent="0.35">
      <c r="A53" s="92" t="s">
        <v>5937</v>
      </c>
      <c r="B53" s="92" t="s">
        <v>7145</v>
      </c>
    </row>
    <row r="54" spans="1:2" x14ac:dyDescent="0.35">
      <c r="A54" s="92" t="s">
        <v>5938</v>
      </c>
      <c r="B54" s="92" t="s">
        <v>7145</v>
      </c>
    </row>
    <row r="55" spans="1:2" x14ac:dyDescent="0.35">
      <c r="A55" s="92" t="s">
        <v>5939</v>
      </c>
      <c r="B55" s="92" t="s">
        <v>7145</v>
      </c>
    </row>
    <row r="56" spans="1:2" x14ac:dyDescent="0.35">
      <c r="A56" s="92" t="s">
        <v>5940</v>
      </c>
      <c r="B56" s="92" t="s">
        <v>7145</v>
      </c>
    </row>
    <row r="57" spans="1:2" x14ac:dyDescent="0.35">
      <c r="A57" s="92" t="s">
        <v>5941</v>
      </c>
      <c r="B57" s="92" t="s">
        <v>7145</v>
      </c>
    </row>
    <row r="58" spans="1:2" x14ac:dyDescent="0.35">
      <c r="A58" s="92" t="s">
        <v>5942</v>
      </c>
      <c r="B58" s="92" t="s">
        <v>7145</v>
      </c>
    </row>
    <row r="59" spans="1:2" x14ac:dyDescent="0.35">
      <c r="A59" s="92" t="s">
        <v>5943</v>
      </c>
      <c r="B59" s="92" t="s">
        <v>7145</v>
      </c>
    </row>
    <row r="60" spans="1:2" x14ac:dyDescent="0.35">
      <c r="A60" s="92" t="s">
        <v>5944</v>
      </c>
      <c r="B60" s="92" t="s">
        <v>7145</v>
      </c>
    </row>
    <row r="61" spans="1:2" x14ac:dyDescent="0.35">
      <c r="A61" s="92" t="s">
        <v>5945</v>
      </c>
      <c r="B61" s="92" t="s">
        <v>7145</v>
      </c>
    </row>
    <row r="62" spans="1:2" x14ac:dyDescent="0.35">
      <c r="A62" s="92" t="s">
        <v>5946</v>
      </c>
      <c r="B62" s="92" t="s">
        <v>7145</v>
      </c>
    </row>
    <row r="63" spans="1:2" x14ac:dyDescent="0.35">
      <c r="A63" s="92" t="s">
        <v>5947</v>
      </c>
      <c r="B63" s="92" t="s">
        <v>7145</v>
      </c>
    </row>
    <row r="64" spans="1:2" x14ac:dyDescent="0.35">
      <c r="A64" s="92" t="s">
        <v>5948</v>
      </c>
      <c r="B64" s="92" t="s">
        <v>7145</v>
      </c>
    </row>
    <row r="65" spans="1:2" x14ac:dyDescent="0.35">
      <c r="A65" s="92" t="s">
        <v>5949</v>
      </c>
      <c r="B65" s="92" t="s">
        <v>7145</v>
      </c>
    </row>
    <row r="66" spans="1:2" x14ac:dyDescent="0.35">
      <c r="A66" s="92" t="s">
        <v>5950</v>
      </c>
      <c r="B66" s="92" t="s">
        <v>7145</v>
      </c>
    </row>
    <row r="67" spans="1:2" x14ac:dyDescent="0.35">
      <c r="A67" s="92" t="s">
        <v>5951</v>
      </c>
      <c r="B67" s="92" t="s">
        <v>7145</v>
      </c>
    </row>
    <row r="68" spans="1:2" x14ac:dyDescent="0.35">
      <c r="A68" s="92" t="s">
        <v>5952</v>
      </c>
      <c r="B68" s="92" t="s">
        <v>7145</v>
      </c>
    </row>
    <row r="69" spans="1:2" x14ac:dyDescent="0.35">
      <c r="A69" s="92" t="s">
        <v>5953</v>
      </c>
      <c r="B69" s="92" t="s">
        <v>7145</v>
      </c>
    </row>
    <row r="70" spans="1:2" x14ac:dyDescent="0.35">
      <c r="A70" s="92" t="s">
        <v>5954</v>
      </c>
      <c r="B70" s="92" t="s">
        <v>7145</v>
      </c>
    </row>
    <row r="71" spans="1:2" x14ac:dyDescent="0.35">
      <c r="A71" s="92" t="s">
        <v>5955</v>
      </c>
      <c r="B71" s="92" t="s">
        <v>7145</v>
      </c>
    </row>
    <row r="72" spans="1:2" x14ac:dyDescent="0.35">
      <c r="A72" s="92" t="s">
        <v>5956</v>
      </c>
      <c r="B72" s="92" t="s">
        <v>7145</v>
      </c>
    </row>
    <row r="73" spans="1:2" x14ac:dyDescent="0.35">
      <c r="A73" s="92" t="s">
        <v>5957</v>
      </c>
      <c r="B73" s="92" t="s">
        <v>7145</v>
      </c>
    </row>
    <row r="74" spans="1:2" x14ac:dyDescent="0.35">
      <c r="A74" s="92" t="s">
        <v>5958</v>
      </c>
      <c r="B74" s="92" t="s">
        <v>7145</v>
      </c>
    </row>
    <row r="75" spans="1:2" x14ac:dyDescent="0.35">
      <c r="A75" s="92" t="s">
        <v>5959</v>
      </c>
      <c r="B75" s="92" t="s">
        <v>7145</v>
      </c>
    </row>
    <row r="76" spans="1:2" x14ac:dyDescent="0.35">
      <c r="A76" s="92" t="s">
        <v>5960</v>
      </c>
      <c r="B76" s="92" t="s">
        <v>7145</v>
      </c>
    </row>
    <row r="77" spans="1:2" x14ac:dyDescent="0.35">
      <c r="A77" s="92" t="s">
        <v>5961</v>
      </c>
      <c r="B77" s="92" t="s">
        <v>7145</v>
      </c>
    </row>
    <row r="78" spans="1:2" x14ac:dyDescent="0.35">
      <c r="A78" s="92" t="s">
        <v>5962</v>
      </c>
      <c r="B78" s="92" t="s">
        <v>7145</v>
      </c>
    </row>
    <row r="79" spans="1:2" x14ac:dyDescent="0.35">
      <c r="A79" s="92" t="s">
        <v>5963</v>
      </c>
      <c r="B79" s="92" t="s">
        <v>7145</v>
      </c>
    </row>
    <row r="80" spans="1:2" x14ac:dyDescent="0.35">
      <c r="A80" s="92" t="s">
        <v>5964</v>
      </c>
      <c r="B80" s="92" t="s">
        <v>7145</v>
      </c>
    </row>
    <row r="81" spans="1:2" x14ac:dyDescent="0.35">
      <c r="A81" s="92" t="s">
        <v>5965</v>
      </c>
      <c r="B81" s="92" t="s">
        <v>7145</v>
      </c>
    </row>
    <row r="82" spans="1:2" x14ac:dyDescent="0.35">
      <c r="A82" s="92" t="s">
        <v>5966</v>
      </c>
      <c r="B82" s="92" t="s">
        <v>7145</v>
      </c>
    </row>
    <row r="83" spans="1:2" x14ac:dyDescent="0.35">
      <c r="A83" s="92" t="s">
        <v>5967</v>
      </c>
      <c r="B83" s="92" t="s">
        <v>7145</v>
      </c>
    </row>
    <row r="84" spans="1:2" x14ac:dyDescent="0.35">
      <c r="A84" s="92" t="s">
        <v>5968</v>
      </c>
      <c r="B84" s="92" t="s">
        <v>7145</v>
      </c>
    </row>
    <row r="85" spans="1:2" x14ac:dyDescent="0.35">
      <c r="A85" s="92" t="s">
        <v>5969</v>
      </c>
      <c r="B85" s="92" t="s">
        <v>7145</v>
      </c>
    </row>
    <row r="86" spans="1:2" x14ac:dyDescent="0.35">
      <c r="A86" s="92" t="s">
        <v>5970</v>
      </c>
      <c r="B86" s="92" t="s">
        <v>7145</v>
      </c>
    </row>
    <row r="87" spans="1:2" x14ac:dyDescent="0.35">
      <c r="A87" s="92" t="s">
        <v>5971</v>
      </c>
      <c r="B87" s="92" t="s">
        <v>7145</v>
      </c>
    </row>
    <row r="88" spans="1:2" x14ac:dyDescent="0.35">
      <c r="A88" s="92" t="s">
        <v>5972</v>
      </c>
      <c r="B88" s="92" t="s">
        <v>7145</v>
      </c>
    </row>
    <row r="89" spans="1:2" x14ac:dyDescent="0.35">
      <c r="A89" s="92" t="s">
        <v>5973</v>
      </c>
      <c r="B89" s="92" t="s">
        <v>7145</v>
      </c>
    </row>
    <row r="90" spans="1:2" x14ac:dyDescent="0.35">
      <c r="A90" s="92" t="s">
        <v>5974</v>
      </c>
      <c r="B90" s="92" t="s">
        <v>7145</v>
      </c>
    </row>
    <row r="91" spans="1:2" x14ac:dyDescent="0.35">
      <c r="A91" s="92" t="s">
        <v>5975</v>
      </c>
      <c r="B91" s="92" t="s">
        <v>7145</v>
      </c>
    </row>
    <row r="92" spans="1:2" x14ac:dyDescent="0.35">
      <c r="A92" s="92" t="s">
        <v>5976</v>
      </c>
      <c r="B92" s="92" t="s">
        <v>7145</v>
      </c>
    </row>
    <row r="93" spans="1:2" x14ac:dyDescent="0.35">
      <c r="A93" s="92" t="s">
        <v>5977</v>
      </c>
      <c r="B93" s="92" t="s">
        <v>7145</v>
      </c>
    </row>
    <row r="94" spans="1:2" x14ac:dyDescent="0.35">
      <c r="A94" s="92" t="s">
        <v>5978</v>
      </c>
      <c r="B94" s="92" t="s">
        <v>7145</v>
      </c>
    </row>
    <row r="95" spans="1:2" x14ac:dyDescent="0.35">
      <c r="A95" s="92" t="s">
        <v>5979</v>
      </c>
      <c r="B95" s="92" t="s">
        <v>7145</v>
      </c>
    </row>
    <row r="96" spans="1:2" x14ac:dyDescent="0.35">
      <c r="A96" s="92" t="s">
        <v>5980</v>
      </c>
      <c r="B96" s="92" t="s">
        <v>7145</v>
      </c>
    </row>
    <row r="97" spans="1:2" x14ac:dyDescent="0.35">
      <c r="A97" s="92" t="s">
        <v>5981</v>
      </c>
      <c r="B97" s="92" t="s">
        <v>7145</v>
      </c>
    </row>
    <row r="98" spans="1:2" x14ac:dyDescent="0.35">
      <c r="A98" s="92" t="s">
        <v>5982</v>
      </c>
      <c r="B98" s="92" t="s">
        <v>7145</v>
      </c>
    </row>
    <row r="99" spans="1:2" x14ac:dyDescent="0.35">
      <c r="A99" s="92" t="s">
        <v>5983</v>
      </c>
      <c r="B99" s="92" t="s">
        <v>7145</v>
      </c>
    </row>
    <row r="100" spans="1:2" x14ac:dyDescent="0.35">
      <c r="A100" s="92" t="s">
        <v>5984</v>
      </c>
      <c r="B100" s="92" t="s">
        <v>7145</v>
      </c>
    </row>
    <row r="101" spans="1:2" x14ac:dyDescent="0.35">
      <c r="A101" s="92" t="s">
        <v>5985</v>
      </c>
      <c r="B101" s="92" t="s">
        <v>7145</v>
      </c>
    </row>
    <row r="102" spans="1:2" x14ac:dyDescent="0.35">
      <c r="A102" s="92" t="s">
        <v>5986</v>
      </c>
      <c r="B102" s="92" t="s">
        <v>7145</v>
      </c>
    </row>
    <row r="103" spans="1:2" x14ac:dyDescent="0.35">
      <c r="A103" s="92" t="s">
        <v>5987</v>
      </c>
      <c r="B103" s="92" t="s">
        <v>7145</v>
      </c>
    </row>
    <row r="104" spans="1:2" x14ac:dyDescent="0.35">
      <c r="A104" s="92" t="s">
        <v>5988</v>
      </c>
      <c r="B104" s="92" t="s">
        <v>7145</v>
      </c>
    </row>
    <row r="105" spans="1:2" x14ac:dyDescent="0.35">
      <c r="A105" s="92" t="s">
        <v>5989</v>
      </c>
      <c r="B105" s="92" t="s">
        <v>7145</v>
      </c>
    </row>
    <row r="106" spans="1:2" x14ac:dyDescent="0.35">
      <c r="A106" s="92" t="s">
        <v>5990</v>
      </c>
      <c r="B106" s="92" t="s">
        <v>7142</v>
      </c>
    </row>
    <row r="107" spans="1:2" x14ac:dyDescent="0.35">
      <c r="A107" s="92" t="s">
        <v>5991</v>
      </c>
      <c r="B107" s="92" t="s">
        <v>7142</v>
      </c>
    </row>
    <row r="108" spans="1:2" x14ac:dyDescent="0.35">
      <c r="A108" s="92" t="s">
        <v>5992</v>
      </c>
      <c r="B108" s="92" t="s">
        <v>7142</v>
      </c>
    </row>
    <row r="109" spans="1:2" x14ac:dyDescent="0.35">
      <c r="A109" s="92" t="s">
        <v>5993</v>
      </c>
      <c r="B109" s="92" t="s">
        <v>7142</v>
      </c>
    </row>
    <row r="110" spans="1:2" x14ac:dyDescent="0.35">
      <c r="A110" s="92" t="s">
        <v>5994</v>
      </c>
      <c r="B110" s="92" t="s">
        <v>7142</v>
      </c>
    </row>
    <row r="111" spans="1:2" x14ac:dyDescent="0.35">
      <c r="A111" s="92" t="s">
        <v>5995</v>
      </c>
      <c r="B111" s="92" t="s">
        <v>7142</v>
      </c>
    </row>
    <row r="112" spans="1:2" x14ac:dyDescent="0.35">
      <c r="A112" s="92" t="s">
        <v>5996</v>
      </c>
      <c r="B112" s="92" t="s">
        <v>7142</v>
      </c>
    </row>
    <row r="113" spans="1:2" x14ac:dyDescent="0.35">
      <c r="A113" s="92" t="s">
        <v>5997</v>
      </c>
      <c r="B113" s="92" t="s">
        <v>7142</v>
      </c>
    </row>
    <row r="114" spans="1:2" x14ac:dyDescent="0.35">
      <c r="A114" s="92" t="s">
        <v>5998</v>
      </c>
      <c r="B114" s="92" t="s">
        <v>7142</v>
      </c>
    </row>
    <row r="115" spans="1:2" x14ac:dyDescent="0.35">
      <c r="A115" s="92" t="s">
        <v>5999</v>
      </c>
      <c r="B115" s="92" t="s">
        <v>7142</v>
      </c>
    </row>
    <row r="116" spans="1:2" x14ac:dyDescent="0.35">
      <c r="A116" s="92" t="s">
        <v>6000</v>
      </c>
      <c r="B116" s="92" t="s">
        <v>7142</v>
      </c>
    </row>
    <row r="117" spans="1:2" x14ac:dyDescent="0.35">
      <c r="A117" s="92" t="s">
        <v>6001</v>
      </c>
      <c r="B117" s="92" t="s">
        <v>7142</v>
      </c>
    </row>
    <row r="118" spans="1:2" x14ac:dyDescent="0.35">
      <c r="A118" s="92" t="s">
        <v>6002</v>
      </c>
      <c r="B118" s="92" t="s">
        <v>7142</v>
      </c>
    </row>
    <row r="119" spans="1:2" x14ac:dyDescent="0.35">
      <c r="A119" s="92" t="s">
        <v>6003</v>
      </c>
      <c r="B119" s="92" t="s">
        <v>7142</v>
      </c>
    </row>
    <row r="120" spans="1:2" x14ac:dyDescent="0.35">
      <c r="A120" s="92" t="s">
        <v>6004</v>
      </c>
      <c r="B120" s="92" t="s">
        <v>7142</v>
      </c>
    </row>
    <row r="121" spans="1:2" x14ac:dyDescent="0.35">
      <c r="A121" s="92" t="s">
        <v>6005</v>
      </c>
      <c r="B121" s="92" t="s">
        <v>7142</v>
      </c>
    </row>
    <row r="122" spans="1:2" x14ac:dyDescent="0.35">
      <c r="A122" s="92" t="s">
        <v>6006</v>
      </c>
      <c r="B122" s="92" t="s">
        <v>7142</v>
      </c>
    </row>
    <row r="123" spans="1:2" x14ac:dyDescent="0.35">
      <c r="A123" s="92" t="s">
        <v>6007</v>
      </c>
      <c r="B123" s="92" t="s">
        <v>7145</v>
      </c>
    </row>
    <row r="124" spans="1:2" x14ac:dyDescent="0.35">
      <c r="A124" s="92" t="s">
        <v>6008</v>
      </c>
      <c r="B124" s="92" t="s">
        <v>7145</v>
      </c>
    </row>
    <row r="125" spans="1:2" x14ac:dyDescent="0.35">
      <c r="A125" s="92" t="s">
        <v>6009</v>
      </c>
      <c r="B125" s="92" t="s">
        <v>7145</v>
      </c>
    </row>
    <row r="126" spans="1:2" x14ac:dyDescent="0.35">
      <c r="A126" s="92" t="s">
        <v>6010</v>
      </c>
      <c r="B126" s="92" t="s">
        <v>7145</v>
      </c>
    </row>
    <row r="127" spans="1:2" x14ac:dyDescent="0.35">
      <c r="A127" s="92" t="s">
        <v>6011</v>
      </c>
      <c r="B127" s="92" t="s">
        <v>7145</v>
      </c>
    </row>
    <row r="128" spans="1:2" x14ac:dyDescent="0.35">
      <c r="A128" s="92" t="s">
        <v>6012</v>
      </c>
      <c r="B128" s="92" t="s">
        <v>7145</v>
      </c>
    </row>
    <row r="129" spans="1:2" x14ac:dyDescent="0.35">
      <c r="A129" s="92" t="s">
        <v>6013</v>
      </c>
      <c r="B129" s="92" t="s">
        <v>7145</v>
      </c>
    </row>
    <row r="130" spans="1:2" x14ac:dyDescent="0.35">
      <c r="A130" s="92" t="s">
        <v>6014</v>
      </c>
      <c r="B130" s="92" t="s">
        <v>7145</v>
      </c>
    </row>
    <row r="131" spans="1:2" x14ac:dyDescent="0.35">
      <c r="A131" s="92" t="s">
        <v>6015</v>
      </c>
      <c r="B131" s="92" t="s">
        <v>7145</v>
      </c>
    </row>
    <row r="132" spans="1:2" x14ac:dyDescent="0.35">
      <c r="A132" s="92" t="s">
        <v>6016</v>
      </c>
      <c r="B132" s="92" t="s">
        <v>7145</v>
      </c>
    </row>
    <row r="133" spans="1:2" x14ac:dyDescent="0.35">
      <c r="A133" s="92" t="s">
        <v>6017</v>
      </c>
      <c r="B133" s="92" t="s">
        <v>7145</v>
      </c>
    </row>
    <row r="134" spans="1:2" x14ac:dyDescent="0.35">
      <c r="A134" s="92" t="s">
        <v>6018</v>
      </c>
      <c r="B134" s="92" t="s">
        <v>7145</v>
      </c>
    </row>
    <row r="135" spans="1:2" x14ac:dyDescent="0.35">
      <c r="A135" s="92" t="s">
        <v>6019</v>
      </c>
      <c r="B135" s="92" t="s">
        <v>7145</v>
      </c>
    </row>
    <row r="136" spans="1:2" x14ac:dyDescent="0.35">
      <c r="A136" s="92" t="s">
        <v>6020</v>
      </c>
      <c r="B136" s="92" t="s">
        <v>7145</v>
      </c>
    </row>
    <row r="137" spans="1:2" x14ac:dyDescent="0.35">
      <c r="A137" s="92" t="s">
        <v>6021</v>
      </c>
      <c r="B137" s="92" t="s">
        <v>7145</v>
      </c>
    </row>
    <row r="138" spans="1:2" x14ac:dyDescent="0.35">
      <c r="A138" s="92" t="s">
        <v>6022</v>
      </c>
      <c r="B138" s="92" t="s">
        <v>7145</v>
      </c>
    </row>
    <row r="139" spans="1:2" x14ac:dyDescent="0.35">
      <c r="A139" s="92" t="s">
        <v>6023</v>
      </c>
      <c r="B139" s="92" t="s">
        <v>7145</v>
      </c>
    </row>
    <row r="140" spans="1:2" x14ac:dyDescent="0.35">
      <c r="A140" s="92" t="s">
        <v>6024</v>
      </c>
      <c r="B140" s="92" t="s">
        <v>7145</v>
      </c>
    </row>
    <row r="141" spans="1:2" x14ac:dyDescent="0.35">
      <c r="A141" s="92" t="s">
        <v>6025</v>
      </c>
      <c r="B141" s="92" t="s">
        <v>7145</v>
      </c>
    </row>
    <row r="142" spans="1:2" x14ac:dyDescent="0.35">
      <c r="A142" s="92" t="s">
        <v>6026</v>
      </c>
      <c r="B142" s="92" t="s">
        <v>7145</v>
      </c>
    </row>
    <row r="143" spans="1:2" x14ac:dyDescent="0.35">
      <c r="A143" s="92" t="s">
        <v>6027</v>
      </c>
      <c r="B143" s="92" t="s">
        <v>7145</v>
      </c>
    </row>
    <row r="144" spans="1:2" x14ac:dyDescent="0.35">
      <c r="A144" s="92" t="s">
        <v>6028</v>
      </c>
      <c r="B144" s="92" t="s">
        <v>7145</v>
      </c>
    </row>
    <row r="145" spans="1:2" x14ac:dyDescent="0.35">
      <c r="A145" s="92" t="s">
        <v>6029</v>
      </c>
      <c r="B145" s="92" t="s">
        <v>7145</v>
      </c>
    </row>
    <row r="146" spans="1:2" x14ac:dyDescent="0.35">
      <c r="A146" s="92" t="s">
        <v>6030</v>
      </c>
      <c r="B146" s="92" t="s">
        <v>7145</v>
      </c>
    </row>
    <row r="147" spans="1:2" x14ac:dyDescent="0.35">
      <c r="A147" s="92" t="s">
        <v>6031</v>
      </c>
      <c r="B147" s="92" t="s">
        <v>7145</v>
      </c>
    </row>
    <row r="148" spans="1:2" x14ac:dyDescent="0.35">
      <c r="A148" s="92" t="s">
        <v>6032</v>
      </c>
      <c r="B148" s="92" t="s">
        <v>7145</v>
      </c>
    </row>
    <row r="149" spans="1:2" x14ac:dyDescent="0.35">
      <c r="A149" s="92" t="s">
        <v>6033</v>
      </c>
      <c r="B149" s="92" t="s">
        <v>7145</v>
      </c>
    </row>
    <row r="150" spans="1:2" x14ac:dyDescent="0.35">
      <c r="A150" s="92" t="s">
        <v>6034</v>
      </c>
      <c r="B150" s="92" t="s">
        <v>7142</v>
      </c>
    </row>
    <row r="151" spans="1:2" x14ac:dyDescent="0.35">
      <c r="A151" s="92" t="s">
        <v>6035</v>
      </c>
      <c r="B151" s="92" t="s">
        <v>7142</v>
      </c>
    </row>
    <row r="152" spans="1:2" x14ac:dyDescent="0.35">
      <c r="A152" s="92" t="s">
        <v>6036</v>
      </c>
      <c r="B152" s="92" t="s">
        <v>7142</v>
      </c>
    </row>
    <row r="153" spans="1:2" x14ac:dyDescent="0.35">
      <c r="A153" s="92" t="s">
        <v>6037</v>
      </c>
      <c r="B153" s="92" t="s">
        <v>7142</v>
      </c>
    </row>
    <row r="154" spans="1:2" x14ac:dyDescent="0.35">
      <c r="A154" s="92" t="s">
        <v>6038</v>
      </c>
      <c r="B154" s="92" t="s">
        <v>7142</v>
      </c>
    </row>
    <row r="155" spans="1:2" x14ac:dyDescent="0.35">
      <c r="A155" s="92" t="s">
        <v>6039</v>
      </c>
      <c r="B155" s="92" t="s">
        <v>7142</v>
      </c>
    </row>
    <row r="156" spans="1:2" x14ac:dyDescent="0.35">
      <c r="A156" s="92" t="s">
        <v>6040</v>
      </c>
      <c r="B156" s="92" t="s">
        <v>7142</v>
      </c>
    </row>
    <row r="157" spans="1:2" x14ac:dyDescent="0.35">
      <c r="A157" s="92" t="s">
        <v>6041</v>
      </c>
      <c r="B157" s="92" t="s">
        <v>7142</v>
      </c>
    </row>
    <row r="158" spans="1:2" x14ac:dyDescent="0.35">
      <c r="A158" s="92" t="s">
        <v>6042</v>
      </c>
      <c r="B158" s="92" t="s">
        <v>7142</v>
      </c>
    </row>
    <row r="159" spans="1:2" x14ac:dyDescent="0.35">
      <c r="A159" s="92" t="s">
        <v>6043</v>
      </c>
      <c r="B159" s="92" t="s">
        <v>7142</v>
      </c>
    </row>
    <row r="160" spans="1:2" x14ac:dyDescent="0.35">
      <c r="A160" s="92" t="s">
        <v>6044</v>
      </c>
      <c r="B160" s="92" t="s">
        <v>7142</v>
      </c>
    </row>
    <row r="161" spans="1:2" x14ac:dyDescent="0.35">
      <c r="A161" s="92" t="s">
        <v>6045</v>
      </c>
      <c r="B161" s="92" t="s">
        <v>7142</v>
      </c>
    </row>
    <row r="162" spans="1:2" x14ac:dyDescent="0.35">
      <c r="A162" s="92" t="s">
        <v>6046</v>
      </c>
      <c r="B162" s="92" t="s">
        <v>7142</v>
      </c>
    </row>
    <row r="163" spans="1:2" x14ac:dyDescent="0.35">
      <c r="A163" s="92" t="s">
        <v>6047</v>
      </c>
      <c r="B163" s="92" t="s">
        <v>7145</v>
      </c>
    </row>
    <row r="164" spans="1:2" x14ac:dyDescent="0.35">
      <c r="A164" s="92" t="s">
        <v>6048</v>
      </c>
      <c r="B164" s="92" t="s">
        <v>7142</v>
      </c>
    </row>
    <row r="165" spans="1:2" x14ac:dyDescent="0.35">
      <c r="A165" s="92" t="s">
        <v>6049</v>
      </c>
      <c r="B165" s="92" t="s">
        <v>7142</v>
      </c>
    </row>
    <row r="166" spans="1:2" x14ac:dyDescent="0.35">
      <c r="A166" s="92" t="s">
        <v>6050</v>
      </c>
      <c r="B166" s="92" t="s">
        <v>7142</v>
      </c>
    </row>
    <row r="167" spans="1:2" x14ac:dyDescent="0.35">
      <c r="A167" s="92" t="s">
        <v>6051</v>
      </c>
      <c r="B167" s="92" t="s">
        <v>7142</v>
      </c>
    </row>
    <row r="168" spans="1:2" x14ac:dyDescent="0.35">
      <c r="A168" s="92" t="s">
        <v>6052</v>
      </c>
      <c r="B168" s="92" t="s">
        <v>7142</v>
      </c>
    </row>
    <row r="169" spans="1:2" x14ac:dyDescent="0.35">
      <c r="A169" s="92" t="s">
        <v>6053</v>
      </c>
      <c r="B169" s="92" t="s">
        <v>7142</v>
      </c>
    </row>
    <row r="170" spans="1:2" x14ac:dyDescent="0.35">
      <c r="A170" s="92" t="s">
        <v>6054</v>
      </c>
      <c r="B170" s="92" t="s">
        <v>7145</v>
      </c>
    </row>
    <row r="171" spans="1:2" x14ac:dyDescent="0.35">
      <c r="A171" s="92" t="s">
        <v>6055</v>
      </c>
      <c r="B171" s="92" t="s">
        <v>7145</v>
      </c>
    </row>
    <row r="172" spans="1:2" x14ac:dyDescent="0.35">
      <c r="A172" s="92" t="s">
        <v>6056</v>
      </c>
      <c r="B172" s="92" t="s">
        <v>7145</v>
      </c>
    </row>
    <row r="173" spans="1:2" x14ac:dyDescent="0.35">
      <c r="A173" s="92" t="s">
        <v>6057</v>
      </c>
      <c r="B173" s="92" t="s">
        <v>7145</v>
      </c>
    </row>
    <row r="174" spans="1:2" x14ac:dyDescent="0.35">
      <c r="A174" s="92" t="s">
        <v>6058</v>
      </c>
      <c r="B174" s="92" t="s">
        <v>7145</v>
      </c>
    </row>
    <row r="175" spans="1:2" x14ac:dyDescent="0.35">
      <c r="A175" s="92" t="s">
        <v>6059</v>
      </c>
      <c r="B175" s="92" t="s">
        <v>7145</v>
      </c>
    </row>
    <row r="176" spans="1:2" x14ac:dyDescent="0.35">
      <c r="A176" s="92" t="s">
        <v>6060</v>
      </c>
      <c r="B176" s="92" t="s">
        <v>7145</v>
      </c>
    </row>
    <row r="177" spans="1:2" x14ac:dyDescent="0.35">
      <c r="A177" s="92" t="s">
        <v>6061</v>
      </c>
      <c r="B177" s="92" t="s">
        <v>7145</v>
      </c>
    </row>
    <row r="178" spans="1:2" x14ac:dyDescent="0.35">
      <c r="A178" s="92" t="s">
        <v>6062</v>
      </c>
      <c r="B178" s="92" t="s">
        <v>7145</v>
      </c>
    </row>
    <row r="179" spans="1:2" x14ac:dyDescent="0.35">
      <c r="A179" s="92" t="s">
        <v>6063</v>
      </c>
      <c r="B179" s="92" t="s">
        <v>7145</v>
      </c>
    </row>
    <row r="180" spans="1:2" x14ac:dyDescent="0.35">
      <c r="A180" s="92" t="s">
        <v>6064</v>
      </c>
      <c r="B180" s="92" t="s">
        <v>7145</v>
      </c>
    </row>
    <row r="181" spans="1:2" x14ac:dyDescent="0.35">
      <c r="A181" s="92" t="s">
        <v>6065</v>
      </c>
      <c r="B181" s="92" t="s">
        <v>7145</v>
      </c>
    </row>
    <row r="182" spans="1:2" x14ac:dyDescent="0.35">
      <c r="A182" s="92" t="s">
        <v>6066</v>
      </c>
      <c r="B182" s="92" t="s">
        <v>7145</v>
      </c>
    </row>
    <row r="183" spans="1:2" x14ac:dyDescent="0.35">
      <c r="A183" s="92" t="s">
        <v>6067</v>
      </c>
      <c r="B183" s="92" t="s">
        <v>7145</v>
      </c>
    </row>
    <row r="184" spans="1:2" x14ac:dyDescent="0.35">
      <c r="A184" s="92" t="s">
        <v>6068</v>
      </c>
      <c r="B184" s="92" t="s">
        <v>7145</v>
      </c>
    </row>
    <row r="185" spans="1:2" x14ac:dyDescent="0.35">
      <c r="A185" s="92" t="s">
        <v>6069</v>
      </c>
      <c r="B185" s="92" t="s">
        <v>7145</v>
      </c>
    </row>
    <row r="186" spans="1:2" x14ac:dyDescent="0.35">
      <c r="A186" s="92" t="s">
        <v>6070</v>
      </c>
      <c r="B186" s="92" t="s">
        <v>7145</v>
      </c>
    </row>
    <row r="187" spans="1:2" x14ac:dyDescent="0.35">
      <c r="A187" s="92" t="s">
        <v>6071</v>
      </c>
      <c r="B187" s="92" t="s">
        <v>7145</v>
      </c>
    </row>
    <row r="188" spans="1:2" x14ac:dyDescent="0.35">
      <c r="A188" s="92" t="s">
        <v>6072</v>
      </c>
      <c r="B188" s="92" t="s">
        <v>7145</v>
      </c>
    </row>
    <row r="189" spans="1:2" x14ac:dyDescent="0.35">
      <c r="A189" s="92" t="s">
        <v>6073</v>
      </c>
      <c r="B189" s="92" t="s">
        <v>7142</v>
      </c>
    </row>
    <row r="190" spans="1:2" x14ac:dyDescent="0.35">
      <c r="A190" s="92" t="s">
        <v>6074</v>
      </c>
      <c r="B190" s="92" t="s">
        <v>7143</v>
      </c>
    </row>
    <row r="191" spans="1:2" x14ac:dyDescent="0.35">
      <c r="A191" s="92" t="s">
        <v>6075</v>
      </c>
      <c r="B191" s="92" t="s">
        <v>7142</v>
      </c>
    </row>
    <row r="192" spans="1:2" x14ac:dyDescent="0.35">
      <c r="A192" s="92" t="s">
        <v>6076</v>
      </c>
      <c r="B192" s="92" t="s">
        <v>7143</v>
      </c>
    </row>
    <row r="193" spans="1:2" x14ac:dyDescent="0.35">
      <c r="A193" s="92" t="s">
        <v>6077</v>
      </c>
      <c r="B193" s="92" t="s">
        <v>7142</v>
      </c>
    </row>
    <row r="194" spans="1:2" x14ac:dyDescent="0.35">
      <c r="A194" s="92" t="s">
        <v>6078</v>
      </c>
      <c r="B194" s="92" t="s">
        <v>7142</v>
      </c>
    </row>
    <row r="195" spans="1:2" x14ac:dyDescent="0.35">
      <c r="A195" s="92" t="s">
        <v>6079</v>
      </c>
      <c r="B195" s="92" t="s">
        <v>7142</v>
      </c>
    </row>
    <row r="196" spans="1:2" x14ac:dyDescent="0.35">
      <c r="A196" s="92" t="s">
        <v>6080</v>
      </c>
      <c r="B196" s="92" t="s">
        <v>7142</v>
      </c>
    </row>
    <row r="197" spans="1:2" x14ac:dyDescent="0.35">
      <c r="A197" s="92" t="s">
        <v>6081</v>
      </c>
      <c r="B197" s="92" t="s">
        <v>7142</v>
      </c>
    </row>
    <row r="198" spans="1:2" x14ac:dyDescent="0.35">
      <c r="A198" s="92" t="s">
        <v>6082</v>
      </c>
      <c r="B198" s="92" t="s">
        <v>7142</v>
      </c>
    </row>
    <row r="199" spans="1:2" x14ac:dyDescent="0.35">
      <c r="A199" s="92" t="s">
        <v>6083</v>
      </c>
      <c r="B199" s="92" t="s">
        <v>7142</v>
      </c>
    </row>
    <row r="200" spans="1:2" x14ac:dyDescent="0.35">
      <c r="A200" s="92" t="s">
        <v>6084</v>
      </c>
      <c r="B200" s="92" t="s">
        <v>7142</v>
      </c>
    </row>
    <row r="201" spans="1:2" x14ac:dyDescent="0.35">
      <c r="A201" s="92" t="s">
        <v>6085</v>
      </c>
      <c r="B201" s="92" t="s">
        <v>7142</v>
      </c>
    </row>
    <row r="202" spans="1:2" x14ac:dyDescent="0.35">
      <c r="A202" s="92" t="s">
        <v>6086</v>
      </c>
      <c r="B202" s="92" t="s">
        <v>7142</v>
      </c>
    </row>
    <row r="203" spans="1:2" x14ac:dyDescent="0.35">
      <c r="A203" s="92" t="s">
        <v>6087</v>
      </c>
      <c r="B203" s="92" t="s">
        <v>7142</v>
      </c>
    </row>
    <row r="204" spans="1:2" x14ac:dyDescent="0.35">
      <c r="A204" s="92" t="s">
        <v>6088</v>
      </c>
      <c r="B204" s="92" t="s">
        <v>7142</v>
      </c>
    </row>
    <row r="205" spans="1:2" x14ac:dyDescent="0.35">
      <c r="A205" s="92" t="s">
        <v>6089</v>
      </c>
      <c r="B205" s="92" t="s">
        <v>7142</v>
      </c>
    </row>
    <row r="206" spans="1:2" x14ac:dyDescent="0.35">
      <c r="A206" s="92" t="s">
        <v>6090</v>
      </c>
      <c r="B206" s="92" t="s">
        <v>7142</v>
      </c>
    </row>
    <row r="207" spans="1:2" x14ac:dyDescent="0.35">
      <c r="A207" s="92" t="s">
        <v>6091</v>
      </c>
      <c r="B207" s="92" t="s">
        <v>7142</v>
      </c>
    </row>
    <row r="208" spans="1:2" x14ac:dyDescent="0.35">
      <c r="A208" s="92" t="s">
        <v>6092</v>
      </c>
      <c r="B208" s="92" t="s">
        <v>7142</v>
      </c>
    </row>
    <row r="209" spans="1:2" x14ac:dyDescent="0.35">
      <c r="A209" s="92" t="s">
        <v>6093</v>
      </c>
      <c r="B209" s="92" t="s">
        <v>7145</v>
      </c>
    </row>
    <row r="210" spans="1:2" x14ac:dyDescent="0.35">
      <c r="A210" s="92" t="s">
        <v>6094</v>
      </c>
      <c r="B210" s="92" t="s">
        <v>7145</v>
      </c>
    </row>
    <row r="211" spans="1:2" x14ac:dyDescent="0.35">
      <c r="A211" s="92" t="s">
        <v>6095</v>
      </c>
      <c r="B211" s="92" t="s">
        <v>7145</v>
      </c>
    </row>
    <row r="212" spans="1:2" x14ac:dyDescent="0.35">
      <c r="A212" s="92" t="s">
        <v>6096</v>
      </c>
      <c r="B212" s="92" t="s">
        <v>7145</v>
      </c>
    </row>
    <row r="213" spans="1:2" x14ac:dyDescent="0.35">
      <c r="A213" s="92" t="s">
        <v>6097</v>
      </c>
      <c r="B213" s="92" t="s">
        <v>7145</v>
      </c>
    </row>
    <row r="214" spans="1:2" x14ac:dyDescent="0.35">
      <c r="A214" s="92" t="s">
        <v>6098</v>
      </c>
      <c r="B214" s="92" t="s">
        <v>7145</v>
      </c>
    </row>
    <row r="215" spans="1:2" x14ac:dyDescent="0.35">
      <c r="A215" s="92" t="s">
        <v>6099</v>
      </c>
      <c r="B215" s="92" t="s">
        <v>7145</v>
      </c>
    </row>
    <row r="216" spans="1:2" x14ac:dyDescent="0.35">
      <c r="A216" s="92" t="s">
        <v>6100</v>
      </c>
      <c r="B216" s="92" t="s">
        <v>7145</v>
      </c>
    </row>
    <row r="217" spans="1:2" x14ac:dyDescent="0.35">
      <c r="A217" s="92" t="s">
        <v>6101</v>
      </c>
      <c r="B217" s="92" t="s">
        <v>7145</v>
      </c>
    </row>
    <row r="218" spans="1:2" x14ac:dyDescent="0.35">
      <c r="A218" s="92" t="s">
        <v>6102</v>
      </c>
      <c r="B218" s="92" t="s">
        <v>7143</v>
      </c>
    </row>
    <row r="219" spans="1:2" x14ac:dyDescent="0.35">
      <c r="A219" s="92" t="s">
        <v>6103</v>
      </c>
      <c r="B219" s="92" t="s">
        <v>7145</v>
      </c>
    </row>
    <row r="220" spans="1:2" x14ac:dyDescent="0.35">
      <c r="A220" s="92" t="s">
        <v>6104</v>
      </c>
      <c r="B220" s="92" t="s">
        <v>7145</v>
      </c>
    </row>
    <row r="221" spans="1:2" x14ac:dyDescent="0.35">
      <c r="A221" s="92" t="s">
        <v>6105</v>
      </c>
      <c r="B221" s="92" t="s">
        <v>7145</v>
      </c>
    </row>
    <row r="222" spans="1:2" x14ac:dyDescent="0.35">
      <c r="A222" s="92" t="s">
        <v>6106</v>
      </c>
      <c r="B222" s="92" t="s">
        <v>7145</v>
      </c>
    </row>
    <row r="223" spans="1:2" x14ac:dyDescent="0.35">
      <c r="A223" s="92" t="s">
        <v>6107</v>
      </c>
      <c r="B223" s="92" t="s">
        <v>7145</v>
      </c>
    </row>
    <row r="224" spans="1:2" x14ac:dyDescent="0.35">
      <c r="A224" s="92" t="s">
        <v>6108</v>
      </c>
      <c r="B224" s="92" t="s">
        <v>7145</v>
      </c>
    </row>
    <row r="225" spans="1:2" x14ac:dyDescent="0.35">
      <c r="A225" s="92" t="s">
        <v>6109</v>
      </c>
      <c r="B225" s="92" t="s">
        <v>7145</v>
      </c>
    </row>
    <row r="226" spans="1:2" x14ac:dyDescent="0.35">
      <c r="A226" s="92" t="s">
        <v>6110</v>
      </c>
      <c r="B226" s="92" t="s">
        <v>7145</v>
      </c>
    </row>
    <row r="227" spans="1:2" x14ac:dyDescent="0.35">
      <c r="A227" s="92" t="s">
        <v>6111</v>
      </c>
      <c r="B227" s="92" t="s">
        <v>7145</v>
      </c>
    </row>
    <row r="228" spans="1:2" x14ac:dyDescent="0.35">
      <c r="A228" s="92" t="s">
        <v>6112</v>
      </c>
      <c r="B228" s="92" t="s">
        <v>7145</v>
      </c>
    </row>
    <row r="229" spans="1:2" x14ac:dyDescent="0.35">
      <c r="A229" s="92" t="s">
        <v>6113</v>
      </c>
      <c r="B229" s="92" t="s">
        <v>7145</v>
      </c>
    </row>
    <row r="230" spans="1:2" x14ac:dyDescent="0.35">
      <c r="A230" s="92" t="s">
        <v>6114</v>
      </c>
      <c r="B230" s="92" t="s">
        <v>7145</v>
      </c>
    </row>
    <row r="231" spans="1:2" x14ac:dyDescent="0.35">
      <c r="A231" s="92" t="s">
        <v>6115</v>
      </c>
      <c r="B231" s="92" t="s">
        <v>7145</v>
      </c>
    </row>
    <row r="232" spans="1:2" x14ac:dyDescent="0.35">
      <c r="A232" s="92" t="s">
        <v>6116</v>
      </c>
      <c r="B232" s="92" t="s">
        <v>7145</v>
      </c>
    </row>
    <row r="233" spans="1:2" x14ac:dyDescent="0.35">
      <c r="A233" s="92" t="s">
        <v>6117</v>
      </c>
      <c r="B233" s="92" t="s">
        <v>7145</v>
      </c>
    </row>
    <row r="234" spans="1:2" x14ac:dyDescent="0.35">
      <c r="A234" s="92" t="s">
        <v>6118</v>
      </c>
      <c r="B234" s="92" t="s">
        <v>7145</v>
      </c>
    </row>
    <row r="235" spans="1:2" x14ac:dyDescent="0.35">
      <c r="A235" s="92" t="s">
        <v>6119</v>
      </c>
      <c r="B235" s="92" t="s">
        <v>7145</v>
      </c>
    </row>
    <row r="236" spans="1:2" x14ac:dyDescent="0.35">
      <c r="A236" s="92" t="s">
        <v>6120</v>
      </c>
      <c r="B236" s="92" t="s">
        <v>7145</v>
      </c>
    </row>
    <row r="237" spans="1:2" x14ac:dyDescent="0.35">
      <c r="A237" s="92" t="s">
        <v>6121</v>
      </c>
      <c r="B237" s="92" t="s">
        <v>7145</v>
      </c>
    </row>
    <row r="238" spans="1:2" x14ac:dyDescent="0.35">
      <c r="A238" s="92" t="s">
        <v>6122</v>
      </c>
      <c r="B238" s="92" t="s">
        <v>7145</v>
      </c>
    </row>
    <row r="239" spans="1:2" x14ac:dyDescent="0.35">
      <c r="A239" s="92" t="s">
        <v>6123</v>
      </c>
      <c r="B239" s="92" t="s">
        <v>7145</v>
      </c>
    </row>
    <row r="240" spans="1:2" x14ac:dyDescent="0.35">
      <c r="A240" s="92" t="s">
        <v>6124</v>
      </c>
      <c r="B240" s="92" t="s">
        <v>7145</v>
      </c>
    </row>
    <row r="241" spans="1:2" x14ac:dyDescent="0.35">
      <c r="A241" s="92" t="s">
        <v>6125</v>
      </c>
      <c r="B241" s="92" t="s">
        <v>7145</v>
      </c>
    </row>
    <row r="242" spans="1:2" x14ac:dyDescent="0.35">
      <c r="A242" s="92" t="s">
        <v>6126</v>
      </c>
      <c r="B242" s="92" t="s">
        <v>7145</v>
      </c>
    </row>
    <row r="243" spans="1:2" x14ac:dyDescent="0.35">
      <c r="A243" s="92" t="s">
        <v>6127</v>
      </c>
      <c r="B243" s="92" t="s">
        <v>7145</v>
      </c>
    </row>
    <row r="244" spans="1:2" x14ac:dyDescent="0.35">
      <c r="A244" s="92" t="s">
        <v>6128</v>
      </c>
      <c r="B244" s="92" t="s">
        <v>7145</v>
      </c>
    </row>
    <row r="245" spans="1:2" x14ac:dyDescent="0.35">
      <c r="A245" s="92" t="s">
        <v>6129</v>
      </c>
      <c r="B245" s="92" t="s">
        <v>7145</v>
      </c>
    </row>
    <row r="246" spans="1:2" x14ac:dyDescent="0.35">
      <c r="A246" s="92" t="s">
        <v>6130</v>
      </c>
      <c r="B246" s="92" t="s">
        <v>7145</v>
      </c>
    </row>
    <row r="247" spans="1:2" x14ac:dyDescent="0.35">
      <c r="A247" s="92" t="s">
        <v>6131</v>
      </c>
      <c r="B247" s="92" t="s">
        <v>7145</v>
      </c>
    </row>
    <row r="248" spans="1:2" x14ac:dyDescent="0.35">
      <c r="A248" s="92" t="s">
        <v>6132</v>
      </c>
      <c r="B248" s="92" t="s">
        <v>7145</v>
      </c>
    </row>
    <row r="249" spans="1:2" x14ac:dyDescent="0.35">
      <c r="A249" s="92" t="s">
        <v>6133</v>
      </c>
      <c r="B249" s="92" t="s">
        <v>7145</v>
      </c>
    </row>
    <row r="250" spans="1:2" x14ac:dyDescent="0.35">
      <c r="A250" s="92" t="s">
        <v>6134</v>
      </c>
      <c r="B250" s="92" t="s">
        <v>7145</v>
      </c>
    </row>
    <row r="251" spans="1:2" x14ac:dyDescent="0.35">
      <c r="A251" s="92" t="s">
        <v>6135</v>
      </c>
      <c r="B251" s="92" t="s">
        <v>7145</v>
      </c>
    </row>
    <row r="252" spans="1:2" x14ac:dyDescent="0.35">
      <c r="A252" s="92" t="s">
        <v>6136</v>
      </c>
      <c r="B252" s="92" t="s">
        <v>7145</v>
      </c>
    </row>
    <row r="253" spans="1:2" x14ac:dyDescent="0.35">
      <c r="A253" s="92" t="s">
        <v>6137</v>
      </c>
      <c r="B253" s="92" t="s">
        <v>7142</v>
      </c>
    </row>
    <row r="254" spans="1:2" x14ac:dyDescent="0.35">
      <c r="A254" s="92" t="s">
        <v>6138</v>
      </c>
      <c r="B254" s="92" t="s">
        <v>7142</v>
      </c>
    </row>
    <row r="255" spans="1:2" x14ac:dyDescent="0.35">
      <c r="A255" s="92" t="s">
        <v>6139</v>
      </c>
      <c r="B255" s="92" t="s">
        <v>7142</v>
      </c>
    </row>
    <row r="256" spans="1:2" x14ac:dyDescent="0.35">
      <c r="A256" s="92" t="s">
        <v>6140</v>
      </c>
      <c r="B256" s="92" t="s">
        <v>7142</v>
      </c>
    </row>
    <row r="257" spans="1:2" x14ac:dyDescent="0.35">
      <c r="A257" s="92" t="s">
        <v>6141</v>
      </c>
      <c r="B257" s="92" t="s">
        <v>7142</v>
      </c>
    </row>
    <row r="258" spans="1:2" x14ac:dyDescent="0.35">
      <c r="A258" s="92" t="s">
        <v>6142</v>
      </c>
      <c r="B258" s="92" t="s">
        <v>7142</v>
      </c>
    </row>
    <row r="259" spans="1:2" x14ac:dyDescent="0.35">
      <c r="A259" s="92" t="s">
        <v>6143</v>
      </c>
      <c r="B259" s="92" t="s">
        <v>7142</v>
      </c>
    </row>
    <row r="260" spans="1:2" x14ac:dyDescent="0.35">
      <c r="A260" s="92" t="s">
        <v>6144</v>
      </c>
      <c r="B260" s="92" t="s">
        <v>7142</v>
      </c>
    </row>
    <row r="261" spans="1:2" x14ac:dyDescent="0.35">
      <c r="A261" s="92" t="s">
        <v>6145</v>
      </c>
      <c r="B261" s="92" t="s">
        <v>7142</v>
      </c>
    </row>
    <row r="262" spans="1:2" x14ac:dyDescent="0.35">
      <c r="A262" s="92" t="s">
        <v>6146</v>
      </c>
      <c r="B262" s="92" t="s">
        <v>7142</v>
      </c>
    </row>
    <row r="263" spans="1:2" x14ac:dyDescent="0.35">
      <c r="A263" s="92" t="s">
        <v>6147</v>
      </c>
      <c r="B263" s="92" t="s">
        <v>7142</v>
      </c>
    </row>
    <row r="264" spans="1:2" x14ac:dyDescent="0.35">
      <c r="A264" s="92" t="s">
        <v>6148</v>
      </c>
      <c r="B264" s="92" t="s">
        <v>7142</v>
      </c>
    </row>
    <row r="265" spans="1:2" x14ac:dyDescent="0.35">
      <c r="A265" s="92" t="s">
        <v>6149</v>
      </c>
      <c r="B265" s="92" t="s">
        <v>7142</v>
      </c>
    </row>
    <row r="266" spans="1:2" x14ac:dyDescent="0.35">
      <c r="A266" s="92" t="s">
        <v>6150</v>
      </c>
      <c r="B266" s="92" t="s">
        <v>7142</v>
      </c>
    </row>
    <row r="267" spans="1:2" x14ac:dyDescent="0.35">
      <c r="A267" s="92" t="s">
        <v>6151</v>
      </c>
      <c r="B267" s="92" t="s">
        <v>7142</v>
      </c>
    </row>
    <row r="268" spans="1:2" x14ac:dyDescent="0.35">
      <c r="A268" s="92" t="s">
        <v>6152</v>
      </c>
      <c r="B268" s="92" t="s">
        <v>7142</v>
      </c>
    </row>
    <row r="269" spans="1:2" x14ac:dyDescent="0.35">
      <c r="A269" s="92" t="s">
        <v>6153</v>
      </c>
      <c r="B269" s="92" t="s">
        <v>7142</v>
      </c>
    </row>
    <row r="270" spans="1:2" x14ac:dyDescent="0.35">
      <c r="A270" s="92" t="s">
        <v>6154</v>
      </c>
      <c r="B270" s="92" t="s">
        <v>7142</v>
      </c>
    </row>
    <row r="271" spans="1:2" x14ac:dyDescent="0.35">
      <c r="A271" s="92" t="s">
        <v>6155</v>
      </c>
      <c r="B271" s="92" t="s">
        <v>7142</v>
      </c>
    </row>
    <row r="272" spans="1:2" x14ac:dyDescent="0.35">
      <c r="A272" s="92" t="s">
        <v>6156</v>
      </c>
      <c r="B272" s="92" t="s">
        <v>7142</v>
      </c>
    </row>
    <row r="273" spans="1:2" x14ac:dyDescent="0.35">
      <c r="A273" s="92" t="s">
        <v>6157</v>
      </c>
      <c r="B273" s="92" t="s">
        <v>7142</v>
      </c>
    </row>
    <row r="274" spans="1:2" x14ac:dyDescent="0.35">
      <c r="A274" s="92" t="s">
        <v>6158</v>
      </c>
      <c r="B274" s="92" t="s">
        <v>7142</v>
      </c>
    </row>
    <row r="275" spans="1:2" x14ac:dyDescent="0.35">
      <c r="A275" s="92" t="s">
        <v>6159</v>
      </c>
      <c r="B275" s="92" t="s">
        <v>7142</v>
      </c>
    </row>
    <row r="276" spans="1:2" x14ac:dyDescent="0.35">
      <c r="A276" s="92" t="s">
        <v>6160</v>
      </c>
      <c r="B276" s="92" t="s">
        <v>7145</v>
      </c>
    </row>
    <row r="277" spans="1:2" x14ac:dyDescent="0.35">
      <c r="A277" s="92" t="s">
        <v>6161</v>
      </c>
      <c r="B277" s="92" t="s">
        <v>7145</v>
      </c>
    </row>
    <row r="278" spans="1:2" x14ac:dyDescent="0.35">
      <c r="A278" s="92" t="s">
        <v>6162</v>
      </c>
      <c r="B278" s="92" t="s">
        <v>7145</v>
      </c>
    </row>
    <row r="279" spans="1:2" x14ac:dyDescent="0.35">
      <c r="A279" s="92" t="s">
        <v>6163</v>
      </c>
      <c r="B279" s="92" t="s">
        <v>7145</v>
      </c>
    </row>
    <row r="280" spans="1:2" x14ac:dyDescent="0.35">
      <c r="A280" s="92" t="s">
        <v>6164</v>
      </c>
      <c r="B280" s="92" t="s">
        <v>7145</v>
      </c>
    </row>
    <row r="281" spans="1:2" x14ac:dyDescent="0.35">
      <c r="A281" s="92" t="s">
        <v>6165</v>
      </c>
      <c r="B281" s="92" t="s">
        <v>7145</v>
      </c>
    </row>
    <row r="282" spans="1:2" x14ac:dyDescent="0.35">
      <c r="A282" s="92" t="s">
        <v>6166</v>
      </c>
      <c r="B282" s="92" t="s">
        <v>7145</v>
      </c>
    </row>
    <row r="283" spans="1:2" x14ac:dyDescent="0.35">
      <c r="A283" s="92" t="s">
        <v>6167</v>
      </c>
      <c r="B283" s="92" t="s">
        <v>7145</v>
      </c>
    </row>
    <row r="284" spans="1:2" x14ac:dyDescent="0.35">
      <c r="A284" s="92" t="s">
        <v>6168</v>
      </c>
      <c r="B284" s="92" t="s">
        <v>7145</v>
      </c>
    </row>
    <row r="285" spans="1:2" x14ac:dyDescent="0.35">
      <c r="A285" s="92" t="s">
        <v>6169</v>
      </c>
      <c r="B285" s="92" t="s">
        <v>7145</v>
      </c>
    </row>
    <row r="286" spans="1:2" x14ac:dyDescent="0.35">
      <c r="A286" s="92" t="s">
        <v>6170</v>
      </c>
      <c r="B286" s="92" t="s">
        <v>7145</v>
      </c>
    </row>
    <row r="287" spans="1:2" x14ac:dyDescent="0.35">
      <c r="A287" s="92" t="s">
        <v>6171</v>
      </c>
      <c r="B287" s="92" t="s">
        <v>7145</v>
      </c>
    </row>
    <row r="288" spans="1:2" x14ac:dyDescent="0.35">
      <c r="A288" s="92" t="s">
        <v>6172</v>
      </c>
      <c r="B288" s="92" t="s">
        <v>7145</v>
      </c>
    </row>
    <row r="289" spans="1:2" x14ac:dyDescent="0.35">
      <c r="A289" s="92" t="s">
        <v>6173</v>
      </c>
      <c r="B289" s="92" t="s">
        <v>7145</v>
      </c>
    </row>
    <row r="290" spans="1:2" x14ac:dyDescent="0.35">
      <c r="A290" s="92" t="s">
        <v>6174</v>
      </c>
      <c r="B290" s="92" t="s">
        <v>7145</v>
      </c>
    </row>
    <row r="291" spans="1:2" x14ac:dyDescent="0.35">
      <c r="A291" s="92" t="s">
        <v>6175</v>
      </c>
      <c r="B291" s="92" t="s">
        <v>7145</v>
      </c>
    </row>
    <row r="292" spans="1:2" x14ac:dyDescent="0.35">
      <c r="A292" s="92" t="s">
        <v>6176</v>
      </c>
      <c r="B292" s="92" t="s">
        <v>7145</v>
      </c>
    </row>
    <row r="293" spans="1:2" x14ac:dyDescent="0.35">
      <c r="A293" s="92" t="s">
        <v>6177</v>
      </c>
      <c r="B293" s="92" t="s">
        <v>7145</v>
      </c>
    </row>
    <row r="294" spans="1:2" x14ac:dyDescent="0.35">
      <c r="A294" s="92" t="s">
        <v>6178</v>
      </c>
      <c r="B294" s="92" t="s">
        <v>7145</v>
      </c>
    </row>
    <row r="295" spans="1:2" x14ac:dyDescent="0.35">
      <c r="A295" s="92" t="s">
        <v>6179</v>
      </c>
      <c r="B295" s="92" t="s">
        <v>7142</v>
      </c>
    </row>
    <row r="296" spans="1:2" x14ac:dyDescent="0.35">
      <c r="A296" s="92" t="s">
        <v>6180</v>
      </c>
      <c r="B296" s="92" t="s">
        <v>7143</v>
      </c>
    </row>
    <row r="297" spans="1:2" x14ac:dyDescent="0.35">
      <c r="A297" s="92" t="s">
        <v>6181</v>
      </c>
      <c r="B297" s="92" t="s">
        <v>7142</v>
      </c>
    </row>
    <row r="298" spans="1:2" x14ac:dyDescent="0.35">
      <c r="A298" s="92" t="s">
        <v>6182</v>
      </c>
      <c r="B298" s="92" t="s">
        <v>7143</v>
      </c>
    </row>
    <row r="299" spans="1:2" x14ac:dyDescent="0.35">
      <c r="A299" s="92" t="s">
        <v>6183</v>
      </c>
      <c r="B299" s="92" t="s">
        <v>7145</v>
      </c>
    </row>
    <row r="300" spans="1:2" x14ac:dyDescent="0.35">
      <c r="A300" s="92" t="s">
        <v>6184</v>
      </c>
      <c r="B300" s="92" t="s">
        <v>7142</v>
      </c>
    </row>
    <row r="301" spans="1:2" x14ac:dyDescent="0.35">
      <c r="A301" s="92" t="s">
        <v>6185</v>
      </c>
      <c r="B301" s="92" t="s">
        <v>7142</v>
      </c>
    </row>
    <row r="302" spans="1:2" x14ac:dyDescent="0.35">
      <c r="A302" s="92" t="s">
        <v>6186</v>
      </c>
      <c r="B302" s="92" t="s">
        <v>7142</v>
      </c>
    </row>
    <row r="303" spans="1:2" x14ac:dyDescent="0.35">
      <c r="A303" s="92" t="s">
        <v>6187</v>
      </c>
      <c r="B303" s="92" t="s">
        <v>7145</v>
      </c>
    </row>
    <row r="304" spans="1:2" x14ac:dyDescent="0.35">
      <c r="A304" s="92" t="s">
        <v>6188</v>
      </c>
      <c r="B304" s="92" t="s">
        <v>7145</v>
      </c>
    </row>
    <row r="305" spans="1:2" x14ac:dyDescent="0.35">
      <c r="A305" s="92" t="s">
        <v>6189</v>
      </c>
      <c r="B305" s="92" t="s">
        <v>7145</v>
      </c>
    </row>
    <row r="306" spans="1:2" x14ac:dyDescent="0.35">
      <c r="A306" s="92" t="s">
        <v>6190</v>
      </c>
      <c r="B306" s="92" t="s">
        <v>7145</v>
      </c>
    </row>
    <row r="307" spans="1:2" x14ac:dyDescent="0.35">
      <c r="A307" s="92" t="s">
        <v>6191</v>
      </c>
      <c r="B307" s="92" t="s">
        <v>7145</v>
      </c>
    </row>
    <row r="308" spans="1:2" x14ac:dyDescent="0.35">
      <c r="A308" s="92" t="s">
        <v>6192</v>
      </c>
      <c r="B308" s="92" t="s">
        <v>7145</v>
      </c>
    </row>
    <row r="309" spans="1:2" x14ac:dyDescent="0.35">
      <c r="A309" s="92" t="s">
        <v>6193</v>
      </c>
      <c r="B309" s="92" t="s">
        <v>7145</v>
      </c>
    </row>
    <row r="310" spans="1:2" x14ac:dyDescent="0.35">
      <c r="A310" s="92" t="s">
        <v>6194</v>
      </c>
      <c r="B310" s="92" t="s">
        <v>7145</v>
      </c>
    </row>
    <row r="311" spans="1:2" x14ac:dyDescent="0.35">
      <c r="A311" s="92" t="s">
        <v>6195</v>
      </c>
      <c r="B311" s="92" t="s">
        <v>7145</v>
      </c>
    </row>
    <row r="312" spans="1:2" x14ac:dyDescent="0.35">
      <c r="A312" s="92" t="s">
        <v>6196</v>
      </c>
      <c r="B312" s="92" t="s">
        <v>7145</v>
      </c>
    </row>
    <row r="313" spans="1:2" x14ac:dyDescent="0.35">
      <c r="A313" s="92" t="s">
        <v>6197</v>
      </c>
      <c r="B313" s="92" t="s">
        <v>7145</v>
      </c>
    </row>
    <row r="314" spans="1:2" x14ac:dyDescent="0.35">
      <c r="A314" s="92" t="s">
        <v>6198</v>
      </c>
      <c r="B314" s="92" t="s">
        <v>7145</v>
      </c>
    </row>
    <row r="315" spans="1:2" x14ac:dyDescent="0.35">
      <c r="A315" s="92" t="s">
        <v>6199</v>
      </c>
      <c r="B315" s="92" t="s">
        <v>7145</v>
      </c>
    </row>
    <row r="316" spans="1:2" x14ac:dyDescent="0.35">
      <c r="A316" s="92" t="s">
        <v>6200</v>
      </c>
      <c r="B316" s="92" t="s">
        <v>7145</v>
      </c>
    </row>
    <row r="317" spans="1:2" x14ac:dyDescent="0.35">
      <c r="A317" s="92" t="s">
        <v>6201</v>
      </c>
      <c r="B317" s="92" t="s">
        <v>7145</v>
      </c>
    </row>
    <row r="318" spans="1:2" x14ac:dyDescent="0.35">
      <c r="A318" s="92" t="s">
        <v>6202</v>
      </c>
      <c r="B318" s="92" t="s">
        <v>7145</v>
      </c>
    </row>
    <row r="319" spans="1:2" x14ac:dyDescent="0.35">
      <c r="A319" s="92" t="s">
        <v>6203</v>
      </c>
      <c r="B319" s="92" t="s">
        <v>7145</v>
      </c>
    </row>
    <row r="320" spans="1:2" x14ac:dyDescent="0.35">
      <c r="A320" s="92" t="s">
        <v>6204</v>
      </c>
      <c r="B320" s="92" t="s">
        <v>7145</v>
      </c>
    </row>
    <row r="321" spans="1:2" x14ac:dyDescent="0.35">
      <c r="A321" s="92" t="s">
        <v>6205</v>
      </c>
      <c r="B321" s="92" t="s">
        <v>7145</v>
      </c>
    </row>
    <row r="322" spans="1:2" x14ac:dyDescent="0.35">
      <c r="A322" s="92" t="s">
        <v>6206</v>
      </c>
      <c r="B322" s="92" t="s">
        <v>7145</v>
      </c>
    </row>
    <row r="323" spans="1:2" x14ac:dyDescent="0.35">
      <c r="A323" s="92" t="s">
        <v>6207</v>
      </c>
      <c r="B323" s="92" t="s">
        <v>7145</v>
      </c>
    </row>
    <row r="324" spans="1:2" x14ac:dyDescent="0.35">
      <c r="A324" s="92" t="s">
        <v>6208</v>
      </c>
      <c r="B324" s="92" t="s">
        <v>7145</v>
      </c>
    </row>
    <row r="325" spans="1:2" x14ac:dyDescent="0.35">
      <c r="A325" s="92" t="s">
        <v>6209</v>
      </c>
      <c r="B325" s="92" t="s">
        <v>7145</v>
      </c>
    </row>
    <row r="326" spans="1:2" x14ac:dyDescent="0.35">
      <c r="A326" s="92" t="s">
        <v>6210</v>
      </c>
      <c r="B326" s="92" t="s">
        <v>7145</v>
      </c>
    </row>
    <row r="327" spans="1:2" x14ac:dyDescent="0.35">
      <c r="A327" s="92" t="s">
        <v>6211</v>
      </c>
      <c r="B327" s="92" t="s">
        <v>7145</v>
      </c>
    </row>
    <row r="328" spans="1:2" x14ac:dyDescent="0.35">
      <c r="A328" s="92" t="s">
        <v>6212</v>
      </c>
      <c r="B328" s="92" t="s">
        <v>7145</v>
      </c>
    </row>
    <row r="329" spans="1:2" x14ac:dyDescent="0.35">
      <c r="A329" s="92" t="s">
        <v>6213</v>
      </c>
      <c r="B329" s="92" t="s">
        <v>7145</v>
      </c>
    </row>
    <row r="330" spans="1:2" x14ac:dyDescent="0.35">
      <c r="A330" s="92" t="s">
        <v>6214</v>
      </c>
      <c r="B330" s="92" t="s">
        <v>7145</v>
      </c>
    </row>
    <row r="331" spans="1:2" x14ac:dyDescent="0.35">
      <c r="A331" s="92" t="s">
        <v>6215</v>
      </c>
      <c r="B331" s="92" t="s">
        <v>7145</v>
      </c>
    </row>
    <row r="332" spans="1:2" x14ac:dyDescent="0.35">
      <c r="A332" s="92" t="s">
        <v>6216</v>
      </c>
      <c r="B332" s="92" t="s">
        <v>7145</v>
      </c>
    </row>
    <row r="333" spans="1:2" x14ac:dyDescent="0.35">
      <c r="A333" s="92" t="s">
        <v>6217</v>
      </c>
      <c r="B333" s="92" t="s">
        <v>7145</v>
      </c>
    </row>
    <row r="334" spans="1:2" x14ac:dyDescent="0.35">
      <c r="A334" s="92" t="s">
        <v>6218</v>
      </c>
      <c r="B334" s="92" t="s">
        <v>7145</v>
      </c>
    </row>
    <row r="335" spans="1:2" x14ac:dyDescent="0.35">
      <c r="A335" s="92" t="s">
        <v>6219</v>
      </c>
      <c r="B335" s="92" t="s">
        <v>7145</v>
      </c>
    </row>
    <row r="336" spans="1:2" x14ac:dyDescent="0.35">
      <c r="A336" s="92" t="s">
        <v>6220</v>
      </c>
      <c r="B336" s="92" t="s">
        <v>7145</v>
      </c>
    </row>
    <row r="337" spans="1:2" x14ac:dyDescent="0.35">
      <c r="A337" s="92" t="s">
        <v>6221</v>
      </c>
      <c r="B337" s="92" t="s">
        <v>7145</v>
      </c>
    </row>
    <row r="338" spans="1:2" x14ac:dyDescent="0.35">
      <c r="A338" s="92" t="s">
        <v>6222</v>
      </c>
      <c r="B338" s="92" t="s">
        <v>7145</v>
      </c>
    </row>
    <row r="339" spans="1:2" x14ac:dyDescent="0.35">
      <c r="A339" s="92" t="s">
        <v>6223</v>
      </c>
      <c r="B339" s="92" t="s">
        <v>7145</v>
      </c>
    </row>
    <row r="340" spans="1:2" x14ac:dyDescent="0.35">
      <c r="A340" s="92" t="s">
        <v>6224</v>
      </c>
      <c r="B340" s="92" t="s">
        <v>7145</v>
      </c>
    </row>
    <row r="341" spans="1:2" x14ac:dyDescent="0.35">
      <c r="A341" s="92" t="s">
        <v>6225</v>
      </c>
      <c r="B341" s="92" t="s">
        <v>7145</v>
      </c>
    </row>
    <row r="342" spans="1:2" x14ac:dyDescent="0.35">
      <c r="A342" s="92" t="s">
        <v>6226</v>
      </c>
      <c r="B342" s="92" t="s">
        <v>7145</v>
      </c>
    </row>
    <row r="343" spans="1:2" x14ac:dyDescent="0.35">
      <c r="A343" s="92" t="s">
        <v>6227</v>
      </c>
      <c r="B343" s="92" t="s">
        <v>7145</v>
      </c>
    </row>
    <row r="344" spans="1:2" x14ac:dyDescent="0.35">
      <c r="A344" s="92" t="s">
        <v>6228</v>
      </c>
      <c r="B344" s="92" t="s">
        <v>7145</v>
      </c>
    </row>
    <row r="345" spans="1:2" x14ac:dyDescent="0.35">
      <c r="A345" s="92" t="s">
        <v>6229</v>
      </c>
      <c r="B345" s="92" t="s">
        <v>7145</v>
      </c>
    </row>
    <row r="346" spans="1:2" x14ac:dyDescent="0.35">
      <c r="A346" s="92" t="s">
        <v>6230</v>
      </c>
      <c r="B346" s="92" t="s">
        <v>7142</v>
      </c>
    </row>
    <row r="347" spans="1:2" x14ac:dyDescent="0.35">
      <c r="A347" s="92" t="s">
        <v>6231</v>
      </c>
      <c r="B347" s="92" t="s">
        <v>7142</v>
      </c>
    </row>
    <row r="348" spans="1:2" x14ac:dyDescent="0.35">
      <c r="A348" s="92" t="s">
        <v>6232</v>
      </c>
      <c r="B348" s="92" t="s">
        <v>7142</v>
      </c>
    </row>
    <row r="349" spans="1:2" x14ac:dyDescent="0.35">
      <c r="A349" s="92" t="s">
        <v>6233</v>
      </c>
      <c r="B349" s="92" t="s">
        <v>7142</v>
      </c>
    </row>
    <row r="350" spans="1:2" x14ac:dyDescent="0.35">
      <c r="A350" s="92" t="s">
        <v>6234</v>
      </c>
      <c r="B350" s="92" t="s">
        <v>7142</v>
      </c>
    </row>
    <row r="351" spans="1:2" x14ac:dyDescent="0.35">
      <c r="A351" s="92" t="s">
        <v>6235</v>
      </c>
      <c r="B351" s="92" t="s">
        <v>7142</v>
      </c>
    </row>
    <row r="352" spans="1:2" x14ac:dyDescent="0.35">
      <c r="A352" s="92" t="s">
        <v>6236</v>
      </c>
      <c r="B352" s="92" t="s">
        <v>7142</v>
      </c>
    </row>
    <row r="353" spans="1:2" x14ac:dyDescent="0.35">
      <c r="A353" s="92" t="s">
        <v>6237</v>
      </c>
      <c r="B353" s="92" t="s">
        <v>7142</v>
      </c>
    </row>
    <row r="354" spans="1:2" x14ac:dyDescent="0.35">
      <c r="A354" s="92" t="s">
        <v>6238</v>
      </c>
      <c r="B354" s="92" t="s">
        <v>7142</v>
      </c>
    </row>
    <row r="355" spans="1:2" x14ac:dyDescent="0.35">
      <c r="A355" s="92" t="s">
        <v>6239</v>
      </c>
      <c r="B355" s="92" t="s">
        <v>7142</v>
      </c>
    </row>
    <row r="356" spans="1:2" x14ac:dyDescent="0.35">
      <c r="A356" s="92" t="s">
        <v>6240</v>
      </c>
      <c r="B356" s="92" t="s">
        <v>7142</v>
      </c>
    </row>
    <row r="357" spans="1:2" x14ac:dyDescent="0.35">
      <c r="A357" s="92" t="s">
        <v>6241</v>
      </c>
      <c r="B357" s="92" t="s">
        <v>7142</v>
      </c>
    </row>
    <row r="358" spans="1:2" x14ac:dyDescent="0.35">
      <c r="A358" s="92" t="s">
        <v>6242</v>
      </c>
      <c r="B358" s="92" t="s">
        <v>7142</v>
      </c>
    </row>
    <row r="359" spans="1:2" x14ac:dyDescent="0.35">
      <c r="A359" s="92" t="s">
        <v>6243</v>
      </c>
      <c r="B359" s="92" t="s">
        <v>7142</v>
      </c>
    </row>
    <row r="360" spans="1:2" x14ac:dyDescent="0.35">
      <c r="A360" s="92" t="s">
        <v>6244</v>
      </c>
      <c r="B360" s="92" t="s">
        <v>7142</v>
      </c>
    </row>
    <row r="361" spans="1:2" x14ac:dyDescent="0.35">
      <c r="A361" s="92" t="s">
        <v>6245</v>
      </c>
      <c r="B361" s="92" t="s">
        <v>7142</v>
      </c>
    </row>
    <row r="362" spans="1:2" x14ac:dyDescent="0.35">
      <c r="A362" s="92" t="s">
        <v>6246</v>
      </c>
      <c r="B362" s="92" t="s">
        <v>7142</v>
      </c>
    </row>
    <row r="363" spans="1:2" x14ac:dyDescent="0.35">
      <c r="A363" s="92" t="s">
        <v>6247</v>
      </c>
      <c r="B363" s="92" t="s">
        <v>7145</v>
      </c>
    </row>
    <row r="364" spans="1:2" x14ac:dyDescent="0.35">
      <c r="A364" s="92" t="s">
        <v>6248</v>
      </c>
      <c r="B364" s="92" t="s">
        <v>7145</v>
      </c>
    </row>
    <row r="365" spans="1:2" x14ac:dyDescent="0.35">
      <c r="A365" s="92" t="s">
        <v>6249</v>
      </c>
      <c r="B365" s="92" t="s">
        <v>7145</v>
      </c>
    </row>
    <row r="366" spans="1:2" x14ac:dyDescent="0.35">
      <c r="A366" s="92" t="s">
        <v>6250</v>
      </c>
      <c r="B366" s="92" t="s">
        <v>7145</v>
      </c>
    </row>
    <row r="367" spans="1:2" x14ac:dyDescent="0.35">
      <c r="A367" s="92" t="s">
        <v>6251</v>
      </c>
      <c r="B367" s="92" t="s">
        <v>7145</v>
      </c>
    </row>
    <row r="368" spans="1:2" x14ac:dyDescent="0.35">
      <c r="A368" s="92" t="s">
        <v>6252</v>
      </c>
      <c r="B368" s="92" t="s">
        <v>7145</v>
      </c>
    </row>
    <row r="369" spans="1:2" x14ac:dyDescent="0.35">
      <c r="A369" s="92" t="s">
        <v>6253</v>
      </c>
      <c r="B369" s="92" t="s">
        <v>7145</v>
      </c>
    </row>
    <row r="370" spans="1:2" x14ac:dyDescent="0.35">
      <c r="A370" s="92" t="s">
        <v>6254</v>
      </c>
      <c r="B370" s="92" t="s">
        <v>7145</v>
      </c>
    </row>
    <row r="371" spans="1:2" x14ac:dyDescent="0.35">
      <c r="A371" s="92" t="s">
        <v>6255</v>
      </c>
      <c r="B371" s="92" t="s">
        <v>7145</v>
      </c>
    </row>
    <row r="372" spans="1:2" x14ac:dyDescent="0.35">
      <c r="A372" s="92" t="s">
        <v>6256</v>
      </c>
      <c r="B372" s="92" t="s">
        <v>7145</v>
      </c>
    </row>
    <row r="373" spans="1:2" x14ac:dyDescent="0.35">
      <c r="A373" s="92" t="s">
        <v>6257</v>
      </c>
      <c r="B373" s="92" t="s">
        <v>7145</v>
      </c>
    </row>
    <row r="374" spans="1:2" x14ac:dyDescent="0.35">
      <c r="A374" s="92" t="s">
        <v>6258</v>
      </c>
      <c r="B374" s="92" t="s">
        <v>7145</v>
      </c>
    </row>
    <row r="375" spans="1:2" x14ac:dyDescent="0.35">
      <c r="A375" s="92" t="s">
        <v>6259</v>
      </c>
      <c r="B375" s="92" t="s">
        <v>7145</v>
      </c>
    </row>
    <row r="376" spans="1:2" x14ac:dyDescent="0.35">
      <c r="A376" s="92" t="s">
        <v>6260</v>
      </c>
      <c r="B376" s="92" t="s">
        <v>7145</v>
      </c>
    </row>
    <row r="377" spans="1:2" x14ac:dyDescent="0.35">
      <c r="A377" s="92" t="s">
        <v>6261</v>
      </c>
      <c r="B377" s="92" t="s">
        <v>7145</v>
      </c>
    </row>
    <row r="378" spans="1:2" x14ac:dyDescent="0.35">
      <c r="A378" s="92" t="s">
        <v>6262</v>
      </c>
      <c r="B378" s="92" t="s">
        <v>7145</v>
      </c>
    </row>
    <row r="379" spans="1:2" x14ac:dyDescent="0.35">
      <c r="A379" s="92" t="s">
        <v>6263</v>
      </c>
      <c r="B379" s="92" t="s">
        <v>7145</v>
      </c>
    </row>
    <row r="380" spans="1:2" x14ac:dyDescent="0.35">
      <c r="A380" s="92" t="s">
        <v>6264</v>
      </c>
      <c r="B380" s="92" t="s">
        <v>7145</v>
      </c>
    </row>
    <row r="381" spans="1:2" x14ac:dyDescent="0.35">
      <c r="A381" s="92" t="s">
        <v>6265</v>
      </c>
      <c r="B381" s="92" t="s">
        <v>7145</v>
      </c>
    </row>
    <row r="382" spans="1:2" x14ac:dyDescent="0.35">
      <c r="A382" s="92" t="s">
        <v>6266</v>
      </c>
      <c r="B382" s="92" t="s">
        <v>7145</v>
      </c>
    </row>
    <row r="383" spans="1:2" x14ac:dyDescent="0.35">
      <c r="A383" s="92" t="s">
        <v>6267</v>
      </c>
      <c r="B383" s="92" t="s">
        <v>7145</v>
      </c>
    </row>
    <row r="384" spans="1:2" x14ac:dyDescent="0.35">
      <c r="A384" s="92" t="s">
        <v>6268</v>
      </c>
      <c r="B384" s="92" t="s">
        <v>7145</v>
      </c>
    </row>
    <row r="385" spans="1:2" x14ac:dyDescent="0.35">
      <c r="A385" s="92" t="s">
        <v>6269</v>
      </c>
      <c r="B385" s="92" t="s">
        <v>7145</v>
      </c>
    </row>
    <row r="386" spans="1:2" x14ac:dyDescent="0.35">
      <c r="A386" s="92" t="s">
        <v>6270</v>
      </c>
      <c r="B386" s="92" t="s">
        <v>7145</v>
      </c>
    </row>
    <row r="387" spans="1:2" x14ac:dyDescent="0.35">
      <c r="A387" s="92" t="s">
        <v>6271</v>
      </c>
      <c r="B387" s="92" t="s">
        <v>7145</v>
      </c>
    </row>
    <row r="388" spans="1:2" x14ac:dyDescent="0.35">
      <c r="A388" s="92" t="s">
        <v>6272</v>
      </c>
      <c r="B388" s="92" t="s">
        <v>7145</v>
      </c>
    </row>
    <row r="389" spans="1:2" x14ac:dyDescent="0.35">
      <c r="A389" s="92" t="s">
        <v>6273</v>
      </c>
      <c r="B389" s="92" t="s">
        <v>7145</v>
      </c>
    </row>
    <row r="390" spans="1:2" x14ac:dyDescent="0.35">
      <c r="A390" s="92" t="s">
        <v>6274</v>
      </c>
      <c r="B390" s="92" t="s">
        <v>7145</v>
      </c>
    </row>
    <row r="391" spans="1:2" x14ac:dyDescent="0.35">
      <c r="A391" s="92" t="s">
        <v>6275</v>
      </c>
      <c r="B391" s="92" t="s">
        <v>7145</v>
      </c>
    </row>
    <row r="392" spans="1:2" x14ac:dyDescent="0.35">
      <c r="A392" s="92" t="s">
        <v>6276</v>
      </c>
      <c r="B392" s="92" t="s">
        <v>7145</v>
      </c>
    </row>
    <row r="393" spans="1:2" x14ac:dyDescent="0.35">
      <c r="A393" s="92" t="s">
        <v>6277</v>
      </c>
      <c r="B393" s="92" t="s">
        <v>7145</v>
      </c>
    </row>
    <row r="394" spans="1:2" x14ac:dyDescent="0.35">
      <c r="A394" s="92" t="s">
        <v>6278</v>
      </c>
      <c r="B394" s="92" t="s">
        <v>7145</v>
      </c>
    </row>
    <row r="395" spans="1:2" x14ac:dyDescent="0.35">
      <c r="A395" s="92" t="s">
        <v>6279</v>
      </c>
      <c r="B395" s="92" t="s">
        <v>7145</v>
      </c>
    </row>
    <row r="396" spans="1:2" x14ac:dyDescent="0.35">
      <c r="A396" s="92" t="s">
        <v>6280</v>
      </c>
      <c r="B396" s="92" t="s">
        <v>7145</v>
      </c>
    </row>
    <row r="397" spans="1:2" x14ac:dyDescent="0.35">
      <c r="A397" s="92" t="s">
        <v>6281</v>
      </c>
      <c r="B397" s="92" t="s">
        <v>7145</v>
      </c>
    </row>
    <row r="398" spans="1:2" x14ac:dyDescent="0.35">
      <c r="A398" s="92" t="s">
        <v>6282</v>
      </c>
      <c r="B398" s="92" t="s">
        <v>7145</v>
      </c>
    </row>
    <row r="399" spans="1:2" x14ac:dyDescent="0.35">
      <c r="A399" s="92" t="s">
        <v>6283</v>
      </c>
      <c r="B399" s="92" t="s">
        <v>7145</v>
      </c>
    </row>
    <row r="400" spans="1:2" x14ac:dyDescent="0.35">
      <c r="A400" s="92" t="s">
        <v>6284</v>
      </c>
      <c r="B400" s="92" t="s">
        <v>7145</v>
      </c>
    </row>
    <row r="401" spans="1:2" x14ac:dyDescent="0.35">
      <c r="A401" s="92" t="s">
        <v>6285</v>
      </c>
      <c r="B401" s="92" t="s">
        <v>7145</v>
      </c>
    </row>
    <row r="402" spans="1:2" x14ac:dyDescent="0.35">
      <c r="A402" s="92" t="s">
        <v>6286</v>
      </c>
      <c r="B402" s="92" t="s">
        <v>7145</v>
      </c>
    </row>
    <row r="403" spans="1:2" x14ac:dyDescent="0.35">
      <c r="A403" s="92" t="s">
        <v>6287</v>
      </c>
      <c r="B403" s="92" t="s">
        <v>7145</v>
      </c>
    </row>
    <row r="404" spans="1:2" x14ac:dyDescent="0.35">
      <c r="A404" s="92" t="s">
        <v>6288</v>
      </c>
      <c r="B404" s="92" t="s">
        <v>7145</v>
      </c>
    </row>
    <row r="405" spans="1:2" x14ac:dyDescent="0.35">
      <c r="A405" s="92" t="s">
        <v>6289</v>
      </c>
      <c r="B405" s="92" t="s">
        <v>7145</v>
      </c>
    </row>
    <row r="406" spans="1:2" x14ac:dyDescent="0.35">
      <c r="A406" s="92" t="s">
        <v>6290</v>
      </c>
      <c r="B406" s="92" t="s">
        <v>7145</v>
      </c>
    </row>
    <row r="407" spans="1:2" x14ac:dyDescent="0.35">
      <c r="A407" s="92" t="s">
        <v>6291</v>
      </c>
      <c r="B407" s="92" t="s">
        <v>7145</v>
      </c>
    </row>
    <row r="408" spans="1:2" x14ac:dyDescent="0.35">
      <c r="A408" s="92" t="s">
        <v>6292</v>
      </c>
      <c r="B408" s="92" t="s">
        <v>7145</v>
      </c>
    </row>
    <row r="409" spans="1:2" x14ac:dyDescent="0.35">
      <c r="A409" s="92" t="s">
        <v>6293</v>
      </c>
      <c r="B409" s="92" t="s">
        <v>7145</v>
      </c>
    </row>
    <row r="410" spans="1:2" x14ac:dyDescent="0.35">
      <c r="A410" s="92" t="s">
        <v>6294</v>
      </c>
      <c r="B410" s="92" t="s">
        <v>7145</v>
      </c>
    </row>
    <row r="411" spans="1:2" x14ac:dyDescent="0.35">
      <c r="A411" s="92" t="s">
        <v>6295</v>
      </c>
      <c r="B411" s="92" t="s">
        <v>7145</v>
      </c>
    </row>
    <row r="412" spans="1:2" x14ac:dyDescent="0.35">
      <c r="A412" s="92" t="s">
        <v>6296</v>
      </c>
      <c r="B412" s="92" t="s">
        <v>7145</v>
      </c>
    </row>
    <row r="413" spans="1:2" x14ac:dyDescent="0.35">
      <c r="A413" s="92" t="s">
        <v>6297</v>
      </c>
      <c r="B413" s="92" t="s">
        <v>7145</v>
      </c>
    </row>
    <row r="414" spans="1:2" x14ac:dyDescent="0.35">
      <c r="A414" s="92" t="s">
        <v>6298</v>
      </c>
      <c r="B414" s="92" t="s">
        <v>7145</v>
      </c>
    </row>
    <row r="415" spans="1:2" x14ac:dyDescent="0.35">
      <c r="A415" s="92" t="s">
        <v>6299</v>
      </c>
      <c r="B415" s="92" t="s">
        <v>7145</v>
      </c>
    </row>
    <row r="416" spans="1:2" x14ac:dyDescent="0.35">
      <c r="A416" s="92" t="s">
        <v>6300</v>
      </c>
      <c r="B416" s="92" t="s">
        <v>7145</v>
      </c>
    </row>
    <row r="417" spans="1:2" x14ac:dyDescent="0.35">
      <c r="A417" s="92" t="s">
        <v>6301</v>
      </c>
      <c r="B417" s="92" t="s">
        <v>7145</v>
      </c>
    </row>
    <row r="418" spans="1:2" x14ac:dyDescent="0.35">
      <c r="A418" s="92" t="s">
        <v>6302</v>
      </c>
      <c r="B418" s="92" t="s">
        <v>7145</v>
      </c>
    </row>
    <row r="419" spans="1:2" x14ac:dyDescent="0.35">
      <c r="A419" s="92" t="s">
        <v>6303</v>
      </c>
      <c r="B419" s="92" t="s">
        <v>7145</v>
      </c>
    </row>
    <row r="420" spans="1:2" x14ac:dyDescent="0.35">
      <c r="A420" s="92" t="s">
        <v>6304</v>
      </c>
      <c r="B420" s="92" t="s">
        <v>7145</v>
      </c>
    </row>
    <row r="421" spans="1:2" x14ac:dyDescent="0.35">
      <c r="A421" s="92" t="s">
        <v>6305</v>
      </c>
      <c r="B421" s="92" t="s">
        <v>7145</v>
      </c>
    </row>
    <row r="422" spans="1:2" x14ac:dyDescent="0.35">
      <c r="A422" s="92" t="s">
        <v>6306</v>
      </c>
      <c r="B422" s="92" t="s">
        <v>7145</v>
      </c>
    </row>
    <row r="423" spans="1:2" x14ac:dyDescent="0.35">
      <c r="A423" s="92" t="s">
        <v>6307</v>
      </c>
      <c r="B423" s="92" t="s">
        <v>7145</v>
      </c>
    </row>
    <row r="424" spans="1:2" x14ac:dyDescent="0.35">
      <c r="A424" s="92" t="s">
        <v>6308</v>
      </c>
      <c r="B424" s="92" t="s">
        <v>7145</v>
      </c>
    </row>
    <row r="425" spans="1:2" x14ac:dyDescent="0.35">
      <c r="A425" s="92" t="s">
        <v>6309</v>
      </c>
      <c r="B425" s="92" t="s">
        <v>7145</v>
      </c>
    </row>
    <row r="426" spans="1:2" x14ac:dyDescent="0.35">
      <c r="A426" s="92" t="s">
        <v>6310</v>
      </c>
      <c r="B426" s="92" t="s">
        <v>7145</v>
      </c>
    </row>
    <row r="427" spans="1:2" x14ac:dyDescent="0.35">
      <c r="A427" s="92" t="s">
        <v>6311</v>
      </c>
      <c r="B427" s="92" t="s">
        <v>7145</v>
      </c>
    </row>
    <row r="428" spans="1:2" x14ac:dyDescent="0.35">
      <c r="A428" s="92" t="s">
        <v>6312</v>
      </c>
      <c r="B428" s="92" t="s">
        <v>7145</v>
      </c>
    </row>
    <row r="429" spans="1:2" x14ac:dyDescent="0.35">
      <c r="A429" s="92" t="s">
        <v>6313</v>
      </c>
      <c r="B429" s="92" t="s">
        <v>7145</v>
      </c>
    </row>
    <row r="430" spans="1:2" x14ac:dyDescent="0.35">
      <c r="A430" s="92" t="s">
        <v>6314</v>
      </c>
      <c r="B430" s="92" t="s">
        <v>7145</v>
      </c>
    </row>
    <row r="431" spans="1:2" x14ac:dyDescent="0.35">
      <c r="A431" s="92" t="s">
        <v>6315</v>
      </c>
      <c r="B431" s="92" t="s">
        <v>7145</v>
      </c>
    </row>
    <row r="432" spans="1:2" x14ac:dyDescent="0.35">
      <c r="A432" s="92" t="s">
        <v>6316</v>
      </c>
      <c r="B432" s="92" t="s">
        <v>7145</v>
      </c>
    </row>
    <row r="433" spans="1:2" x14ac:dyDescent="0.35">
      <c r="A433" s="92" t="s">
        <v>6317</v>
      </c>
      <c r="B433" s="92" t="s">
        <v>7145</v>
      </c>
    </row>
    <row r="434" spans="1:2" x14ac:dyDescent="0.35">
      <c r="A434" s="92" t="s">
        <v>6318</v>
      </c>
      <c r="B434" s="92" t="s">
        <v>7145</v>
      </c>
    </row>
    <row r="435" spans="1:2" x14ac:dyDescent="0.35">
      <c r="A435" s="92" t="s">
        <v>6319</v>
      </c>
      <c r="B435" s="92" t="s">
        <v>7145</v>
      </c>
    </row>
    <row r="436" spans="1:2" x14ac:dyDescent="0.35">
      <c r="A436" s="92" t="s">
        <v>6320</v>
      </c>
      <c r="B436" s="92" t="s">
        <v>7145</v>
      </c>
    </row>
    <row r="437" spans="1:2" x14ac:dyDescent="0.35">
      <c r="A437" s="92" t="s">
        <v>6321</v>
      </c>
      <c r="B437" s="92" t="s">
        <v>7145</v>
      </c>
    </row>
    <row r="438" spans="1:2" x14ac:dyDescent="0.35">
      <c r="A438" s="92" t="s">
        <v>6322</v>
      </c>
      <c r="B438" s="92" t="s">
        <v>7145</v>
      </c>
    </row>
    <row r="439" spans="1:2" x14ac:dyDescent="0.35">
      <c r="A439" s="92" t="s">
        <v>6323</v>
      </c>
      <c r="B439" s="92" t="s">
        <v>7145</v>
      </c>
    </row>
    <row r="440" spans="1:2" x14ac:dyDescent="0.35">
      <c r="A440" s="92" t="s">
        <v>6324</v>
      </c>
      <c r="B440" s="92" t="s">
        <v>7145</v>
      </c>
    </row>
    <row r="441" spans="1:2" x14ac:dyDescent="0.35">
      <c r="A441" s="92" t="s">
        <v>6325</v>
      </c>
      <c r="B441" s="92" t="s">
        <v>7145</v>
      </c>
    </row>
    <row r="442" spans="1:2" x14ac:dyDescent="0.35">
      <c r="A442" s="92" t="s">
        <v>6326</v>
      </c>
      <c r="B442" s="92" t="s">
        <v>7145</v>
      </c>
    </row>
    <row r="443" spans="1:2" x14ac:dyDescent="0.35">
      <c r="A443" s="92" t="s">
        <v>6327</v>
      </c>
      <c r="B443" s="92" t="s">
        <v>7145</v>
      </c>
    </row>
    <row r="444" spans="1:2" x14ac:dyDescent="0.35">
      <c r="A444" s="92" t="s">
        <v>6328</v>
      </c>
      <c r="B444" s="92" t="s">
        <v>7145</v>
      </c>
    </row>
    <row r="445" spans="1:2" x14ac:dyDescent="0.35">
      <c r="A445" s="92" t="s">
        <v>6329</v>
      </c>
      <c r="B445" s="92" t="s">
        <v>7145</v>
      </c>
    </row>
    <row r="446" spans="1:2" x14ac:dyDescent="0.35">
      <c r="A446" s="92" t="s">
        <v>6330</v>
      </c>
      <c r="B446" s="92" t="s">
        <v>7145</v>
      </c>
    </row>
    <row r="447" spans="1:2" x14ac:dyDescent="0.35">
      <c r="A447" s="92" t="s">
        <v>6331</v>
      </c>
      <c r="B447" s="92" t="s">
        <v>7145</v>
      </c>
    </row>
    <row r="448" spans="1:2" x14ac:dyDescent="0.35">
      <c r="A448" s="92" t="s">
        <v>6332</v>
      </c>
      <c r="B448" s="92" t="s">
        <v>7145</v>
      </c>
    </row>
    <row r="449" spans="1:2" x14ac:dyDescent="0.35">
      <c r="A449" s="92" t="s">
        <v>6333</v>
      </c>
      <c r="B449" s="92" t="s">
        <v>7145</v>
      </c>
    </row>
    <row r="450" spans="1:2" x14ac:dyDescent="0.35">
      <c r="A450" s="92" t="s">
        <v>6334</v>
      </c>
      <c r="B450" s="92" t="s">
        <v>7145</v>
      </c>
    </row>
    <row r="451" spans="1:2" x14ac:dyDescent="0.35">
      <c r="A451" s="92" t="s">
        <v>6335</v>
      </c>
      <c r="B451" s="92" t="s">
        <v>7145</v>
      </c>
    </row>
    <row r="452" spans="1:2" x14ac:dyDescent="0.35">
      <c r="A452" s="92" t="s">
        <v>6336</v>
      </c>
      <c r="B452" s="92" t="s">
        <v>7145</v>
      </c>
    </row>
    <row r="453" spans="1:2" x14ac:dyDescent="0.35">
      <c r="A453" s="92" t="s">
        <v>6337</v>
      </c>
      <c r="B453" s="92" t="s">
        <v>7145</v>
      </c>
    </row>
    <row r="454" spans="1:2" x14ac:dyDescent="0.35">
      <c r="A454" s="92" t="s">
        <v>6338</v>
      </c>
      <c r="B454" s="92" t="s">
        <v>7145</v>
      </c>
    </row>
    <row r="455" spans="1:2" x14ac:dyDescent="0.35">
      <c r="A455" s="92" t="s">
        <v>6339</v>
      </c>
      <c r="B455" s="92" t="s">
        <v>7145</v>
      </c>
    </row>
    <row r="456" spans="1:2" x14ac:dyDescent="0.35">
      <c r="A456" s="92" t="s">
        <v>6340</v>
      </c>
      <c r="B456" s="92" t="s">
        <v>7145</v>
      </c>
    </row>
    <row r="457" spans="1:2" x14ac:dyDescent="0.35">
      <c r="A457" s="92" t="s">
        <v>6341</v>
      </c>
      <c r="B457" s="92" t="s">
        <v>7145</v>
      </c>
    </row>
    <row r="458" spans="1:2" x14ac:dyDescent="0.35">
      <c r="A458" s="92" t="s">
        <v>6342</v>
      </c>
      <c r="B458" s="92" t="s">
        <v>7145</v>
      </c>
    </row>
    <row r="459" spans="1:2" x14ac:dyDescent="0.35">
      <c r="A459" s="92" t="s">
        <v>6343</v>
      </c>
      <c r="B459" s="92" t="s">
        <v>7145</v>
      </c>
    </row>
    <row r="460" spans="1:2" x14ac:dyDescent="0.35">
      <c r="A460" s="92" t="s">
        <v>6344</v>
      </c>
      <c r="B460" s="92" t="s">
        <v>7145</v>
      </c>
    </row>
    <row r="461" spans="1:2" x14ac:dyDescent="0.35">
      <c r="A461" s="92" t="s">
        <v>6345</v>
      </c>
      <c r="B461" s="92" t="s">
        <v>7145</v>
      </c>
    </row>
    <row r="462" spans="1:2" x14ac:dyDescent="0.35">
      <c r="A462" s="92" t="s">
        <v>6346</v>
      </c>
      <c r="B462" s="92" t="s">
        <v>7145</v>
      </c>
    </row>
    <row r="463" spans="1:2" x14ac:dyDescent="0.35">
      <c r="A463" s="92" t="s">
        <v>6347</v>
      </c>
      <c r="B463" s="92" t="s">
        <v>7145</v>
      </c>
    </row>
    <row r="464" spans="1:2" x14ac:dyDescent="0.35">
      <c r="A464" s="92" t="s">
        <v>6348</v>
      </c>
      <c r="B464" s="92" t="s">
        <v>7145</v>
      </c>
    </row>
    <row r="465" spans="1:2" x14ac:dyDescent="0.35">
      <c r="A465" s="92" t="s">
        <v>6349</v>
      </c>
      <c r="B465" s="92" t="s">
        <v>7142</v>
      </c>
    </row>
    <row r="466" spans="1:2" x14ac:dyDescent="0.35">
      <c r="A466" s="92" t="s">
        <v>6350</v>
      </c>
      <c r="B466" s="92" t="s">
        <v>7142</v>
      </c>
    </row>
    <row r="467" spans="1:2" x14ac:dyDescent="0.35">
      <c r="A467" s="92" t="s">
        <v>6351</v>
      </c>
      <c r="B467" s="92" t="s">
        <v>7142</v>
      </c>
    </row>
    <row r="468" spans="1:2" x14ac:dyDescent="0.35">
      <c r="A468" s="92" t="s">
        <v>6352</v>
      </c>
      <c r="B468" s="92" t="s">
        <v>7142</v>
      </c>
    </row>
    <row r="469" spans="1:2" x14ac:dyDescent="0.35">
      <c r="A469" s="92" t="s">
        <v>6353</v>
      </c>
      <c r="B469" s="92" t="s">
        <v>7142</v>
      </c>
    </row>
    <row r="470" spans="1:2" x14ac:dyDescent="0.35">
      <c r="A470" s="92" t="s">
        <v>6354</v>
      </c>
      <c r="B470" s="92" t="s">
        <v>7142</v>
      </c>
    </row>
    <row r="471" spans="1:2" x14ac:dyDescent="0.35">
      <c r="A471" s="92" t="s">
        <v>6355</v>
      </c>
      <c r="B471" s="92" t="s">
        <v>7142</v>
      </c>
    </row>
    <row r="472" spans="1:2" x14ac:dyDescent="0.35">
      <c r="A472" s="92" t="s">
        <v>6356</v>
      </c>
      <c r="B472" s="92" t="s">
        <v>7142</v>
      </c>
    </row>
    <row r="473" spans="1:2" x14ac:dyDescent="0.35">
      <c r="A473" s="92" t="s">
        <v>6357</v>
      </c>
      <c r="B473" s="92" t="s">
        <v>7142</v>
      </c>
    </row>
    <row r="474" spans="1:2" x14ac:dyDescent="0.35">
      <c r="A474" s="92" t="s">
        <v>6358</v>
      </c>
      <c r="B474" s="92" t="s">
        <v>7142</v>
      </c>
    </row>
    <row r="475" spans="1:2" x14ac:dyDescent="0.35">
      <c r="A475" s="92" t="s">
        <v>6359</v>
      </c>
      <c r="B475" s="92" t="s">
        <v>7142</v>
      </c>
    </row>
    <row r="476" spans="1:2" x14ac:dyDescent="0.35">
      <c r="A476" s="92" t="s">
        <v>6360</v>
      </c>
      <c r="B476" s="92" t="s">
        <v>7142</v>
      </c>
    </row>
    <row r="477" spans="1:2" x14ac:dyDescent="0.35">
      <c r="A477" s="92" t="s">
        <v>6361</v>
      </c>
      <c r="B477" s="92" t="s">
        <v>7142</v>
      </c>
    </row>
    <row r="478" spans="1:2" x14ac:dyDescent="0.35">
      <c r="A478" s="92" t="s">
        <v>6362</v>
      </c>
      <c r="B478" s="92" t="s">
        <v>7142</v>
      </c>
    </row>
    <row r="479" spans="1:2" x14ac:dyDescent="0.35">
      <c r="A479" s="92" t="s">
        <v>6363</v>
      </c>
      <c r="B479" s="92" t="s">
        <v>7142</v>
      </c>
    </row>
    <row r="480" spans="1:2" x14ac:dyDescent="0.35">
      <c r="A480" s="92" t="s">
        <v>6364</v>
      </c>
      <c r="B480" s="92" t="s">
        <v>7142</v>
      </c>
    </row>
    <row r="481" spans="1:2" x14ac:dyDescent="0.35">
      <c r="A481" s="92" t="s">
        <v>6365</v>
      </c>
      <c r="B481" s="92" t="s">
        <v>7142</v>
      </c>
    </row>
    <row r="482" spans="1:2" x14ac:dyDescent="0.35">
      <c r="A482" s="92" t="s">
        <v>6366</v>
      </c>
      <c r="B482" s="92" t="s">
        <v>7145</v>
      </c>
    </row>
    <row r="483" spans="1:2" x14ac:dyDescent="0.35">
      <c r="A483" s="92" t="s">
        <v>6367</v>
      </c>
      <c r="B483" s="92" t="s">
        <v>7145</v>
      </c>
    </row>
    <row r="484" spans="1:2" x14ac:dyDescent="0.35">
      <c r="A484" s="92" t="s">
        <v>6368</v>
      </c>
      <c r="B484" s="92" t="s">
        <v>7145</v>
      </c>
    </row>
    <row r="485" spans="1:2" x14ac:dyDescent="0.35">
      <c r="A485" s="92" t="s">
        <v>6369</v>
      </c>
      <c r="B485" s="92" t="s">
        <v>7145</v>
      </c>
    </row>
    <row r="486" spans="1:2" x14ac:dyDescent="0.35">
      <c r="A486" s="92" t="s">
        <v>6370</v>
      </c>
      <c r="B486" s="92" t="s">
        <v>7145</v>
      </c>
    </row>
    <row r="487" spans="1:2" x14ac:dyDescent="0.35">
      <c r="A487" s="92" t="s">
        <v>6371</v>
      </c>
      <c r="B487" s="92" t="s">
        <v>7145</v>
      </c>
    </row>
    <row r="488" spans="1:2" x14ac:dyDescent="0.35">
      <c r="A488" s="92" t="s">
        <v>6372</v>
      </c>
      <c r="B488" s="92" t="s">
        <v>7145</v>
      </c>
    </row>
    <row r="489" spans="1:2" x14ac:dyDescent="0.35">
      <c r="A489" s="92" t="s">
        <v>6373</v>
      </c>
      <c r="B489" s="92" t="s">
        <v>7145</v>
      </c>
    </row>
    <row r="490" spans="1:2" x14ac:dyDescent="0.35">
      <c r="A490" s="92" t="s">
        <v>6374</v>
      </c>
      <c r="B490" s="92" t="s">
        <v>7145</v>
      </c>
    </row>
    <row r="491" spans="1:2" x14ac:dyDescent="0.35">
      <c r="A491" s="92" t="s">
        <v>6375</v>
      </c>
      <c r="B491" s="92" t="s">
        <v>7145</v>
      </c>
    </row>
    <row r="492" spans="1:2" x14ac:dyDescent="0.35">
      <c r="A492" s="92" t="s">
        <v>6376</v>
      </c>
      <c r="B492" s="92" t="s">
        <v>7145</v>
      </c>
    </row>
    <row r="493" spans="1:2" x14ac:dyDescent="0.35">
      <c r="A493" s="92" t="s">
        <v>6377</v>
      </c>
      <c r="B493" s="92" t="s">
        <v>7145</v>
      </c>
    </row>
    <row r="494" spans="1:2" x14ac:dyDescent="0.35">
      <c r="A494" s="92" t="s">
        <v>6378</v>
      </c>
      <c r="B494" s="92" t="s">
        <v>7145</v>
      </c>
    </row>
    <row r="495" spans="1:2" x14ac:dyDescent="0.35">
      <c r="A495" s="92" t="s">
        <v>6379</v>
      </c>
      <c r="B495" s="92" t="s">
        <v>7145</v>
      </c>
    </row>
    <row r="496" spans="1:2" x14ac:dyDescent="0.35">
      <c r="A496" s="92" t="s">
        <v>6380</v>
      </c>
      <c r="B496" s="92" t="s">
        <v>7145</v>
      </c>
    </row>
    <row r="497" spans="1:2" x14ac:dyDescent="0.35">
      <c r="A497" s="92" t="s">
        <v>6381</v>
      </c>
      <c r="B497" s="92" t="s">
        <v>7145</v>
      </c>
    </row>
    <row r="498" spans="1:2" x14ac:dyDescent="0.35">
      <c r="A498" s="92" t="s">
        <v>6382</v>
      </c>
      <c r="B498" s="92" t="s">
        <v>7145</v>
      </c>
    </row>
    <row r="499" spans="1:2" x14ac:dyDescent="0.35">
      <c r="A499" s="92" t="s">
        <v>6383</v>
      </c>
      <c r="B499" s="92" t="s">
        <v>7145</v>
      </c>
    </row>
    <row r="500" spans="1:2" x14ac:dyDescent="0.35">
      <c r="A500" s="92" t="s">
        <v>6384</v>
      </c>
      <c r="B500" s="92" t="s">
        <v>7145</v>
      </c>
    </row>
    <row r="501" spans="1:2" x14ac:dyDescent="0.35">
      <c r="A501" s="92" t="s">
        <v>6385</v>
      </c>
      <c r="B501" s="92" t="s">
        <v>7145</v>
      </c>
    </row>
    <row r="502" spans="1:2" x14ac:dyDescent="0.35">
      <c r="A502" s="92" t="s">
        <v>6386</v>
      </c>
      <c r="B502" s="92" t="s">
        <v>7145</v>
      </c>
    </row>
    <row r="503" spans="1:2" x14ac:dyDescent="0.35">
      <c r="A503" s="92" t="s">
        <v>6387</v>
      </c>
      <c r="B503" s="92" t="s">
        <v>7142</v>
      </c>
    </row>
    <row r="504" spans="1:2" x14ac:dyDescent="0.35">
      <c r="A504" s="92" t="s">
        <v>6388</v>
      </c>
      <c r="B504" s="92" t="s">
        <v>7142</v>
      </c>
    </row>
    <row r="505" spans="1:2" x14ac:dyDescent="0.35">
      <c r="A505" s="92" t="s">
        <v>6389</v>
      </c>
      <c r="B505" s="92" t="s">
        <v>7142</v>
      </c>
    </row>
    <row r="506" spans="1:2" x14ac:dyDescent="0.35">
      <c r="A506" s="92" t="s">
        <v>6390</v>
      </c>
      <c r="B506" s="92" t="s">
        <v>7142</v>
      </c>
    </row>
    <row r="507" spans="1:2" x14ac:dyDescent="0.35">
      <c r="A507" s="92" t="s">
        <v>6391</v>
      </c>
      <c r="B507" s="92" t="s">
        <v>7142</v>
      </c>
    </row>
    <row r="508" spans="1:2" x14ac:dyDescent="0.35">
      <c r="A508" s="92" t="s">
        <v>6392</v>
      </c>
      <c r="B508" s="92" t="s">
        <v>7142</v>
      </c>
    </row>
    <row r="509" spans="1:2" x14ac:dyDescent="0.35">
      <c r="A509" s="92" t="s">
        <v>6393</v>
      </c>
      <c r="B509" s="92" t="s">
        <v>7142</v>
      </c>
    </row>
    <row r="510" spans="1:2" x14ac:dyDescent="0.35">
      <c r="A510" s="92" t="s">
        <v>6394</v>
      </c>
      <c r="B510" s="92" t="s">
        <v>7142</v>
      </c>
    </row>
    <row r="511" spans="1:2" x14ac:dyDescent="0.35">
      <c r="A511" s="92" t="s">
        <v>6395</v>
      </c>
      <c r="B511" s="92" t="s">
        <v>7142</v>
      </c>
    </row>
    <row r="512" spans="1:2" x14ac:dyDescent="0.35">
      <c r="A512" s="92" t="s">
        <v>6396</v>
      </c>
      <c r="B512" s="92" t="s">
        <v>7142</v>
      </c>
    </row>
    <row r="513" spans="1:2" x14ac:dyDescent="0.35">
      <c r="A513" s="92" t="s">
        <v>6397</v>
      </c>
      <c r="B513" s="92" t="s">
        <v>7142</v>
      </c>
    </row>
    <row r="514" spans="1:2" x14ac:dyDescent="0.35">
      <c r="A514" s="92" t="s">
        <v>6398</v>
      </c>
      <c r="B514" s="92" t="s">
        <v>7142</v>
      </c>
    </row>
    <row r="515" spans="1:2" x14ac:dyDescent="0.35">
      <c r="A515" s="92" t="s">
        <v>6399</v>
      </c>
      <c r="B515" s="92" t="s">
        <v>7142</v>
      </c>
    </row>
    <row r="516" spans="1:2" x14ac:dyDescent="0.35">
      <c r="A516" s="92" t="s">
        <v>6400</v>
      </c>
      <c r="B516" s="92" t="s">
        <v>7142</v>
      </c>
    </row>
    <row r="517" spans="1:2" x14ac:dyDescent="0.35">
      <c r="A517" s="92" t="s">
        <v>6401</v>
      </c>
      <c r="B517" s="92" t="s">
        <v>7142</v>
      </c>
    </row>
    <row r="518" spans="1:2" x14ac:dyDescent="0.35">
      <c r="A518" s="92" t="s">
        <v>6402</v>
      </c>
      <c r="B518" s="92" t="s">
        <v>7142</v>
      </c>
    </row>
    <row r="519" spans="1:2" x14ac:dyDescent="0.35">
      <c r="A519" s="92" t="s">
        <v>6403</v>
      </c>
      <c r="B519" s="92" t="s">
        <v>7142</v>
      </c>
    </row>
    <row r="520" spans="1:2" x14ac:dyDescent="0.35">
      <c r="A520" s="92" t="s">
        <v>6404</v>
      </c>
      <c r="B520" s="92" t="s">
        <v>7142</v>
      </c>
    </row>
    <row r="521" spans="1:2" x14ac:dyDescent="0.35">
      <c r="A521" s="92" t="s">
        <v>6405</v>
      </c>
      <c r="B521" s="92" t="s">
        <v>7142</v>
      </c>
    </row>
    <row r="522" spans="1:2" x14ac:dyDescent="0.35">
      <c r="A522" s="92" t="s">
        <v>6406</v>
      </c>
      <c r="B522" s="92" t="s">
        <v>7145</v>
      </c>
    </row>
    <row r="523" spans="1:2" x14ac:dyDescent="0.35">
      <c r="A523" s="92" t="s">
        <v>6407</v>
      </c>
      <c r="B523" s="92" t="s">
        <v>7145</v>
      </c>
    </row>
    <row r="524" spans="1:2" x14ac:dyDescent="0.35">
      <c r="A524" s="92" t="s">
        <v>6408</v>
      </c>
      <c r="B524" s="92" t="s">
        <v>7145</v>
      </c>
    </row>
    <row r="525" spans="1:2" x14ac:dyDescent="0.35">
      <c r="A525" s="92" t="s">
        <v>6409</v>
      </c>
      <c r="B525" s="92" t="s">
        <v>7145</v>
      </c>
    </row>
    <row r="526" spans="1:2" x14ac:dyDescent="0.35">
      <c r="A526" s="92" t="s">
        <v>6410</v>
      </c>
      <c r="B526" s="92" t="s">
        <v>7145</v>
      </c>
    </row>
    <row r="527" spans="1:2" x14ac:dyDescent="0.35">
      <c r="A527" s="92" t="s">
        <v>6411</v>
      </c>
      <c r="B527" s="92" t="s">
        <v>7145</v>
      </c>
    </row>
    <row r="528" spans="1:2" x14ac:dyDescent="0.35">
      <c r="A528" s="92" t="s">
        <v>6412</v>
      </c>
      <c r="B528" s="92" t="s">
        <v>7145</v>
      </c>
    </row>
    <row r="529" spans="1:2" x14ac:dyDescent="0.35">
      <c r="A529" s="92" t="s">
        <v>6413</v>
      </c>
      <c r="B529" s="92" t="s">
        <v>7145</v>
      </c>
    </row>
    <row r="530" spans="1:2" x14ac:dyDescent="0.35">
      <c r="A530" s="92" t="s">
        <v>6414</v>
      </c>
      <c r="B530" s="92" t="s">
        <v>7145</v>
      </c>
    </row>
    <row r="531" spans="1:2" x14ac:dyDescent="0.35">
      <c r="A531" s="92" t="s">
        <v>6415</v>
      </c>
      <c r="B531" s="92" t="s">
        <v>7145</v>
      </c>
    </row>
    <row r="532" spans="1:2" x14ac:dyDescent="0.35">
      <c r="A532" s="92" t="s">
        <v>6416</v>
      </c>
      <c r="B532" s="92" t="s">
        <v>7145</v>
      </c>
    </row>
    <row r="533" spans="1:2" x14ac:dyDescent="0.35">
      <c r="A533" s="92" t="s">
        <v>6417</v>
      </c>
      <c r="B533" s="92" t="s">
        <v>7145</v>
      </c>
    </row>
    <row r="534" spans="1:2" x14ac:dyDescent="0.35">
      <c r="A534" s="92" t="s">
        <v>6418</v>
      </c>
      <c r="B534" s="92" t="s">
        <v>7145</v>
      </c>
    </row>
    <row r="535" spans="1:2" x14ac:dyDescent="0.35">
      <c r="A535" s="92" t="s">
        <v>6419</v>
      </c>
      <c r="B535" s="92" t="s">
        <v>7145</v>
      </c>
    </row>
    <row r="536" spans="1:2" x14ac:dyDescent="0.35">
      <c r="A536" s="92" t="s">
        <v>6420</v>
      </c>
      <c r="B536" s="92" t="s">
        <v>7145</v>
      </c>
    </row>
    <row r="537" spans="1:2" x14ac:dyDescent="0.35">
      <c r="A537" s="92" t="s">
        <v>6421</v>
      </c>
      <c r="B537" s="92" t="s">
        <v>7145</v>
      </c>
    </row>
    <row r="538" spans="1:2" x14ac:dyDescent="0.35">
      <c r="A538" s="92" t="s">
        <v>6422</v>
      </c>
      <c r="B538" s="92" t="s">
        <v>7145</v>
      </c>
    </row>
    <row r="539" spans="1:2" x14ac:dyDescent="0.35">
      <c r="A539" s="92" t="s">
        <v>6423</v>
      </c>
      <c r="B539" s="92" t="s">
        <v>7145</v>
      </c>
    </row>
    <row r="540" spans="1:2" x14ac:dyDescent="0.35">
      <c r="A540" s="92" t="s">
        <v>6424</v>
      </c>
      <c r="B540" s="92" t="s">
        <v>7145</v>
      </c>
    </row>
    <row r="541" spans="1:2" x14ac:dyDescent="0.35">
      <c r="A541" s="92" t="s">
        <v>6425</v>
      </c>
      <c r="B541" s="92" t="s">
        <v>7145</v>
      </c>
    </row>
    <row r="542" spans="1:2" x14ac:dyDescent="0.35">
      <c r="A542" s="92" t="s">
        <v>6426</v>
      </c>
      <c r="B542" s="92" t="s">
        <v>7145</v>
      </c>
    </row>
    <row r="543" spans="1:2" x14ac:dyDescent="0.35">
      <c r="A543" s="92" t="s">
        <v>6427</v>
      </c>
      <c r="B543" s="92" t="s">
        <v>7145</v>
      </c>
    </row>
    <row r="544" spans="1:2" x14ac:dyDescent="0.35">
      <c r="A544" s="92" t="s">
        <v>6428</v>
      </c>
      <c r="B544" s="92" t="s">
        <v>7145</v>
      </c>
    </row>
    <row r="545" spans="1:2" x14ac:dyDescent="0.35">
      <c r="A545" s="92" t="s">
        <v>6429</v>
      </c>
      <c r="B545" s="92" t="s">
        <v>7145</v>
      </c>
    </row>
    <row r="546" spans="1:2" x14ac:dyDescent="0.35">
      <c r="A546" s="92" t="s">
        <v>6430</v>
      </c>
      <c r="B546" s="92" t="s">
        <v>7145</v>
      </c>
    </row>
    <row r="547" spans="1:2" x14ac:dyDescent="0.35">
      <c r="A547" s="92" t="s">
        <v>6431</v>
      </c>
      <c r="B547" s="92" t="s">
        <v>7145</v>
      </c>
    </row>
    <row r="548" spans="1:2" x14ac:dyDescent="0.35">
      <c r="A548" s="92" t="s">
        <v>6432</v>
      </c>
      <c r="B548" s="92" t="s">
        <v>7145</v>
      </c>
    </row>
    <row r="549" spans="1:2" x14ac:dyDescent="0.35">
      <c r="A549" s="92" t="s">
        <v>6433</v>
      </c>
      <c r="B549" s="92" t="s">
        <v>7145</v>
      </c>
    </row>
    <row r="550" spans="1:2" x14ac:dyDescent="0.35">
      <c r="A550" s="92" t="s">
        <v>6434</v>
      </c>
      <c r="B550" s="92" t="s">
        <v>7145</v>
      </c>
    </row>
    <row r="551" spans="1:2" x14ac:dyDescent="0.35">
      <c r="A551" s="92" t="s">
        <v>6435</v>
      </c>
      <c r="B551" s="92" t="s">
        <v>7142</v>
      </c>
    </row>
    <row r="552" spans="1:2" x14ac:dyDescent="0.35">
      <c r="A552" s="92" t="s">
        <v>6436</v>
      </c>
      <c r="B552" s="92" t="s">
        <v>7142</v>
      </c>
    </row>
    <row r="553" spans="1:2" x14ac:dyDescent="0.35">
      <c r="A553" s="92" t="s">
        <v>6437</v>
      </c>
      <c r="B553" s="92" t="s">
        <v>7142</v>
      </c>
    </row>
    <row r="554" spans="1:2" x14ac:dyDescent="0.35">
      <c r="A554" s="92" t="s">
        <v>6438</v>
      </c>
      <c r="B554" s="92" t="s">
        <v>7142</v>
      </c>
    </row>
    <row r="555" spans="1:2" x14ac:dyDescent="0.35">
      <c r="A555" s="92" t="s">
        <v>6439</v>
      </c>
      <c r="B555" s="92" t="s">
        <v>7142</v>
      </c>
    </row>
    <row r="556" spans="1:2" x14ac:dyDescent="0.35">
      <c r="A556" s="92" t="s">
        <v>6440</v>
      </c>
      <c r="B556" s="92" t="s">
        <v>7142</v>
      </c>
    </row>
    <row r="557" spans="1:2" x14ac:dyDescent="0.35">
      <c r="A557" s="92" t="s">
        <v>6441</v>
      </c>
      <c r="B557" s="92" t="s">
        <v>7145</v>
      </c>
    </row>
    <row r="558" spans="1:2" x14ac:dyDescent="0.35">
      <c r="A558" s="92" t="s">
        <v>6442</v>
      </c>
      <c r="B558" s="92" t="s">
        <v>7145</v>
      </c>
    </row>
    <row r="559" spans="1:2" x14ac:dyDescent="0.35">
      <c r="A559" s="92" t="s">
        <v>6443</v>
      </c>
      <c r="B559" s="92" t="s">
        <v>7145</v>
      </c>
    </row>
    <row r="560" spans="1:2" x14ac:dyDescent="0.35">
      <c r="A560" s="92" t="s">
        <v>6444</v>
      </c>
      <c r="B560" s="92" t="s">
        <v>7145</v>
      </c>
    </row>
    <row r="561" spans="1:2" x14ac:dyDescent="0.35">
      <c r="A561" s="92" t="s">
        <v>6445</v>
      </c>
      <c r="B561" s="92" t="s">
        <v>7145</v>
      </c>
    </row>
    <row r="562" spans="1:2" x14ac:dyDescent="0.35">
      <c r="A562" s="92" t="s">
        <v>6446</v>
      </c>
      <c r="B562" s="92" t="s">
        <v>7145</v>
      </c>
    </row>
    <row r="563" spans="1:2" x14ac:dyDescent="0.35">
      <c r="A563" s="92" t="s">
        <v>6447</v>
      </c>
      <c r="B563" s="92" t="s">
        <v>7145</v>
      </c>
    </row>
    <row r="564" spans="1:2" x14ac:dyDescent="0.35">
      <c r="A564" s="92" t="s">
        <v>6448</v>
      </c>
      <c r="B564" s="92" t="s">
        <v>7145</v>
      </c>
    </row>
    <row r="565" spans="1:2" x14ac:dyDescent="0.35">
      <c r="A565" s="92" t="s">
        <v>6449</v>
      </c>
      <c r="B565" s="92" t="s">
        <v>7145</v>
      </c>
    </row>
    <row r="566" spans="1:2" x14ac:dyDescent="0.35">
      <c r="A566" s="92" t="s">
        <v>6450</v>
      </c>
      <c r="B566" s="92" t="s">
        <v>7145</v>
      </c>
    </row>
    <row r="567" spans="1:2" x14ac:dyDescent="0.35">
      <c r="A567" s="92" t="s">
        <v>6451</v>
      </c>
      <c r="B567" s="92" t="s">
        <v>7145</v>
      </c>
    </row>
    <row r="568" spans="1:2" x14ac:dyDescent="0.35">
      <c r="A568" s="92" t="s">
        <v>6452</v>
      </c>
      <c r="B568" s="92" t="s">
        <v>7145</v>
      </c>
    </row>
    <row r="569" spans="1:2" x14ac:dyDescent="0.35">
      <c r="A569" s="92" t="s">
        <v>6453</v>
      </c>
      <c r="B569" s="92" t="s">
        <v>7145</v>
      </c>
    </row>
    <row r="570" spans="1:2" x14ac:dyDescent="0.35">
      <c r="A570" s="92" t="s">
        <v>6454</v>
      </c>
      <c r="B570" s="92" t="s">
        <v>7145</v>
      </c>
    </row>
    <row r="571" spans="1:2" x14ac:dyDescent="0.35">
      <c r="A571" s="92" t="s">
        <v>6455</v>
      </c>
      <c r="B571" s="92" t="s">
        <v>7145</v>
      </c>
    </row>
    <row r="572" spans="1:2" x14ac:dyDescent="0.35">
      <c r="A572" s="92" t="s">
        <v>6456</v>
      </c>
      <c r="B572" s="92" t="s">
        <v>7145</v>
      </c>
    </row>
    <row r="573" spans="1:2" x14ac:dyDescent="0.35">
      <c r="A573" s="92" t="s">
        <v>6457</v>
      </c>
      <c r="B573" s="92" t="s">
        <v>7145</v>
      </c>
    </row>
    <row r="574" spans="1:2" x14ac:dyDescent="0.35">
      <c r="A574" s="92" t="s">
        <v>6458</v>
      </c>
      <c r="B574" s="92" t="s">
        <v>7145</v>
      </c>
    </row>
    <row r="575" spans="1:2" x14ac:dyDescent="0.35">
      <c r="A575" s="92" t="s">
        <v>6459</v>
      </c>
      <c r="B575" s="92" t="s">
        <v>7145</v>
      </c>
    </row>
    <row r="576" spans="1:2" x14ac:dyDescent="0.35">
      <c r="A576" s="92" t="s">
        <v>6460</v>
      </c>
      <c r="B576" s="92" t="s">
        <v>7145</v>
      </c>
    </row>
    <row r="577" spans="1:2" x14ac:dyDescent="0.35">
      <c r="A577" s="92" t="s">
        <v>6461</v>
      </c>
      <c r="B577" s="92" t="s">
        <v>7145</v>
      </c>
    </row>
    <row r="578" spans="1:2" x14ac:dyDescent="0.35">
      <c r="A578" s="92" t="s">
        <v>6462</v>
      </c>
      <c r="B578" s="92" t="s">
        <v>7145</v>
      </c>
    </row>
    <row r="579" spans="1:2" x14ac:dyDescent="0.35">
      <c r="A579" s="92" t="s">
        <v>6463</v>
      </c>
      <c r="B579" s="92" t="s">
        <v>7145</v>
      </c>
    </row>
    <row r="580" spans="1:2" x14ac:dyDescent="0.35">
      <c r="A580" s="92" t="s">
        <v>6464</v>
      </c>
      <c r="B580" s="92" t="s">
        <v>7145</v>
      </c>
    </row>
    <row r="581" spans="1:2" x14ac:dyDescent="0.35">
      <c r="A581" s="92" t="s">
        <v>6465</v>
      </c>
      <c r="B581" s="92" t="s">
        <v>7145</v>
      </c>
    </row>
    <row r="582" spans="1:2" x14ac:dyDescent="0.35">
      <c r="A582" s="92" t="s">
        <v>6466</v>
      </c>
      <c r="B582" s="92" t="s">
        <v>7145</v>
      </c>
    </row>
    <row r="583" spans="1:2" x14ac:dyDescent="0.35">
      <c r="A583" s="92" t="s">
        <v>6467</v>
      </c>
      <c r="B583" s="92" t="s">
        <v>7145</v>
      </c>
    </row>
    <row r="584" spans="1:2" x14ac:dyDescent="0.35">
      <c r="A584" s="92" t="s">
        <v>6468</v>
      </c>
      <c r="B584" s="92" t="s">
        <v>7145</v>
      </c>
    </row>
    <row r="585" spans="1:2" x14ac:dyDescent="0.35">
      <c r="A585" s="92" t="s">
        <v>6469</v>
      </c>
      <c r="B585" s="92" t="s">
        <v>7145</v>
      </c>
    </row>
    <row r="586" spans="1:2" x14ac:dyDescent="0.35">
      <c r="A586" s="92" t="s">
        <v>6470</v>
      </c>
      <c r="B586" s="92" t="s">
        <v>7145</v>
      </c>
    </row>
    <row r="587" spans="1:2" x14ac:dyDescent="0.35">
      <c r="A587" s="92" t="s">
        <v>6471</v>
      </c>
      <c r="B587" s="92" t="s">
        <v>7145</v>
      </c>
    </row>
    <row r="588" spans="1:2" x14ac:dyDescent="0.35">
      <c r="A588" s="92" t="s">
        <v>6472</v>
      </c>
      <c r="B588" s="92" t="s">
        <v>7145</v>
      </c>
    </row>
    <row r="589" spans="1:2" x14ac:dyDescent="0.35">
      <c r="A589" s="92" t="s">
        <v>6473</v>
      </c>
      <c r="B589" s="92" t="s">
        <v>7145</v>
      </c>
    </row>
    <row r="590" spans="1:2" x14ac:dyDescent="0.35">
      <c r="A590" s="92" t="s">
        <v>6474</v>
      </c>
      <c r="B590" s="92" t="s">
        <v>7145</v>
      </c>
    </row>
    <row r="591" spans="1:2" x14ac:dyDescent="0.35">
      <c r="A591" s="92" t="s">
        <v>6475</v>
      </c>
      <c r="B591" s="92" t="s">
        <v>7145</v>
      </c>
    </row>
    <row r="592" spans="1:2" x14ac:dyDescent="0.35">
      <c r="A592" s="92" t="s">
        <v>6476</v>
      </c>
      <c r="B592" s="92" t="s">
        <v>7145</v>
      </c>
    </row>
    <row r="593" spans="1:2" x14ac:dyDescent="0.35">
      <c r="A593" s="92" t="s">
        <v>6477</v>
      </c>
      <c r="B593" s="92" t="s">
        <v>7145</v>
      </c>
    </row>
    <row r="594" spans="1:2" x14ac:dyDescent="0.35">
      <c r="A594" s="92" t="s">
        <v>6478</v>
      </c>
      <c r="B594" s="92" t="s">
        <v>7145</v>
      </c>
    </row>
    <row r="595" spans="1:2" x14ac:dyDescent="0.35">
      <c r="A595" s="92" t="s">
        <v>6479</v>
      </c>
      <c r="B595" s="92" t="s">
        <v>7145</v>
      </c>
    </row>
    <row r="596" spans="1:2" x14ac:dyDescent="0.35">
      <c r="A596" s="92" t="s">
        <v>6480</v>
      </c>
      <c r="B596" s="92" t="s">
        <v>7142</v>
      </c>
    </row>
    <row r="597" spans="1:2" x14ac:dyDescent="0.35">
      <c r="A597" s="92" t="s">
        <v>6481</v>
      </c>
      <c r="B597" s="92" t="s">
        <v>7142</v>
      </c>
    </row>
    <row r="598" spans="1:2" x14ac:dyDescent="0.35">
      <c r="A598" s="92" t="s">
        <v>6482</v>
      </c>
      <c r="B598" s="92" t="s">
        <v>7142</v>
      </c>
    </row>
    <row r="599" spans="1:2" x14ac:dyDescent="0.35">
      <c r="A599" s="92" t="s">
        <v>6483</v>
      </c>
      <c r="B599" s="92" t="s">
        <v>7142</v>
      </c>
    </row>
    <row r="600" spans="1:2" x14ac:dyDescent="0.35">
      <c r="A600" s="92" t="s">
        <v>6484</v>
      </c>
      <c r="B600" s="92" t="s">
        <v>7142</v>
      </c>
    </row>
    <row r="601" spans="1:2" x14ac:dyDescent="0.35">
      <c r="A601" s="92" t="s">
        <v>6485</v>
      </c>
      <c r="B601" s="92" t="s">
        <v>7142</v>
      </c>
    </row>
    <row r="602" spans="1:2" x14ac:dyDescent="0.35">
      <c r="A602" s="92" t="s">
        <v>6486</v>
      </c>
      <c r="B602" s="92" t="s">
        <v>7142</v>
      </c>
    </row>
    <row r="603" spans="1:2" x14ac:dyDescent="0.35">
      <c r="A603" s="92" t="s">
        <v>6487</v>
      </c>
      <c r="B603" s="92" t="s">
        <v>7142</v>
      </c>
    </row>
    <row r="604" spans="1:2" x14ac:dyDescent="0.35">
      <c r="A604" s="92" t="s">
        <v>6488</v>
      </c>
      <c r="B604" s="92" t="s">
        <v>7142</v>
      </c>
    </row>
    <row r="605" spans="1:2" x14ac:dyDescent="0.35">
      <c r="A605" s="92" t="s">
        <v>6489</v>
      </c>
      <c r="B605" s="92" t="s">
        <v>7142</v>
      </c>
    </row>
    <row r="606" spans="1:2" x14ac:dyDescent="0.35">
      <c r="A606" s="92" t="s">
        <v>6490</v>
      </c>
      <c r="B606" s="92" t="s">
        <v>7142</v>
      </c>
    </row>
    <row r="607" spans="1:2" x14ac:dyDescent="0.35">
      <c r="A607" s="92" t="s">
        <v>6491</v>
      </c>
      <c r="B607" s="92" t="s">
        <v>7142</v>
      </c>
    </row>
    <row r="608" spans="1:2" x14ac:dyDescent="0.35">
      <c r="A608" s="92" t="s">
        <v>6492</v>
      </c>
      <c r="B608" s="92" t="s">
        <v>7142</v>
      </c>
    </row>
    <row r="609" spans="1:2" x14ac:dyDescent="0.35">
      <c r="A609" s="92" t="s">
        <v>6493</v>
      </c>
      <c r="B609" s="92" t="s">
        <v>7142</v>
      </c>
    </row>
    <row r="610" spans="1:2" x14ac:dyDescent="0.35">
      <c r="A610" s="92" t="s">
        <v>6494</v>
      </c>
      <c r="B610" s="92" t="s">
        <v>7142</v>
      </c>
    </row>
    <row r="611" spans="1:2" x14ac:dyDescent="0.35">
      <c r="A611" s="92" t="s">
        <v>6495</v>
      </c>
      <c r="B611" s="92" t="s">
        <v>7142</v>
      </c>
    </row>
    <row r="612" spans="1:2" x14ac:dyDescent="0.35">
      <c r="A612" s="92" t="s">
        <v>6496</v>
      </c>
      <c r="B612" s="92" t="s">
        <v>7142</v>
      </c>
    </row>
    <row r="613" spans="1:2" x14ac:dyDescent="0.35">
      <c r="A613" s="92" t="s">
        <v>6497</v>
      </c>
      <c r="B613" s="92" t="s">
        <v>7142</v>
      </c>
    </row>
    <row r="614" spans="1:2" x14ac:dyDescent="0.35">
      <c r="A614" s="92" t="s">
        <v>6498</v>
      </c>
      <c r="B614" s="92" t="s">
        <v>7142</v>
      </c>
    </row>
    <row r="615" spans="1:2" x14ac:dyDescent="0.35">
      <c r="A615" s="92" t="s">
        <v>6499</v>
      </c>
      <c r="B615" s="92" t="s">
        <v>7142</v>
      </c>
    </row>
    <row r="616" spans="1:2" x14ac:dyDescent="0.35">
      <c r="A616" s="92" t="s">
        <v>6500</v>
      </c>
      <c r="B616" s="92" t="s">
        <v>7142</v>
      </c>
    </row>
    <row r="617" spans="1:2" x14ac:dyDescent="0.35">
      <c r="A617" s="92" t="s">
        <v>6501</v>
      </c>
      <c r="B617" s="92" t="s">
        <v>7145</v>
      </c>
    </row>
    <row r="618" spans="1:2" x14ac:dyDescent="0.35">
      <c r="A618" s="92" t="s">
        <v>6502</v>
      </c>
      <c r="B618" s="92" t="s">
        <v>7145</v>
      </c>
    </row>
    <row r="619" spans="1:2" x14ac:dyDescent="0.35">
      <c r="A619" s="92" t="s">
        <v>6503</v>
      </c>
      <c r="B619" s="92" t="s">
        <v>7145</v>
      </c>
    </row>
    <row r="620" spans="1:2" x14ac:dyDescent="0.35">
      <c r="A620" s="92" t="s">
        <v>6504</v>
      </c>
      <c r="B620" s="92" t="s">
        <v>7145</v>
      </c>
    </row>
    <row r="621" spans="1:2" x14ac:dyDescent="0.35">
      <c r="A621" s="92" t="s">
        <v>6505</v>
      </c>
      <c r="B621" s="92" t="s">
        <v>7145</v>
      </c>
    </row>
    <row r="622" spans="1:2" x14ac:dyDescent="0.35">
      <c r="A622" s="92" t="s">
        <v>6506</v>
      </c>
      <c r="B622" s="92" t="s">
        <v>7145</v>
      </c>
    </row>
    <row r="623" spans="1:2" x14ac:dyDescent="0.35">
      <c r="A623" s="92" t="s">
        <v>6507</v>
      </c>
      <c r="B623" s="92" t="s">
        <v>7145</v>
      </c>
    </row>
    <row r="624" spans="1:2" x14ac:dyDescent="0.35">
      <c r="A624" s="92" t="s">
        <v>6508</v>
      </c>
      <c r="B624" s="92" t="s">
        <v>7145</v>
      </c>
    </row>
    <row r="625" spans="1:2" x14ac:dyDescent="0.35">
      <c r="A625" s="92" t="s">
        <v>6509</v>
      </c>
      <c r="B625" s="92" t="s">
        <v>7145</v>
      </c>
    </row>
    <row r="626" spans="1:2" x14ac:dyDescent="0.35">
      <c r="A626" s="92" t="s">
        <v>6510</v>
      </c>
      <c r="B626" s="92" t="s">
        <v>7145</v>
      </c>
    </row>
    <row r="627" spans="1:2" x14ac:dyDescent="0.35">
      <c r="A627" s="92" t="s">
        <v>6511</v>
      </c>
      <c r="B627" s="92" t="s">
        <v>7145</v>
      </c>
    </row>
    <row r="628" spans="1:2" x14ac:dyDescent="0.35">
      <c r="A628" s="92" t="s">
        <v>6512</v>
      </c>
      <c r="B628" s="92" t="s">
        <v>7145</v>
      </c>
    </row>
    <row r="629" spans="1:2" x14ac:dyDescent="0.35">
      <c r="A629" s="92" t="s">
        <v>6513</v>
      </c>
      <c r="B629" s="92" t="s">
        <v>7145</v>
      </c>
    </row>
    <row r="630" spans="1:2" x14ac:dyDescent="0.35">
      <c r="A630" s="92" t="s">
        <v>6514</v>
      </c>
      <c r="B630" s="92" t="s">
        <v>7145</v>
      </c>
    </row>
    <row r="631" spans="1:2" x14ac:dyDescent="0.35">
      <c r="A631" s="92" t="s">
        <v>6515</v>
      </c>
      <c r="B631" s="92" t="s">
        <v>7145</v>
      </c>
    </row>
    <row r="632" spans="1:2" x14ac:dyDescent="0.35">
      <c r="A632" s="92" t="s">
        <v>6516</v>
      </c>
      <c r="B632" s="92" t="s">
        <v>7145</v>
      </c>
    </row>
    <row r="633" spans="1:2" x14ac:dyDescent="0.35">
      <c r="A633" s="92" t="s">
        <v>6517</v>
      </c>
      <c r="B633" s="92" t="s">
        <v>7145</v>
      </c>
    </row>
    <row r="634" spans="1:2" x14ac:dyDescent="0.35">
      <c r="A634" s="92" t="s">
        <v>6518</v>
      </c>
      <c r="B634" s="92" t="s">
        <v>7145</v>
      </c>
    </row>
    <row r="635" spans="1:2" x14ac:dyDescent="0.35">
      <c r="A635" s="92" t="s">
        <v>6519</v>
      </c>
      <c r="B635" s="92" t="s">
        <v>7145</v>
      </c>
    </row>
    <row r="636" spans="1:2" x14ac:dyDescent="0.35">
      <c r="A636" s="92" t="s">
        <v>6520</v>
      </c>
      <c r="B636" s="92" t="s">
        <v>7145</v>
      </c>
    </row>
    <row r="637" spans="1:2" x14ac:dyDescent="0.35">
      <c r="A637" s="92" t="s">
        <v>6521</v>
      </c>
      <c r="B637" s="92" t="s">
        <v>7145</v>
      </c>
    </row>
    <row r="638" spans="1:2" x14ac:dyDescent="0.35">
      <c r="A638" s="92" t="s">
        <v>6522</v>
      </c>
      <c r="B638" s="92" t="s">
        <v>7145</v>
      </c>
    </row>
    <row r="639" spans="1:2" x14ac:dyDescent="0.35">
      <c r="A639" s="92" t="s">
        <v>6523</v>
      </c>
      <c r="B639" s="92" t="s">
        <v>7145</v>
      </c>
    </row>
    <row r="640" spans="1:2" x14ac:dyDescent="0.35">
      <c r="A640" s="92" t="s">
        <v>6524</v>
      </c>
      <c r="B640" s="92" t="s">
        <v>7145</v>
      </c>
    </row>
    <row r="641" spans="1:2" x14ac:dyDescent="0.35">
      <c r="A641" s="92" t="s">
        <v>6525</v>
      </c>
      <c r="B641" s="92" t="s">
        <v>7145</v>
      </c>
    </row>
    <row r="642" spans="1:2" x14ac:dyDescent="0.35">
      <c r="A642" s="92" t="s">
        <v>6526</v>
      </c>
      <c r="B642" s="92" t="s">
        <v>7145</v>
      </c>
    </row>
    <row r="643" spans="1:2" x14ac:dyDescent="0.35">
      <c r="A643" s="92" t="s">
        <v>6527</v>
      </c>
      <c r="B643" s="92" t="s">
        <v>7145</v>
      </c>
    </row>
    <row r="644" spans="1:2" x14ac:dyDescent="0.35">
      <c r="A644" s="92" t="s">
        <v>6528</v>
      </c>
      <c r="B644" s="92" t="s">
        <v>7145</v>
      </c>
    </row>
    <row r="645" spans="1:2" x14ac:dyDescent="0.35">
      <c r="A645" s="92" t="s">
        <v>6529</v>
      </c>
      <c r="B645" s="92" t="s">
        <v>7145</v>
      </c>
    </row>
    <row r="646" spans="1:2" x14ac:dyDescent="0.35">
      <c r="A646" s="92" t="s">
        <v>6530</v>
      </c>
      <c r="B646" s="92" t="s">
        <v>7142</v>
      </c>
    </row>
    <row r="647" spans="1:2" x14ac:dyDescent="0.35">
      <c r="A647" s="92" t="s">
        <v>6531</v>
      </c>
      <c r="B647" s="92" t="s">
        <v>7142</v>
      </c>
    </row>
    <row r="648" spans="1:2" x14ac:dyDescent="0.35">
      <c r="A648" s="92" t="s">
        <v>6532</v>
      </c>
      <c r="B648" s="92" t="s">
        <v>7142</v>
      </c>
    </row>
    <row r="649" spans="1:2" x14ac:dyDescent="0.35">
      <c r="A649" s="92" t="s">
        <v>6533</v>
      </c>
      <c r="B649" s="92" t="s">
        <v>7142</v>
      </c>
    </row>
    <row r="650" spans="1:2" x14ac:dyDescent="0.35">
      <c r="A650" s="92" t="s">
        <v>6534</v>
      </c>
      <c r="B650" s="92" t="s">
        <v>7142</v>
      </c>
    </row>
    <row r="651" spans="1:2" x14ac:dyDescent="0.35">
      <c r="A651" s="92" t="s">
        <v>6535</v>
      </c>
      <c r="B651" s="92" t="s">
        <v>7142</v>
      </c>
    </row>
    <row r="652" spans="1:2" x14ac:dyDescent="0.35">
      <c r="A652" s="92" t="s">
        <v>6536</v>
      </c>
      <c r="B652" s="92" t="s">
        <v>7142</v>
      </c>
    </row>
    <row r="653" spans="1:2" x14ac:dyDescent="0.35">
      <c r="A653" s="92" t="s">
        <v>6537</v>
      </c>
      <c r="B653" s="92" t="s">
        <v>7142</v>
      </c>
    </row>
    <row r="654" spans="1:2" x14ac:dyDescent="0.35">
      <c r="A654" s="92" t="s">
        <v>6538</v>
      </c>
      <c r="B654" s="92" t="s">
        <v>7142</v>
      </c>
    </row>
    <row r="655" spans="1:2" x14ac:dyDescent="0.35">
      <c r="A655" s="92" t="s">
        <v>6539</v>
      </c>
      <c r="B655" s="92" t="s">
        <v>7142</v>
      </c>
    </row>
    <row r="656" spans="1:2" x14ac:dyDescent="0.35">
      <c r="A656" s="92" t="s">
        <v>6540</v>
      </c>
      <c r="B656" s="92" t="s">
        <v>7142</v>
      </c>
    </row>
    <row r="657" spans="1:2" x14ac:dyDescent="0.35">
      <c r="A657" s="92" t="s">
        <v>6541</v>
      </c>
      <c r="B657" s="92" t="s">
        <v>7142</v>
      </c>
    </row>
    <row r="658" spans="1:2" x14ac:dyDescent="0.35">
      <c r="A658" s="92" t="s">
        <v>6542</v>
      </c>
      <c r="B658" s="92" t="s">
        <v>7142</v>
      </c>
    </row>
    <row r="659" spans="1:2" x14ac:dyDescent="0.35">
      <c r="A659" s="92" t="s">
        <v>6543</v>
      </c>
      <c r="B659" s="92" t="s">
        <v>7142</v>
      </c>
    </row>
    <row r="660" spans="1:2" x14ac:dyDescent="0.35">
      <c r="A660" s="92" t="s">
        <v>6544</v>
      </c>
      <c r="B660" s="92" t="s">
        <v>7143</v>
      </c>
    </row>
    <row r="661" spans="1:2" x14ac:dyDescent="0.35">
      <c r="A661" s="92" t="s">
        <v>6545</v>
      </c>
      <c r="B661" s="92" t="s">
        <v>7143</v>
      </c>
    </row>
    <row r="662" spans="1:2" x14ac:dyDescent="0.35">
      <c r="A662" s="92" t="s">
        <v>6546</v>
      </c>
      <c r="B662" s="92" t="s">
        <v>7143</v>
      </c>
    </row>
    <row r="663" spans="1:2" x14ac:dyDescent="0.35">
      <c r="A663" s="92" t="s">
        <v>6547</v>
      </c>
      <c r="B663" s="92" t="s">
        <v>7143</v>
      </c>
    </row>
    <row r="664" spans="1:2" x14ac:dyDescent="0.35">
      <c r="A664" s="92" t="s">
        <v>6548</v>
      </c>
      <c r="B664" s="92" t="s">
        <v>7145</v>
      </c>
    </row>
    <row r="665" spans="1:2" x14ac:dyDescent="0.35">
      <c r="A665" s="92" t="s">
        <v>6549</v>
      </c>
      <c r="B665" s="92" t="s">
        <v>7145</v>
      </c>
    </row>
    <row r="666" spans="1:2" x14ac:dyDescent="0.35">
      <c r="A666" s="92" t="s">
        <v>6550</v>
      </c>
      <c r="B666" s="92" t="s">
        <v>7145</v>
      </c>
    </row>
    <row r="667" spans="1:2" x14ac:dyDescent="0.35">
      <c r="A667" s="92" t="s">
        <v>6551</v>
      </c>
      <c r="B667" s="92" t="s">
        <v>7145</v>
      </c>
    </row>
    <row r="668" spans="1:2" x14ac:dyDescent="0.35">
      <c r="A668" s="92" t="s">
        <v>6552</v>
      </c>
      <c r="B668" s="92" t="s">
        <v>7145</v>
      </c>
    </row>
    <row r="669" spans="1:2" x14ac:dyDescent="0.35">
      <c r="A669" s="92" t="s">
        <v>6553</v>
      </c>
      <c r="B669" s="92" t="s">
        <v>7145</v>
      </c>
    </row>
    <row r="670" spans="1:2" x14ac:dyDescent="0.35">
      <c r="A670" s="92" t="s">
        <v>6554</v>
      </c>
      <c r="B670" s="92" t="s">
        <v>7145</v>
      </c>
    </row>
    <row r="671" spans="1:2" x14ac:dyDescent="0.35">
      <c r="A671" s="92" t="s">
        <v>6555</v>
      </c>
      <c r="B671" s="92" t="s">
        <v>7145</v>
      </c>
    </row>
    <row r="672" spans="1:2" x14ac:dyDescent="0.35">
      <c r="A672" s="92" t="s">
        <v>6556</v>
      </c>
      <c r="B672" s="92" t="s">
        <v>7145</v>
      </c>
    </row>
    <row r="673" spans="1:2" x14ac:dyDescent="0.35">
      <c r="A673" s="92" t="s">
        <v>6557</v>
      </c>
      <c r="B673" s="92" t="s">
        <v>7145</v>
      </c>
    </row>
    <row r="674" spans="1:2" x14ac:dyDescent="0.35">
      <c r="A674" s="92" t="s">
        <v>6558</v>
      </c>
      <c r="B674" s="92" t="s">
        <v>7145</v>
      </c>
    </row>
    <row r="675" spans="1:2" x14ac:dyDescent="0.35">
      <c r="A675" s="92" t="s">
        <v>6559</v>
      </c>
      <c r="B675" s="92" t="s">
        <v>7145</v>
      </c>
    </row>
    <row r="676" spans="1:2" x14ac:dyDescent="0.35">
      <c r="A676" s="92" t="s">
        <v>6560</v>
      </c>
      <c r="B676" s="92" t="s">
        <v>7145</v>
      </c>
    </row>
    <row r="677" spans="1:2" x14ac:dyDescent="0.35">
      <c r="A677" s="92" t="s">
        <v>6561</v>
      </c>
      <c r="B677" s="92" t="s">
        <v>7145</v>
      </c>
    </row>
    <row r="678" spans="1:2" x14ac:dyDescent="0.35">
      <c r="A678" s="92" t="s">
        <v>6562</v>
      </c>
      <c r="B678" s="92" t="s">
        <v>7145</v>
      </c>
    </row>
    <row r="679" spans="1:2" x14ac:dyDescent="0.35">
      <c r="A679" s="92" t="s">
        <v>6563</v>
      </c>
      <c r="B679" s="92" t="s">
        <v>7145</v>
      </c>
    </row>
    <row r="680" spans="1:2" x14ac:dyDescent="0.35">
      <c r="A680" s="92" t="s">
        <v>6564</v>
      </c>
      <c r="B680" s="92" t="s">
        <v>7145</v>
      </c>
    </row>
    <row r="681" spans="1:2" x14ac:dyDescent="0.35">
      <c r="A681" s="92" t="s">
        <v>6565</v>
      </c>
      <c r="B681" s="92" t="s">
        <v>7145</v>
      </c>
    </row>
    <row r="682" spans="1:2" x14ac:dyDescent="0.35">
      <c r="A682" s="92" t="s">
        <v>6566</v>
      </c>
      <c r="B682" s="92" t="s">
        <v>7145</v>
      </c>
    </row>
    <row r="683" spans="1:2" x14ac:dyDescent="0.35">
      <c r="A683" s="92" t="s">
        <v>6567</v>
      </c>
      <c r="B683" s="92" t="s">
        <v>7145</v>
      </c>
    </row>
    <row r="684" spans="1:2" x14ac:dyDescent="0.35">
      <c r="A684" s="92" t="s">
        <v>6568</v>
      </c>
      <c r="B684" s="92" t="s">
        <v>7145</v>
      </c>
    </row>
    <row r="685" spans="1:2" x14ac:dyDescent="0.35">
      <c r="A685" s="92" t="s">
        <v>6569</v>
      </c>
      <c r="B685" s="92" t="s">
        <v>7145</v>
      </c>
    </row>
    <row r="686" spans="1:2" x14ac:dyDescent="0.35">
      <c r="A686" s="92" t="s">
        <v>6570</v>
      </c>
      <c r="B686" s="92" t="s">
        <v>7145</v>
      </c>
    </row>
    <row r="687" spans="1:2" x14ac:dyDescent="0.35">
      <c r="A687" s="92" t="s">
        <v>6571</v>
      </c>
      <c r="B687" s="92" t="s">
        <v>7145</v>
      </c>
    </row>
    <row r="688" spans="1:2" x14ac:dyDescent="0.35">
      <c r="A688" s="92" t="s">
        <v>6572</v>
      </c>
      <c r="B688" s="92" t="s">
        <v>7145</v>
      </c>
    </row>
    <row r="689" spans="1:2" x14ac:dyDescent="0.35">
      <c r="A689" s="92" t="s">
        <v>6573</v>
      </c>
      <c r="B689" s="92" t="s">
        <v>7145</v>
      </c>
    </row>
    <row r="690" spans="1:2" x14ac:dyDescent="0.35">
      <c r="A690" s="92" t="s">
        <v>6574</v>
      </c>
      <c r="B690" s="92" t="s">
        <v>7145</v>
      </c>
    </row>
    <row r="691" spans="1:2" x14ac:dyDescent="0.35">
      <c r="A691" s="92" t="s">
        <v>6575</v>
      </c>
      <c r="B691" s="92" t="s">
        <v>7145</v>
      </c>
    </row>
    <row r="692" spans="1:2" x14ac:dyDescent="0.35">
      <c r="A692" s="92" t="s">
        <v>6576</v>
      </c>
      <c r="B692" s="92" t="s">
        <v>7145</v>
      </c>
    </row>
    <row r="693" spans="1:2" x14ac:dyDescent="0.35">
      <c r="A693" s="92" t="s">
        <v>6577</v>
      </c>
      <c r="B693" s="92" t="s">
        <v>7145</v>
      </c>
    </row>
    <row r="694" spans="1:2" x14ac:dyDescent="0.35">
      <c r="A694" s="92" t="s">
        <v>6578</v>
      </c>
      <c r="B694" s="92" t="s">
        <v>7145</v>
      </c>
    </row>
    <row r="695" spans="1:2" x14ac:dyDescent="0.35">
      <c r="A695" s="92" t="s">
        <v>6579</v>
      </c>
      <c r="B695" s="92" t="s">
        <v>7145</v>
      </c>
    </row>
    <row r="696" spans="1:2" x14ac:dyDescent="0.35">
      <c r="A696" s="92" t="s">
        <v>6580</v>
      </c>
      <c r="B696" s="92" t="s">
        <v>7145</v>
      </c>
    </row>
    <row r="697" spans="1:2" x14ac:dyDescent="0.35">
      <c r="A697" s="92" t="s">
        <v>6581</v>
      </c>
      <c r="B697" s="92" t="s">
        <v>7145</v>
      </c>
    </row>
    <row r="698" spans="1:2" x14ac:dyDescent="0.35">
      <c r="A698" s="92" t="s">
        <v>6582</v>
      </c>
      <c r="B698" s="92" t="s">
        <v>7145</v>
      </c>
    </row>
    <row r="699" spans="1:2" x14ac:dyDescent="0.35">
      <c r="A699" s="92" t="s">
        <v>6583</v>
      </c>
      <c r="B699" s="92" t="s">
        <v>7145</v>
      </c>
    </row>
    <row r="700" spans="1:2" x14ac:dyDescent="0.35">
      <c r="A700" s="92" t="s">
        <v>6584</v>
      </c>
      <c r="B700" s="92" t="s">
        <v>7145</v>
      </c>
    </row>
    <row r="701" spans="1:2" x14ac:dyDescent="0.35">
      <c r="A701" s="92" t="s">
        <v>6585</v>
      </c>
      <c r="B701" s="92" t="s">
        <v>7145</v>
      </c>
    </row>
    <row r="702" spans="1:2" x14ac:dyDescent="0.35">
      <c r="A702" s="92" t="s">
        <v>6586</v>
      </c>
      <c r="B702" s="92" t="s">
        <v>7142</v>
      </c>
    </row>
    <row r="703" spans="1:2" x14ac:dyDescent="0.35">
      <c r="A703" s="92" t="s">
        <v>6587</v>
      </c>
      <c r="B703" s="92" t="s">
        <v>7142</v>
      </c>
    </row>
    <row r="704" spans="1:2" x14ac:dyDescent="0.35">
      <c r="A704" s="92" t="s">
        <v>6588</v>
      </c>
      <c r="B704" s="92" t="s">
        <v>7142</v>
      </c>
    </row>
    <row r="705" spans="1:2" x14ac:dyDescent="0.35">
      <c r="A705" s="92" t="s">
        <v>6589</v>
      </c>
      <c r="B705" s="92" t="s">
        <v>7142</v>
      </c>
    </row>
    <row r="706" spans="1:2" x14ac:dyDescent="0.35">
      <c r="A706" s="92" t="s">
        <v>6590</v>
      </c>
      <c r="B706" s="92" t="s">
        <v>7142</v>
      </c>
    </row>
    <row r="707" spans="1:2" x14ac:dyDescent="0.35">
      <c r="A707" s="92" t="s">
        <v>6591</v>
      </c>
      <c r="B707" s="92" t="s">
        <v>7142</v>
      </c>
    </row>
    <row r="708" spans="1:2" x14ac:dyDescent="0.35">
      <c r="A708" s="92" t="s">
        <v>6592</v>
      </c>
      <c r="B708" s="92" t="s">
        <v>7142</v>
      </c>
    </row>
    <row r="709" spans="1:2" x14ac:dyDescent="0.35">
      <c r="A709" s="92" t="s">
        <v>6593</v>
      </c>
      <c r="B709" s="92" t="s">
        <v>7142</v>
      </c>
    </row>
    <row r="710" spans="1:2" x14ac:dyDescent="0.35">
      <c r="A710" s="92" t="s">
        <v>6594</v>
      </c>
      <c r="B710" s="92" t="s">
        <v>7142</v>
      </c>
    </row>
    <row r="711" spans="1:2" x14ac:dyDescent="0.35">
      <c r="A711" s="92" t="s">
        <v>6595</v>
      </c>
      <c r="B711" s="92" t="s">
        <v>7142</v>
      </c>
    </row>
    <row r="712" spans="1:2" x14ac:dyDescent="0.35">
      <c r="A712" s="92" t="s">
        <v>6596</v>
      </c>
      <c r="B712" s="92" t="s">
        <v>7142</v>
      </c>
    </row>
    <row r="713" spans="1:2" x14ac:dyDescent="0.35">
      <c r="A713" s="92" t="s">
        <v>6597</v>
      </c>
      <c r="B713" s="92" t="s">
        <v>7142</v>
      </c>
    </row>
    <row r="714" spans="1:2" x14ac:dyDescent="0.35">
      <c r="A714" s="92" t="s">
        <v>6598</v>
      </c>
      <c r="B714" s="92" t="s">
        <v>7142</v>
      </c>
    </row>
    <row r="715" spans="1:2" x14ac:dyDescent="0.35">
      <c r="A715" s="92" t="s">
        <v>6599</v>
      </c>
      <c r="B715" s="92" t="s">
        <v>7142</v>
      </c>
    </row>
    <row r="716" spans="1:2" x14ac:dyDescent="0.35">
      <c r="A716" s="92" t="s">
        <v>6600</v>
      </c>
      <c r="B716" s="92" t="s">
        <v>7142</v>
      </c>
    </row>
    <row r="717" spans="1:2" x14ac:dyDescent="0.35">
      <c r="A717" s="92" t="s">
        <v>6601</v>
      </c>
      <c r="B717" s="92" t="s">
        <v>7142</v>
      </c>
    </row>
    <row r="718" spans="1:2" x14ac:dyDescent="0.35">
      <c r="A718" s="92" t="s">
        <v>6602</v>
      </c>
      <c r="B718" s="92" t="s">
        <v>7142</v>
      </c>
    </row>
    <row r="719" spans="1:2" x14ac:dyDescent="0.35">
      <c r="A719" s="92" t="s">
        <v>6603</v>
      </c>
      <c r="B719" s="92" t="s">
        <v>7145</v>
      </c>
    </row>
    <row r="720" spans="1:2" x14ac:dyDescent="0.35">
      <c r="A720" s="92" t="s">
        <v>6604</v>
      </c>
      <c r="B720" s="92" t="s">
        <v>7145</v>
      </c>
    </row>
    <row r="721" spans="1:2" x14ac:dyDescent="0.35">
      <c r="A721" s="92" t="s">
        <v>6605</v>
      </c>
      <c r="B721" s="92" t="s">
        <v>7145</v>
      </c>
    </row>
    <row r="722" spans="1:2" x14ac:dyDescent="0.35">
      <c r="A722" s="92" t="s">
        <v>6606</v>
      </c>
      <c r="B722" s="92" t="s">
        <v>7145</v>
      </c>
    </row>
    <row r="723" spans="1:2" x14ac:dyDescent="0.35">
      <c r="A723" s="92" t="s">
        <v>6607</v>
      </c>
      <c r="B723" s="92" t="s">
        <v>7145</v>
      </c>
    </row>
    <row r="724" spans="1:2" x14ac:dyDescent="0.35">
      <c r="A724" s="92" t="s">
        <v>6608</v>
      </c>
      <c r="B724" s="92" t="s">
        <v>7145</v>
      </c>
    </row>
    <row r="725" spans="1:2" x14ac:dyDescent="0.35">
      <c r="A725" s="92" t="s">
        <v>6609</v>
      </c>
      <c r="B725" s="92" t="s">
        <v>7145</v>
      </c>
    </row>
    <row r="726" spans="1:2" x14ac:dyDescent="0.35">
      <c r="A726" s="92" t="s">
        <v>6610</v>
      </c>
      <c r="B726" s="92" t="s">
        <v>7145</v>
      </c>
    </row>
    <row r="727" spans="1:2" x14ac:dyDescent="0.35">
      <c r="A727" s="92" t="s">
        <v>6611</v>
      </c>
      <c r="B727" s="92" t="s">
        <v>7145</v>
      </c>
    </row>
    <row r="728" spans="1:2" x14ac:dyDescent="0.35">
      <c r="A728" s="92" t="s">
        <v>6612</v>
      </c>
      <c r="B728" s="92" t="s">
        <v>7145</v>
      </c>
    </row>
    <row r="729" spans="1:2" x14ac:dyDescent="0.35">
      <c r="A729" s="92" t="s">
        <v>6613</v>
      </c>
      <c r="B729" s="92" t="s">
        <v>7145</v>
      </c>
    </row>
    <row r="730" spans="1:2" x14ac:dyDescent="0.35">
      <c r="A730" s="92" t="s">
        <v>6614</v>
      </c>
      <c r="B730" s="92" t="s">
        <v>7145</v>
      </c>
    </row>
    <row r="731" spans="1:2" x14ac:dyDescent="0.35">
      <c r="A731" s="92" t="s">
        <v>6615</v>
      </c>
      <c r="B731" s="92" t="s">
        <v>7145</v>
      </c>
    </row>
    <row r="732" spans="1:2" x14ac:dyDescent="0.35">
      <c r="A732" s="92" t="s">
        <v>6616</v>
      </c>
      <c r="B732" s="92" t="s">
        <v>7145</v>
      </c>
    </row>
    <row r="733" spans="1:2" x14ac:dyDescent="0.35">
      <c r="A733" s="92" t="s">
        <v>6617</v>
      </c>
      <c r="B733" s="92" t="s">
        <v>7145</v>
      </c>
    </row>
    <row r="734" spans="1:2" x14ac:dyDescent="0.35">
      <c r="A734" s="92" t="s">
        <v>6618</v>
      </c>
      <c r="B734" s="92" t="s">
        <v>7145</v>
      </c>
    </row>
    <row r="735" spans="1:2" x14ac:dyDescent="0.35">
      <c r="A735" s="92" t="s">
        <v>6619</v>
      </c>
      <c r="B735" s="92" t="s">
        <v>7145</v>
      </c>
    </row>
    <row r="736" spans="1:2" x14ac:dyDescent="0.35">
      <c r="A736" s="92" t="s">
        <v>6620</v>
      </c>
      <c r="B736" s="92" t="s">
        <v>7143</v>
      </c>
    </row>
    <row r="737" spans="1:2" x14ac:dyDescent="0.35">
      <c r="A737" s="92" t="s">
        <v>6621</v>
      </c>
      <c r="B737" s="92" t="s">
        <v>7145</v>
      </c>
    </row>
    <row r="738" spans="1:2" x14ac:dyDescent="0.35">
      <c r="A738" s="92" t="s">
        <v>6622</v>
      </c>
      <c r="B738" s="92" t="s">
        <v>7145</v>
      </c>
    </row>
    <row r="739" spans="1:2" x14ac:dyDescent="0.35">
      <c r="A739" s="92" t="s">
        <v>6623</v>
      </c>
      <c r="B739" s="92" t="s">
        <v>7145</v>
      </c>
    </row>
    <row r="740" spans="1:2" x14ac:dyDescent="0.35">
      <c r="A740" s="92" t="s">
        <v>6624</v>
      </c>
      <c r="B740" s="92" t="s">
        <v>7142</v>
      </c>
    </row>
    <row r="741" spans="1:2" x14ac:dyDescent="0.35">
      <c r="A741" s="92" t="s">
        <v>6625</v>
      </c>
      <c r="B741" s="92" t="s">
        <v>7142</v>
      </c>
    </row>
    <row r="742" spans="1:2" x14ac:dyDescent="0.35">
      <c r="A742" s="92" t="s">
        <v>6626</v>
      </c>
      <c r="B742" s="92" t="s">
        <v>7142</v>
      </c>
    </row>
    <row r="743" spans="1:2" x14ac:dyDescent="0.35">
      <c r="A743" s="92" t="s">
        <v>6627</v>
      </c>
      <c r="B743" s="92" t="s">
        <v>7142</v>
      </c>
    </row>
    <row r="744" spans="1:2" x14ac:dyDescent="0.35">
      <c r="A744" s="92" t="s">
        <v>6628</v>
      </c>
      <c r="B744" s="92" t="s">
        <v>7142</v>
      </c>
    </row>
    <row r="745" spans="1:2" x14ac:dyDescent="0.35">
      <c r="A745" s="92" t="s">
        <v>6629</v>
      </c>
      <c r="B745" s="92" t="s">
        <v>7142</v>
      </c>
    </row>
    <row r="746" spans="1:2" x14ac:dyDescent="0.35">
      <c r="A746" s="92" t="s">
        <v>6630</v>
      </c>
      <c r="B746" s="92" t="s">
        <v>7142</v>
      </c>
    </row>
    <row r="747" spans="1:2" x14ac:dyDescent="0.35">
      <c r="A747" s="92" t="s">
        <v>6631</v>
      </c>
      <c r="B747" s="92" t="s">
        <v>7142</v>
      </c>
    </row>
    <row r="748" spans="1:2" x14ac:dyDescent="0.35">
      <c r="A748" s="92" t="s">
        <v>6632</v>
      </c>
      <c r="B748" s="92" t="s">
        <v>7142</v>
      </c>
    </row>
    <row r="749" spans="1:2" x14ac:dyDescent="0.35">
      <c r="A749" s="92" t="s">
        <v>6633</v>
      </c>
      <c r="B749" s="92" t="s">
        <v>7145</v>
      </c>
    </row>
    <row r="750" spans="1:2" x14ac:dyDescent="0.35">
      <c r="A750" s="92" t="s">
        <v>6634</v>
      </c>
      <c r="B750" s="92" t="s">
        <v>7145</v>
      </c>
    </row>
    <row r="751" spans="1:2" x14ac:dyDescent="0.35">
      <c r="A751" s="92" t="s">
        <v>6635</v>
      </c>
      <c r="B751" s="92" t="s">
        <v>7145</v>
      </c>
    </row>
    <row r="752" spans="1:2" x14ac:dyDescent="0.35">
      <c r="A752" s="92" t="s">
        <v>6636</v>
      </c>
      <c r="B752" s="92" t="s">
        <v>7145</v>
      </c>
    </row>
    <row r="753" spans="1:2" x14ac:dyDescent="0.35">
      <c r="A753" s="92" t="s">
        <v>6637</v>
      </c>
      <c r="B753" s="92" t="s">
        <v>7145</v>
      </c>
    </row>
    <row r="754" spans="1:2" x14ac:dyDescent="0.35">
      <c r="A754" s="92" t="s">
        <v>6638</v>
      </c>
      <c r="B754" s="92" t="s">
        <v>7145</v>
      </c>
    </row>
    <row r="755" spans="1:2" x14ac:dyDescent="0.35">
      <c r="A755" s="92" t="s">
        <v>6639</v>
      </c>
      <c r="B755" s="92" t="s">
        <v>7145</v>
      </c>
    </row>
    <row r="756" spans="1:2" x14ac:dyDescent="0.35">
      <c r="A756" s="92" t="s">
        <v>6640</v>
      </c>
      <c r="B756" s="92" t="s">
        <v>7145</v>
      </c>
    </row>
    <row r="757" spans="1:2" x14ac:dyDescent="0.35">
      <c r="A757" s="92" t="s">
        <v>6641</v>
      </c>
      <c r="B757" s="92" t="s">
        <v>7145</v>
      </c>
    </row>
    <row r="758" spans="1:2" x14ac:dyDescent="0.35">
      <c r="A758" s="92" t="s">
        <v>6642</v>
      </c>
      <c r="B758" s="92" t="s">
        <v>7145</v>
      </c>
    </row>
    <row r="759" spans="1:2" x14ac:dyDescent="0.35">
      <c r="A759" s="92" t="s">
        <v>6643</v>
      </c>
      <c r="B759" s="92" t="s">
        <v>7145</v>
      </c>
    </row>
    <row r="760" spans="1:2" x14ac:dyDescent="0.35">
      <c r="A760" s="92" t="s">
        <v>6644</v>
      </c>
      <c r="B760" s="92" t="s">
        <v>7145</v>
      </c>
    </row>
    <row r="761" spans="1:2" x14ac:dyDescent="0.35">
      <c r="A761" s="92" t="s">
        <v>6645</v>
      </c>
      <c r="B761" s="92" t="s">
        <v>7145</v>
      </c>
    </row>
    <row r="762" spans="1:2" x14ac:dyDescent="0.35">
      <c r="A762" s="92" t="s">
        <v>6646</v>
      </c>
      <c r="B762" s="92" t="s">
        <v>7145</v>
      </c>
    </row>
    <row r="763" spans="1:2" x14ac:dyDescent="0.35">
      <c r="A763" s="92" t="s">
        <v>6647</v>
      </c>
      <c r="B763" s="92" t="s">
        <v>7145</v>
      </c>
    </row>
    <row r="764" spans="1:2" x14ac:dyDescent="0.35">
      <c r="A764" s="92" t="s">
        <v>6648</v>
      </c>
      <c r="B764" s="92" t="s">
        <v>7145</v>
      </c>
    </row>
    <row r="765" spans="1:2" x14ac:dyDescent="0.35">
      <c r="A765" s="92" t="s">
        <v>6649</v>
      </c>
      <c r="B765" s="92" t="s">
        <v>7145</v>
      </c>
    </row>
    <row r="766" spans="1:2" x14ac:dyDescent="0.35">
      <c r="A766" s="92" t="s">
        <v>6650</v>
      </c>
      <c r="B766" s="92" t="s">
        <v>7142</v>
      </c>
    </row>
    <row r="767" spans="1:2" x14ac:dyDescent="0.35">
      <c r="A767" s="92" t="s">
        <v>6651</v>
      </c>
      <c r="B767" s="92" t="s">
        <v>7142</v>
      </c>
    </row>
    <row r="768" spans="1:2" x14ac:dyDescent="0.35">
      <c r="A768" s="92" t="s">
        <v>6652</v>
      </c>
      <c r="B768" s="92" t="s">
        <v>7142</v>
      </c>
    </row>
    <row r="769" spans="1:2" x14ac:dyDescent="0.35">
      <c r="A769" s="92" t="s">
        <v>6653</v>
      </c>
      <c r="B769" s="92" t="s">
        <v>7142</v>
      </c>
    </row>
    <row r="770" spans="1:2" x14ac:dyDescent="0.35">
      <c r="A770" s="92" t="s">
        <v>6654</v>
      </c>
      <c r="B770" s="92" t="s">
        <v>7142</v>
      </c>
    </row>
    <row r="771" spans="1:2" x14ac:dyDescent="0.35">
      <c r="A771" s="92" t="s">
        <v>6655</v>
      </c>
      <c r="B771" s="92" t="s">
        <v>7142</v>
      </c>
    </row>
    <row r="772" spans="1:2" x14ac:dyDescent="0.35">
      <c r="A772" s="92" t="s">
        <v>6656</v>
      </c>
      <c r="B772" s="92" t="s">
        <v>7142</v>
      </c>
    </row>
    <row r="773" spans="1:2" x14ac:dyDescent="0.35">
      <c r="A773" s="92" t="s">
        <v>6657</v>
      </c>
      <c r="B773" s="92" t="s">
        <v>7142</v>
      </c>
    </row>
    <row r="774" spans="1:2" x14ac:dyDescent="0.35">
      <c r="A774" s="92" t="s">
        <v>6658</v>
      </c>
      <c r="B774" s="92" t="s">
        <v>7142</v>
      </c>
    </row>
    <row r="775" spans="1:2" x14ac:dyDescent="0.35">
      <c r="A775" s="92" t="s">
        <v>6659</v>
      </c>
      <c r="B775" s="92" t="s">
        <v>7142</v>
      </c>
    </row>
    <row r="776" spans="1:2" x14ac:dyDescent="0.35">
      <c r="A776" s="92" t="s">
        <v>6660</v>
      </c>
      <c r="B776" s="92" t="s">
        <v>7142</v>
      </c>
    </row>
    <row r="777" spans="1:2" x14ac:dyDescent="0.35">
      <c r="A777" s="92" t="s">
        <v>6661</v>
      </c>
      <c r="B777" s="92" t="s">
        <v>7145</v>
      </c>
    </row>
    <row r="778" spans="1:2" x14ac:dyDescent="0.35">
      <c r="A778" s="92" t="s">
        <v>6662</v>
      </c>
      <c r="B778" s="92" t="s">
        <v>7145</v>
      </c>
    </row>
    <row r="779" spans="1:2" x14ac:dyDescent="0.35">
      <c r="A779" s="92" t="s">
        <v>6663</v>
      </c>
      <c r="B779" s="92" t="s">
        <v>7145</v>
      </c>
    </row>
    <row r="780" spans="1:2" x14ac:dyDescent="0.35">
      <c r="A780" s="92" t="s">
        <v>6664</v>
      </c>
      <c r="B780" s="92" t="s">
        <v>7145</v>
      </c>
    </row>
    <row r="781" spans="1:2" x14ac:dyDescent="0.35">
      <c r="A781" s="92" t="s">
        <v>6665</v>
      </c>
      <c r="B781" s="92" t="s">
        <v>7145</v>
      </c>
    </row>
    <row r="782" spans="1:2" x14ac:dyDescent="0.35">
      <c r="A782" s="92" t="s">
        <v>6666</v>
      </c>
      <c r="B782" s="92" t="s">
        <v>7145</v>
      </c>
    </row>
    <row r="783" spans="1:2" x14ac:dyDescent="0.35">
      <c r="A783" s="92" t="s">
        <v>6667</v>
      </c>
      <c r="B783" s="92" t="s">
        <v>7145</v>
      </c>
    </row>
    <row r="784" spans="1:2" x14ac:dyDescent="0.35">
      <c r="A784" s="92" t="s">
        <v>6668</v>
      </c>
      <c r="B784" s="92" t="s">
        <v>7145</v>
      </c>
    </row>
    <row r="785" spans="1:2" x14ac:dyDescent="0.35">
      <c r="A785" s="92" t="s">
        <v>6669</v>
      </c>
      <c r="B785" s="92" t="s">
        <v>7145</v>
      </c>
    </row>
    <row r="786" spans="1:2" x14ac:dyDescent="0.35">
      <c r="A786" s="92" t="s">
        <v>6670</v>
      </c>
      <c r="B786" s="92" t="s">
        <v>7145</v>
      </c>
    </row>
    <row r="787" spans="1:2" x14ac:dyDescent="0.35">
      <c r="A787" s="92" t="s">
        <v>6671</v>
      </c>
      <c r="B787" s="92" t="s">
        <v>7145</v>
      </c>
    </row>
    <row r="788" spans="1:2" x14ac:dyDescent="0.35">
      <c r="A788" s="92" t="s">
        <v>6672</v>
      </c>
      <c r="B788" s="92" t="s">
        <v>7145</v>
      </c>
    </row>
    <row r="789" spans="1:2" x14ac:dyDescent="0.35">
      <c r="A789" s="92" t="s">
        <v>6673</v>
      </c>
      <c r="B789" s="92" t="s">
        <v>7145</v>
      </c>
    </row>
    <row r="790" spans="1:2" x14ac:dyDescent="0.35">
      <c r="A790" s="92" t="s">
        <v>6674</v>
      </c>
      <c r="B790" s="92" t="s">
        <v>7145</v>
      </c>
    </row>
    <row r="791" spans="1:2" x14ac:dyDescent="0.35">
      <c r="A791" s="92" t="s">
        <v>6675</v>
      </c>
      <c r="B791" s="92" t="s">
        <v>7145</v>
      </c>
    </row>
    <row r="792" spans="1:2" x14ac:dyDescent="0.35">
      <c r="A792" s="92" t="s">
        <v>6676</v>
      </c>
      <c r="B792" s="92" t="s">
        <v>7145</v>
      </c>
    </row>
    <row r="793" spans="1:2" x14ac:dyDescent="0.35">
      <c r="A793" s="92" t="s">
        <v>6677</v>
      </c>
      <c r="B793" s="92" t="s">
        <v>7145</v>
      </c>
    </row>
    <row r="794" spans="1:2" x14ac:dyDescent="0.35">
      <c r="A794" s="92" t="s">
        <v>6678</v>
      </c>
      <c r="B794" s="92" t="s">
        <v>7145</v>
      </c>
    </row>
    <row r="795" spans="1:2" x14ac:dyDescent="0.35">
      <c r="A795" s="92" t="s">
        <v>6679</v>
      </c>
      <c r="B795" s="92" t="s">
        <v>7145</v>
      </c>
    </row>
    <row r="796" spans="1:2" x14ac:dyDescent="0.35">
      <c r="A796" s="92" t="s">
        <v>6680</v>
      </c>
      <c r="B796" s="92" t="s">
        <v>7145</v>
      </c>
    </row>
    <row r="797" spans="1:2" x14ac:dyDescent="0.35">
      <c r="A797" s="92" t="s">
        <v>6681</v>
      </c>
      <c r="B797" s="92" t="s">
        <v>7145</v>
      </c>
    </row>
    <row r="798" spans="1:2" x14ac:dyDescent="0.35">
      <c r="A798" s="92" t="s">
        <v>6682</v>
      </c>
      <c r="B798" s="92" t="s">
        <v>7145</v>
      </c>
    </row>
    <row r="799" spans="1:2" x14ac:dyDescent="0.35">
      <c r="A799" s="92" t="s">
        <v>6683</v>
      </c>
      <c r="B799" s="92" t="s">
        <v>7145</v>
      </c>
    </row>
    <row r="800" spans="1:2" x14ac:dyDescent="0.35">
      <c r="A800" s="92" t="s">
        <v>6684</v>
      </c>
      <c r="B800" s="92" t="s">
        <v>7145</v>
      </c>
    </row>
    <row r="801" spans="1:2" x14ac:dyDescent="0.35">
      <c r="A801" s="92" t="s">
        <v>6685</v>
      </c>
      <c r="B801" s="92" t="s">
        <v>7145</v>
      </c>
    </row>
    <row r="802" spans="1:2" x14ac:dyDescent="0.35">
      <c r="A802" s="92" t="s">
        <v>6686</v>
      </c>
      <c r="B802" s="92" t="s">
        <v>7145</v>
      </c>
    </row>
    <row r="803" spans="1:2" x14ac:dyDescent="0.35">
      <c r="A803" s="92" t="s">
        <v>6687</v>
      </c>
      <c r="B803" s="92" t="s">
        <v>7145</v>
      </c>
    </row>
    <row r="804" spans="1:2" x14ac:dyDescent="0.35">
      <c r="A804" s="92" t="s">
        <v>6688</v>
      </c>
      <c r="B804" s="92" t="s">
        <v>7145</v>
      </c>
    </row>
    <row r="805" spans="1:2" x14ac:dyDescent="0.35">
      <c r="A805" s="92" t="s">
        <v>6689</v>
      </c>
      <c r="B805" s="92" t="s">
        <v>7145</v>
      </c>
    </row>
    <row r="806" spans="1:2" x14ac:dyDescent="0.35">
      <c r="A806" s="92" t="s">
        <v>6690</v>
      </c>
      <c r="B806" s="92" t="s">
        <v>7145</v>
      </c>
    </row>
    <row r="807" spans="1:2" x14ac:dyDescent="0.35">
      <c r="A807" s="92" t="s">
        <v>6691</v>
      </c>
      <c r="B807" s="92" t="s">
        <v>7145</v>
      </c>
    </row>
    <row r="808" spans="1:2" x14ac:dyDescent="0.35">
      <c r="A808" s="92" t="s">
        <v>6692</v>
      </c>
      <c r="B808" s="92" t="s">
        <v>7145</v>
      </c>
    </row>
    <row r="809" spans="1:2" x14ac:dyDescent="0.35">
      <c r="A809" s="92" t="s">
        <v>6693</v>
      </c>
      <c r="B809" s="92" t="s">
        <v>7145</v>
      </c>
    </row>
    <row r="810" spans="1:2" x14ac:dyDescent="0.35">
      <c r="A810" s="92" t="s">
        <v>6694</v>
      </c>
      <c r="B810" s="92" t="s">
        <v>7145</v>
      </c>
    </row>
    <row r="811" spans="1:2" x14ac:dyDescent="0.35">
      <c r="A811" s="92" t="s">
        <v>6695</v>
      </c>
      <c r="B811" s="92" t="s">
        <v>7145</v>
      </c>
    </row>
    <row r="812" spans="1:2" x14ac:dyDescent="0.35">
      <c r="A812" s="92" t="s">
        <v>6696</v>
      </c>
      <c r="B812" s="92" t="s">
        <v>7145</v>
      </c>
    </row>
    <row r="813" spans="1:2" x14ac:dyDescent="0.35">
      <c r="A813" s="92" t="s">
        <v>6697</v>
      </c>
      <c r="B813" s="92" t="s">
        <v>7145</v>
      </c>
    </row>
    <row r="814" spans="1:2" x14ac:dyDescent="0.35">
      <c r="A814" s="92" t="s">
        <v>6698</v>
      </c>
      <c r="B814" s="92" t="s">
        <v>7145</v>
      </c>
    </row>
    <row r="815" spans="1:2" x14ac:dyDescent="0.35">
      <c r="A815" s="92" t="s">
        <v>6699</v>
      </c>
      <c r="B815" s="92" t="s">
        <v>7145</v>
      </c>
    </row>
    <row r="816" spans="1:2" x14ac:dyDescent="0.35">
      <c r="A816" s="92" t="s">
        <v>6700</v>
      </c>
      <c r="B816" s="92" t="s">
        <v>7145</v>
      </c>
    </row>
    <row r="817" spans="1:2" x14ac:dyDescent="0.35">
      <c r="A817" s="92" t="s">
        <v>6701</v>
      </c>
      <c r="B817" s="92" t="s">
        <v>7145</v>
      </c>
    </row>
    <row r="818" spans="1:2" x14ac:dyDescent="0.35">
      <c r="A818" s="92" t="s">
        <v>6702</v>
      </c>
      <c r="B818" s="92" t="s">
        <v>7145</v>
      </c>
    </row>
    <row r="819" spans="1:2" x14ac:dyDescent="0.35">
      <c r="A819" s="92" t="s">
        <v>6703</v>
      </c>
      <c r="B819" s="92" t="s">
        <v>7145</v>
      </c>
    </row>
    <row r="820" spans="1:2" x14ac:dyDescent="0.35">
      <c r="A820" s="92" t="s">
        <v>6704</v>
      </c>
      <c r="B820" s="92" t="s">
        <v>7145</v>
      </c>
    </row>
    <row r="821" spans="1:2" x14ac:dyDescent="0.35">
      <c r="A821" s="92" t="s">
        <v>6705</v>
      </c>
      <c r="B821" s="92" t="s">
        <v>7145</v>
      </c>
    </row>
    <row r="822" spans="1:2" x14ac:dyDescent="0.35">
      <c r="A822" s="92" t="s">
        <v>6706</v>
      </c>
      <c r="B822" s="92" t="s">
        <v>7142</v>
      </c>
    </row>
    <row r="823" spans="1:2" x14ac:dyDescent="0.35">
      <c r="A823" s="92" t="s">
        <v>6707</v>
      </c>
      <c r="B823" s="92" t="s">
        <v>7142</v>
      </c>
    </row>
    <row r="824" spans="1:2" x14ac:dyDescent="0.35">
      <c r="A824" s="92" t="s">
        <v>6708</v>
      </c>
      <c r="B824" s="92" t="s">
        <v>7142</v>
      </c>
    </row>
    <row r="825" spans="1:2" x14ac:dyDescent="0.35">
      <c r="A825" s="92" t="s">
        <v>6709</v>
      </c>
      <c r="B825" s="92" t="s">
        <v>7142</v>
      </c>
    </row>
    <row r="826" spans="1:2" x14ac:dyDescent="0.35">
      <c r="A826" s="92" t="s">
        <v>6710</v>
      </c>
      <c r="B826" s="92" t="s">
        <v>7142</v>
      </c>
    </row>
    <row r="827" spans="1:2" x14ac:dyDescent="0.35">
      <c r="A827" s="92" t="s">
        <v>6711</v>
      </c>
      <c r="B827" s="92" t="s">
        <v>7142</v>
      </c>
    </row>
    <row r="828" spans="1:2" x14ac:dyDescent="0.35">
      <c r="A828" s="92" t="s">
        <v>6712</v>
      </c>
      <c r="B828" s="92" t="s">
        <v>7142</v>
      </c>
    </row>
    <row r="829" spans="1:2" x14ac:dyDescent="0.35">
      <c r="A829" s="92" t="s">
        <v>6713</v>
      </c>
      <c r="B829" s="92" t="s">
        <v>7142</v>
      </c>
    </row>
    <row r="830" spans="1:2" x14ac:dyDescent="0.35">
      <c r="A830" s="92" t="s">
        <v>6714</v>
      </c>
      <c r="B830" s="92" t="s">
        <v>7142</v>
      </c>
    </row>
    <row r="831" spans="1:2" x14ac:dyDescent="0.35">
      <c r="A831" s="92" t="s">
        <v>6715</v>
      </c>
      <c r="B831" s="92" t="s">
        <v>7142</v>
      </c>
    </row>
    <row r="832" spans="1:2" x14ac:dyDescent="0.35">
      <c r="A832" s="92" t="s">
        <v>6716</v>
      </c>
      <c r="B832" s="92" t="s">
        <v>7142</v>
      </c>
    </row>
    <row r="833" spans="1:2" x14ac:dyDescent="0.35">
      <c r="A833" s="92" t="s">
        <v>6717</v>
      </c>
      <c r="B833" s="92" t="s">
        <v>7142</v>
      </c>
    </row>
    <row r="834" spans="1:2" x14ac:dyDescent="0.35">
      <c r="A834" s="92" t="s">
        <v>6718</v>
      </c>
      <c r="B834" s="92" t="s">
        <v>7142</v>
      </c>
    </row>
    <row r="835" spans="1:2" x14ac:dyDescent="0.35">
      <c r="A835" s="92" t="s">
        <v>6719</v>
      </c>
      <c r="B835" s="92" t="s">
        <v>7142</v>
      </c>
    </row>
    <row r="836" spans="1:2" x14ac:dyDescent="0.35">
      <c r="A836" s="92" t="s">
        <v>6720</v>
      </c>
      <c r="B836" s="92" t="s">
        <v>7142</v>
      </c>
    </row>
    <row r="837" spans="1:2" x14ac:dyDescent="0.35">
      <c r="A837" s="92" t="s">
        <v>6721</v>
      </c>
      <c r="B837" s="92" t="s">
        <v>7142</v>
      </c>
    </row>
    <row r="838" spans="1:2" x14ac:dyDescent="0.35">
      <c r="A838" s="92" t="s">
        <v>6722</v>
      </c>
      <c r="B838" s="92" t="s">
        <v>7142</v>
      </c>
    </row>
    <row r="839" spans="1:2" x14ac:dyDescent="0.35">
      <c r="A839" s="92" t="s">
        <v>6723</v>
      </c>
      <c r="B839" s="92" t="s">
        <v>7145</v>
      </c>
    </row>
    <row r="840" spans="1:2" x14ac:dyDescent="0.35">
      <c r="A840" s="92" t="s">
        <v>6724</v>
      </c>
      <c r="B840" s="92" t="s">
        <v>7145</v>
      </c>
    </row>
    <row r="841" spans="1:2" x14ac:dyDescent="0.35">
      <c r="A841" s="92" t="s">
        <v>6725</v>
      </c>
      <c r="B841" s="92" t="s">
        <v>7145</v>
      </c>
    </row>
    <row r="842" spans="1:2" x14ac:dyDescent="0.35">
      <c r="A842" s="92" t="s">
        <v>6726</v>
      </c>
      <c r="B842" s="92" t="s">
        <v>7145</v>
      </c>
    </row>
    <row r="843" spans="1:2" x14ac:dyDescent="0.35">
      <c r="A843" s="92" t="s">
        <v>6727</v>
      </c>
      <c r="B843" s="92" t="s">
        <v>7145</v>
      </c>
    </row>
    <row r="844" spans="1:2" x14ac:dyDescent="0.35">
      <c r="A844" s="92" t="s">
        <v>6728</v>
      </c>
      <c r="B844" s="92" t="s">
        <v>7145</v>
      </c>
    </row>
    <row r="845" spans="1:2" x14ac:dyDescent="0.35">
      <c r="A845" s="92" t="s">
        <v>6729</v>
      </c>
      <c r="B845" s="92" t="s">
        <v>7145</v>
      </c>
    </row>
    <row r="846" spans="1:2" x14ac:dyDescent="0.35">
      <c r="A846" s="92" t="s">
        <v>6730</v>
      </c>
      <c r="B846" s="92" t="s">
        <v>7145</v>
      </c>
    </row>
    <row r="847" spans="1:2" x14ac:dyDescent="0.35">
      <c r="A847" s="92" t="s">
        <v>6731</v>
      </c>
      <c r="B847" s="92" t="s">
        <v>7145</v>
      </c>
    </row>
    <row r="848" spans="1:2" x14ac:dyDescent="0.35">
      <c r="A848" s="92" t="s">
        <v>6732</v>
      </c>
      <c r="B848" s="92" t="s">
        <v>7145</v>
      </c>
    </row>
    <row r="849" spans="1:2" x14ac:dyDescent="0.35">
      <c r="A849" s="92" t="s">
        <v>6733</v>
      </c>
      <c r="B849" s="92" t="s">
        <v>7145</v>
      </c>
    </row>
    <row r="850" spans="1:2" x14ac:dyDescent="0.35">
      <c r="A850" s="92" t="s">
        <v>6734</v>
      </c>
      <c r="B850" s="92" t="s">
        <v>7145</v>
      </c>
    </row>
    <row r="851" spans="1:2" x14ac:dyDescent="0.35">
      <c r="A851" s="92" t="s">
        <v>6735</v>
      </c>
      <c r="B851" s="92" t="s">
        <v>7145</v>
      </c>
    </row>
    <row r="852" spans="1:2" x14ac:dyDescent="0.35">
      <c r="A852" s="92" t="s">
        <v>6736</v>
      </c>
      <c r="B852" s="92" t="s">
        <v>7145</v>
      </c>
    </row>
    <row r="853" spans="1:2" x14ac:dyDescent="0.35">
      <c r="A853" s="92" t="s">
        <v>6737</v>
      </c>
      <c r="B853" s="92" t="s">
        <v>7145</v>
      </c>
    </row>
    <row r="854" spans="1:2" x14ac:dyDescent="0.35">
      <c r="A854" s="92" t="s">
        <v>6738</v>
      </c>
      <c r="B854" s="92" t="s">
        <v>7145</v>
      </c>
    </row>
    <row r="855" spans="1:2" x14ac:dyDescent="0.35">
      <c r="A855" s="92" t="s">
        <v>6739</v>
      </c>
      <c r="B855" s="92" t="s">
        <v>7145</v>
      </c>
    </row>
    <row r="856" spans="1:2" x14ac:dyDescent="0.35">
      <c r="A856" s="92" t="s">
        <v>6740</v>
      </c>
      <c r="B856" s="92" t="s">
        <v>7145</v>
      </c>
    </row>
    <row r="857" spans="1:2" x14ac:dyDescent="0.35">
      <c r="A857" s="92" t="s">
        <v>6741</v>
      </c>
      <c r="B857" s="92" t="s">
        <v>7145</v>
      </c>
    </row>
    <row r="858" spans="1:2" x14ac:dyDescent="0.35">
      <c r="A858" s="92" t="s">
        <v>6742</v>
      </c>
      <c r="B858" s="92" t="s">
        <v>7145</v>
      </c>
    </row>
    <row r="859" spans="1:2" x14ac:dyDescent="0.35">
      <c r="A859" s="92" t="s">
        <v>6743</v>
      </c>
      <c r="B859" s="92" t="s">
        <v>7145</v>
      </c>
    </row>
    <row r="860" spans="1:2" x14ac:dyDescent="0.35">
      <c r="A860" s="92" t="s">
        <v>6744</v>
      </c>
      <c r="B860" s="92" t="s">
        <v>7145</v>
      </c>
    </row>
    <row r="861" spans="1:2" x14ac:dyDescent="0.35">
      <c r="A861" s="92" t="s">
        <v>6745</v>
      </c>
      <c r="B861" s="92" t="s">
        <v>7145</v>
      </c>
    </row>
    <row r="862" spans="1:2" x14ac:dyDescent="0.35">
      <c r="A862" s="92" t="s">
        <v>6746</v>
      </c>
      <c r="B862" s="92" t="s">
        <v>7145</v>
      </c>
    </row>
    <row r="863" spans="1:2" x14ac:dyDescent="0.35">
      <c r="A863" s="92" t="s">
        <v>6747</v>
      </c>
      <c r="B863" s="92" t="s">
        <v>7145</v>
      </c>
    </row>
    <row r="864" spans="1:2" x14ac:dyDescent="0.35">
      <c r="A864" s="92" t="s">
        <v>6748</v>
      </c>
      <c r="B864" s="92" t="s">
        <v>7145</v>
      </c>
    </row>
    <row r="865" spans="1:2" x14ac:dyDescent="0.35">
      <c r="A865" s="92" t="s">
        <v>6749</v>
      </c>
      <c r="B865" s="92" t="s">
        <v>7145</v>
      </c>
    </row>
    <row r="866" spans="1:2" x14ac:dyDescent="0.35">
      <c r="A866" s="92" t="s">
        <v>6750</v>
      </c>
      <c r="B866" s="92" t="s">
        <v>7145</v>
      </c>
    </row>
    <row r="867" spans="1:2" x14ac:dyDescent="0.35">
      <c r="A867" s="92" t="s">
        <v>6751</v>
      </c>
      <c r="B867" s="92" t="s">
        <v>7145</v>
      </c>
    </row>
    <row r="868" spans="1:2" x14ac:dyDescent="0.35">
      <c r="A868" s="92" t="s">
        <v>6752</v>
      </c>
      <c r="B868" s="92" t="s">
        <v>7145</v>
      </c>
    </row>
    <row r="869" spans="1:2" x14ac:dyDescent="0.35">
      <c r="A869" s="92" t="s">
        <v>6753</v>
      </c>
      <c r="B869" s="92" t="s">
        <v>7145</v>
      </c>
    </row>
    <row r="870" spans="1:2" x14ac:dyDescent="0.35">
      <c r="A870" s="92" t="s">
        <v>6754</v>
      </c>
      <c r="B870" s="92" t="s">
        <v>7145</v>
      </c>
    </row>
    <row r="871" spans="1:2" x14ac:dyDescent="0.35">
      <c r="A871" s="92" t="s">
        <v>6755</v>
      </c>
      <c r="B871" s="92" t="s">
        <v>7145</v>
      </c>
    </row>
    <row r="872" spans="1:2" x14ac:dyDescent="0.35">
      <c r="A872" s="92" t="s">
        <v>6756</v>
      </c>
      <c r="B872" s="92" t="s">
        <v>7145</v>
      </c>
    </row>
    <row r="873" spans="1:2" x14ac:dyDescent="0.35">
      <c r="A873" s="92" t="s">
        <v>6757</v>
      </c>
      <c r="B873" s="92" t="s">
        <v>7145</v>
      </c>
    </row>
    <row r="874" spans="1:2" x14ac:dyDescent="0.35">
      <c r="A874" s="92" t="s">
        <v>6758</v>
      </c>
      <c r="B874" s="92" t="s">
        <v>7145</v>
      </c>
    </row>
    <row r="875" spans="1:2" x14ac:dyDescent="0.35">
      <c r="A875" s="92" t="s">
        <v>6759</v>
      </c>
      <c r="B875" s="92" t="s">
        <v>7145</v>
      </c>
    </row>
    <row r="876" spans="1:2" x14ac:dyDescent="0.35">
      <c r="A876" s="92" t="s">
        <v>6760</v>
      </c>
      <c r="B876" s="92" t="s">
        <v>7145</v>
      </c>
    </row>
    <row r="877" spans="1:2" x14ac:dyDescent="0.35">
      <c r="A877" s="92" t="s">
        <v>6761</v>
      </c>
      <c r="B877" s="92" t="s">
        <v>7145</v>
      </c>
    </row>
    <row r="878" spans="1:2" x14ac:dyDescent="0.35">
      <c r="A878" s="92" t="s">
        <v>6762</v>
      </c>
      <c r="B878" s="92" t="s">
        <v>7145</v>
      </c>
    </row>
    <row r="879" spans="1:2" x14ac:dyDescent="0.35">
      <c r="A879" s="92" t="s">
        <v>6763</v>
      </c>
      <c r="B879" s="92" t="s">
        <v>7145</v>
      </c>
    </row>
    <row r="880" spans="1:2" x14ac:dyDescent="0.35">
      <c r="A880" s="92" t="s">
        <v>6764</v>
      </c>
      <c r="B880" s="92" t="s">
        <v>7145</v>
      </c>
    </row>
    <row r="881" spans="1:2" x14ac:dyDescent="0.35">
      <c r="A881" s="92" t="s">
        <v>6765</v>
      </c>
      <c r="B881" s="92" t="s">
        <v>7145</v>
      </c>
    </row>
    <row r="882" spans="1:2" x14ac:dyDescent="0.35">
      <c r="A882" s="92" t="s">
        <v>6766</v>
      </c>
      <c r="B882" s="92" t="s">
        <v>7145</v>
      </c>
    </row>
    <row r="883" spans="1:2" x14ac:dyDescent="0.35">
      <c r="A883" s="92" t="s">
        <v>6767</v>
      </c>
      <c r="B883" s="92" t="s">
        <v>7145</v>
      </c>
    </row>
    <row r="884" spans="1:2" x14ac:dyDescent="0.35">
      <c r="A884" s="92" t="s">
        <v>6768</v>
      </c>
      <c r="B884" s="92" t="s">
        <v>7145</v>
      </c>
    </row>
    <row r="885" spans="1:2" x14ac:dyDescent="0.35">
      <c r="A885" s="92" t="s">
        <v>6769</v>
      </c>
      <c r="B885" s="92" t="s">
        <v>7145</v>
      </c>
    </row>
    <row r="886" spans="1:2" x14ac:dyDescent="0.35">
      <c r="A886" s="92" t="s">
        <v>6770</v>
      </c>
      <c r="B886" s="92" t="s">
        <v>7145</v>
      </c>
    </row>
    <row r="887" spans="1:2" x14ac:dyDescent="0.35">
      <c r="A887" s="92" t="s">
        <v>6771</v>
      </c>
      <c r="B887" s="92" t="s">
        <v>7145</v>
      </c>
    </row>
    <row r="888" spans="1:2" x14ac:dyDescent="0.35">
      <c r="A888" s="92" t="s">
        <v>6772</v>
      </c>
      <c r="B888" s="92" t="s">
        <v>7145</v>
      </c>
    </row>
    <row r="889" spans="1:2" x14ac:dyDescent="0.35">
      <c r="A889" s="92" t="s">
        <v>6773</v>
      </c>
      <c r="B889" s="92" t="s">
        <v>7145</v>
      </c>
    </row>
    <row r="890" spans="1:2" x14ac:dyDescent="0.35">
      <c r="A890" s="92" t="s">
        <v>6774</v>
      </c>
      <c r="B890" s="92" t="s">
        <v>7145</v>
      </c>
    </row>
    <row r="891" spans="1:2" x14ac:dyDescent="0.35">
      <c r="A891" s="92" t="s">
        <v>6775</v>
      </c>
      <c r="B891" s="92" t="s">
        <v>7145</v>
      </c>
    </row>
    <row r="892" spans="1:2" x14ac:dyDescent="0.35">
      <c r="A892" s="92" t="s">
        <v>6776</v>
      </c>
      <c r="B892" s="92" t="s">
        <v>7145</v>
      </c>
    </row>
    <row r="893" spans="1:2" x14ac:dyDescent="0.35">
      <c r="A893" s="92" t="s">
        <v>6777</v>
      </c>
      <c r="B893" s="92" t="s">
        <v>7145</v>
      </c>
    </row>
    <row r="894" spans="1:2" x14ac:dyDescent="0.35">
      <c r="A894" s="92" t="s">
        <v>6778</v>
      </c>
      <c r="B894" s="92" t="s">
        <v>7145</v>
      </c>
    </row>
    <row r="895" spans="1:2" x14ac:dyDescent="0.35">
      <c r="A895" s="92" t="s">
        <v>6779</v>
      </c>
      <c r="B895" s="92" t="s">
        <v>7145</v>
      </c>
    </row>
    <row r="896" spans="1:2" x14ac:dyDescent="0.35">
      <c r="A896" s="92" t="s">
        <v>6780</v>
      </c>
      <c r="B896" s="92" t="s">
        <v>7145</v>
      </c>
    </row>
    <row r="897" spans="1:2" x14ac:dyDescent="0.35">
      <c r="A897" s="92" t="s">
        <v>6781</v>
      </c>
      <c r="B897" s="92" t="s">
        <v>7145</v>
      </c>
    </row>
    <row r="898" spans="1:2" x14ac:dyDescent="0.35">
      <c r="A898" s="92" t="s">
        <v>6782</v>
      </c>
      <c r="B898" s="92" t="s">
        <v>7145</v>
      </c>
    </row>
    <row r="899" spans="1:2" x14ac:dyDescent="0.35">
      <c r="A899" s="92" t="s">
        <v>6783</v>
      </c>
      <c r="B899" s="92" t="s">
        <v>7145</v>
      </c>
    </row>
    <row r="900" spans="1:2" x14ac:dyDescent="0.35">
      <c r="A900" s="92" t="s">
        <v>6784</v>
      </c>
      <c r="B900" s="92" t="s">
        <v>7145</v>
      </c>
    </row>
    <row r="901" spans="1:2" x14ac:dyDescent="0.35">
      <c r="A901" s="92" t="s">
        <v>6785</v>
      </c>
      <c r="B901" s="92" t="s">
        <v>7145</v>
      </c>
    </row>
    <row r="902" spans="1:2" x14ac:dyDescent="0.35">
      <c r="A902" s="92" t="s">
        <v>6786</v>
      </c>
      <c r="B902" s="92" t="s">
        <v>7145</v>
      </c>
    </row>
    <row r="903" spans="1:2" x14ac:dyDescent="0.35">
      <c r="A903" s="92" t="s">
        <v>6787</v>
      </c>
      <c r="B903" s="92" t="s">
        <v>7145</v>
      </c>
    </row>
    <row r="904" spans="1:2" x14ac:dyDescent="0.35">
      <c r="A904" s="92" t="s">
        <v>6788</v>
      </c>
      <c r="B904" s="92" t="s">
        <v>7145</v>
      </c>
    </row>
    <row r="905" spans="1:2" x14ac:dyDescent="0.35">
      <c r="A905" s="92" t="s">
        <v>6789</v>
      </c>
      <c r="B905" s="92" t="s">
        <v>7145</v>
      </c>
    </row>
    <row r="906" spans="1:2" x14ac:dyDescent="0.35">
      <c r="A906" s="92" t="s">
        <v>6790</v>
      </c>
      <c r="B906" s="92" t="s">
        <v>7145</v>
      </c>
    </row>
    <row r="907" spans="1:2" x14ac:dyDescent="0.35">
      <c r="A907" s="92" t="s">
        <v>6791</v>
      </c>
      <c r="B907" s="92" t="s">
        <v>7145</v>
      </c>
    </row>
    <row r="908" spans="1:2" x14ac:dyDescent="0.35">
      <c r="A908" s="92" t="s">
        <v>6792</v>
      </c>
      <c r="B908" s="92" t="s">
        <v>7145</v>
      </c>
    </row>
    <row r="909" spans="1:2" x14ac:dyDescent="0.35">
      <c r="A909" s="92" t="s">
        <v>6793</v>
      </c>
      <c r="B909" s="92" t="s">
        <v>7145</v>
      </c>
    </row>
    <row r="910" spans="1:2" x14ac:dyDescent="0.35">
      <c r="A910" s="92" t="s">
        <v>6794</v>
      </c>
      <c r="B910" s="92" t="s">
        <v>7145</v>
      </c>
    </row>
    <row r="911" spans="1:2" x14ac:dyDescent="0.35">
      <c r="A911" s="92" t="s">
        <v>6795</v>
      </c>
      <c r="B911" s="92" t="s">
        <v>7145</v>
      </c>
    </row>
    <row r="912" spans="1:2" x14ac:dyDescent="0.35">
      <c r="A912" s="92" t="s">
        <v>6796</v>
      </c>
      <c r="B912" s="92" t="s">
        <v>7145</v>
      </c>
    </row>
    <row r="913" spans="1:2" x14ac:dyDescent="0.35">
      <c r="A913" s="92" t="s">
        <v>6797</v>
      </c>
      <c r="B913" s="92" t="s">
        <v>7145</v>
      </c>
    </row>
    <row r="914" spans="1:2" x14ac:dyDescent="0.35">
      <c r="A914" s="92" t="s">
        <v>6798</v>
      </c>
      <c r="B914" s="92" t="s">
        <v>7145</v>
      </c>
    </row>
    <row r="915" spans="1:2" x14ac:dyDescent="0.35">
      <c r="A915" s="92" t="s">
        <v>6799</v>
      </c>
      <c r="B915" s="92" t="s">
        <v>7145</v>
      </c>
    </row>
    <row r="916" spans="1:2" x14ac:dyDescent="0.35">
      <c r="A916" s="92" t="s">
        <v>6800</v>
      </c>
      <c r="B916" s="92" t="s">
        <v>7145</v>
      </c>
    </row>
    <row r="917" spans="1:2" x14ac:dyDescent="0.35">
      <c r="A917" s="92" t="s">
        <v>6801</v>
      </c>
      <c r="B917" s="92" t="s">
        <v>7145</v>
      </c>
    </row>
    <row r="918" spans="1:2" x14ac:dyDescent="0.35">
      <c r="A918" s="92" t="s">
        <v>6802</v>
      </c>
      <c r="B918" s="92" t="s">
        <v>7145</v>
      </c>
    </row>
    <row r="919" spans="1:2" x14ac:dyDescent="0.35">
      <c r="A919" s="92" t="s">
        <v>6803</v>
      </c>
      <c r="B919" s="92" t="s">
        <v>7145</v>
      </c>
    </row>
    <row r="920" spans="1:2" x14ac:dyDescent="0.35">
      <c r="A920" s="92" t="s">
        <v>6804</v>
      </c>
      <c r="B920" s="92" t="s">
        <v>7142</v>
      </c>
    </row>
    <row r="921" spans="1:2" x14ac:dyDescent="0.35">
      <c r="A921" s="92" t="s">
        <v>6805</v>
      </c>
      <c r="B921" s="92" t="s">
        <v>7142</v>
      </c>
    </row>
    <row r="922" spans="1:2" x14ac:dyDescent="0.35">
      <c r="A922" s="92" t="s">
        <v>6806</v>
      </c>
      <c r="B922" s="92" t="s">
        <v>7142</v>
      </c>
    </row>
    <row r="923" spans="1:2" x14ac:dyDescent="0.35">
      <c r="A923" s="92" t="s">
        <v>6807</v>
      </c>
      <c r="B923" s="92" t="s">
        <v>7142</v>
      </c>
    </row>
    <row r="924" spans="1:2" x14ac:dyDescent="0.35">
      <c r="A924" s="92" t="s">
        <v>6808</v>
      </c>
      <c r="B924" s="92" t="s">
        <v>7142</v>
      </c>
    </row>
    <row r="925" spans="1:2" x14ac:dyDescent="0.35">
      <c r="A925" s="92" t="s">
        <v>6809</v>
      </c>
      <c r="B925" s="92" t="s">
        <v>7142</v>
      </c>
    </row>
    <row r="926" spans="1:2" x14ac:dyDescent="0.35">
      <c r="A926" s="92" t="s">
        <v>6810</v>
      </c>
      <c r="B926" s="92" t="s">
        <v>7142</v>
      </c>
    </row>
    <row r="927" spans="1:2" x14ac:dyDescent="0.35">
      <c r="A927" s="92" t="s">
        <v>6811</v>
      </c>
      <c r="B927" s="92" t="s">
        <v>7142</v>
      </c>
    </row>
    <row r="928" spans="1:2" x14ac:dyDescent="0.35">
      <c r="A928" s="92" t="s">
        <v>6812</v>
      </c>
      <c r="B928" s="92" t="s">
        <v>7142</v>
      </c>
    </row>
    <row r="929" spans="1:2" x14ac:dyDescent="0.35">
      <c r="A929" s="92" t="s">
        <v>6813</v>
      </c>
      <c r="B929" s="92" t="s">
        <v>7142</v>
      </c>
    </row>
    <row r="930" spans="1:2" x14ac:dyDescent="0.35">
      <c r="A930" s="92" t="s">
        <v>6814</v>
      </c>
      <c r="B930" s="92" t="s">
        <v>7142</v>
      </c>
    </row>
    <row r="931" spans="1:2" x14ac:dyDescent="0.35">
      <c r="A931" s="92" t="s">
        <v>6815</v>
      </c>
      <c r="B931" s="92" t="s">
        <v>7142</v>
      </c>
    </row>
    <row r="932" spans="1:2" x14ac:dyDescent="0.35">
      <c r="A932" s="92" t="s">
        <v>6816</v>
      </c>
      <c r="B932" s="92" t="s">
        <v>7142</v>
      </c>
    </row>
    <row r="933" spans="1:2" x14ac:dyDescent="0.35">
      <c r="A933" s="92" t="s">
        <v>6817</v>
      </c>
      <c r="B933" s="92" t="s">
        <v>7142</v>
      </c>
    </row>
    <row r="934" spans="1:2" x14ac:dyDescent="0.35">
      <c r="A934" s="92" t="s">
        <v>6818</v>
      </c>
      <c r="B934" s="92" t="s">
        <v>7142</v>
      </c>
    </row>
    <row r="935" spans="1:2" x14ac:dyDescent="0.35">
      <c r="A935" s="92" t="s">
        <v>6819</v>
      </c>
      <c r="B935" s="92" t="s">
        <v>7142</v>
      </c>
    </row>
    <row r="936" spans="1:2" x14ac:dyDescent="0.35">
      <c r="A936" s="92" t="s">
        <v>6820</v>
      </c>
      <c r="B936" s="92" t="s">
        <v>7142</v>
      </c>
    </row>
    <row r="937" spans="1:2" x14ac:dyDescent="0.35">
      <c r="A937" s="92" t="s">
        <v>6821</v>
      </c>
      <c r="B937" s="92" t="s">
        <v>7145</v>
      </c>
    </row>
    <row r="938" spans="1:2" x14ac:dyDescent="0.35">
      <c r="A938" s="92" t="s">
        <v>6822</v>
      </c>
      <c r="B938" s="92" t="s">
        <v>7145</v>
      </c>
    </row>
    <row r="939" spans="1:2" x14ac:dyDescent="0.35">
      <c r="A939" s="92" t="s">
        <v>6823</v>
      </c>
      <c r="B939" s="92" t="s">
        <v>7145</v>
      </c>
    </row>
    <row r="940" spans="1:2" x14ac:dyDescent="0.35">
      <c r="A940" s="92" t="s">
        <v>6824</v>
      </c>
      <c r="B940" s="92" t="s">
        <v>7145</v>
      </c>
    </row>
    <row r="941" spans="1:2" x14ac:dyDescent="0.35">
      <c r="A941" s="92" t="s">
        <v>6825</v>
      </c>
      <c r="B941" s="92" t="s">
        <v>7145</v>
      </c>
    </row>
    <row r="942" spans="1:2" x14ac:dyDescent="0.35">
      <c r="A942" s="92" t="s">
        <v>6826</v>
      </c>
      <c r="B942" s="92" t="s">
        <v>7145</v>
      </c>
    </row>
    <row r="943" spans="1:2" x14ac:dyDescent="0.35">
      <c r="A943" s="92" t="s">
        <v>6827</v>
      </c>
      <c r="B943" s="92" t="s">
        <v>7145</v>
      </c>
    </row>
    <row r="944" spans="1:2" x14ac:dyDescent="0.35">
      <c r="A944" s="92" t="s">
        <v>6828</v>
      </c>
      <c r="B944" s="92" t="s">
        <v>7145</v>
      </c>
    </row>
    <row r="945" spans="1:2" x14ac:dyDescent="0.35">
      <c r="A945" s="92" t="s">
        <v>6829</v>
      </c>
      <c r="B945" s="92" t="s">
        <v>7145</v>
      </c>
    </row>
    <row r="946" spans="1:2" x14ac:dyDescent="0.35">
      <c r="A946" s="92" t="s">
        <v>6830</v>
      </c>
      <c r="B946" s="92" t="s">
        <v>7145</v>
      </c>
    </row>
    <row r="947" spans="1:2" x14ac:dyDescent="0.35">
      <c r="A947" s="92" t="s">
        <v>6831</v>
      </c>
      <c r="B947" s="92" t="s">
        <v>7145</v>
      </c>
    </row>
    <row r="948" spans="1:2" x14ac:dyDescent="0.35">
      <c r="A948" s="92" t="s">
        <v>6832</v>
      </c>
      <c r="B948" s="92" t="s">
        <v>7145</v>
      </c>
    </row>
    <row r="949" spans="1:2" x14ac:dyDescent="0.35">
      <c r="A949" s="92" t="s">
        <v>6833</v>
      </c>
      <c r="B949" s="92" t="s">
        <v>7145</v>
      </c>
    </row>
    <row r="950" spans="1:2" x14ac:dyDescent="0.35">
      <c r="A950" s="92" t="s">
        <v>6834</v>
      </c>
      <c r="B950" s="92" t="s">
        <v>7145</v>
      </c>
    </row>
    <row r="951" spans="1:2" x14ac:dyDescent="0.35">
      <c r="A951" s="92" t="s">
        <v>6835</v>
      </c>
      <c r="B951" s="92" t="s">
        <v>7145</v>
      </c>
    </row>
    <row r="952" spans="1:2" x14ac:dyDescent="0.35">
      <c r="A952" s="92" t="s">
        <v>6836</v>
      </c>
      <c r="B952" s="92" t="s">
        <v>7145</v>
      </c>
    </row>
    <row r="953" spans="1:2" x14ac:dyDescent="0.35">
      <c r="A953" s="92" t="s">
        <v>6837</v>
      </c>
      <c r="B953" s="92" t="s">
        <v>7145</v>
      </c>
    </row>
    <row r="954" spans="1:2" x14ac:dyDescent="0.35">
      <c r="A954" s="92" t="s">
        <v>6838</v>
      </c>
      <c r="B954" s="92" t="s">
        <v>7145</v>
      </c>
    </row>
    <row r="955" spans="1:2" x14ac:dyDescent="0.35">
      <c r="A955" s="92" t="s">
        <v>6839</v>
      </c>
      <c r="B955" s="92" t="s">
        <v>7145</v>
      </c>
    </row>
    <row r="956" spans="1:2" x14ac:dyDescent="0.35">
      <c r="A956" s="92" t="s">
        <v>6840</v>
      </c>
      <c r="B956" s="92" t="s">
        <v>7145</v>
      </c>
    </row>
    <row r="957" spans="1:2" x14ac:dyDescent="0.35">
      <c r="A957" s="92" t="s">
        <v>6841</v>
      </c>
      <c r="B957" s="92" t="s">
        <v>7145</v>
      </c>
    </row>
    <row r="958" spans="1:2" x14ac:dyDescent="0.35">
      <c r="A958" s="92" t="s">
        <v>6842</v>
      </c>
      <c r="B958" s="92" t="s">
        <v>7145</v>
      </c>
    </row>
    <row r="959" spans="1:2" x14ac:dyDescent="0.35">
      <c r="A959" s="92" t="s">
        <v>6843</v>
      </c>
      <c r="B959" s="92" t="s">
        <v>7143</v>
      </c>
    </row>
    <row r="960" spans="1:2" x14ac:dyDescent="0.35">
      <c r="A960" s="92" t="s">
        <v>6844</v>
      </c>
      <c r="B960" s="92" t="s">
        <v>7143</v>
      </c>
    </row>
    <row r="961" spans="1:2" x14ac:dyDescent="0.35">
      <c r="A961" s="92" t="s">
        <v>6845</v>
      </c>
      <c r="B961" s="92" t="s">
        <v>7143</v>
      </c>
    </row>
    <row r="962" spans="1:2" x14ac:dyDescent="0.35">
      <c r="A962" s="92" t="s">
        <v>6846</v>
      </c>
      <c r="B962" s="92" t="s">
        <v>7143</v>
      </c>
    </row>
    <row r="963" spans="1:2" x14ac:dyDescent="0.35">
      <c r="A963" s="92" t="s">
        <v>6847</v>
      </c>
      <c r="B963" s="92" t="s">
        <v>7143</v>
      </c>
    </row>
    <row r="964" spans="1:2" x14ac:dyDescent="0.35">
      <c r="A964" s="92" t="s">
        <v>6848</v>
      </c>
      <c r="B964" s="92" t="s">
        <v>7142</v>
      </c>
    </row>
    <row r="965" spans="1:2" x14ac:dyDescent="0.35">
      <c r="A965" s="92" t="s">
        <v>6849</v>
      </c>
      <c r="B965" s="92" t="s">
        <v>7142</v>
      </c>
    </row>
    <row r="966" spans="1:2" x14ac:dyDescent="0.35">
      <c r="A966" s="92" t="s">
        <v>6850</v>
      </c>
      <c r="B966" s="92" t="s">
        <v>7145</v>
      </c>
    </row>
    <row r="967" spans="1:2" x14ac:dyDescent="0.35">
      <c r="A967" s="92" t="s">
        <v>6851</v>
      </c>
      <c r="B967" s="92" t="s">
        <v>7144</v>
      </c>
    </row>
    <row r="968" spans="1:2" x14ac:dyDescent="0.35">
      <c r="A968" s="92" t="s">
        <v>6852</v>
      </c>
      <c r="B968" s="92" t="s">
        <v>7142</v>
      </c>
    </row>
    <row r="969" spans="1:2" x14ac:dyDescent="0.35">
      <c r="A969" s="92" t="s">
        <v>6853</v>
      </c>
      <c r="B969" s="92" t="s">
        <v>7143</v>
      </c>
    </row>
    <row r="970" spans="1:2" x14ac:dyDescent="0.35">
      <c r="A970" s="92" t="s">
        <v>6854</v>
      </c>
      <c r="B970" s="92" t="s">
        <v>7143</v>
      </c>
    </row>
    <row r="971" spans="1:2" x14ac:dyDescent="0.35">
      <c r="A971" s="92" t="s">
        <v>6855</v>
      </c>
      <c r="B971" s="92" t="s">
        <v>7143</v>
      </c>
    </row>
    <row r="972" spans="1:2" x14ac:dyDescent="0.35">
      <c r="A972" s="92" t="s">
        <v>6856</v>
      </c>
      <c r="B972" s="92" t="s">
        <v>7143</v>
      </c>
    </row>
    <row r="973" spans="1:2" x14ac:dyDescent="0.35">
      <c r="A973" s="92" t="s">
        <v>6857</v>
      </c>
      <c r="B973" s="92" t="s">
        <v>7143</v>
      </c>
    </row>
    <row r="974" spans="1:2" x14ac:dyDescent="0.35">
      <c r="A974" s="92" t="s">
        <v>6858</v>
      </c>
      <c r="B974" s="92" t="s">
        <v>7142</v>
      </c>
    </row>
    <row r="975" spans="1:2" x14ac:dyDescent="0.35">
      <c r="A975" s="92" t="s">
        <v>6859</v>
      </c>
      <c r="B975" s="92" t="s">
        <v>7142</v>
      </c>
    </row>
    <row r="976" spans="1:2" x14ac:dyDescent="0.35">
      <c r="A976" s="92" t="s">
        <v>6860</v>
      </c>
      <c r="B976" s="92" t="s">
        <v>7142</v>
      </c>
    </row>
    <row r="977" spans="1:2" x14ac:dyDescent="0.35">
      <c r="A977" s="92" t="s">
        <v>6861</v>
      </c>
      <c r="B977" s="92" t="s">
        <v>7142</v>
      </c>
    </row>
    <row r="978" spans="1:2" x14ac:dyDescent="0.35">
      <c r="A978" s="92" t="s">
        <v>6862</v>
      </c>
      <c r="B978" s="92" t="s">
        <v>7142</v>
      </c>
    </row>
    <row r="979" spans="1:2" x14ac:dyDescent="0.35">
      <c r="A979" s="92" t="s">
        <v>6863</v>
      </c>
      <c r="B979" s="92" t="s">
        <v>7142</v>
      </c>
    </row>
    <row r="980" spans="1:2" x14ac:dyDescent="0.35">
      <c r="A980" s="92" t="s">
        <v>6864</v>
      </c>
      <c r="B980" s="92" t="s">
        <v>7142</v>
      </c>
    </row>
    <row r="981" spans="1:2" x14ac:dyDescent="0.35">
      <c r="A981" s="92" t="s">
        <v>6865</v>
      </c>
      <c r="B981" s="92" t="s">
        <v>7142</v>
      </c>
    </row>
    <row r="982" spans="1:2" x14ac:dyDescent="0.35">
      <c r="A982" s="92" t="s">
        <v>6866</v>
      </c>
      <c r="B982" s="92" t="s">
        <v>7142</v>
      </c>
    </row>
    <row r="983" spans="1:2" x14ac:dyDescent="0.35">
      <c r="A983" s="92" t="s">
        <v>6867</v>
      </c>
      <c r="B983" s="92" t="s">
        <v>7142</v>
      </c>
    </row>
    <row r="984" spans="1:2" x14ac:dyDescent="0.35">
      <c r="A984" s="92" t="s">
        <v>6868</v>
      </c>
      <c r="B984" s="92" t="s">
        <v>7142</v>
      </c>
    </row>
    <row r="985" spans="1:2" x14ac:dyDescent="0.35">
      <c r="A985" s="92" t="s">
        <v>6869</v>
      </c>
      <c r="B985" s="92" t="s">
        <v>7142</v>
      </c>
    </row>
    <row r="986" spans="1:2" x14ac:dyDescent="0.35">
      <c r="A986" s="92" t="s">
        <v>6870</v>
      </c>
      <c r="B986" s="92" t="s">
        <v>7142</v>
      </c>
    </row>
    <row r="987" spans="1:2" x14ac:dyDescent="0.35">
      <c r="A987" s="92" t="s">
        <v>6871</v>
      </c>
      <c r="B987" s="92" t="s">
        <v>7142</v>
      </c>
    </row>
    <row r="988" spans="1:2" x14ac:dyDescent="0.35">
      <c r="A988" s="92" t="s">
        <v>6872</v>
      </c>
      <c r="B988" s="92" t="s">
        <v>7145</v>
      </c>
    </row>
    <row r="989" spans="1:2" x14ac:dyDescent="0.35">
      <c r="A989" s="92" t="s">
        <v>6873</v>
      </c>
      <c r="B989" s="92" t="s">
        <v>7144</v>
      </c>
    </row>
    <row r="990" spans="1:2" x14ac:dyDescent="0.35">
      <c r="A990" s="92" t="s">
        <v>6874</v>
      </c>
      <c r="B990" s="92" t="s">
        <v>7145</v>
      </c>
    </row>
    <row r="991" spans="1:2" x14ac:dyDescent="0.35">
      <c r="A991" s="92" t="s">
        <v>6875</v>
      </c>
      <c r="B991" s="92" t="s">
        <v>7144</v>
      </c>
    </row>
    <row r="992" spans="1:2" x14ac:dyDescent="0.35">
      <c r="A992" s="92" t="s">
        <v>6876</v>
      </c>
      <c r="B992" s="92" t="s">
        <v>7145</v>
      </c>
    </row>
    <row r="993" spans="1:2" x14ac:dyDescent="0.35">
      <c r="A993" s="92" t="s">
        <v>6877</v>
      </c>
      <c r="B993" s="92" t="s">
        <v>7144</v>
      </c>
    </row>
    <row r="994" spans="1:2" x14ac:dyDescent="0.35">
      <c r="A994" s="92" t="s">
        <v>6878</v>
      </c>
      <c r="B994" s="92" t="s">
        <v>7145</v>
      </c>
    </row>
    <row r="995" spans="1:2" x14ac:dyDescent="0.35">
      <c r="A995" s="92" t="s">
        <v>6879</v>
      </c>
      <c r="B995" s="92" t="s">
        <v>7144</v>
      </c>
    </row>
    <row r="996" spans="1:2" x14ac:dyDescent="0.35">
      <c r="A996" s="92" t="s">
        <v>6880</v>
      </c>
      <c r="B996" s="92" t="s">
        <v>7145</v>
      </c>
    </row>
    <row r="997" spans="1:2" x14ac:dyDescent="0.35">
      <c r="A997" s="92" t="s">
        <v>6881</v>
      </c>
      <c r="B997" s="92" t="s">
        <v>7144</v>
      </c>
    </row>
    <row r="998" spans="1:2" x14ac:dyDescent="0.35">
      <c r="A998" s="92" t="s">
        <v>6882</v>
      </c>
      <c r="B998" s="92" t="s">
        <v>7145</v>
      </c>
    </row>
    <row r="999" spans="1:2" x14ac:dyDescent="0.35">
      <c r="A999" s="92" t="s">
        <v>6883</v>
      </c>
      <c r="B999" s="92" t="s">
        <v>7144</v>
      </c>
    </row>
    <row r="1000" spans="1:2" x14ac:dyDescent="0.35">
      <c r="A1000" s="92" t="s">
        <v>6884</v>
      </c>
      <c r="B1000" s="92" t="s">
        <v>7145</v>
      </c>
    </row>
    <row r="1001" spans="1:2" x14ac:dyDescent="0.35">
      <c r="A1001" s="92" t="s">
        <v>6885</v>
      </c>
      <c r="B1001" s="92" t="s">
        <v>7144</v>
      </c>
    </row>
    <row r="1002" spans="1:2" x14ac:dyDescent="0.35">
      <c r="A1002" s="92" t="s">
        <v>6886</v>
      </c>
      <c r="B1002" s="92" t="s">
        <v>7145</v>
      </c>
    </row>
    <row r="1003" spans="1:2" x14ac:dyDescent="0.35">
      <c r="A1003" s="92" t="s">
        <v>6887</v>
      </c>
      <c r="B1003" s="92" t="s">
        <v>7144</v>
      </c>
    </row>
    <row r="1004" spans="1:2" x14ac:dyDescent="0.35">
      <c r="A1004" s="92" t="s">
        <v>6888</v>
      </c>
      <c r="B1004" s="92" t="s">
        <v>7145</v>
      </c>
    </row>
    <row r="1005" spans="1:2" x14ac:dyDescent="0.35">
      <c r="A1005" s="92" t="s">
        <v>6889</v>
      </c>
      <c r="B1005" s="92" t="s">
        <v>7144</v>
      </c>
    </row>
    <row r="1006" spans="1:2" x14ac:dyDescent="0.35">
      <c r="A1006" s="92" t="s">
        <v>6890</v>
      </c>
      <c r="B1006" s="92" t="s">
        <v>7145</v>
      </c>
    </row>
    <row r="1007" spans="1:2" x14ac:dyDescent="0.35">
      <c r="A1007" s="92" t="s">
        <v>6891</v>
      </c>
      <c r="B1007" s="92" t="s">
        <v>7144</v>
      </c>
    </row>
    <row r="1008" spans="1:2" x14ac:dyDescent="0.35">
      <c r="A1008" s="92" t="s">
        <v>6892</v>
      </c>
      <c r="B1008" s="92" t="s">
        <v>7142</v>
      </c>
    </row>
    <row r="1009" spans="1:2" x14ac:dyDescent="0.35">
      <c r="A1009" s="92" t="s">
        <v>6893</v>
      </c>
      <c r="B1009" s="92" t="s">
        <v>7145</v>
      </c>
    </row>
    <row r="1010" spans="1:2" x14ac:dyDescent="0.35">
      <c r="A1010" s="92" t="s">
        <v>6894</v>
      </c>
      <c r="B1010" s="92" t="s">
        <v>7145</v>
      </c>
    </row>
    <row r="1011" spans="1:2" x14ac:dyDescent="0.35">
      <c r="A1011" s="92" t="s">
        <v>6895</v>
      </c>
      <c r="B1011" s="92" t="s">
        <v>7145</v>
      </c>
    </row>
    <row r="1012" spans="1:2" x14ac:dyDescent="0.35">
      <c r="A1012" s="92" t="s">
        <v>6896</v>
      </c>
      <c r="B1012" s="92" t="s">
        <v>7145</v>
      </c>
    </row>
    <row r="1013" spans="1:2" x14ac:dyDescent="0.35">
      <c r="A1013" s="92" t="s">
        <v>6897</v>
      </c>
      <c r="B1013" s="92" t="s">
        <v>7145</v>
      </c>
    </row>
    <row r="1014" spans="1:2" x14ac:dyDescent="0.35">
      <c r="A1014" s="92" t="s">
        <v>6898</v>
      </c>
      <c r="B1014" s="92" t="s">
        <v>7145</v>
      </c>
    </row>
    <row r="1015" spans="1:2" x14ac:dyDescent="0.35">
      <c r="A1015" s="92" t="s">
        <v>6899</v>
      </c>
      <c r="B1015" s="92" t="s">
        <v>7145</v>
      </c>
    </row>
    <row r="1016" spans="1:2" x14ac:dyDescent="0.35">
      <c r="A1016" s="92" t="s">
        <v>6900</v>
      </c>
      <c r="B1016" s="92" t="s">
        <v>7145</v>
      </c>
    </row>
    <row r="1017" spans="1:2" x14ac:dyDescent="0.35">
      <c r="A1017" s="92" t="s">
        <v>6901</v>
      </c>
      <c r="B1017" s="92" t="s">
        <v>7145</v>
      </c>
    </row>
    <row r="1018" spans="1:2" x14ac:dyDescent="0.35">
      <c r="A1018" s="92" t="s">
        <v>6902</v>
      </c>
      <c r="B1018" s="92" t="s">
        <v>7145</v>
      </c>
    </row>
    <row r="1019" spans="1:2" x14ac:dyDescent="0.35">
      <c r="A1019" s="92" t="s">
        <v>6903</v>
      </c>
      <c r="B1019" s="92" t="s">
        <v>7145</v>
      </c>
    </row>
    <row r="1020" spans="1:2" x14ac:dyDescent="0.35">
      <c r="A1020" s="92" t="s">
        <v>6904</v>
      </c>
      <c r="B1020" s="92" t="s">
        <v>7145</v>
      </c>
    </row>
    <row r="1021" spans="1:2" x14ac:dyDescent="0.35">
      <c r="A1021" s="92" t="s">
        <v>6905</v>
      </c>
      <c r="B1021" s="92" t="s">
        <v>7145</v>
      </c>
    </row>
    <row r="1022" spans="1:2" x14ac:dyDescent="0.35">
      <c r="A1022" s="92" t="s">
        <v>6906</v>
      </c>
      <c r="B1022" s="92" t="s">
        <v>7145</v>
      </c>
    </row>
    <row r="1023" spans="1:2" x14ac:dyDescent="0.35">
      <c r="A1023" s="92" t="s">
        <v>6907</v>
      </c>
      <c r="B1023" s="92" t="s">
        <v>7145</v>
      </c>
    </row>
    <row r="1024" spans="1:2" x14ac:dyDescent="0.35">
      <c r="A1024" s="92" t="s">
        <v>6908</v>
      </c>
      <c r="B1024" s="92" t="s">
        <v>7145</v>
      </c>
    </row>
    <row r="1025" spans="1:2" x14ac:dyDescent="0.35">
      <c r="A1025" s="92" t="s">
        <v>6909</v>
      </c>
      <c r="B1025" s="92" t="s">
        <v>7145</v>
      </c>
    </row>
    <row r="1026" spans="1:2" x14ac:dyDescent="0.35">
      <c r="A1026" s="92" t="s">
        <v>6910</v>
      </c>
      <c r="B1026" s="92" t="s">
        <v>7145</v>
      </c>
    </row>
    <row r="1027" spans="1:2" x14ac:dyDescent="0.35">
      <c r="A1027" s="92" t="s">
        <v>6911</v>
      </c>
      <c r="B1027" s="92" t="s">
        <v>7145</v>
      </c>
    </row>
    <row r="1028" spans="1:2" x14ac:dyDescent="0.35">
      <c r="A1028" s="92" t="s">
        <v>6912</v>
      </c>
      <c r="B1028" s="92" t="s">
        <v>7145</v>
      </c>
    </row>
    <row r="1029" spans="1:2" x14ac:dyDescent="0.35">
      <c r="A1029" s="92" t="s">
        <v>6913</v>
      </c>
      <c r="B1029" s="92" t="s">
        <v>7145</v>
      </c>
    </row>
    <row r="1030" spans="1:2" x14ac:dyDescent="0.35">
      <c r="A1030" s="92" t="s">
        <v>6914</v>
      </c>
      <c r="B1030" s="92" t="s">
        <v>7145</v>
      </c>
    </row>
    <row r="1031" spans="1:2" x14ac:dyDescent="0.35">
      <c r="A1031" s="92" t="s">
        <v>6915</v>
      </c>
      <c r="B1031" s="92" t="s">
        <v>7145</v>
      </c>
    </row>
    <row r="1032" spans="1:2" x14ac:dyDescent="0.35">
      <c r="A1032" s="92" t="s">
        <v>6916</v>
      </c>
      <c r="B1032" s="92" t="s">
        <v>7145</v>
      </c>
    </row>
    <row r="1033" spans="1:2" x14ac:dyDescent="0.35">
      <c r="A1033" s="92" t="s">
        <v>6917</v>
      </c>
      <c r="B1033" s="92" t="s">
        <v>7145</v>
      </c>
    </row>
    <row r="1034" spans="1:2" x14ac:dyDescent="0.35">
      <c r="A1034" s="92" t="s">
        <v>6918</v>
      </c>
      <c r="B1034" s="92" t="s">
        <v>7145</v>
      </c>
    </row>
    <row r="1035" spans="1:2" x14ac:dyDescent="0.35">
      <c r="A1035" s="92" t="s">
        <v>6919</v>
      </c>
      <c r="B1035" s="92" t="s">
        <v>7145</v>
      </c>
    </row>
    <row r="1036" spans="1:2" x14ac:dyDescent="0.35">
      <c r="A1036" s="92" t="s">
        <v>6920</v>
      </c>
      <c r="B1036" s="92" t="s">
        <v>7145</v>
      </c>
    </row>
    <row r="1037" spans="1:2" x14ac:dyDescent="0.35">
      <c r="A1037" s="92" t="s">
        <v>6921</v>
      </c>
      <c r="B1037" s="92" t="s">
        <v>7145</v>
      </c>
    </row>
    <row r="1038" spans="1:2" x14ac:dyDescent="0.35">
      <c r="A1038" s="92" t="s">
        <v>6922</v>
      </c>
      <c r="B1038" s="92" t="s">
        <v>7145</v>
      </c>
    </row>
    <row r="1039" spans="1:2" x14ac:dyDescent="0.35">
      <c r="A1039" s="92" t="s">
        <v>6923</v>
      </c>
      <c r="B1039" s="92" t="s">
        <v>7145</v>
      </c>
    </row>
    <row r="1040" spans="1:2" x14ac:dyDescent="0.35">
      <c r="A1040" s="92" t="s">
        <v>6924</v>
      </c>
      <c r="B1040" s="92" t="s">
        <v>7145</v>
      </c>
    </row>
    <row r="1041" spans="1:2" x14ac:dyDescent="0.35">
      <c r="A1041" s="92" t="s">
        <v>6925</v>
      </c>
      <c r="B1041" s="92" t="s">
        <v>7145</v>
      </c>
    </row>
    <row r="1042" spans="1:2" x14ac:dyDescent="0.35">
      <c r="A1042" s="92" t="s">
        <v>6926</v>
      </c>
      <c r="B1042" s="92" t="s">
        <v>7145</v>
      </c>
    </row>
    <row r="1043" spans="1:2" x14ac:dyDescent="0.35">
      <c r="A1043" s="92" t="s">
        <v>6927</v>
      </c>
      <c r="B1043" s="92" t="s">
        <v>7145</v>
      </c>
    </row>
    <row r="1044" spans="1:2" x14ac:dyDescent="0.35">
      <c r="A1044" s="92" t="s">
        <v>6928</v>
      </c>
      <c r="B1044" s="92" t="s">
        <v>7145</v>
      </c>
    </row>
    <row r="1045" spans="1:2" x14ac:dyDescent="0.35">
      <c r="A1045" s="92" t="s">
        <v>6929</v>
      </c>
      <c r="B1045" s="92" t="s">
        <v>7145</v>
      </c>
    </row>
    <row r="1046" spans="1:2" x14ac:dyDescent="0.35">
      <c r="A1046" s="92" t="s">
        <v>6930</v>
      </c>
      <c r="B1046" s="92" t="s">
        <v>7145</v>
      </c>
    </row>
    <row r="1047" spans="1:2" x14ac:dyDescent="0.35">
      <c r="A1047" s="92" t="s">
        <v>6931</v>
      </c>
      <c r="B1047" s="92" t="s">
        <v>7145</v>
      </c>
    </row>
    <row r="1048" spans="1:2" x14ac:dyDescent="0.35">
      <c r="A1048" s="92" t="s">
        <v>6932</v>
      </c>
      <c r="B1048" s="92" t="s">
        <v>7145</v>
      </c>
    </row>
    <row r="1049" spans="1:2" x14ac:dyDescent="0.35">
      <c r="A1049" s="92" t="s">
        <v>6933</v>
      </c>
      <c r="B1049" s="92" t="s">
        <v>7145</v>
      </c>
    </row>
    <row r="1050" spans="1:2" x14ac:dyDescent="0.35">
      <c r="A1050" s="92" t="s">
        <v>6934</v>
      </c>
      <c r="B1050" s="92" t="s">
        <v>7145</v>
      </c>
    </row>
    <row r="1051" spans="1:2" x14ac:dyDescent="0.35">
      <c r="A1051" s="92" t="s">
        <v>6935</v>
      </c>
      <c r="B1051" s="92" t="s">
        <v>7145</v>
      </c>
    </row>
    <row r="1052" spans="1:2" x14ac:dyDescent="0.35">
      <c r="A1052" s="92" t="s">
        <v>6936</v>
      </c>
      <c r="B1052" s="92" t="s">
        <v>7145</v>
      </c>
    </row>
    <row r="1053" spans="1:2" x14ac:dyDescent="0.35">
      <c r="A1053" s="92" t="s">
        <v>6937</v>
      </c>
      <c r="B1053" s="92" t="s">
        <v>7145</v>
      </c>
    </row>
    <row r="1054" spans="1:2" x14ac:dyDescent="0.35">
      <c r="A1054" s="92" t="s">
        <v>6938</v>
      </c>
      <c r="B1054" s="92" t="s">
        <v>7145</v>
      </c>
    </row>
    <row r="1055" spans="1:2" x14ac:dyDescent="0.35">
      <c r="A1055" s="92" t="s">
        <v>6939</v>
      </c>
      <c r="B1055" s="92" t="s">
        <v>7145</v>
      </c>
    </row>
    <row r="1056" spans="1:2" x14ac:dyDescent="0.35">
      <c r="A1056" s="92" t="s">
        <v>6940</v>
      </c>
      <c r="B1056" s="92" t="s">
        <v>7145</v>
      </c>
    </row>
    <row r="1057" spans="1:2" x14ac:dyDescent="0.35">
      <c r="A1057" s="92" t="s">
        <v>6941</v>
      </c>
      <c r="B1057" s="92" t="s">
        <v>7145</v>
      </c>
    </row>
    <row r="1058" spans="1:2" x14ac:dyDescent="0.35">
      <c r="A1058" s="92" t="s">
        <v>6942</v>
      </c>
      <c r="B1058" s="92" t="s">
        <v>7145</v>
      </c>
    </row>
    <row r="1059" spans="1:2" x14ac:dyDescent="0.35">
      <c r="A1059" s="92" t="s">
        <v>6943</v>
      </c>
      <c r="B1059" s="92" t="s">
        <v>7145</v>
      </c>
    </row>
    <row r="1060" spans="1:2" x14ac:dyDescent="0.35">
      <c r="A1060" s="92" t="s">
        <v>6944</v>
      </c>
      <c r="B1060" s="92" t="s">
        <v>7145</v>
      </c>
    </row>
    <row r="1061" spans="1:2" x14ac:dyDescent="0.35">
      <c r="A1061" s="92" t="s">
        <v>6945</v>
      </c>
      <c r="B1061" s="92" t="s">
        <v>7145</v>
      </c>
    </row>
    <row r="1062" spans="1:2" x14ac:dyDescent="0.35">
      <c r="A1062" s="92" t="s">
        <v>6946</v>
      </c>
      <c r="B1062" s="92" t="s">
        <v>7145</v>
      </c>
    </row>
    <row r="1063" spans="1:2" x14ac:dyDescent="0.35">
      <c r="A1063" s="92" t="s">
        <v>6947</v>
      </c>
      <c r="B1063" s="92" t="s">
        <v>7145</v>
      </c>
    </row>
    <row r="1064" spans="1:2" x14ac:dyDescent="0.35">
      <c r="A1064" s="92" t="s">
        <v>6948</v>
      </c>
      <c r="B1064" s="92" t="s">
        <v>7145</v>
      </c>
    </row>
    <row r="1065" spans="1:2" x14ac:dyDescent="0.35">
      <c r="A1065" s="92" t="s">
        <v>6949</v>
      </c>
      <c r="B1065" s="92" t="s">
        <v>7145</v>
      </c>
    </row>
    <row r="1066" spans="1:2" x14ac:dyDescent="0.35">
      <c r="A1066" s="92" t="s">
        <v>6950</v>
      </c>
      <c r="B1066" s="92" t="s">
        <v>7145</v>
      </c>
    </row>
    <row r="1067" spans="1:2" x14ac:dyDescent="0.35">
      <c r="A1067" s="92" t="s">
        <v>6951</v>
      </c>
      <c r="B1067" s="92" t="s">
        <v>7145</v>
      </c>
    </row>
    <row r="1068" spans="1:2" x14ac:dyDescent="0.35">
      <c r="A1068" s="92" t="s">
        <v>6952</v>
      </c>
      <c r="B1068" s="92" t="s">
        <v>7145</v>
      </c>
    </row>
    <row r="1069" spans="1:2" x14ac:dyDescent="0.35">
      <c r="A1069" s="92" t="s">
        <v>6953</v>
      </c>
      <c r="B1069" s="92" t="s">
        <v>7145</v>
      </c>
    </row>
    <row r="1070" spans="1:2" x14ac:dyDescent="0.35">
      <c r="A1070" s="92" t="s">
        <v>6954</v>
      </c>
      <c r="B1070" s="92" t="s">
        <v>7145</v>
      </c>
    </row>
    <row r="1071" spans="1:2" x14ac:dyDescent="0.35">
      <c r="A1071" s="92" t="s">
        <v>6955</v>
      </c>
      <c r="B1071" s="92" t="s">
        <v>7142</v>
      </c>
    </row>
    <row r="1072" spans="1:2" x14ac:dyDescent="0.35">
      <c r="A1072" s="92" t="s">
        <v>6956</v>
      </c>
      <c r="B1072" s="92" t="s">
        <v>7142</v>
      </c>
    </row>
    <row r="1073" spans="1:2" x14ac:dyDescent="0.35">
      <c r="A1073" s="92" t="s">
        <v>6957</v>
      </c>
      <c r="B1073" s="92" t="s">
        <v>7142</v>
      </c>
    </row>
    <row r="1074" spans="1:2" x14ac:dyDescent="0.35">
      <c r="A1074" s="92" t="s">
        <v>6958</v>
      </c>
      <c r="B1074" s="92" t="s">
        <v>7142</v>
      </c>
    </row>
    <row r="1075" spans="1:2" x14ac:dyDescent="0.35">
      <c r="A1075" s="92" t="s">
        <v>6959</v>
      </c>
      <c r="B1075" s="92" t="s">
        <v>7142</v>
      </c>
    </row>
    <row r="1076" spans="1:2" x14ac:dyDescent="0.35">
      <c r="A1076" s="92" t="s">
        <v>6960</v>
      </c>
      <c r="B1076" s="92" t="s">
        <v>7142</v>
      </c>
    </row>
    <row r="1077" spans="1:2" x14ac:dyDescent="0.35">
      <c r="A1077" s="92" t="s">
        <v>6961</v>
      </c>
      <c r="B1077" s="92" t="s">
        <v>7142</v>
      </c>
    </row>
    <row r="1078" spans="1:2" x14ac:dyDescent="0.35">
      <c r="A1078" s="92" t="s">
        <v>6962</v>
      </c>
      <c r="B1078" s="92" t="s">
        <v>7142</v>
      </c>
    </row>
    <row r="1079" spans="1:2" x14ac:dyDescent="0.35">
      <c r="A1079" s="92" t="s">
        <v>6963</v>
      </c>
      <c r="B1079" s="92" t="s">
        <v>7142</v>
      </c>
    </row>
    <row r="1080" spans="1:2" x14ac:dyDescent="0.35">
      <c r="A1080" s="92" t="s">
        <v>6964</v>
      </c>
      <c r="B1080" s="92" t="s">
        <v>7142</v>
      </c>
    </row>
    <row r="1081" spans="1:2" x14ac:dyDescent="0.35">
      <c r="A1081" s="92" t="s">
        <v>6965</v>
      </c>
      <c r="B1081" s="92" t="s">
        <v>7142</v>
      </c>
    </row>
    <row r="1082" spans="1:2" x14ac:dyDescent="0.35">
      <c r="A1082" s="92" t="s">
        <v>6966</v>
      </c>
      <c r="B1082" s="92" t="s">
        <v>7142</v>
      </c>
    </row>
    <row r="1083" spans="1:2" x14ac:dyDescent="0.35">
      <c r="A1083" s="92" t="s">
        <v>6967</v>
      </c>
      <c r="B1083" s="92" t="s">
        <v>7142</v>
      </c>
    </row>
    <row r="1084" spans="1:2" x14ac:dyDescent="0.35">
      <c r="A1084" s="92" t="s">
        <v>6968</v>
      </c>
      <c r="B1084" s="92" t="s">
        <v>7142</v>
      </c>
    </row>
    <row r="1085" spans="1:2" x14ac:dyDescent="0.35">
      <c r="A1085" s="92" t="s">
        <v>6969</v>
      </c>
      <c r="B1085" s="92" t="s">
        <v>7142</v>
      </c>
    </row>
    <row r="1086" spans="1:2" x14ac:dyDescent="0.35">
      <c r="A1086" s="92" t="s">
        <v>6970</v>
      </c>
      <c r="B1086" s="92" t="s">
        <v>7142</v>
      </c>
    </row>
    <row r="1087" spans="1:2" x14ac:dyDescent="0.35">
      <c r="A1087" s="92" t="s">
        <v>6971</v>
      </c>
      <c r="B1087" s="92" t="s">
        <v>7142</v>
      </c>
    </row>
    <row r="1088" spans="1:2" x14ac:dyDescent="0.35">
      <c r="A1088" s="92" t="s">
        <v>6972</v>
      </c>
      <c r="B1088" s="92" t="s">
        <v>7145</v>
      </c>
    </row>
    <row r="1089" spans="1:2" x14ac:dyDescent="0.35">
      <c r="A1089" s="92" t="s">
        <v>6973</v>
      </c>
      <c r="B1089" s="92" t="s">
        <v>7145</v>
      </c>
    </row>
    <row r="1090" spans="1:2" x14ac:dyDescent="0.35">
      <c r="A1090" s="92" t="s">
        <v>6974</v>
      </c>
      <c r="B1090" s="92" t="s">
        <v>7145</v>
      </c>
    </row>
    <row r="1091" spans="1:2" x14ac:dyDescent="0.35">
      <c r="A1091" s="92" t="s">
        <v>6975</v>
      </c>
      <c r="B1091" s="92" t="s">
        <v>7145</v>
      </c>
    </row>
    <row r="1092" spans="1:2" x14ac:dyDescent="0.35">
      <c r="A1092" s="92" t="s">
        <v>6976</v>
      </c>
      <c r="B1092" s="92" t="s">
        <v>7145</v>
      </c>
    </row>
    <row r="1093" spans="1:2" x14ac:dyDescent="0.35">
      <c r="A1093" s="92" t="s">
        <v>6977</v>
      </c>
      <c r="B1093" s="92" t="s">
        <v>7145</v>
      </c>
    </row>
    <row r="1094" spans="1:2" x14ac:dyDescent="0.35">
      <c r="A1094" s="92" t="s">
        <v>6978</v>
      </c>
      <c r="B1094" s="92" t="s">
        <v>7145</v>
      </c>
    </row>
    <row r="1095" spans="1:2" x14ac:dyDescent="0.35">
      <c r="A1095" s="92" t="s">
        <v>6979</v>
      </c>
      <c r="B1095" s="92" t="s">
        <v>7145</v>
      </c>
    </row>
    <row r="1096" spans="1:2" x14ac:dyDescent="0.35">
      <c r="A1096" s="92" t="s">
        <v>6980</v>
      </c>
      <c r="B1096" s="92" t="s">
        <v>7145</v>
      </c>
    </row>
    <row r="1097" spans="1:2" x14ac:dyDescent="0.35">
      <c r="A1097" s="92" t="s">
        <v>6981</v>
      </c>
      <c r="B1097" s="92" t="s">
        <v>7145</v>
      </c>
    </row>
    <row r="1098" spans="1:2" x14ac:dyDescent="0.35">
      <c r="A1098" s="92" t="s">
        <v>6982</v>
      </c>
      <c r="B1098" s="92" t="s">
        <v>7145</v>
      </c>
    </row>
    <row r="1099" spans="1:2" x14ac:dyDescent="0.35">
      <c r="A1099" s="92" t="s">
        <v>6983</v>
      </c>
      <c r="B1099" s="92" t="s">
        <v>7145</v>
      </c>
    </row>
    <row r="1100" spans="1:2" x14ac:dyDescent="0.35">
      <c r="A1100" s="92" t="s">
        <v>6984</v>
      </c>
      <c r="B1100" s="92" t="s">
        <v>7145</v>
      </c>
    </row>
    <row r="1101" spans="1:2" x14ac:dyDescent="0.35">
      <c r="A1101" s="92" t="s">
        <v>6985</v>
      </c>
      <c r="B1101" s="92" t="s">
        <v>7145</v>
      </c>
    </row>
    <row r="1102" spans="1:2" x14ac:dyDescent="0.35">
      <c r="A1102" s="92" t="s">
        <v>6986</v>
      </c>
      <c r="B1102" s="92" t="s">
        <v>7145</v>
      </c>
    </row>
    <row r="1103" spans="1:2" x14ac:dyDescent="0.35">
      <c r="A1103" s="92" t="s">
        <v>6987</v>
      </c>
      <c r="B1103" s="92" t="s">
        <v>7145</v>
      </c>
    </row>
    <row r="1104" spans="1:2" x14ac:dyDescent="0.35">
      <c r="A1104" s="92" t="s">
        <v>6988</v>
      </c>
      <c r="B1104" s="92" t="s">
        <v>7145</v>
      </c>
    </row>
    <row r="1105" spans="1:2" x14ac:dyDescent="0.35">
      <c r="A1105" s="92" t="s">
        <v>6989</v>
      </c>
      <c r="B1105" s="92" t="s">
        <v>7145</v>
      </c>
    </row>
    <row r="1106" spans="1:2" x14ac:dyDescent="0.35">
      <c r="A1106" s="92" t="s">
        <v>6990</v>
      </c>
      <c r="B1106" s="92" t="s">
        <v>7145</v>
      </c>
    </row>
    <row r="1107" spans="1:2" x14ac:dyDescent="0.35">
      <c r="A1107" s="92" t="s">
        <v>6991</v>
      </c>
      <c r="B1107" s="92" t="s">
        <v>7145</v>
      </c>
    </row>
    <row r="1108" spans="1:2" x14ac:dyDescent="0.35">
      <c r="A1108" s="92" t="s">
        <v>6992</v>
      </c>
      <c r="B1108" s="92" t="s">
        <v>7145</v>
      </c>
    </row>
    <row r="1109" spans="1:2" x14ac:dyDescent="0.35">
      <c r="A1109" s="92" t="s">
        <v>6993</v>
      </c>
      <c r="B1109" s="92" t="s">
        <v>7145</v>
      </c>
    </row>
    <row r="1110" spans="1:2" x14ac:dyDescent="0.35">
      <c r="A1110" s="92" t="s">
        <v>6994</v>
      </c>
      <c r="B1110" s="92" t="s">
        <v>7145</v>
      </c>
    </row>
    <row r="1111" spans="1:2" x14ac:dyDescent="0.35">
      <c r="A1111" s="92" t="s">
        <v>6995</v>
      </c>
      <c r="B1111" s="92" t="s">
        <v>7145</v>
      </c>
    </row>
    <row r="1112" spans="1:2" x14ac:dyDescent="0.35">
      <c r="A1112" s="92" t="s">
        <v>6996</v>
      </c>
      <c r="B1112" s="92" t="s">
        <v>7145</v>
      </c>
    </row>
    <row r="1113" spans="1:2" x14ac:dyDescent="0.35">
      <c r="A1113" s="92" t="s">
        <v>6997</v>
      </c>
      <c r="B1113" s="92" t="s">
        <v>7145</v>
      </c>
    </row>
    <row r="1114" spans="1:2" x14ac:dyDescent="0.35">
      <c r="A1114" s="92" t="s">
        <v>6998</v>
      </c>
      <c r="B1114" s="92" t="s">
        <v>7145</v>
      </c>
    </row>
    <row r="1115" spans="1:2" x14ac:dyDescent="0.35">
      <c r="A1115" s="92" t="s">
        <v>6999</v>
      </c>
      <c r="B1115" s="92" t="s">
        <v>7145</v>
      </c>
    </row>
    <row r="1116" spans="1:2" x14ac:dyDescent="0.35">
      <c r="A1116" s="92" t="s">
        <v>7000</v>
      </c>
      <c r="B1116" s="92" t="s">
        <v>7145</v>
      </c>
    </row>
    <row r="1117" spans="1:2" x14ac:dyDescent="0.35">
      <c r="A1117" s="92" t="s">
        <v>7001</v>
      </c>
      <c r="B1117" s="92" t="s">
        <v>7145</v>
      </c>
    </row>
    <row r="1118" spans="1:2" x14ac:dyDescent="0.35">
      <c r="A1118" s="92" t="s">
        <v>7002</v>
      </c>
      <c r="B1118" s="92" t="s">
        <v>7145</v>
      </c>
    </row>
    <row r="1119" spans="1:2" x14ac:dyDescent="0.35">
      <c r="A1119" s="92" t="s">
        <v>7003</v>
      </c>
      <c r="B1119" s="92" t="s">
        <v>7145</v>
      </c>
    </row>
    <row r="1120" spans="1:2" x14ac:dyDescent="0.35">
      <c r="A1120" s="92" t="s">
        <v>7004</v>
      </c>
      <c r="B1120" s="92" t="s">
        <v>7145</v>
      </c>
    </row>
    <row r="1121" spans="1:2" x14ac:dyDescent="0.35">
      <c r="A1121" s="92" t="s">
        <v>7005</v>
      </c>
      <c r="B1121" s="92" t="s">
        <v>7145</v>
      </c>
    </row>
    <row r="1122" spans="1:2" x14ac:dyDescent="0.35">
      <c r="A1122" s="92" t="s">
        <v>7006</v>
      </c>
      <c r="B1122" s="92" t="s">
        <v>7145</v>
      </c>
    </row>
    <row r="1123" spans="1:2" x14ac:dyDescent="0.35">
      <c r="A1123" s="92" t="s">
        <v>7007</v>
      </c>
      <c r="B1123" s="92" t="s">
        <v>7145</v>
      </c>
    </row>
    <row r="1124" spans="1:2" x14ac:dyDescent="0.35">
      <c r="A1124" s="92" t="s">
        <v>7008</v>
      </c>
      <c r="B1124" s="92" t="s">
        <v>7145</v>
      </c>
    </row>
    <row r="1125" spans="1:2" x14ac:dyDescent="0.35">
      <c r="A1125" s="92" t="s">
        <v>7009</v>
      </c>
      <c r="B1125" s="92" t="s">
        <v>7145</v>
      </c>
    </row>
    <row r="1126" spans="1:2" x14ac:dyDescent="0.35">
      <c r="A1126" s="92" t="s">
        <v>7010</v>
      </c>
      <c r="B1126" s="92" t="s">
        <v>7145</v>
      </c>
    </row>
    <row r="1127" spans="1:2" x14ac:dyDescent="0.35">
      <c r="A1127" s="92" t="s">
        <v>7011</v>
      </c>
      <c r="B1127" s="92" t="s">
        <v>7145</v>
      </c>
    </row>
    <row r="1128" spans="1:2" x14ac:dyDescent="0.35">
      <c r="A1128" s="92" t="s">
        <v>7012</v>
      </c>
      <c r="B1128" s="92" t="s">
        <v>7142</v>
      </c>
    </row>
    <row r="1129" spans="1:2" x14ac:dyDescent="0.35">
      <c r="A1129" s="92" t="s">
        <v>7013</v>
      </c>
      <c r="B1129" s="92" t="s">
        <v>7142</v>
      </c>
    </row>
    <row r="1130" spans="1:2" x14ac:dyDescent="0.35">
      <c r="A1130" s="92" t="s">
        <v>7014</v>
      </c>
      <c r="B1130" s="92" t="s">
        <v>7142</v>
      </c>
    </row>
    <row r="1131" spans="1:2" x14ac:dyDescent="0.35">
      <c r="A1131" s="92" t="s">
        <v>7015</v>
      </c>
      <c r="B1131" s="92" t="s">
        <v>7142</v>
      </c>
    </row>
    <row r="1132" spans="1:2" x14ac:dyDescent="0.35">
      <c r="A1132" s="92" t="s">
        <v>7016</v>
      </c>
      <c r="B1132" s="92" t="s">
        <v>7145</v>
      </c>
    </row>
    <row r="1133" spans="1:2" x14ac:dyDescent="0.35">
      <c r="A1133" s="92" t="s">
        <v>7017</v>
      </c>
      <c r="B1133" s="92" t="s">
        <v>7145</v>
      </c>
    </row>
    <row r="1134" spans="1:2" x14ac:dyDescent="0.35">
      <c r="A1134" s="92" t="s">
        <v>7018</v>
      </c>
      <c r="B1134" s="92" t="s">
        <v>7145</v>
      </c>
    </row>
    <row r="1135" spans="1:2" x14ac:dyDescent="0.35">
      <c r="A1135" s="92" t="s">
        <v>7019</v>
      </c>
      <c r="B1135" s="92" t="s">
        <v>7145</v>
      </c>
    </row>
    <row r="1136" spans="1:2" x14ac:dyDescent="0.35">
      <c r="A1136" s="92" t="s">
        <v>7020</v>
      </c>
      <c r="B1136" s="92" t="s">
        <v>7145</v>
      </c>
    </row>
    <row r="1137" spans="1:2" x14ac:dyDescent="0.35">
      <c r="A1137" s="92" t="s">
        <v>7021</v>
      </c>
      <c r="B1137" s="92" t="s">
        <v>7145</v>
      </c>
    </row>
    <row r="1138" spans="1:2" x14ac:dyDescent="0.35">
      <c r="A1138" s="92" t="s">
        <v>7022</v>
      </c>
      <c r="B1138" s="92" t="s">
        <v>7145</v>
      </c>
    </row>
    <row r="1139" spans="1:2" x14ac:dyDescent="0.35">
      <c r="A1139" s="92" t="s">
        <v>7023</v>
      </c>
      <c r="B1139" s="92" t="s">
        <v>7145</v>
      </c>
    </row>
    <row r="1140" spans="1:2" x14ac:dyDescent="0.35">
      <c r="A1140" s="92" t="s">
        <v>7024</v>
      </c>
      <c r="B1140" s="92" t="s">
        <v>7145</v>
      </c>
    </row>
    <row r="1141" spans="1:2" x14ac:dyDescent="0.35">
      <c r="A1141" s="92" t="s">
        <v>7025</v>
      </c>
      <c r="B1141" s="92" t="s">
        <v>7145</v>
      </c>
    </row>
    <row r="1142" spans="1:2" x14ac:dyDescent="0.35">
      <c r="A1142" s="92" t="s">
        <v>7026</v>
      </c>
      <c r="B1142" s="92" t="s">
        <v>7145</v>
      </c>
    </row>
    <row r="1143" spans="1:2" x14ac:dyDescent="0.35">
      <c r="A1143" s="92" t="s">
        <v>7027</v>
      </c>
      <c r="B1143" s="92" t="s">
        <v>7145</v>
      </c>
    </row>
    <row r="1144" spans="1:2" x14ac:dyDescent="0.35">
      <c r="A1144" s="92" t="s">
        <v>7028</v>
      </c>
      <c r="B1144" s="92" t="s">
        <v>7145</v>
      </c>
    </row>
    <row r="1145" spans="1:2" x14ac:dyDescent="0.35">
      <c r="A1145" s="92" t="s">
        <v>7029</v>
      </c>
      <c r="B1145" s="92" t="s">
        <v>7145</v>
      </c>
    </row>
    <row r="1146" spans="1:2" x14ac:dyDescent="0.35">
      <c r="A1146" s="92" t="s">
        <v>7030</v>
      </c>
      <c r="B1146" s="92" t="s">
        <v>7145</v>
      </c>
    </row>
    <row r="1147" spans="1:2" x14ac:dyDescent="0.35">
      <c r="A1147" s="92" t="s">
        <v>7031</v>
      </c>
      <c r="B1147" s="92" t="s">
        <v>7145</v>
      </c>
    </row>
    <row r="1148" spans="1:2" x14ac:dyDescent="0.35">
      <c r="A1148" s="92" t="s">
        <v>7032</v>
      </c>
      <c r="B1148" s="92" t="s">
        <v>7145</v>
      </c>
    </row>
    <row r="1149" spans="1:2" x14ac:dyDescent="0.35">
      <c r="A1149" s="92" t="s">
        <v>7033</v>
      </c>
      <c r="B1149" s="92" t="s">
        <v>7145</v>
      </c>
    </row>
    <row r="1150" spans="1:2" x14ac:dyDescent="0.35">
      <c r="A1150" s="92" t="s">
        <v>7034</v>
      </c>
      <c r="B1150" s="92" t="s">
        <v>7145</v>
      </c>
    </row>
    <row r="1151" spans="1:2" x14ac:dyDescent="0.35">
      <c r="A1151" s="92" t="s">
        <v>7035</v>
      </c>
      <c r="B1151" s="92" t="s">
        <v>7145</v>
      </c>
    </row>
    <row r="1152" spans="1:2" x14ac:dyDescent="0.35">
      <c r="A1152" s="92" t="s">
        <v>7036</v>
      </c>
      <c r="B1152" s="92" t="s">
        <v>7145</v>
      </c>
    </row>
    <row r="1153" spans="1:2" x14ac:dyDescent="0.35">
      <c r="A1153" s="92" t="s">
        <v>7037</v>
      </c>
      <c r="B1153" s="92" t="s">
        <v>7145</v>
      </c>
    </row>
    <row r="1154" spans="1:2" x14ac:dyDescent="0.35">
      <c r="A1154" s="92" t="s">
        <v>7038</v>
      </c>
      <c r="B1154" s="92" t="s">
        <v>7145</v>
      </c>
    </row>
    <row r="1155" spans="1:2" x14ac:dyDescent="0.35">
      <c r="A1155" s="92" t="s">
        <v>7039</v>
      </c>
      <c r="B1155" s="92" t="s">
        <v>7145</v>
      </c>
    </row>
    <row r="1156" spans="1:2" x14ac:dyDescent="0.35">
      <c r="A1156" s="92" t="s">
        <v>7040</v>
      </c>
      <c r="B1156" s="92" t="s">
        <v>7145</v>
      </c>
    </row>
    <row r="1157" spans="1:2" x14ac:dyDescent="0.35">
      <c r="A1157" s="92" t="s">
        <v>7041</v>
      </c>
      <c r="B1157" s="92" t="s">
        <v>7145</v>
      </c>
    </row>
    <row r="1158" spans="1:2" x14ac:dyDescent="0.35">
      <c r="A1158" s="92" t="s">
        <v>7042</v>
      </c>
      <c r="B1158" s="92" t="s">
        <v>7145</v>
      </c>
    </row>
    <row r="1159" spans="1:2" x14ac:dyDescent="0.35">
      <c r="A1159" s="92" t="s">
        <v>7043</v>
      </c>
      <c r="B1159" s="92" t="s">
        <v>7145</v>
      </c>
    </row>
    <row r="1160" spans="1:2" x14ac:dyDescent="0.35">
      <c r="A1160" s="92" t="s">
        <v>7044</v>
      </c>
      <c r="B1160" s="92" t="s">
        <v>7145</v>
      </c>
    </row>
    <row r="1161" spans="1:2" x14ac:dyDescent="0.35">
      <c r="A1161" s="92" t="s">
        <v>7045</v>
      </c>
      <c r="B1161" s="92" t="s">
        <v>7145</v>
      </c>
    </row>
    <row r="1162" spans="1:2" x14ac:dyDescent="0.35">
      <c r="A1162" s="92" t="s">
        <v>7046</v>
      </c>
      <c r="B1162" s="92" t="s">
        <v>7145</v>
      </c>
    </row>
    <row r="1163" spans="1:2" x14ac:dyDescent="0.35">
      <c r="A1163" s="92" t="s">
        <v>7047</v>
      </c>
      <c r="B1163" s="92" t="s">
        <v>7145</v>
      </c>
    </row>
    <row r="1164" spans="1:2" x14ac:dyDescent="0.35">
      <c r="A1164" s="92" t="s">
        <v>7048</v>
      </c>
      <c r="B1164" s="92" t="s">
        <v>7145</v>
      </c>
    </row>
    <row r="1165" spans="1:2" x14ac:dyDescent="0.35">
      <c r="A1165" s="92" t="s">
        <v>7049</v>
      </c>
      <c r="B1165" s="92" t="s">
        <v>7145</v>
      </c>
    </row>
    <row r="1166" spans="1:2" x14ac:dyDescent="0.35">
      <c r="A1166" s="92" t="s">
        <v>7050</v>
      </c>
      <c r="B1166" s="92" t="s">
        <v>7145</v>
      </c>
    </row>
    <row r="1167" spans="1:2" x14ac:dyDescent="0.35">
      <c r="A1167" s="92" t="s">
        <v>7051</v>
      </c>
      <c r="B1167" s="92" t="s">
        <v>7145</v>
      </c>
    </row>
    <row r="1168" spans="1:2" x14ac:dyDescent="0.35">
      <c r="A1168" s="92" t="s">
        <v>7052</v>
      </c>
      <c r="B1168" s="92" t="s">
        <v>7145</v>
      </c>
    </row>
    <row r="1169" spans="1:2" x14ac:dyDescent="0.35">
      <c r="A1169" s="92" t="s">
        <v>7053</v>
      </c>
      <c r="B1169" s="92" t="s">
        <v>7145</v>
      </c>
    </row>
    <row r="1170" spans="1:2" x14ac:dyDescent="0.35">
      <c r="A1170" s="92" t="s">
        <v>7054</v>
      </c>
      <c r="B1170" s="92" t="s">
        <v>7145</v>
      </c>
    </row>
    <row r="1171" spans="1:2" x14ac:dyDescent="0.35">
      <c r="A1171" s="92" t="s">
        <v>7055</v>
      </c>
      <c r="B1171" s="92" t="s">
        <v>7145</v>
      </c>
    </row>
    <row r="1172" spans="1:2" x14ac:dyDescent="0.35">
      <c r="A1172" s="92" t="s">
        <v>7056</v>
      </c>
      <c r="B1172" s="92" t="s">
        <v>7145</v>
      </c>
    </row>
    <row r="1173" spans="1:2" x14ac:dyDescent="0.35">
      <c r="A1173" s="92" t="s">
        <v>7057</v>
      </c>
      <c r="B1173" s="92" t="s">
        <v>7145</v>
      </c>
    </row>
    <row r="1174" spans="1:2" x14ac:dyDescent="0.35">
      <c r="A1174" s="92" t="s">
        <v>7058</v>
      </c>
      <c r="B1174" s="92" t="s">
        <v>7145</v>
      </c>
    </row>
    <row r="1175" spans="1:2" x14ac:dyDescent="0.35">
      <c r="A1175" s="92" t="s">
        <v>7059</v>
      </c>
      <c r="B1175" s="92" t="s">
        <v>7145</v>
      </c>
    </row>
    <row r="1176" spans="1:2" x14ac:dyDescent="0.35">
      <c r="A1176" s="92" t="s">
        <v>7060</v>
      </c>
      <c r="B1176" s="92" t="s">
        <v>7145</v>
      </c>
    </row>
    <row r="1177" spans="1:2" x14ac:dyDescent="0.35">
      <c r="A1177" s="92" t="s">
        <v>7061</v>
      </c>
      <c r="B1177" s="92" t="s">
        <v>7145</v>
      </c>
    </row>
    <row r="1178" spans="1:2" x14ac:dyDescent="0.35">
      <c r="A1178" s="92" t="s">
        <v>7062</v>
      </c>
      <c r="B1178" s="92" t="s">
        <v>7145</v>
      </c>
    </row>
    <row r="1179" spans="1:2" x14ac:dyDescent="0.35">
      <c r="A1179" s="92" t="s">
        <v>7063</v>
      </c>
      <c r="B1179" s="92" t="s">
        <v>7145</v>
      </c>
    </row>
    <row r="1180" spans="1:2" x14ac:dyDescent="0.35">
      <c r="A1180" s="92" t="s">
        <v>7064</v>
      </c>
      <c r="B1180" s="92" t="s">
        <v>7145</v>
      </c>
    </row>
    <row r="1181" spans="1:2" x14ac:dyDescent="0.35">
      <c r="A1181" s="92" t="s">
        <v>7065</v>
      </c>
      <c r="B1181" s="92" t="s">
        <v>7145</v>
      </c>
    </row>
    <row r="1182" spans="1:2" x14ac:dyDescent="0.35">
      <c r="A1182" s="92" t="s">
        <v>7066</v>
      </c>
      <c r="B1182" s="92" t="s">
        <v>7145</v>
      </c>
    </row>
    <row r="1183" spans="1:2" x14ac:dyDescent="0.35">
      <c r="A1183" s="92" t="s">
        <v>7067</v>
      </c>
      <c r="B1183" s="92" t="s">
        <v>7145</v>
      </c>
    </row>
    <row r="1184" spans="1:2" x14ac:dyDescent="0.35">
      <c r="A1184" s="92" t="s">
        <v>7068</v>
      </c>
      <c r="B1184" s="92" t="s">
        <v>7145</v>
      </c>
    </row>
    <row r="1185" spans="1:2" x14ac:dyDescent="0.35">
      <c r="A1185" s="92" t="s">
        <v>7069</v>
      </c>
      <c r="B1185" s="92" t="s">
        <v>7145</v>
      </c>
    </row>
    <row r="1186" spans="1:2" x14ac:dyDescent="0.35">
      <c r="A1186" s="92" t="s">
        <v>7070</v>
      </c>
      <c r="B1186" s="92" t="s">
        <v>7142</v>
      </c>
    </row>
    <row r="1187" spans="1:2" x14ac:dyDescent="0.35">
      <c r="A1187" s="92" t="s">
        <v>7071</v>
      </c>
      <c r="B1187" s="92" t="s">
        <v>7142</v>
      </c>
    </row>
    <row r="1188" spans="1:2" x14ac:dyDescent="0.35">
      <c r="A1188" s="92" t="s">
        <v>7072</v>
      </c>
      <c r="B1188" s="92" t="s">
        <v>7142</v>
      </c>
    </row>
    <row r="1189" spans="1:2" x14ac:dyDescent="0.35">
      <c r="A1189" s="92" t="s">
        <v>7073</v>
      </c>
      <c r="B1189" s="92" t="s">
        <v>7142</v>
      </c>
    </row>
    <row r="1190" spans="1:2" x14ac:dyDescent="0.35">
      <c r="A1190" s="92" t="s">
        <v>7074</v>
      </c>
      <c r="B1190" s="92" t="s">
        <v>7142</v>
      </c>
    </row>
    <row r="1191" spans="1:2" x14ac:dyDescent="0.35">
      <c r="A1191" s="92" t="s">
        <v>7075</v>
      </c>
      <c r="B1191" s="92" t="s">
        <v>7142</v>
      </c>
    </row>
    <row r="1192" spans="1:2" x14ac:dyDescent="0.35">
      <c r="A1192" s="92" t="s">
        <v>7076</v>
      </c>
      <c r="B1192" s="92" t="s">
        <v>7142</v>
      </c>
    </row>
    <row r="1193" spans="1:2" x14ac:dyDescent="0.35">
      <c r="A1193" s="92" t="s">
        <v>7077</v>
      </c>
      <c r="B1193" s="92" t="s">
        <v>7142</v>
      </c>
    </row>
    <row r="1194" spans="1:2" x14ac:dyDescent="0.35">
      <c r="A1194" s="92" t="s">
        <v>7078</v>
      </c>
      <c r="B1194" s="92" t="s">
        <v>7142</v>
      </c>
    </row>
    <row r="1195" spans="1:2" x14ac:dyDescent="0.35">
      <c r="A1195" s="92" t="s">
        <v>7079</v>
      </c>
      <c r="B1195" s="92" t="s">
        <v>7142</v>
      </c>
    </row>
    <row r="1196" spans="1:2" x14ac:dyDescent="0.35">
      <c r="A1196" s="92" t="s">
        <v>7080</v>
      </c>
      <c r="B1196" s="92" t="s">
        <v>7142</v>
      </c>
    </row>
    <row r="1197" spans="1:2" x14ac:dyDescent="0.35">
      <c r="A1197" s="92" t="s">
        <v>7081</v>
      </c>
      <c r="B1197" s="92" t="s">
        <v>7142</v>
      </c>
    </row>
    <row r="1198" spans="1:2" x14ac:dyDescent="0.35">
      <c r="A1198" s="92" t="s">
        <v>7082</v>
      </c>
      <c r="B1198" s="92" t="s">
        <v>7142</v>
      </c>
    </row>
    <row r="1199" spans="1:2" x14ac:dyDescent="0.35">
      <c r="A1199" s="92" t="s">
        <v>7083</v>
      </c>
      <c r="B1199" s="92" t="s">
        <v>7142</v>
      </c>
    </row>
    <row r="1200" spans="1:2" x14ac:dyDescent="0.35">
      <c r="A1200" s="92" t="s">
        <v>7084</v>
      </c>
      <c r="B1200" s="92" t="s">
        <v>7142</v>
      </c>
    </row>
    <row r="1201" spans="1:2" x14ac:dyDescent="0.35">
      <c r="A1201" s="92" t="s">
        <v>7085</v>
      </c>
      <c r="B1201" s="92" t="s">
        <v>7142</v>
      </c>
    </row>
    <row r="1202" spans="1:2" x14ac:dyDescent="0.35">
      <c r="A1202" s="92" t="s">
        <v>7086</v>
      </c>
      <c r="B1202" s="92" t="s">
        <v>7142</v>
      </c>
    </row>
    <row r="1203" spans="1:2" x14ac:dyDescent="0.35">
      <c r="A1203" s="92" t="s">
        <v>7087</v>
      </c>
      <c r="B1203" s="92" t="s">
        <v>7145</v>
      </c>
    </row>
    <row r="1204" spans="1:2" x14ac:dyDescent="0.35">
      <c r="A1204" s="92" t="s">
        <v>7088</v>
      </c>
      <c r="B1204" s="92" t="s">
        <v>7145</v>
      </c>
    </row>
    <row r="1205" spans="1:2" x14ac:dyDescent="0.35">
      <c r="A1205" s="92" t="s">
        <v>7089</v>
      </c>
      <c r="B1205" s="92" t="s">
        <v>7145</v>
      </c>
    </row>
    <row r="1206" spans="1:2" x14ac:dyDescent="0.35">
      <c r="A1206" s="92" t="s">
        <v>7090</v>
      </c>
      <c r="B1206" s="92" t="s">
        <v>7145</v>
      </c>
    </row>
    <row r="1207" spans="1:2" x14ac:dyDescent="0.35">
      <c r="A1207" s="92" t="s">
        <v>7091</v>
      </c>
      <c r="B1207" s="92" t="s">
        <v>7145</v>
      </c>
    </row>
    <row r="1208" spans="1:2" x14ac:dyDescent="0.35">
      <c r="A1208" s="92" t="s">
        <v>7092</v>
      </c>
      <c r="B1208" s="92" t="s">
        <v>7145</v>
      </c>
    </row>
    <row r="1209" spans="1:2" x14ac:dyDescent="0.35">
      <c r="A1209" s="92" t="s">
        <v>7093</v>
      </c>
      <c r="B1209" s="92" t="s">
        <v>7145</v>
      </c>
    </row>
    <row r="1210" spans="1:2" x14ac:dyDescent="0.35">
      <c r="A1210" s="92" t="s">
        <v>7094</v>
      </c>
      <c r="B1210" s="92" t="s">
        <v>7145</v>
      </c>
    </row>
    <row r="1211" spans="1:2" x14ac:dyDescent="0.35">
      <c r="A1211" s="92" t="s">
        <v>7095</v>
      </c>
      <c r="B1211" s="92" t="s">
        <v>7145</v>
      </c>
    </row>
    <row r="1212" spans="1:2" x14ac:dyDescent="0.35">
      <c r="A1212" s="92" t="s">
        <v>7096</v>
      </c>
      <c r="B1212" s="92" t="s">
        <v>7145</v>
      </c>
    </row>
    <row r="1213" spans="1:2" x14ac:dyDescent="0.35">
      <c r="A1213" s="92" t="s">
        <v>7097</v>
      </c>
      <c r="B1213" s="92" t="s">
        <v>7145</v>
      </c>
    </row>
    <row r="1214" spans="1:2" x14ac:dyDescent="0.35">
      <c r="A1214" s="92" t="s">
        <v>7098</v>
      </c>
      <c r="B1214" s="92" t="s">
        <v>7145</v>
      </c>
    </row>
    <row r="1215" spans="1:2" x14ac:dyDescent="0.35">
      <c r="A1215" s="92" t="s">
        <v>7099</v>
      </c>
      <c r="B1215" s="92" t="s">
        <v>7145</v>
      </c>
    </row>
    <row r="1216" spans="1:2" x14ac:dyDescent="0.35">
      <c r="A1216" s="92" t="s">
        <v>7100</v>
      </c>
      <c r="B1216" s="92" t="s">
        <v>7145</v>
      </c>
    </row>
    <row r="1217" spans="1:2" x14ac:dyDescent="0.35">
      <c r="A1217" s="92" t="s">
        <v>7101</v>
      </c>
      <c r="B1217" s="92" t="s">
        <v>7145</v>
      </c>
    </row>
    <row r="1218" spans="1:2" x14ac:dyDescent="0.35">
      <c r="A1218" s="92" t="s">
        <v>7102</v>
      </c>
      <c r="B1218" s="92" t="s">
        <v>7145</v>
      </c>
    </row>
    <row r="1219" spans="1:2" x14ac:dyDescent="0.35">
      <c r="A1219" s="92" t="s">
        <v>7103</v>
      </c>
      <c r="B1219" s="92" t="s">
        <v>7145</v>
      </c>
    </row>
    <row r="1220" spans="1:2" x14ac:dyDescent="0.35">
      <c r="A1220" s="92" t="s">
        <v>7104</v>
      </c>
      <c r="B1220" s="92" t="s">
        <v>7145</v>
      </c>
    </row>
    <row r="1221" spans="1:2" x14ac:dyDescent="0.35">
      <c r="A1221" s="92" t="s">
        <v>7105</v>
      </c>
      <c r="B1221" s="92" t="s">
        <v>7145</v>
      </c>
    </row>
    <row r="1222" spans="1:2" x14ac:dyDescent="0.35">
      <c r="A1222" s="92" t="s">
        <v>7106</v>
      </c>
      <c r="B1222" s="92" t="s">
        <v>7142</v>
      </c>
    </row>
    <row r="1223" spans="1:2" x14ac:dyDescent="0.35">
      <c r="A1223" s="92" t="s">
        <v>7107</v>
      </c>
      <c r="B1223" s="92" t="s">
        <v>7142</v>
      </c>
    </row>
    <row r="1224" spans="1:2" x14ac:dyDescent="0.35">
      <c r="A1224" s="92" t="s">
        <v>7108</v>
      </c>
      <c r="B1224" s="92" t="s">
        <v>7145</v>
      </c>
    </row>
    <row r="1225" spans="1:2" x14ac:dyDescent="0.35">
      <c r="A1225" s="92" t="s">
        <v>7109</v>
      </c>
      <c r="B1225" s="92" t="s">
        <v>7145</v>
      </c>
    </row>
    <row r="1226" spans="1:2" x14ac:dyDescent="0.35">
      <c r="A1226" s="92" t="s">
        <v>7110</v>
      </c>
      <c r="B1226" s="92" t="s">
        <v>7145</v>
      </c>
    </row>
    <row r="1227" spans="1:2" x14ac:dyDescent="0.35">
      <c r="A1227" s="92" t="s">
        <v>7111</v>
      </c>
      <c r="B1227" s="92" t="s">
        <v>7145</v>
      </c>
    </row>
    <row r="1228" spans="1:2" x14ac:dyDescent="0.35">
      <c r="A1228" s="92" t="s">
        <v>7112</v>
      </c>
      <c r="B1228" s="92" t="s">
        <v>7145</v>
      </c>
    </row>
    <row r="1229" spans="1:2" x14ac:dyDescent="0.35">
      <c r="A1229" s="92" t="s">
        <v>7113</v>
      </c>
      <c r="B1229" s="92" t="s">
        <v>7145</v>
      </c>
    </row>
    <row r="1230" spans="1:2" x14ac:dyDescent="0.35">
      <c r="A1230" s="92" t="s">
        <v>7114</v>
      </c>
      <c r="B1230" s="92" t="s">
        <v>7145</v>
      </c>
    </row>
    <row r="1231" spans="1:2" x14ac:dyDescent="0.35">
      <c r="A1231" s="92" t="s">
        <v>7115</v>
      </c>
      <c r="B1231" s="92" t="s">
        <v>7145</v>
      </c>
    </row>
    <row r="1232" spans="1:2" x14ac:dyDescent="0.35">
      <c r="A1232" s="92" t="s">
        <v>7116</v>
      </c>
      <c r="B1232" s="92" t="s">
        <v>7145</v>
      </c>
    </row>
    <row r="1233" spans="1:2" x14ac:dyDescent="0.35">
      <c r="A1233" s="92" t="s">
        <v>7117</v>
      </c>
      <c r="B1233" s="92" t="s">
        <v>7145</v>
      </c>
    </row>
    <row r="1234" spans="1:2" x14ac:dyDescent="0.35">
      <c r="A1234" s="92" t="s">
        <v>7118</v>
      </c>
      <c r="B1234" s="92" t="s">
        <v>7145</v>
      </c>
    </row>
    <row r="1235" spans="1:2" x14ac:dyDescent="0.35">
      <c r="A1235" s="92" t="s">
        <v>7119</v>
      </c>
      <c r="B1235" s="92" t="s">
        <v>7145</v>
      </c>
    </row>
    <row r="1236" spans="1:2" x14ac:dyDescent="0.35">
      <c r="A1236" s="92" t="s">
        <v>7120</v>
      </c>
      <c r="B1236" s="92" t="s">
        <v>7145</v>
      </c>
    </row>
    <row r="1237" spans="1:2" x14ac:dyDescent="0.35">
      <c r="A1237" s="92" t="s">
        <v>7121</v>
      </c>
      <c r="B1237" s="92" t="s">
        <v>7145</v>
      </c>
    </row>
    <row r="1238" spans="1:2" x14ac:dyDescent="0.35">
      <c r="A1238" s="92" t="s">
        <v>7122</v>
      </c>
      <c r="B1238" s="92" t="s">
        <v>7145</v>
      </c>
    </row>
    <row r="1239" spans="1:2" x14ac:dyDescent="0.35">
      <c r="A1239" s="92" t="s">
        <v>7123</v>
      </c>
      <c r="B1239" s="92" t="s">
        <v>7145</v>
      </c>
    </row>
    <row r="1240" spans="1:2" x14ac:dyDescent="0.35">
      <c r="A1240" s="92" t="s">
        <v>7124</v>
      </c>
      <c r="B1240" s="92" t="s">
        <v>7145</v>
      </c>
    </row>
    <row r="1241" spans="1:2" x14ac:dyDescent="0.35">
      <c r="A1241" s="92" t="s">
        <v>7125</v>
      </c>
      <c r="B1241" s="92" t="s">
        <v>7145</v>
      </c>
    </row>
    <row r="1242" spans="1:2" x14ac:dyDescent="0.35">
      <c r="A1242" s="92" t="s">
        <v>7126</v>
      </c>
      <c r="B1242" s="92" t="s">
        <v>7145</v>
      </c>
    </row>
    <row r="1243" spans="1:2" x14ac:dyDescent="0.35">
      <c r="A1243" s="92" t="s">
        <v>7127</v>
      </c>
      <c r="B1243" s="92" t="s">
        <v>7145</v>
      </c>
    </row>
    <row r="1244" spans="1:2" x14ac:dyDescent="0.35">
      <c r="A1244" s="92" t="s">
        <v>7128</v>
      </c>
      <c r="B1244" s="92" t="s">
        <v>7145</v>
      </c>
    </row>
    <row r="1245" spans="1:2" x14ac:dyDescent="0.35">
      <c r="A1245" s="92" t="s">
        <v>7129</v>
      </c>
      <c r="B1245" s="92" t="s">
        <v>7145</v>
      </c>
    </row>
    <row r="1246" spans="1:2" x14ac:dyDescent="0.35">
      <c r="A1246" s="92" t="s">
        <v>7130</v>
      </c>
      <c r="B1246" s="92" t="s">
        <v>7145</v>
      </c>
    </row>
    <row r="1247" spans="1:2" x14ac:dyDescent="0.35">
      <c r="A1247" s="92" t="s">
        <v>7131</v>
      </c>
      <c r="B1247" s="92" t="s">
        <v>7145</v>
      </c>
    </row>
    <row r="1248" spans="1:2" x14ac:dyDescent="0.35">
      <c r="A1248" s="92" t="s">
        <v>7132</v>
      </c>
      <c r="B1248" s="92" t="s">
        <v>7145</v>
      </c>
    </row>
    <row r="1249" spans="1:2" x14ac:dyDescent="0.35">
      <c r="A1249" s="92" t="s">
        <v>7133</v>
      </c>
      <c r="B1249" s="92" t="s">
        <v>7145</v>
      </c>
    </row>
    <row r="1250" spans="1:2" x14ac:dyDescent="0.35">
      <c r="A1250" s="92" t="s">
        <v>7134</v>
      </c>
      <c r="B1250" s="92" t="s">
        <v>7145</v>
      </c>
    </row>
    <row r="1251" spans="1:2" x14ac:dyDescent="0.35">
      <c r="A1251" s="92" t="s">
        <v>7135</v>
      </c>
      <c r="B1251" s="92" t="s">
        <v>7145</v>
      </c>
    </row>
    <row r="1252" spans="1:2" x14ac:dyDescent="0.35">
      <c r="A1252" s="92" t="s">
        <v>7136</v>
      </c>
      <c r="B1252" s="92" t="s">
        <v>7145</v>
      </c>
    </row>
    <row r="1253" spans="1:2" x14ac:dyDescent="0.35">
      <c r="A1253" s="92" t="s">
        <v>7137</v>
      </c>
      <c r="B1253" s="92" t="s">
        <v>7145</v>
      </c>
    </row>
    <row r="1254" spans="1:2" x14ac:dyDescent="0.35">
      <c r="A1254" s="92" t="s">
        <v>7138</v>
      </c>
      <c r="B1254" s="92" t="s">
        <v>7145</v>
      </c>
    </row>
    <row r="1255" spans="1:2" x14ac:dyDescent="0.35">
      <c r="A1255" s="92" t="s">
        <v>7139</v>
      </c>
      <c r="B1255" s="92" t="s">
        <v>7145</v>
      </c>
    </row>
    <row r="1256" spans="1:2" x14ac:dyDescent="0.35">
      <c r="A1256" s="92" t="s">
        <v>7140</v>
      </c>
      <c r="B1256" s="92" t="s">
        <v>7145</v>
      </c>
    </row>
    <row r="1257" spans="1:2" x14ac:dyDescent="0.35">
      <c r="A1257" s="92" t="s">
        <v>7141</v>
      </c>
      <c r="B1257" s="92" t="s">
        <v>7145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FC8370-82B0-41AC-AEC3-70BB50DAFBEA}">
  <sheetPr codeName="Sheet15"/>
  <dimension ref="A3:Q1257"/>
  <sheetViews>
    <sheetView showGridLines="0" zoomScale="63" workbookViewId="0">
      <pane ySplit="3" topLeftCell="A367" activePane="bottomLeft" state="frozen"/>
      <selection activeCell="AG943" sqref="AG943"/>
      <selection pane="bottomLeft" activeCell="AG943" sqref="AG943"/>
    </sheetView>
  </sheetViews>
  <sheetFormatPr defaultRowHeight="14.5" x14ac:dyDescent="0.35"/>
  <cols>
    <col min="1" max="1" width="21.90625" bestFit="1" customWidth="1"/>
    <col min="2" max="2" width="32.54296875" bestFit="1" customWidth="1"/>
    <col min="3" max="3" width="46.81640625" bestFit="1" customWidth="1"/>
    <col min="5" max="7" width="21.81640625" customWidth="1"/>
    <col min="8" max="8" width="35.7265625" customWidth="1"/>
    <col min="9" max="9" width="83.54296875" bestFit="1" customWidth="1"/>
    <col min="10" max="10" width="52.7265625" bestFit="1" customWidth="1"/>
    <col min="14" max="14" width="20" bestFit="1" customWidth="1"/>
    <col min="15" max="15" width="20.1796875" bestFit="1" customWidth="1"/>
    <col min="16" max="16" width="32" customWidth="1"/>
    <col min="17" max="17" width="37.54296875" customWidth="1"/>
  </cols>
  <sheetData>
    <row r="3" spans="1:17" ht="15" thickBot="1" x14ac:dyDescent="0.4">
      <c r="A3" s="91" t="s">
        <v>7166</v>
      </c>
      <c r="B3" s="91" t="s">
        <v>7170</v>
      </c>
      <c r="C3" s="91" t="s">
        <v>7191</v>
      </c>
      <c r="E3" s="134" t="s">
        <v>7185</v>
      </c>
      <c r="F3" s="134"/>
      <c r="G3" s="134"/>
      <c r="H3" s="94" t="s">
        <v>7171</v>
      </c>
      <c r="I3" s="84" t="s">
        <v>7172</v>
      </c>
      <c r="J3" s="84" t="s">
        <v>7189</v>
      </c>
      <c r="N3" t="s">
        <v>7194</v>
      </c>
      <c r="O3" t="s">
        <v>7193</v>
      </c>
      <c r="P3" t="s">
        <v>7197</v>
      </c>
      <c r="Q3" s="26" t="s">
        <v>7195</v>
      </c>
    </row>
    <row r="4" spans="1:17" x14ac:dyDescent="0.35">
      <c r="A4" s="84" t="s">
        <v>5888</v>
      </c>
      <c r="B4" s="84" t="s">
        <v>7186</v>
      </c>
      <c r="C4" s="84" t="s">
        <v>7192</v>
      </c>
      <c r="E4" s="84" t="s">
        <v>7164</v>
      </c>
      <c r="F4" s="84"/>
      <c r="G4" s="84"/>
      <c r="H4" s="95" t="s">
        <v>7167</v>
      </c>
      <c r="I4" s="84" t="s">
        <v>7173</v>
      </c>
      <c r="J4" s="85" t="s">
        <v>2051</v>
      </c>
      <c r="N4" s="97" t="s">
        <v>387</v>
      </c>
      <c r="O4" s="102" t="s">
        <v>387</v>
      </c>
      <c r="P4" s="102" t="str">
        <f>N4&amp;O4</f>
        <v>000000</v>
      </c>
      <c r="Q4" s="107" t="s">
        <v>387</v>
      </c>
    </row>
    <row r="5" spans="1:17" x14ac:dyDescent="0.35">
      <c r="A5" s="84" t="s">
        <v>5889</v>
      </c>
      <c r="B5" s="84" t="s">
        <v>7186</v>
      </c>
      <c r="C5" s="84" t="s">
        <v>7192</v>
      </c>
      <c r="E5" s="84"/>
      <c r="F5" s="84"/>
      <c r="G5" s="84"/>
      <c r="H5" s="95" t="s">
        <v>7167</v>
      </c>
      <c r="I5" s="84" t="s">
        <v>7174</v>
      </c>
      <c r="J5" s="83" t="s">
        <v>387</v>
      </c>
      <c r="N5" s="98" t="s">
        <v>387</v>
      </c>
      <c r="O5" s="84" t="s">
        <v>2044</v>
      </c>
      <c r="P5" s="84" t="str">
        <f t="shared" ref="P5:P51" si="0">N5&amp;O5</f>
        <v>000009</v>
      </c>
      <c r="Q5" s="108" t="s">
        <v>2044</v>
      </c>
    </row>
    <row r="6" spans="1:17" x14ac:dyDescent="0.35">
      <c r="A6" s="84" t="s">
        <v>5890</v>
      </c>
      <c r="B6" s="84" t="s">
        <v>7186</v>
      </c>
      <c r="C6" s="84" t="s">
        <v>7192</v>
      </c>
      <c r="E6" s="84" t="s">
        <v>7164</v>
      </c>
      <c r="F6" s="84" t="s">
        <v>7165</v>
      </c>
      <c r="G6" s="84"/>
      <c r="H6" s="95" t="s">
        <v>7186</v>
      </c>
      <c r="I6" s="84" t="s">
        <v>7173</v>
      </c>
      <c r="J6" s="85" t="s">
        <v>2051</v>
      </c>
      <c r="N6" s="98" t="s">
        <v>387</v>
      </c>
      <c r="O6" s="84" t="s">
        <v>2045</v>
      </c>
      <c r="P6" s="84" t="str">
        <f t="shared" si="0"/>
        <v>000010</v>
      </c>
      <c r="Q6" s="108" t="s">
        <v>2045</v>
      </c>
    </row>
    <row r="7" spans="1:17" x14ac:dyDescent="0.35">
      <c r="A7" s="84" t="s">
        <v>5891</v>
      </c>
      <c r="B7" s="84" t="s">
        <v>7186</v>
      </c>
      <c r="C7" s="84" t="s">
        <v>7192</v>
      </c>
      <c r="E7" s="84"/>
      <c r="F7" s="84"/>
      <c r="G7" s="84"/>
      <c r="H7" s="95" t="s">
        <v>7186</v>
      </c>
      <c r="I7" s="84" t="s">
        <v>7179</v>
      </c>
      <c r="J7" s="85" t="s">
        <v>2063</v>
      </c>
      <c r="N7" s="98" t="s">
        <v>387</v>
      </c>
      <c r="O7" s="84" t="s">
        <v>2047</v>
      </c>
      <c r="P7" s="84" t="str">
        <f t="shared" si="0"/>
        <v>000012</v>
      </c>
      <c r="Q7" s="108" t="s">
        <v>2047</v>
      </c>
    </row>
    <row r="8" spans="1:17" x14ac:dyDescent="0.35">
      <c r="A8" s="84" t="s">
        <v>5892</v>
      </c>
      <c r="B8" s="84" t="s">
        <v>7186</v>
      </c>
      <c r="C8" s="84" t="s">
        <v>7192</v>
      </c>
      <c r="E8" s="84"/>
      <c r="F8" s="84"/>
      <c r="G8" s="84"/>
      <c r="H8" s="95" t="s">
        <v>7186</v>
      </c>
      <c r="I8" s="84" t="s">
        <v>7180</v>
      </c>
      <c r="J8" s="85" t="s">
        <v>2047</v>
      </c>
      <c r="N8" s="98" t="s">
        <v>387</v>
      </c>
      <c r="O8" s="84" t="s">
        <v>2048</v>
      </c>
      <c r="P8" s="84" t="str">
        <f t="shared" si="0"/>
        <v>000013</v>
      </c>
      <c r="Q8" s="108" t="s">
        <v>2048</v>
      </c>
    </row>
    <row r="9" spans="1:17" x14ac:dyDescent="0.35">
      <c r="A9" s="84" t="s">
        <v>5893</v>
      </c>
      <c r="B9" s="84" t="s">
        <v>7186</v>
      </c>
      <c r="C9" s="84" t="s">
        <v>7192</v>
      </c>
      <c r="E9" s="84"/>
      <c r="F9" s="84"/>
      <c r="G9" s="84"/>
      <c r="H9" s="95" t="s">
        <v>7186</v>
      </c>
      <c r="I9" s="84" t="s">
        <v>7174</v>
      </c>
      <c r="J9" s="83" t="s">
        <v>387</v>
      </c>
      <c r="N9" s="98" t="s">
        <v>387</v>
      </c>
      <c r="O9" s="84" t="s">
        <v>2049</v>
      </c>
      <c r="P9" s="84" t="str">
        <f t="shared" si="0"/>
        <v>000014</v>
      </c>
      <c r="Q9" s="108" t="s">
        <v>2049</v>
      </c>
    </row>
    <row r="10" spans="1:17" x14ac:dyDescent="0.35">
      <c r="A10" s="84" t="s">
        <v>5894</v>
      </c>
      <c r="B10" s="84" t="s">
        <v>7186</v>
      </c>
      <c r="C10" s="84" t="s">
        <v>7192</v>
      </c>
      <c r="E10" s="84" t="s">
        <v>7164</v>
      </c>
      <c r="F10" s="84"/>
      <c r="G10" s="84" t="s">
        <v>7163</v>
      </c>
      <c r="H10" s="95" t="s">
        <v>7187</v>
      </c>
      <c r="I10" s="84" t="s">
        <v>7173</v>
      </c>
      <c r="J10" s="85" t="s">
        <v>2051</v>
      </c>
      <c r="N10" s="98" t="s">
        <v>387</v>
      </c>
      <c r="O10" s="84" t="s">
        <v>2051</v>
      </c>
      <c r="P10" s="84" t="str">
        <f t="shared" si="0"/>
        <v>000016</v>
      </c>
      <c r="Q10" s="108" t="s">
        <v>2051</v>
      </c>
    </row>
    <row r="11" spans="1:17" x14ac:dyDescent="0.35">
      <c r="A11" s="84" t="s">
        <v>5895</v>
      </c>
      <c r="B11" s="84" t="s">
        <v>7186</v>
      </c>
      <c r="C11" s="84" t="s">
        <v>7192</v>
      </c>
      <c r="E11" s="84"/>
      <c r="F11" s="84"/>
      <c r="G11" s="84"/>
      <c r="H11" s="95" t="s">
        <v>7187</v>
      </c>
      <c r="I11" s="84" t="s">
        <v>7175</v>
      </c>
      <c r="J11" s="85" t="s">
        <v>2064</v>
      </c>
      <c r="N11" s="98" t="s">
        <v>387</v>
      </c>
      <c r="O11" s="84" t="s">
        <v>2060</v>
      </c>
      <c r="P11" s="84" t="str">
        <f t="shared" si="0"/>
        <v>000025</v>
      </c>
      <c r="Q11" s="108" t="s">
        <v>2060</v>
      </c>
    </row>
    <row r="12" spans="1:17" x14ac:dyDescent="0.35">
      <c r="A12" s="84" t="s">
        <v>5896</v>
      </c>
      <c r="B12" s="84" t="s">
        <v>7188</v>
      </c>
      <c r="C12" s="84" t="s">
        <v>7192</v>
      </c>
      <c r="E12" s="84"/>
      <c r="F12" s="84"/>
      <c r="G12" s="84"/>
      <c r="H12" s="95" t="s">
        <v>7187</v>
      </c>
      <c r="I12" s="84" t="s">
        <v>7177</v>
      </c>
      <c r="J12" s="85" t="s">
        <v>2065</v>
      </c>
      <c r="N12" s="98" t="s">
        <v>387</v>
      </c>
      <c r="O12" s="84" t="s">
        <v>2061</v>
      </c>
      <c r="P12" s="84" t="str">
        <f t="shared" si="0"/>
        <v>000026</v>
      </c>
      <c r="Q12" s="108" t="s">
        <v>2061</v>
      </c>
    </row>
    <row r="13" spans="1:17" x14ac:dyDescent="0.35">
      <c r="A13" s="84" t="s">
        <v>5897</v>
      </c>
      <c r="B13" s="84"/>
      <c r="C13" s="84"/>
      <c r="E13" s="84"/>
      <c r="F13" s="84"/>
      <c r="G13" s="84"/>
      <c r="H13" s="95" t="s">
        <v>7187</v>
      </c>
      <c r="I13" s="84" t="s">
        <v>7176</v>
      </c>
      <c r="J13" s="85" t="s">
        <v>2048</v>
      </c>
      <c r="N13" s="98" t="s">
        <v>387</v>
      </c>
      <c r="O13" s="84" t="s">
        <v>2063</v>
      </c>
      <c r="P13" s="84" t="str">
        <f t="shared" si="0"/>
        <v>000028</v>
      </c>
      <c r="Q13" s="108" t="s">
        <v>2063</v>
      </c>
    </row>
    <row r="14" spans="1:17" x14ac:dyDescent="0.35">
      <c r="A14" s="84" t="s">
        <v>5898</v>
      </c>
      <c r="B14" s="84"/>
      <c r="C14" s="84"/>
      <c r="E14" s="84"/>
      <c r="F14" s="84"/>
      <c r="G14" s="84"/>
      <c r="H14" s="95" t="s">
        <v>7187</v>
      </c>
      <c r="I14" s="84" t="s">
        <v>7178</v>
      </c>
      <c r="J14" s="85" t="s">
        <v>2049</v>
      </c>
      <c r="N14" s="98" t="s">
        <v>387</v>
      </c>
      <c r="O14" s="84" t="s">
        <v>2064</v>
      </c>
      <c r="P14" s="84" t="str">
        <f t="shared" si="0"/>
        <v>000029</v>
      </c>
      <c r="Q14" s="108" t="s">
        <v>2064</v>
      </c>
    </row>
    <row r="15" spans="1:17" ht="15" thickBot="1" x14ac:dyDescent="0.4">
      <c r="A15" s="84" t="s">
        <v>5899</v>
      </c>
      <c r="B15" s="84" t="s">
        <v>7186</v>
      </c>
      <c r="C15" s="84" t="s">
        <v>7192</v>
      </c>
      <c r="E15" s="84"/>
      <c r="F15" s="84"/>
      <c r="G15" s="84"/>
      <c r="H15" s="95" t="s">
        <v>7187</v>
      </c>
      <c r="I15" s="84" t="s">
        <v>7174</v>
      </c>
      <c r="J15" s="83" t="s">
        <v>387</v>
      </c>
      <c r="N15" s="105" t="s">
        <v>387</v>
      </c>
      <c r="O15" s="106" t="s">
        <v>2065</v>
      </c>
      <c r="P15" s="106" t="str">
        <f t="shared" si="0"/>
        <v>000030</v>
      </c>
      <c r="Q15" s="109" t="s">
        <v>2065</v>
      </c>
    </row>
    <row r="16" spans="1:17" x14ac:dyDescent="0.35">
      <c r="A16" s="84" t="s">
        <v>5900</v>
      </c>
      <c r="B16" s="84" t="s">
        <v>7186</v>
      </c>
      <c r="C16" s="84" t="s">
        <v>7192</v>
      </c>
      <c r="E16" s="84"/>
      <c r="F16" s="84" t="s">
        <v>7165</v>
      </c>
      <c r="G16" s="84"/>
      <c r="H16" s="95" t="s">
        <v>7168</v>
      </c>
      <c r="I16" s="84" t="s">
        <v>7179</v>
      </c>
      <c r="J16" s="85" t="s">
        <v>2063</v>
      </c>
      <c r="N16" s="99" t="s">
        <v>2058</v>
      </c>
      <c r="O16" s="102" t="s">
        <v>387</v>
      </c>
      <c r="P16" s="102" t="str">
        <f t="shared" si="0"/>
        <v>023000</v>
      </c>
      <c r="Q16" s="107" t="s">
        <v>2058</v>
      </c>
    </row>
    <row r="17" spans="1:17" x14ac:dyDescent="0.35">
      <c r="A17" s="84" t="s">
        <v>5901</v>
      </c>
      <c r="B17" s="84" t="s">
        <v>7186</v>
      </c>
      <c r="C17" s="84" t="s">
        <v>7192</v>
      </c>
      <c r="E17" s="84"/>
      <c r="F17" s="84"/>
      <c r="G17" s="84"/>
      <c r="H17" s="95" t="s">
        <v>7168</v>
      </c>
      <c r="I17" s="84" t="s">
        <v>7174</v>
      </c>
      <c r="J17" s="83" t="s">
        <v>387</v>
      </c>
      <c r="N17" s="100" t="s">
        <v>2058</v>
      </c>
      <c r="O17" s="84" t="s">
        <v>2044</v>
      </c>
      <c r="P17" s="84" t="str">
        <f t="shared" si="0"/>
        <v>023009</v>
      </c>
      <c r="Q17" s="108" t="s">
        <v>7196</v>
      </c>
    </row>
    <row r="18" spans="1:17" x14ac:dyDescent="0.35">
      <c r="A18" s="84" t="s">
        <v>5902</v>
      </c>
      <c r="B18" s="84" t="s">
        <v>7186</v>
      </c>
      <c r="C18" s="84" t="s">
        <v>7192</v>
      </c>
      <c r="E18" s="84"/>
      <c r="F18" s="84"/>
      <c r="G18" s="84" t="s">
        <v>7163</v>
      </c>
      <c r="H18" s="95" t="s">
        <v>7169</v>
      </c>
      <c r="I18" s="84" t="s">
        <v>7175</v>
      </c>
      <c r="J18" s="85" t="s">
        <v>2064</v>
      </c>
      <c r="N18" s="100" t="s">
        <v>2058</v>
      </c>
      <c r="O18" s="84" t="s">
        <v>2045</v>
      </c>
      <c r="P18" s="84" t="str">
        <f t="shared" si="0"/>
        <v>023010</v>
      </c>
      <c r="Q18" s="108" t="s">
        <v>7196</v>
      </c>
    </row>
    <row r="19" spans="1:17" x14ac:dyDescent="0.35">
      <c r="A19" s="84" t="s">
        <v>5903</v>
      </c>
      <c r="B19" s="84" t="s">
        <v>7186</v>
      </c>
      <c r="C19" s="84" t="s">
        <v>7192</v>
      </c>
      <c r="E19" s="84"/>
      <c r="F19" s="84"/>
      <c r="G19" s="84"/>
      <c r="H19" s="95" t="s">
        <v>7169</v>
      </c>
      <c r="I19" s="84" t="s">
        <v>7177</v>
      </c>
      <c r="J19" s="85" t="s">
        <v>2065</v>
      </c>
      <c r="N19" s="100" t="s">
        <v>2058</v>
      </c>
      <c r="O19" s="84" t="s">
        <v>2047</v>
      </c>
      <c r="P19" s="84" t="str">
        <f t="shared" si="0"/>
        <v>023012</v>
      </c>
      <c r="Q19" s="108" t="s">
        <v>2036</v>
      </c>
    </row>
    <row r="20" spans="1:17" x14ac:dyDescent="0.35">
      <c r="A20" s="84" t="s">
        <v>5904</v>
      </c>
      <c r="B20" s="84" t="s">
        <v>7186</v>
      </c>
      <c r="C20" s="84" t="s">
        <v>7192</v>
      </c>
      <c r="E20" s="84"/>
      <c r="F20" s="84"/>
      <c r="G20" s="84"/>
      <c r="H20" s="95" t="s">
        <v>7169</v>
      </c>
      <c r="I20" s="84" t="s">
        <v>7174</v>
      </c>
      <c r="J20" s="83" t="s">
        <v>387</v>
      </c>
      <c r="N20" s="100" t="s">
        <v>2058</v>
      </c>
      <c r="O20" s="84" t="s">
        <v>2048</v>
      </c>
      <c r="P20" s="84" t="str">
        <f t="shared" si="0"/>
        <v>023013</v>
      </c>
      <c r="Q20" s="108" t="s">
        <v>7196</v>
      </c>
    </row>
    <row r="21" spans="1:17" x14ac:dyDescent="0.35">
      <c r="A21" s="84" t="s">
        <v>5905</v>
      </c>
      <c r="B21" s="84" t="s">
        <v>7186</v>
      </c>
      <c r="C21" s="84" t="s">
        <v>7192</v>
      </c>
      <c r="E21" s="84" t="s">
        <v>7164</v>
      </c>
      <c r="F21" s="84" t="s">
        <v>7165</v>
      </c>
      <c r="G21" s="84" t="s">
        <v>7163</v>
      </c>
      <c r="H21" s="95" t="s">
        <v>7188</v>
      </c>
      <c r="I21" s="84" t="s">
        <v>7173</v>
      </c>
      <c r="J21" s="85" t="s">
        <v>2051</v>
      </c>
      <c r="N21" s="100" t="s">
        <v>2058</v>
      </c>
      <c r="O21" s="84" t="s">
        <v>2049</v>
      </c>
      <c r="P21" s="84" t="str">
        <f t="shared" si="0"/>
        <v>023014</v>
      </c>
      <c r="Q21" s="108" t="s">
        <v>7196</v>
      </c>
    </row>
    <row r="22" spans="1:17" x14ac:dyDescent="0.35">
      <c r="A22" s="84" t="s">
        <v>5906</v>
      </c>
      <c r="B22" s="84" t="s">
        <v>7167</v>
      </c>
      <c r="C22" s="84" t="s">
        <v>7192</v>
      </c>
      <c r="E22" s="84"/>
      <c r="F22" s="84"/>
      <c r="G22" s="84"/>
      <c r="H22" s="95" t="s">
        <v>7188</v>
      </c>
      <c r="I22" s="84" t="s">
        <v>7179</v>
      </c>
      <c r="J22" s="85" t="s">
        <v>2063</v>
      </c>
      <c r="N22" s="100" t="s">
        <v>2058</v>
      </c>
      <c r="O22" s="84" t="s">
        <v>2051</v>
      </c>
      <c r="P22" s="84" t="str">
        <f t="shared" si="0"/>
        <v>023016</v>
      </c>
      <c r="Q22" s="108" t="s">
        <v>2042</v>
      </c>
    </row>
    <row r="23" spans="1:17" x14ac:dyDescent="0.35">
      <c r="A23" s="84" t="s">
        <v>5907</v>
      </c>
      <c r="B23" s="84" t="s">
        <v>7186</v>
      </c>
      <c r="C23" s="84" t="s">
        <v>7192</v>
      </c>
      <c r="E23" s="84"/>
      <c r="F23" s="84"/>
      <c r="G23" s="84"/>
      <c r="H23" s="95" t="s">
        <v>7188</v>
      </c>
      <c r="I23" s="84" t="s">
        <v>7175</v>
      </c>
      <c r="J23" s="85" t="s">
        <v>2064</v>
      </c>
      <c r="N23" s="100" t="s">
        <v>2058</v>
      </c>
      <c r="O23" s="84" t="s">
        <v>2060</v>
      </c>
      <c r="P23" s="84" t="str">
        <f t="shared" si="0"/>
        <v>023025</v>
      </c>
      <c r="Q23" s="108" t="s">
        <v>7196</v>
      </c>
    </row>
    <row r="24" spans="1:17" x14ac:dyDescent="0.35">
      <c r="A24" s="84" t="s">
        <v>5908</v>
      </c>
      <c r="B24" s="84" t="s">
        <v>7186</v>
      </c>
      <c r="C24" s="84" t="s">
        <v>7192</v>
      </c>
      <c r="E24" s="84"/>
      <c r="F24" s="84"/>
      <c r="G24" s="84"/>
      <c r="H24" s="95" t="s">
        <v>7188</v>
      </c>
      <c r="I24" s="84" t="s">
        <v>7177</v>
      </c>
      <c r="J24" s="85" t="s">
        <v>2065</v>
      </c>
      <c r="N24" s="100" t="s">
        <v>2058</v>
      </c>
      <c r="O24" s="84" t="s">
        <v>2061</v>
      </c>
      <c r="P24" s="84" t="str">
        <f t="shared" si="0"/>
        <v>023026</v>
      </c>
      <c r="Q24" s="108" t="s">
        <v>7196</v>
      </c>
    </row>
    <row r="25" spans="1:17" x14ac:dyDescent="0.35">
      <c r="A25" s="84" t="s">
        <v>5909</v>
      </c>
      <c r="B25" s="84" t="s">
        <v>7186</v>
      </c>
      <c r="C25" s="84" t="s">
        <v>7192</v>
      </c>
      <c r="E25" s="84"/>
      <c r="F25" s="84"/>
      <c r="G25" s="84"/>
      <c r="H25" s="95" t="s">
        <v>7188</v>
      </c>
      <c r="I25" s="84" t="s">
        <v>7180</v>
      </c>
      <c r="J25" s="85" t="s">
        <v>2047</v>
      </c>
      <c r="N25" s="100" t="s">
        <v>2058</v>
      </c>
      <c r="O25" s="84" t="s">
        <v>2063</v>
      </c>
      <c r="P25" s="84" t="str">
        <f t="shared" si="0"/>
        <v>023028</v>
      </c>
      <c r="Q25" s="108" t="s">
        <v>2054</v>
      </c>
    </row>
    <row r="26" spans="1:17" x14ac:dyDescent="0.35">
      <c r="A26" s="84" t="s">
        <v>5910</v>
      </c>
      <c r="B26" s="84" t="s">
        <v>7186</v>
      </c>
      <c r="C26" s="84" t="s">
        <v>7192</v>
      </c>
      <c r="E26" s="84"/>
      <c r="F26" s="84"/>
      <c r="G26" s="84"/>
      <c r="H26" s="95" t="s">
        <v>7188</v>
      </c>
      <c r="I26" s="84" t="s">
        <v>7182</v>
      </c>
      <c r="J26" s="85" t="s">
        <v>2044</v>
      </c>
      <c r="N26" s="100" t="s">
        <v>2058</v>
      </c>
      <c r="O26" s="84" t="s">
        <v>2064</v>
      </c>
      <c r="P26" s="84" t="str">
        <f t="shared" si="0"/>
        <v>023029</v>
      </c>
      <c r="Q26" s="108" t="s">
        <v>7196</v>
      </c>
    </row>
    <row r="27" spans="1:17" ht="15" thickBot="1" x14ac:dyDescent="0.4">
      <c r="A27" s="84" t="s">
        <v>5911</v>
      </c>
      <c r="B27" s="84" t="s">
        <v>7186</v>
      </c>
      <c r="C27" s="84" t="s">
        <v>7192</v>
      </c>
      <c r="E27" s="84"/>
      <c r="F27" s="84"/>
      <c r="G27" s="84"/>
      <c r="H27" s="95" t="s">
        <v>7188</v>
      </c>
      <c r="I27" s="84" t="s">
        <v>7181</v>
      </c>
      <c r="J27" s="85" t="s">
        <v>2045</v>
      </c>
      <c r="N27" s="110" t="s">
        <v>2058</v>
      </c>
      <c r="O27" s="106" t="s">
        <v>2065</v>
      </c>
      <c r="P27" s="106" t="str">
        <f t="shared" si="0"/>
        <v>023030</v>
      </c>
      <c r="Q27" s="109" t="s">
        <v>7196</v>
      </c>
    </row>
    <row r="28" spans="1:17" x14ac:dyDescent="0.35">
      <c r="A28" s="84" t="s">
        <v>5912</v>
      </c>
      <c r="B28" s="84" t="s">
        <v>7186</v>
      </c>
      <c r="C28" s="84" t="s">
        <v>7192</v>
      </c>
      <c r="E28" s="84"/>
      <c r="F28" s="84"/>
      <c r="G28" s="84"/>
      <c r="H28" s="95" t="s">
        <v>7188</v>
      </c>
      <c r="I28" s="84" t="s">
        <v>7176</v>
      </c>
      <c r="J28" s="85" t="s">
        <v>2048</v>
      </c>
      <c r="N28" s="99" t="s">
        <v>2059</v>
      </c>
      <c r="O28" s="102" t="s">
        <v>387</v>
      </c>
      <c r="P28" s="102" t="str">
        <f t="shared" si="0"/>
        <v>024000</v>
      </c>
      <c r="Q28" s="107" t="s">
        <v>2059</v>
      </c>
    </row>
    <row r="29" spans="1:17" x14ac:dyDescent="0.35">
      <c r="A29" s="84" t="s">
        <v>5913</v>
      </c>
      <c r="B29" s="84" t="s">
        <v>7186</v>
      </c>
      <c r="C29" s="84" t="s">
        <v>7192</v>
      </c>
      <c r="E29" s="84"/>
      <c r="F29" s="84"/>
      <c r="G29" s="84"/>
      <c r="H29" s="95" t="s">
        <v>7188</v>
      </c>
      <c r="I29" s="84" t="s">
        <v>7178</v>
      </c>
      <c r="J29" s="85" t="s">
        <v>2049</v>
      </c>
      <c r="N29" s="100" t="s">
        <v>2059</v>
      </c>
      <c r="O29" s="84" t="s">
        <v>2044</v>
      </c>
      <c r="P29" s="84" t="str">
        <f t="shared" si="0"/>
        <v>024009</v>
      </c>
      <c r="Q29" s="108" t="s">
        <v>2034</v>
      </c>
    </row>
    <row r="30" spans="1:17" x14ac:dyDescent="0.35">
      <c r="A30" s="84" t="s">
        <v>5914</v>
      </c>
      <c r="B30" s="84" t="s">
        <v>7186</v>
      </c>
      <c r="C30" s="84" t="s">
        <v>7192</v>
      </c>
      <c r="E30" s="84"/>
      <c r="F30" s="84"/>
      <c r="G30" s="84"/>
      <c r="H30" s="95" t="s">
        <v>7188</v>
      </c>
      <c r="I30" s="84" t="s">
        <v>7184</v>
      </c>
      <c r="J30" s="85" t="s">
        <v>2060</v>
      </c>
      <c r="N30" s="100" t="s">
        <v>2059</v>
      </c>
      <c r="O30" s="84" t="s">
        <v>2045</v>
      </c>
      <c r="P30" s="84" t="str">
        <f t="shared" si="0"/>
        <v>024010</v>
      </c>
      <c r="Q30" s="108" t="s">
        <v>2035</v>
      </c>
    </row>
    <row r="31" spans="1:17" x14ac:dyDescent="0.35">
      <c r="A31" s="84" t="s">
        <v>5915</v>
      </c>
      <c r="B31" s="84" t="s">
        <v>7186</v>
      </c>
      <c r="C31" s="84" t="s">
        <v>7192</v>
      </c>
      <c r="E31" s="84"/>
      <c r="F31" s="84"/>
      <c r="G31" s="84"/>
      <c r="H31" s="95" t="s">
        <v>7188</v>
      </c>
      <c r="I31" s="84" t="s">
        <v>7183</v>
      </c>
      <c r="J31" s="85" t="s">
        <v>2061</v>
      </c>
      <c r="N31" s="100" t="s">
        <v>2059</v>
      </c>
      <c r="O31" s="84" t="s">
        <v>2047</v>
      </c>
      <c r="P31" s="84" t="str">
        <f t="shared" si="0"/>
        <v>024012</v>
      </c>
      <c r="Q31" s="108" t="s">
        <v>2037</v>
      </c>
    </row>
    <row r="32" spans="1:17" x14ac:dyDescent="0.35">
      <c r="A32" s="84" t="s">
        <v>5916</v>
      </c>
      <c r="B32" s="84" t="s">
        <v>7186</v>
      </c>
      <c r="C32" s="84" t="s">
        <v>7192</v>
      </c>
      <c r="E32" s="84"/>
      <c r="F32" s="84"/>
      <c r="G32" s="84"/>
      <c r="H32" s="95" t="s">
        <v>7188</v>
      </c>
      <c r="I32" s="84" t="s">
        <v>7174</v>
      </c>
      <c r="J32" s="83" t="s">
        <v>387</v>
      </c>
      <c r="N32" s="100" t="s">
        <v>2059</v>
      </c>
      <c r="O32" s="84" t="s">
        <v>2048</v>
      </c>
      <c r="P32" s="84" t="str">
        <f t="shared" si="0"/>
        <v>024013</v>
      </c>
      <c r="Q32" s="108" t="s">
        <v>2038</v>
      </c>
    </row>
    <row r="33" spans="1:17" x14ac:dyDescent="0.35">
      <c r="A33" s="84" t="s">
        <v>5917</v>
      </c>
      <c r="B33" s="84" t="s">
        <v>7186</v>
      </c>
      <c r="C33" s="84" t="s">
        <v>7192</v>
      </c>
      <c r="N33" s="100" t="s">
        <v>2059</v>
      </c>
      <c r="O33" s="84" t="s">
        <v>2049</v>
      </c>
      <c r="P33" s="84" t="str">
        <f t="shared" si="0"/>
        <v>024014</v>
      </c>
      <c r="Q33" s="108" t="s">
        <v>2039</v>
      </c>
    </row>
    <row r="34" spans="1:17" x14ac:dyDescent="0.35">
      <c r="A34" s="84" t="s">
        <v>5918</v>
      </c>
      <c r="B34" s="84" t="s">
        <v>7186</v>
      </c>
      <c r="C34" s="84" t="s">
        <v>7192</v>
      </c>
      <c r="N34" s="100" t="s">
        <v>2059</v>
      </c>
      <c r="O34" s="84" t="s">
        <v>2051</v>
      </c>
      <c r="P34" s="84" t="str">
        <f t="shared" si="0"/>
        <v>024016</v>
      </c>
      <c r="Q34" s="108" t="s">
        <v>2043</v>
      </c>
    </row>
    <row r="35" spans="1:17" x14ac:dyDescent="0.35">
      <c r="A35" s="84" t="s">
        <v>5919</v>
      </c>
      <c r="B35" s="84" t="s">
        <v>7167</v>
      </c>
      <c r="C35" s="84" t="s">
        <v>7192</v>
      </c>
      <c r="N35" s="100" t="s">
        <v>2059</v>
      </c>
      <c r="O35" s="84" t="s">
        <v>2060</v>
      </c>
      <c r="P35" s="84" t="str">
        <f t="shared" si="0"/>
        <v>024025</v>
      </c>
      <c r="Q35" s="108" t="s">
        <v>2052</v>
      </c>
    </row>
    <row r="36" spans="1:17" x14ac:dyDescent="0.35">
      <c r="A36" s="84" t="s">
        <v>5920</v>
      </c>
      <c r="B36" s="84" t="s">
        <v>7167</v>
      </c>
      <c r="C36" s="84" t="s">
        <v>7192</v>
      </c>
      <c r="N36" s="100" t="s">
        <v>2059</v>
      </c>
      <c r="O36" s="84" t="s">
        <v>2061</v>
      </c>
      <c r="P36" s="84" t="str">
        <f t="shared" si="0"/>
        <v>024026</v>
      </c>
      <c r="Q36" s="108" t="s">
        <v>2053</v>
      </c>
    </row>
    <row r="37" spans="1:17" x14ac:dyDescent="0.35">
      <c r="A37" s="84" t="s">
        <v>5921</v>
      </c>
      <c r="B37" s="84" t="s">
        <v>7167</v>
      </c>
      <c r="C37" s="84" t="s">
        <v>7192</v>
      </c>
      <c r="N37" s="100" t="s">
        <v>2059</v>
      </c>
      <c r="O37" s="84" t="s">
        <v>2063</v>
      </c>
      <c r="P37" s="84" t="str">
        <f t="shared" si="0"/>
        <v>024028</v>
      </c>
      <c r="Q37" s="108" t="s">
        <v>2055</v>
      </c>
    </row>
    <row r="38" spans="1:17" x14ac:dyDescent="0.35">
      <c r="A38" s="84" t="s">
        <v>5922</v>
      </c>
      <c r="B38" s="84" t="s">
        <v>7167</v>
      </c>
      <c r="C38" s="84" t="s">
        <v>7192</v>
      </c>
      <c r="N38" s="100" t="s">
        <v>2059</v>
      </c>
      <c r="O38" s="84" t="s">
        <v>2064</v>
      </c>
      <c r="P38" s="84" t="str">
        <f t="shared" si="0"/>
        <v>024029</v>
      </c>
      <c r="Q38" s="108" t="s">
        <v>2056</v>
      </c>
    </row>
    <row r="39" spans="1:17" ht="15" thickBot="1" x14ac:dyDescent="0.4">
      <c r="A39" s="84" t="s">
        <v>5923</v>
      </c>
      <c r="B39" s="84" t="s">
        <v>7167</v>
      </c>
      <c r="C39" s="84" t="s">
        <v>7192</v>
      </c>
      <c r="N39" s="110" t="s">
        <v>2059</v>
      </c>
      <c r="O39" s="106" t="s">
        <v>2065</v>
      </c>
      <c r="P39" s="106" t="str">
        <f t="shared" si="0"/>
        <v>024030</v>
      </c>
      <c r="Q39" s="109" t="s">
        <v>2057</v>
      </c>
    </row>
    <row r="40" spans="1:17" x14ac:dyDescent="0.35">
      <c r="A40" s="84" t="s">
        <v>5924</v>
      </c>
      <c r="B40" s="84" t="s">
        <v>7167</v>
      </c>
      <c r="C40" s="84" t="s">
        <v>7192</v>
      </c>
      <c r="N40" s="99" t="s">
        <v>2066</v>
      </c>
      <c r="O40" s="102" t="s">
        <v>387</v>
      </c>
      <c r="P40" s="102" t="str">
        <f t="shared" si="0"/>
        <v>031000</v>
      </c>
      <c r="Q40" s="103" t="s">
        <v>2066</v>
      </c>
    </row>
    <row r="41" spans="1:17" x14ac:dyDescent="0.35">
      <c r="A41" s="84" t="s">
        <v>5925</v>
      </c>
      <c r="B41" s="84" t="s">
        <v>7167</v>
      </c>
      <c r="C41" s="84" t="s">
        <v>7192</v>
      </c>
      <c r="N41" s="100" t="s">
        <v>2066</v>
      </c>
      <c r="O41" s="84" t="s">
        <v>2044</v>
      </c>
      <c r="P41" s="84" t="str">
        <f t="shared" si="0"/>
        <v>031009</v>
      </c>
      <c r="Q41" s="108" t="s">
        <v>7196</v>
      </c>
    </row>
    <row r="42" spans="1:17" x14ac:dyDescent="0.35">
      <c r="A42" s="84" t="s">
        <v>5926</v>
      </c>
      <c r="B42" s="84" t="s">
        <v>7167</v>
      </c>
      <c r="C42" s="84" t="s">
        <v>7192</v>
      </c>
      <c r="N42" s="100" t="s">
        <v>2066</v>
      </c>
      <c r="O42" s="84" t="s">
        <v>2045</v>
      </c>
      <c r="P42" s="84" t="str">
        <f t="shared" si="0"/>
        <v>031010</v>
      </c>
      <c r="Q42" s="108" t="s">
        <v>7196</v>
      </c>
    </row>
    <row r="43" spans="1:17" x14ac:dyDescent="0.35">
      <c r="A43" s="84" t="s">
        <v>5927</v>
      </c>
      <c r="B43" s="84" t="s">
        <v>7167</v>
      </c>
      <c r="C43" s="84" t="s">
        <v>7192</v>
      </c>
      <c r="N43" s="100" t="s">
        <v>2066</v>
      </c>
      <c r="O43" s="84" t="s">
        <v>2047</v>
      </c>
      <c r="P43" s="84" t="str">
        <f t="shared" si="0"/>
        <v>031012</v>
      </c>
      <c r="Q43" s="108" t="s">
        <v>2046</v>
      </c>
    </row>
    <row r="44" spans="1:17" x14ac:dyDescent="0.35">
      <c r="A44" s="84" t="s">
        <v>5928</v>
      </c>
      <c r="B44" s="84" t="s">
        <v>7167</v>
      </c>
      <c r="C44" s="84" t="s">
        <v>7192</v>
      </c>
      <c r="N44" s="100" t="s">
        <v>2066</v>
      </c>
      <c r="O44" s="84" t="s">
        <v>2048</v>
      </c>
      <c r="P44" s="84" t="str">
        <f t="shared" si="0"/>
        <v>031013</v>
      </c>
      <c r="Q44" s="108" t="s">
        <v>7196</v>
      </c>
    </row>
    <row r="45" spans="1:17" x14ac:dyDescent="0.35">
      <c r="A45" s="84" t="s">
        <v>5929</v>
      </c>
      <c r="B45" s="84" t="s">
        <v>7167</v>
      </c>
      <c r="C45" s="84" t="s">
        <v>7192</v>
      </c>
      <c r="N45" s="100" t="s">
        <v>2066</v>
      </c>
      <c r="O45" s="84" t="s">
        <v>2049</v>
      </c>
      <c r="P45" s="84" t="str">
        <f t="shared" si="0"/>
        <v>031014</v>
      </c>
      <c r="Q45" s="108" t="s">
        <v>7196</v>
      </c>
    </row>
    <row r="46" spans="1:17" x14ac:dyDescent="0.35">
      <c r="A46" s="84" t="s">
        <v>5930</v>
      </c>
      <c r="B46" s="84" t="s">
        <v>7167</v>
      </c>
      <c r="C46" s="84" t="s">
        <v>7192</v>
      </c>
      <c r="N46" s="100" t="s">
        <v>2066</v>
      </c>
      <c r="O46" s="84" t="s">
        <v>2051</v>
      </c>
      <c r="P46" s="84" t="str">
        <f t="shared" si="0"/>
        <v>031016</v>
      </c>
      <c r="Q46" s="108" t="s">
        <v>2050</v>
      </c>
    </row>
    <row r="47" spans="1:17" x14ac:dyDescent="0.35">
      <c r="A47" s="84" t="s">
        <v>5931</v>
      </c>
      <c r="B47" s="84" t="s">
        <v>7167</v>
      </c>
      <c r="C47" s="84" t="s">
        <v>7192</v>
      </c>
      <c r="N47" s="100" t="s">
        <v>2066</v>
      </c>
      <c r="O47" s="84" t="s">
        <v>2060</v>
      </c>
      <c r="P47" s="84" t="str">
        <f t="shared" si="0"/>
        <v>031025</v>
      </c>
      <c r="Q47" s="108" t="s">
        <v>7196</v>
      </c>
    </row>
    <row r="48" spans="1:17" x14ac:dyDescent="0.35">
      <c r="A48" s="84" t="s">
        <v>5932</v>
      </c>
      <c r="B48" s="84" t="s">
        <v>7167</v>
      </c>
      <c r="C48" s="84" t="s">
        <v>7192</v>
      </c>
      <c r="N48" s="100" t="s">
        <v>2066</v>
      </c>
      <c r="O48" s="84" t="s">
        <v>2061</v>
      </c>
      <c r="P48" s="84" t="str">
        <f t="shared" si="0"/>
        <v>031026</v>
      </c>
      <c r="Q48" s="108" t="s">
        <v>7196</v>
      </c>
    </row>
    <row r="49" spans="1:17" x14ac:dyDescent="0.35">
      <c r="A49" s="84" t="s">
        <v>5933</v>
      </c>
      <c r="B49" s="84" t="s">
        <v>7167</v>
      </c>
      <c r="C49" s="84" t="s">
        <v>7192</v>
      </c>
      <c r="N49" s="100" t="s">
        <v>2066</v>
      </c>
      <c r="O49" s="84" t="s">
        <v>2063</v>
      </c>
      <c r="P49" s="84" t="str">
        <f t="shared" si="0"/>
        <v>031028</v>
      </c>
      <c r="Q49" s="108" t="s">
        <v>2062</v>
      </c>
    </row>
    <row r="50" spans="1:17" ht="15" thickBot="1" x14ac:dyDescent="0.4">
      <c r="A50" s="84" t="s">
        <v>5934</v>
      </c>
      <c r="B50" s="84" t="s">
        <v>7167</v>
      </c>
      <c r="C50" s="84" t="s">
        <v>7192</v>
      </c>
      <c r="N50" s="101" t="s">
        <v>2066</v>
      </c>
      <c r="O50" s="104" t="s">
        <v>2064</v>
      </c>
      <c r="P50" s="104" t="str">
        <f t="shared" si="0"/>
        <v>031029</v>
      </c>
      <c r="Q50" s="108" t="s">
        <v>7196</v>
      </c>
    </row>
    <row r="51" spans="1:17" ht="15" thickBot="1" x14ac:dyDescent="0.4">
      <c r="A51" s="84" t="s">
        <v>5935</v>
      </c>
      <c r="B51" s="84" t="s">
        <v>7167</v>
      </c>
      <c r="C51" s="84" t="s">
        <v>7192</v>
      </c>
      <c r="N51" s="111" t="s">
        <v>2066</v>
      </c>
      <c r="O51" s="112" t="s">
        <v>2065</v>
      </c>
      <c r="P51" s="112" t="str">
        <f t="shared" si="0"/>
        <v>031030</v>
      </c>
      <c r="Q51" s="108" t="s">
        <v>7196</v>
      </c>
    </row>
    <row r="52" spans="1:17" x14ac:dyDescent="0.35">
      <c r="A52" s="84" t="s">
        <v>5936</v>
      </c>
      <c r="B52" s="84" t="s">
        <v>7167</v>
      </c>
      <c r="C52" s="84" t="s">
        <v>7192</v>
      </c>
    </row>
    <row r="53" spans="1:17" x14ac:dyDescent="0.35">
      <c r="A53" s="84" t="s">
        <v>5937</v>
      </c>
      <c r="B53" s="84" t="s">
        <v>7187</v>
      </c>
      <c r="C53" s="84" t="s">
        <v>7192</v>
      </c>
    </row>
    <row r="54" spans="1:17" x14ac:dyDescent="0.35">
      <c r="A54" s="84" t="s">
        <v>5938</v>
      </c>
      <c r="B54" s="84" t="s">
        <v>7186</v>
      </c>
      <c r="C54" s="84" t="s">
        <v>7192</v>
      </c>
    </row>
    <row r="55" spans="1:17" x14ac:dyDescent="0.35">
      <c r="A55" s="84" t="s">
        <v>5939</v>
      </c>
      <c r="B55" s="84" t="s">
        <v>7186</v>
      </c>
      <c r="C55" s="84" t="s">
        <v>7192</v>
      </c>
    </row>
    <row r="56" spans="1:17" x14ac:dyDescent="0.35">
      <c r="A56" s="84" t="s">
        <v>5940</v>
      </c>
      <c r="B56" s="84" t="s">
        <v>7186</v>
      </c>
      <c r="C56" s="84" t="s">
        <v>7192</v>
      </c>
    </row>
    <row r="57" spans="1:17" x14ac:dyDescent="0.35">
      <c r="A57" s="84" t="s">
        <v>5941</v>
      </c>
      <c r="B57" s="84" t="s">
        <v>7186</v>
      </c>
      <c r="C57" s="84" t="s">
        <v>7192</v>
      </c>
    </row>
    <row r="58" spans="1:17" x14ac:dyDescent="0.35">
      <c r="A58" s="84" t="s">
        <v>5942</v>
      </c>
      <c r="B58" s="84" t="s">
        <v>7186</v>
      </c>
      <c r="C58" s="84" t="s">
        <v>7192</v>
      </c>
    </row>
    <row r="59" spans="1:17" x14ac:dyDescent="0.35">
      <c r="A59" s="84" t="s">
        <v>5943</v>
      </c>
      <c r="B59" s="84" t="s">
        <v>7186</v>
      </c>
      <c r="C59" s="84" t="s">
        <v>7192</v>
      </c>
    </row>
    <row r="60" spans="1:17" x14ac:dyDescent="0.35">
      <c r="A60" s="84" t="s">
        <v>5944</v>
      </c>
      <c r="B60" s="84" t="s">
        <v>7186</v>
      </c>
      <c r="C60" s="84" t="s">
        <v>7192</v>
      </c>
    </row>
    <row r="61" spans="1:17" x14ac:dyDescent="0.35">
      <c r="A61" s="84" t="s">
        <v>5945</v>
      </c>
      <c r="B61" s="84" t="s">
        <v>7186</v>
      </c>
      <c r="C61" s="84" t="s">
        <v>7192</v>
      </c>
    </row>
    <row r="62" spans="1:17" x14ac:dyDescent="0.35">
      <c r="A62" s="84" t="s">
        <v>5946</v>
      </c>
      <c r="B62" s="84" t="s">
        <v>7186</v>
      </c>
      <c r="C62" s="84" t="s">
        <v>7192</v>
      </c>
    </row>
    <row r="63" spans="1:17" x14ac:dyDescent="0.35">
      <c r="A63" s="84" t="s">
        <v>5947</v>
      </c>
      <c r="B63" s="84" t="s">
        <v>7186</v>
      </c>
      <c r="C63" s="84" t="s">
        <v>7192</v>
      </c>
    </row>
    <row r="64" spans="1:17" x14ac:dyDescent="0.35">
      <c r="A64" s="84" t="s">
        <v>5948</v>
      </c>
      <c r="B64" s="84" t="s">
        <v>7186</v>
      </c>
      <c r="C64" s="84" t="s">
        <v>7192</v>
      </c>
    </row>
    <row r="65" spans="1:3" x14ac:dyDescent="0.35">
      <c r="A65" s="84" t="s">
        <v>5949</v>
      </c>
      <c r="B65" s="84" t="s">
        <v>7186</v>
      </c>
      <c r="C65" s="84" t="s">
        <v>7192</v>
      </c>
    </row>
    <row r="66" spans="1:3" x14ac:dyDescent="0.35">
      <c r="A66" s="84" t="s">
        <v>5950</v>
      </c>
      <c r="B66" s="84" t="s">
        <v>7186</v>
      </c>
      <c r="C66" s="84" t="s">
        <v>7192</v>
      </c>
    </row>
    <row r="67" spans="1:3" x14ac:dyDescent="0.35">
      <c r="A67" s="84" t="s">
        <v>5951</v>
      </c>
      <c r="B67" s="84" t="s">
        <v>7186</v>
      </c>
      <c r="C67" s="84" t="s">
        <v>7192</v>
      </c>
    </row>
    <row r="68" spans="1:3" x14ac:dyDescent="0.35">
      <c r="A68" s="84" t="s">
        <v>5952</v>
      </c>
      <c r="B68" s="84" t="s">
        <v>7186</v>
      </c>
      <c r="C68" s="84" t="s">
        <v>7192</v>
      </c>
    </row>
    <row r="69" spans="1:3" x14ac:dyDescent="0.35">
      <c r="A69" s="84" t="s">
        <v>5953</v>
      </c>
      <c r="B69" s="84" t="s">
        <v>7186</v>
      </c>
      <c r="C69" s="84" t="s">
        <v>7192</v>
      </c>
    </row>
    <row r="70" spans="1:3" x14ac:dyDescent="0.35">
      <c r="A70" s="84" t="s">
        <v>5954</v>
      </c>
      <c r="B70" s="84" t="s">
        <v>7186</v>
      </c>
      <c r="C70" s="84" t="s">
        <v>7192</v>
      </c>
    </row>
    <row r="71" spans="1:3" x14ac:dyDescent="0.35">
      <c r="A71" s="84" t="s">
        <v>5955</v>
      </c>
      <c r="B71" s="84" t="s">
        <v>7186</v>
      </c>
      <c r="C71" s="84" t="s">
        <v>7192</v>
      </c>
    </row>
    <row r="72" spans="1:3" x14ac:dyDescent="0.35">
      <c r="A72" s="84" t="s">
        <v>5956</v>
      </c>
      <c r="B72" s="84" t="s">
        <v>7186</v>
      </c>
      <c r="C72" s="84" t="s">
        <v>7192</v>
      </c>
    </row>
    <row r="73" spans="1:3" x14ac:dyDescent="0.35">
      <c r="A73" s="84" t="s">
        <v>5957</v>
      </c>
      <c r="B73" s="84" t="s">
        <v>7186</v>
      </c>
      <c r="C73" s="84" t="s">
        <v>7192</v>
      </c>
    </row>
    <row r="74" spans="1:3" x14ac:dyDescent="0.35">
      <c r="A74" s="84" t="s">
        <v>5958</v>
      </c>
      <c r="B74" s="84" t="s">
        <v>7186</v>
      </c>
      <c r="C74" s="84" t="s">
        <v>7192</v>
      </c>
    </row>
    <row r="75" spans="1:3" x14ac:dyDescent="0.35">
      <c r="A75" s="84" t="s">
        <v>5959</v>
      </c>
      <c r="B75" s="84" t="s">
        <v>7186</v>
      </c>
      <c r="C75" s="84" t="s">
        <v>7192</v>
      </c>
    </row>
    <row r="76" spans="1:3" x14ac:dyDescent="0.35">
      <c r="A76" s="84" t="s">
        <v>5960</v>
      </c>
      <c r="B76" s="84" t="s">
        <v>7186</v>
      </c>
      <c r="C76" s="84" t="s">
        <v>7192</v>
      </c>
    </row>
    <row r="77" spans="1:3" x14ac:dyDescent="0.35">
      <c r="A77" s="84" t="s">
        <v>5961</v>
      </c>
      <c r="B77" s="84" t="s">
        <v>7186</v>
      </c>
      <c r="C77" s="84" t="s">
        <v>7192</v>
      </c>
    </row>
    <row r="78" spans="1:3" x14ac:dyDescent="0.35">
      <c r="A78" s="84" t="s">
        <v>5962</v>
      </c>
      <c r="B78" s="84" t="s">
        <v>7186</v>
      </c>
      <c r="C78" s="84" t="s">
        <v>7192</v>
      </c>
    </row>
    <row r="79" spans="1:3" x14ac:dyDescent="0.35">
      <c r="A79" s="84" t="s">
        <v>5963</v>
      </c>
      <c r="B79" s="84" t="s">
        <v>7186</v>
      </c>
      <c r="C79" s="84" t="s">
        <v>7192</v>
      </c>
    </row>
    <row r="80" spans="1:3" x14ac:dyDescent="0.35">
      <c r="A80" s="84" t="s">
        <v>5964</v>
      </c>
      <c r="B80" s="84" t="s">
        <v>7186</v>
      </c>
      <c r="C80" s="84" t="s">
        <v>7192</v>
      </c>
    </row>
    <row r="81" spans="1:3" x14ac:dyDescent="0.35">
      <c r="A81" s="84" t="s">
        <v>5965</v>
      </c>
      <c r="B81" s="84" t="s">
        <v>7186</v>
      </c>
      <c r="C81" s="84" t="s">
        <v>7192</v>
      </c>
    </row>
    <row r="82" spans="1:3" x14ac:dyDescent="0.35">
      <c r="A82" s="84" t="s">
        <v>5966</v>
      </c>
      <c r="B82" s="84" t="s">
        <v>7186</v>
      </c>
      <c r="C82" s="84" t="s">
        <v>7192</v>
      </c>
    </row>
    <row r="83" spans="1:3" x14ac:dyDescent="0.35">
      <c r="A83" s="84" t="s">
        <v>5967</v>
      </c>
      <c r="B83" s="84" t="s">
        <v>7186</v>
      </c>
      <c r="C83" s="84" t="s">
        <v>7192</v>
      </c>
    </row>
    <row r="84" spans="1:3" x14ac:dyDescent="0.35">
      <c r="A84" s="84" t="s">
        <v>5968</v>
      </c>
      <c r="B84" s="84" t="s">
        <v>7186</v>
      </c>
      <c r="C84" s="84" t="s">
        <v>7192</v>
      </c>
    </row>
    <row r="85" spans="1:3" x14ac:dyDescent="0.35">
      <c r="A85" s="84" t="s">
        <v>5969</v>
      </c>
      <c r="B85" s="84" t="s">
        <v>7186</v>
      </c>
      <c r="C85" s="84" t="s">
        <v>7192</v>
      </c>
    </row>
    <row r="86" spans="1:3" x14ac:dyDescent="0.35">
      <c r="A86" s="84" t="s">
        <v>5970</v>
      </c>
      <c r="B86" s="84" t="s">
        <v>7186</v>
      </c>
      <c r="C86" s="84" t="s">
        <v>7192</v>
      </c>
    </row>
    <row r="87" spans="1:3" x14ac:dyDescent="0.35">
      <c r="A87" s="84" t="s">
        <v>5971</v>
      </c>
      <c r="B87" s="84" t="s">
        <v>7186</v>
      </c>
      <c r="C87" s="84" t="s">
        <v>7192</v>
      </c>
    </row>
    <row r="88" spans="1:3" x14ac:dyDescent="0.35">
      <c r="A88" s="84" t="s">
        <v>5972</v>
      </c>
      <c r="B88" s="84" t="s">
        <v>7186</v>
      </c>
      <c r="C88" s="84" t="s">
        <v>7192</v>
      </c>
    </row>
    <row r="89" spans="1:3" x14ac:dyDescent="0.35">
      <c r="A89" s="84" t="s">
        <v>5973</v>
      </c>
      <c r="B89" s="84" t="s">
        <v>7186</v>
      </c>
      <c r="C89" s="84" t="s">
        <v>7192</v>
      </c>
    </row>
    <row r="90" spans="1:3" x14ac:dyDescent="0.35">
      <c r="A90" s="84" t="s">
        <v>5974</v>
      </c>
      <c r="B90" s="84" t="s">
        <v>7186</v>
      </c>
      <c r="C90" s="84" t="s">
        <v>7192</v>
      </c>
    </row>
    <row r="91" spans="1:3" x14ac:dyDescent="0.35">
      <c r="A91" s="84" t="s">
        <v>5975</v>
      </c>
      <c r="B91" s="84" t="s">
        <v>7186</v>
      </c>
      <c r="C91" s="84" t="s">
        <v>7192</v>
      </c>
    </row>
    <row r="92" spans="1:3" x14ac:dyDescent="0.35">
      <c r="A92" s="84" t="s">
        <v>5976</v>
      </c>
      <c r="B92" s="84" t="s">
        <v>7186</v>
      </c>
      <c r="C92" s="84" t="s">
        <v>7192</v>
      </c>
    </row>
    <row r="93" spans="1:3" x14ac:dyDescent="0.35">
      <c r="A93" s="84" t="s">
        <v>5977</v>
      </c>
      <c r="B93" s="84" t="s">
        <v>7186</v>
      </c>
      <c r="C93" s="84" t="s">
        <v>7192</v>
      </c>
    </row>
    <row r="94" spans="1:3" x14ac:dyDescent="0.35">
      <c r="A94" s="84" t="s">
        <v>5978</v>
      </c>
      <c r="B94" s="84" t="s">
        <v>7186</v>
      </c>
      <c r="C94" s="84" t="s">
        <v>7192</v>
      </c>
    </row>
    <row r="95" spans="1:3" x14ac:dyDescent="0.35">
      <c r="A95" s="84" t="s">
        <v>5979</v>
      </c>
      <c r="B95" s="84" t="s">
        <v>7186</v>
      </c>
      <c r="C95" s="84" t="s">
        <v>7192</v>
      </c>
    </row>
    <row r="96" spans="1:3" x14ac:dyDescent="0.35">
      <c r="A96" s="84" t="s">
        <v>5980</v>
      </c>
      <c r="B96" s="84" t="s">
        <v>7186</v>
      </c>
      <c r="C96" s="84" t="s">
        <v>7192</v>
      </c>
    </row>
    <row r="97" spans="1:3" x14ac:dyDescent="0.35">
      <c r="A97" s="84" t="s">
        <v>5981</v>
      </c>
      <c r="B97" s="84" t="s">
        <v>7186</v>
      </c>
      <c r="C97" s="84" t="s">
        <v>7192</v>
      </c>
    </row>
    <row r="98" spans="1:3" x14ac:dyDescent="0.35">
      <c r="A98" s="84" t="s">
        <v>5982</v>
      </c>
      <c r="B98" s="84" t="s">
        <v>7186</v>
      </c>
      <c r="C98" s="84" t="s">
        <v>7192</v>
      </c>
    </row>
    <row r="99" spans="1:3" x14ac:dyDescent="0.35">
      <c r="A99" s="84" t="s">
        <v>5983</v>
      </c>
      <c r="B99" s="84" t="s">
        <v>7186</v>
      </c>
      <c r="C99" s="84" t="s">
        <v>7192</v>
      </c>
    </row>
    <row r="100" spans="1:3" x14ac:dyDescent="0.35">
      <c r="A100" s="84" t="s">
        <v>5984</v>
      </c>
      <c r="B100" s="84" t="s">
        <v>7186</v>
      </c>
      <c r="C100" s="84" t="s">
        <v>7192</v>
      </c>
    </row>
    <row r="101" spans="1:3" x14ac:dyDescent="0.35">
      <c r="A101" s="84" t="s">
        <v>5985</v>
      </c>
      <c r="B101" s="84" t="s">
        <v>7186</v>
      </c>
      <c r="C101" s="84" t="s">
        <v>7192</v>
      </c>
    </row>
    <row r="102" spans="1:3" x14ac:dyDescent="0.35">
      <c r="A102" s="84" t="s">
        <v>5986</v>
      </c>
      <c r="B102" s="84" t="s">
        <v>7186</v>
      </c>
      <c r="C102" s="84" t="s">
        <v>7192</v>
      </c>
    </row>
    <row r="103" spans="1:3" x14ac:dyDescent="0.35">
      <c r="A103" s="84" t="s">
        <v>5987</v>
      </c>
      <c r="B103" s="84" t="s">
        <v>7186</v>
      </c>
      <c r="C103" s="84" t="s">
        <v>7192</v>
      </c>
    </row>
    <row r="104" spans="1:3" x14ac:dyDescent="0.35">
      <c r="A104" s="84" t="s">
        <v>5988</v>
      </c>
      <c r="B104" s="84" t="s">
        <v>7186</v>
      </c>
      <c r="C104" s="84" t="s">
        <v>7192</v>
      </c>
    </row>
    <row r="105" spans="1:3" x14ac:dyDescent="0.35">
      <c r="A105" s="84" t="s">
        <v>5989</v>
      </c>
      <c r="B105" s="84" t="s">
        <v>7167</v>
      </c>
      <c r="C105" s="84" t="s">
        <v>7192</v>
      </c>
    </row>
    <row r="106" spans="1:3" x14ac:dyDescent="0.35">
      <c r="A106" s="84" t="s">
        <v>5990</v>
      </c>
      <c r="B106" s="84" t="s">
        <v>7167</v>
      </c>
      <c r="C106" s="84" t="s">
        <v>7192</v>
      </c>
    </row>
    <row r="107" spans="1:3" x14ac:dyDescent="0.35">
      <c r="A107" s="84" t="s">
        <v>5991</v>
      </c>
      <c r="B107" s="84" t="s">
        <v>7167</v>
      </c>
      <c r="C107" s="84" t="s">
        <v>7192</v>
      </c>
    </row>
    <row r="108" spans="1:3" x14ac:dyDescent="0.35">
      <c r="A108" s="84" t="s">
        <v>5992</v>
      </c>
      <c r="B108" s="84" t="s">
        <v>7167</v>
      </c>
      <c r="C108" s="84" t="s">
        <v>7192</v>
      </c>
    </row>
    <row r="109" spans="1:3" x14ac:dyDescent="0.35">
      <c r="A109" s="84" t="s">
        <v>5993</v>
      </c>
      <c r="B109" s="84" t="s">
        <v>7167</v>
      </c>
      <c r="C109" s="84" t="s">
        <v>7192</v>
      </c>
    </row>
    <row r="110" spans="1:3" x14ac:dyDescent="0.35">
      <c r="A110" s="84" t="s">
        <v>5994</v>
      </c>
      <c r="B110" s="84" t="s">
        <v>7167</v>
      </c>
      <c r="C110" s="84" t="s">
        <v>7192</v>
      </c>
    </row>
    <row r="111" spans="1:3" x14ac:dyDescent="0.35">
      <c r="A111" s="84" t="s">
        <v>5995</v>
      </c>
      <c r="B111" s="84" t="s">
        <v>7167</v>
      </c>
      <c r="C111" s="84" t="s">
        <v>7192</v>
      </c>
    </row>
    <row r="112" spans="1:3" x14ac:dyDescent="0.35">
      <c r="A112" s="84" t="s">
        <v>5996</v>
      </c>
      <c r="B112" s="84" t="s">
        <v>7167</v>
      </c>
      <c r="C112" s="84" t="s">
        <v>7192</v>
      </c>
    </row>
    <row r="113" spans="1:3" x14ac:dyDescent="0.35">
      <c r="A113" s="84" t="s">
        <v>5997</v>
      </c>
      <c r="B113" s="84" t="s">
        <v>7167</v>
      </c>
      <c r="C113" s="84" t="s">
        <v>7192</v>
      </c>
    </row>
    <row r="114" spans="1:3" x14ac:dyDescent="0.35">
      <c r="A114" s="84" t="s">
        <v>5998</v>
      </c>
      <c r="B114" s="84" t="s">
        <v>7167</v>
      </c>
      <c r="C114" s="84" t="s">
        <v>7192</v>
      </c>
    </row>
    <row r="115" spans="1:3" x14ac:dyDescent="0.35">
      <c r="A115" s="84" t="s">
        <v>5999</v>
      </c>
      <c r="B115" s="84" t="s">
        <v>7167</v>
      </c>
      <c r="C115" s="84" t="s">
        <v>7192</v>
      </c>
    </row>
    <row r="116" spans="1:3" x14ac:dyDescent="0.35">
      <c r="A116" s="84" t="s">
        <v>6000</v>
      </c>
      <c r="B116" s="84" t="s">
        <v>7167</v>
      </c>
      <c r="C116" s="84" t="s">
        <v>7192</v>
      </c>
    </row>
    <row r="117" spans="1:3" x14ac:dyDescent="0.35">
      <c r="A117" s="84" t="s">
        <v>6001</v>
      </c>
      <c r="B117" s="84" t="s">
        <v>7167</v>
      </c>
      <c r="C117" s="84" t="s">
        <v>7192</v>
      </c>
    </row>
    <row r="118" spans="1:3" x14ac:dyDescent="0.35">
      <c r="A118" s="84" t="s">
        <v>6002</v>
      </c>
      <c r="B118" s="84" t="s">
        <v>7167</v>
      </c>
      <c r="C118" s="84" t="s">
        <v>7192</v>
      </c>
    </row>
    <row r="119" spans="1:3" x14ac:dyDescent="0.35">
      <c r="A119" s="84" t="s">
        <v>6003</v>
      </c>
      <c r="B119" s="84" t="s">
        <v>7167</v>
      </c>
      <c r="C119" s="84" t="s">
        <v>7192</v>
      </c>
    </row>
    <row r="120" spans="1:3" x14ac:dyDescent="0.35">
      <c r="A120" s="84" t="s">
        <v>6004</v>
      </c>
      <c r="B120" s="84" t="s">
        <v>7167</v>
      </c>
      <c r="C120" s="84" t="s">
        <v>7192</v>
      </c>
    </row>
    <row r="121" spans="1:3" x14ac:dyDescent="0.35">
      <c r="A121" s="84" t="s">
        <v>6005</v>
      </c>
      <c r="B121" s="84" t="s">
        <v>7167</v>
      </c>
      <c r="C121" s="84" t="s">
        <v>7192</v>
      </c>
    </row>
    <row r="122" spans="1:3" x14ac:dyDescent="0.35">
      <c r="A122" s="84" t="s">
        <v>6006</v>
      </c>
      <c r="B122" s="84" t="s">
        <v>7167</v>
      </c>
      <c r="C122" s="84" t="s">
        <v>7192</v>
      </c>
    </row>
    <row r="123" spans="1:3" x14ac:dyDescent="0.35">
      <c r="A123" s="84" t="s">
        <v>6007</v>
      </c>
      <c r="B123" s="84" t="s">
        <v>7167</v>
      </c>
      <c r="C123" s="84" t="s">
        <v>7192</v>
      </c>
    </row>
    <row r="124" spans="1:3" x14ac:dyDescent="0.35">
      <c r="A124" s="84" t="s">
        <v>6008</v>
      </c>
      <c r="B124" s="84"/>
      <c r="C124" s="84"/>
    </row>
    <row r="125" spans="1:3" x14ac:dyDescent="0.35">
      <c r="A125" s="84" t="s">
        <v>6009</v>
      </c>
      <c r="B125" s="84" t="s">
        <v>7167</v>
      </c>
      <c r="C125" s="84" t="s">
        <v>7192</v>
      </c>
    </row>
    <row r="126" spans="1:3" x14ac:dyDescent="0.35">
      <c r="A126" s="84" t="s">
        <v>6010</v>
      </c>
      <c r="B126" s="84" t="s">
        <v>7167</v>
      </c>
      <c r="C126" s="84" t="s">
        <v>7192</v>
      </c>
    </row>
    <row r="127" spans="1:3" x14ac:dyDescent="0.35">
      <c r="A127" s="84" t="s">
        <v>6011</v>
      </c>
      <c r="B127" s="84" t="s">
        <v>7167</v>
      </c>
      <c r="C127" s="84" t="s">
        <v>7192</v>
      </c>
    </row>
    <row r="128" spans="1:3" x14ac:dyDescent="0.35">
      <c r="A128" s="84" t="s">
        <v>6012</v>
      </c>
      <c r="B128" s="84" t="s">
        <v>7167</v>
      </c>
      <c r="C128" s="84" t="s">
        <v>7192</v>
      </c>
    </row>
    <row r="129" spans="1:3" x14ac:dyDescent="0.35">
      <c r="A129" s="84" t="s">
        <v>6013</v>
      </c>
      <c r="B129" s="84" t="s">
        <v>7167</v>
      </c>
      <c r="C129" s="84" t="s">
        <v>7192</v>
      </c>
    </row>
    <row r="130" spans="1:3" x14ac:dyDescent="0.35">
      <c r="A130" s="84" t="s">
        <v>6014</v>
      </c>
      <c r="B130" s="84" t="s">
        <v>7167</v>
      </c>
      <c r="C130" s="84" t="s">
        <v>7192</v>
      </c>
    </row>
    <row r="131" spans="1:3" x14ac:dyDescent="0.35">
      <c r="A131" s="84" t="s">
        <v>6015</v>
      </c>
      <c r="B131" s="84" t="s">
        <v>7167</v>
      </c>
      <c r="C131" s="84" t="s">
        <v>7192</v>
      </c>
    </row>
    <row r="132" spans="1:3" x14ac:dyDescent="0.35">
      <c r="A132" s="84" t="s">
        <v>6016</v>
      </c>
      <c r="B132" s="84" t="s">
        <v>7167</v>
      </c>
      <c r="C132" s="84" t="s">
        <v>7192</v>
      </c>
    </row>
    <row r="133" spans="1:3" x14ac:dyDescent="0.35">
      <c r="A133" s="84" t="s">
        <v>6017</v>
      </c>
      <c r="B133" s="84" t="s">
        <v>7167</v>
      </c>
      <c r="C133" s="84" t="s">
        <v>7192</v>
      </c>
    </row>
    <row r="134" spans="1:3" x14ac:dyDescent="0.35">
      <c r="A134" s="84" t="s">
        <v>6018</v>
      </c>
      <c r="B134" s="84" t="s">
        <v>7167</v>
      </c>
      <c r="C134" s="84" t="s">
        <v>7192</v>
      </c>
    </row>
    <row r="135" spans="1:3" x14ac:dyDescent="0.35">
      <c r="A135" s="84" t="s">
        <v>6019</v>
      </c>
      <c r="B135" s="84" t="s">
        <v>7167</v>
      </c>
      <c r="C135" s="84" t="s">
        <v>7192</v>
      </c>
    </row>
    <row r="136" spans="1:3" x14ac:dyDescent="0.35">
      <c r="A136" s="84" t="s">
        <v>6020</v>
      </c>
      <c r="B136" s="84" t="s">
        <v>7167</v>
      </c>
      <c r="C136" s="84" t="s">
        <v>7192</v>
      </c>
    </row>
    <row r="137" spans="1:3" x14ac:dyDescent="0.35">
      <c r="A137" s="84" t="s">
        <v>6021</v>
      </c>
      <c r="B137" s="84" t="s">
        <v>7167</v>
      </c>
      <c r="C137" s="84" t="s">
        <v>7192</v>
      </c>
    </row>
    <row r="138" spans="1:3" x14ac:dyDescent="0.35">
      <c r="A138" s="84" t="s">
        <v>6022</v>
      </c>
      <c r="B138" s="84" t="s">
        <v>7167</v>
      </c>
      <c r="C138" s="84" t="s">
        <v>7192</v>
      </c>
    </row>
    <row r="139" spans="1:3" x14ac:dyDescent="0.35">
      <c r="A139" s="84" t="s">
        <v>6023</v>
      </c>
      <c r="B139" s="84" t="s">
        <v>7167</v>
      </c>
      <c r="C139" s="84" t="s">
        <v>7192</v>
      </c>
    </row>
    <row r="140" spans="1:3" x14ac:dyDescent="0.35">
      <c r="A140" s="84" t="s">
        <v>6024</v>
      </c>
      <c r="B140" s="84" t="s">
        <v>7167</v>
      </c>
      <c r="C140" s="84" t="s">
        <v>7192</v>
      </c>
    </row>
    <row r="141" spans="1:3" x14ac:dyDescent="0.35">
      <c r="A141" s="84" t="s">
        <v>6025</v>
      </c>
      <c r="B141" s="84" t="s">
        <v>7167</v>
      </c>
      <c r="C141" s="84" t="s">
        <v>7192</v>
      </c>
    </row>
    <row r="142" spans="1:3" x14ac:dyDescent="0.35">
      <c r="A142" s="84" t="s">
        <v>6026</v>
      </c>
      <c r="B142" s="84"/>
      <c r="C142" s="84"/>
    </row>
    <row r="143" spans="1:3" x14ac:dyDescent="0.35">
      <c r="A143" s="84" t="s">
        <v>6027</v>
      </c>
      <c r="B143" s="84"/>
      <c r="C143" s="84"/>
    </row>
    <row r="144" spans="1:3" x14ac:dyDescent="0.35">
      <c r="A144" s="84" t="s">
        <v>6028</v>
      </c>
      <c r="B144" s="84"/>
      <c r="C144" s="84"/>
    </row>
    <row r="145" spans="1:3" x14ac:dyDescent="0.35">
      <c r="A145" s="84" t="s">
        <v>6029</v>
      </c>
      <c r="B145" s="84" t="s">
        <v>7167</v>
      </c>
      <c r="C145" s="84" t="s">
        <v>7192</v>
      </c>
    </row>
    <row r="146" spans="1:3" x14ac:dyDescent="0.35">
      <c r="A146" s="84" t="s">
        <v>6030</v>
      </c>
      <c r="B146" s="84"/>
      <c r="C146" s="84"/>
    </row>
    <row r="147" spans="1:3" x14ac:dyDescent="0.35">
      <c r="A147" s="84" t="s">
        <v>6031</v>
      </c>
      <c r="B147" s="84"/>
      <c r="C147" s="84"/>
    </row>
    <row r="148" spans="1:3" x14ac:dyDescent="0.35">
      <c r="A148" s="84" t="s">
        <v>6032</v>
      </c>
      <c r="B148" s="84"/>
      <c r="C148" s="84"/>
    </row>
    <row r="149" spans="1:3" x14ac:dyDescent="0.35">
      <c r="A149" s="84" t="s">
        <v>6033</v>
      </c>
      <c r="B149" s="84"/>
      <c r="C149" s="84"/>
    </row>
    <row r="150" spans="1:3" x14ac:dyDescent="0.35">
      <c r="A150" s="84" t="s">
        <v>6034</v>
      </c>
      <c r="B150" s="84" t="s">
        <v>7186</v>
      </c>
      <c r="C150" s="84" t="s">
        <v>7192</v>
      </c>
    </row>
    <row r="151" spans="1:3" x14ac:dyDescent="0.35">
      <c r="A151" s="84" t="s">
        <v>6035</v>
      </c>
      <c r="B151" s="84" t="s">
        <v>7186</v>
      </c>
      <c r="C151" s="84" t="s">
        <v>7192</v>
      </c>
    </row>
    <row r="152" spans="1:3" x14ac:dyDescent="0.35">
      <c r="A152" s="84" t="s">
        <v>6036</v>
      </c>
      <c r="B152" s="84" t="s">
        <v>7186</v>
      </c>
      <c r="C152" s="84" t="s">
        <v>7192</v>
      </c>
    </row>
    <row r="153" spans="1:3" x14ac:dyDescent="0.35">
      <c r="A153" s="84" t="s">
        <v>6037</v>
      </c>
      <c r="B153" s="84" t="s">
        <v>7186</v>
      </c>
      <c r="C153" s="84" t="s">
        <v>7192</v>
      </c>
    </row>
    <row r="154" spans="1:3" x14ac:dyDescent="0.35">
      <c r="A154" s="84" t="s">
        <v>6038</v>
      </c>
      <c r="B154" s="84" t="s">
        <v>7186</v>
      </c>
      <c r="C154" s="84" t="s">
        <v>7192</v>
      </c>
    </row>
    <row r="155" spans="1:3" x14ac:dyDescent="0.35">
      <c r="A155" s="84" t="s">
        <v>6039</v>
      </c>
      <c r="B155" s="84" t="s">
        <v>7186</v>
      </c>
      <c r="C155" s="84" t="s">
        <v>7192</v>
      </c>
    </row>
    <row r="156" spans="1:3" x14ac:dyDescent="0.35">
      <c r="A156" s="84" t="s">
        <v>6040</v>
      </c>
      <c r="B156" s="84" t="s">
        <v>7186</v>
      </c>
      <c r="C156" s="84" t="s">
        <v>7192</v>
      </c>
    </row>
    <row r="157" spans="1:3" x14ac:dyDescent="0.35">
      <c r="A157" s="84" t="s">
        <v>6041</v>
      </c>
      <c r="B157" s="84" t="s">
        <v>7186</v>
      </c>
      <c r="C157" s="84" t="s">
        <v>7192</v>
      </c>
    </row>
    <row r="158" spans="1:3" x14ac:dyDescent="0.35">
      <c r="A158" s="84" t="s">
        <v>6042</v>
      </c>
      <c r="B158" s="84" t="s">
        <v>7186</v>
      </c>
      <c r="C158" s="84" t="s">
        <v>7192</v>
      </c>
    </row>
    <row r="159" spans="1:3" x14ac:dyDescent="0.35">
      <c r="A159" s="84" t="s">
        <v>6043</v>
      </c>
      <c r="B159" s="84" t="s">
        <v>7186</v>
      </c>
      <c r="C159" s="84" t="s">
        <v>7192</v>
      </c>
    </row>
    <row r="160" spans="1:3" x14ac:dyDescent="0.35">
      <c r="A160" s="84" t="s">
        <v>6044</v>
      </c>
      <c r="B160" s="84" t="s">
        <v>7186</v>
      </c>
      <c r="C160" s="84" t="s">
        <v>7192</v>
      </c>
    </row>
    <row r="161" spans="1:3" x14ac:dyDescent="0.35">
      <c r="A161" s="84" t="s">
        <v>6045</v>
      </c>
      <c r="B161" s="84" t="s">
        <v>7186</v>
      </c>
      <c r="C161" s="84" t="s">
        <v>7192</v>
      </c>
    </row>
    <row r="162" spans="1:3" x14ac:dyDescent="0.35">
      <c r="A162" s="84" t="s">
        <v>6046</v>
      </c>
      <c r="B162" s="84" t="s">
        <v>7167</v>
      </c>
      <c r="C162" s="84" t="s">
        <v>7192</v>
      </c>
    </row>
    <row r="163" spans="1:3" x14ac:dyDescent="0.35">
      <c r="A163" s="84" t="s">
        <v>6047</v>
      </c>
      <c r="B163" s="84" t="s">
        <v>7167</v>
      </c>
      <c r="C163" s="84" t="s">
        <v>7192</v>
      </c>
    </row>
    <row r="164" spans="1:3" x14ac:dyDescent="0.35">
      <c r="A164" s="84" t="s">
        <v>6048</v>
      </c>
      <c r="B164" s="84" t="s">
        <v>7186</v>
      </c>
      <c r="C164" s="84" t="s">
        <v>7192</v>
      </c>
    </row>
    <row r="165" spans="1:3" x14ac:dyDescent="0.35">
      <c r="A165" s="84" t="s">
        <v>6049</v>
      </c>
      <c r="B165" s="84" t="s">
        <v>7186</v>
      </c>
      <c r="C165" s="84" t="s">
        <v>7192</v>
      </c>
    </row>
    <row r="166" spans="1:3" x14ac:dyDescent="0.35">
      <c r="A166" s="84" t="s">
        <v>6050</v>
      </c>
      <c r="B166" s="84" t="s">
        <v>7186</v>
      </c>
      <c r="C166" s="84" t="s">
        <v>7192</v>
      </c>
    </row>
    <row r="167" spans="1:3" x14ac:dyDescent="0.35">
      <c r="A167" s="84" t="s">
        <v>6051</v>
      </c>
      <c r="B167" s="84" t="s">
        <v>7186</v>
      </c>
      <c r="C167" s="84" t="s">
        <v>7192</v>
      </c>
    </row>
    <row r="168" spans="1:3" x14ac:dyDescent="0.35">
      <c r="A168" s="84" t="s">
        <v>6052</v>
      </c>
      <c r="B168" s="84" t="s">
        <v>7186</v>
      </c>
      <c r="C168" s="84" t="s">
        <v>7192</v>
      </c>
    </row>
    <row r="169" spans="1:3" x14ac:dyDescent="0.35">
      <c r="A169" s="84" t="s">
        <v>6053</v>
      </c>
      <c r="B169" s="84" t="s">
        <v>7186</v>
      </c>
      <c r="C169" s="84" t="s">
        <v>7192</v>
      </c>
    </row>
    <row r="170" spans="1:3" x14ac:dyDescent="0.35">
      <c r="A170" s="84" t="s">
        <v>6054</v>
      </c>
      <c r="B170" s="84" t="s">
        <v>7167</v>
      </c>
      <c r="C170" s="84" t="s">
        <v>7192</v>
      </c>
    </row>
    <row r="171" spans="1:3" x14ac:dyDescent="0.35">
      <c r="A171" s="84" t="s">
        <v>6055</v>
      </c>
      <c r="B171" s="84"/>
      <c r="C171" s="84"/>
    </row>
    <row r="172" spans="1:3" x14ac:dyDescent="0.35">
      <c r="A172" s="84" t="s">
        <v>6056</v>
      </c>
      <c r="B172" s="84"/>
      <c r="C172" s="84"/>
    </row>
    <row r="173" spans="1:3" x14ac:dyDescent="0.35">
      <c r="A173" s="84" t="s">
        <v>6057</v>
      </c>
      <c r="B173" s="84"/>
      <c r="C173" s="84"/>
    </row>
    <row r="174" spans="1:3" x14ac:dyDescent="0.35">
      <c r="A174" s="84" t="s">
        <v>6058</v>
      </c>
      <c r="B174" s="84"/>
      <c r="C174" s="84"/>
    </row>
    <row r="175" spans="1:3" x14ac:dyDescent="0.35">
      <c r="A175" s="84" t="s">
        <v>6059</v>
      </c>
      <c r="B175" s="84"/>
      <c r="C175" s="84"/>
    </row>
    <row r="176" spans="1:3" x14ac:dyDescent="0.35">
      <c r="A176" s="84" t="s">
        <v>6060</v>
      </c>
      <c r="B176" s="84"/>
      <c r="C176" s="84"/>
    </row>
    <row r="177" spans="1:3" x14ac:dyDescent="0.35">
      <c r="A177" s="84" t="s">
        <v>6061</v>
      </c>
      <c r="B177" s="84"/>
      <c r="C177" s="84"/>
    </row>
    <row r="178" spans="1:3" x14ac:dyDescent="0.35">
      <c r="A178" s="84" t="s">
        <v>6062</v>
      </c>
      <c r="B178" s="84"/>
      <c r="C178" s="84"/>
    </row>
    <row r="179" spans="1:3" x14ac:dyDescent="0.35">
      <c r="A179" s="84" t="s">
        <v>6063</v>
      </c>
      <c r="B179" s="84"/>
      <c r="C179" s="84"/>
    </row>
    <row r="180" spans="1:3" x14ac:dyDescent="0.35">
      <c r="A180" s="84" t="s">
        <v>6064</v>
      </c>
      <c r="B180" s="84" t="s">
        <v>7167</v>
      </c>
      <c r="C180" s="84" t="s">
        <v>7192</v>
      </c>
    </row>
    <row r="181" spans="1:3" x14ac:dyDescent="0.35">
      <c r="A181" s="84" t="s">
        <v>6065</v>
      </c>
      <c r="B181" s="84" t="s">
        <v>7167</v>
      </c>
      <c r="C181" s="84" t="s">
        <v>7192</v>
      </c>
    </row>
    <row r="182" spans="1:3" x14ac:dyDescent="0.35">
      <c r="A182" s="84" t="s">
        <v>6066</v>
      </c>
      <c r="B182" s="84" t="s">
        <v>7167</v>
      </c>
      <c r="C182" s="84" t="s">
        <v>7192</v>
      </c>
    </row>
    <row r="183" spans="1:3" x14ac:dyDescent="0.35">
      <c r="A183" s="84" t="s">
        <v>6067</v>
      </c>
      <c r="B183" s="84" t="s">
        <v>7167</v>
      </c>
      <c r="C183" s="84" t="s">
        <v>7192</v>
      </c>
    </row>
    <row r="184" spans="1:3" x14ac:dyDescent="0.35">
      <c r="A184" s="84" t="s">
        <v>6068</v>
      </c>
      <c r="B184" s="84" t="s">
        <v>7167</v>
      </c>
      <c r="C184" s="84" t="s">
        <v>7192</v>
      </c>
    </row>
    <row r="185" spans="1:3" x14ac:dyDescent="0.35">
      <c r="A185" s="84" t="s">
        <v>6069</v>
      </c>
      <c r="B185" s="84" t="s">
        <v>7167</v>
      </c>
      <c r="C185" s="84" t="s">
        <v>7192</v>
      </c>
    </row>
    <row r="186" spans="1:3" x14ac:dyDescent="0.35">
      <c r="A186" s="84" t="s">
        <v>6070</v>
      </c>
      <c r="B186" s="84" t="s">
        <v>7167</v>
      </c>
      <c r="C186" s="84" t="s">
        <v>7192</v>
      </c>
    </row>
    <row r="187" spans="1:3" x14ac:dyDescent="0.35">
      <c r="A187" s="84" t="s">
        <v>6071</v>
      </c>
      <c r="B187" s="84" t="s">
        <v>7167</v>
      </c>
      <c r="C187" s="84" t="s">
        <v>7192</v>
      </c>
    </row>
    <row r="188" spans="1:3" x14ac:dyDescent="0.35">
      <c r="A188" s="84" t="s">
        <v>6072</v>
      </c>
      <c r="B188" s="84" t="s">
        <v>7167</v>
      </c>
      <c r="C188" s="84" t="s">
        <v>7192</v>
      </c>
    </row>
    <row r="189" spans="1:3" x14ac:dyDescent="0.35">
      <c r="A189" s="84" t="s">
        <v>6073</v>
      </c>
      <c r="B189" s="84" t="s">
        <v>7186</v>
      </c>
      <c r="C189" s="84" t="s">
        <v>7192</v>
      </c>
    </row>
    <row r="190" spans="1:3" x14ac:dyDescent="0.35">
      <c r="A190" s="84" t="s">
        <v>6074</v>
      </c>
      <c r="B190" s="84" t="s">
        <v>7186</v>
      </c>
      <c r="C190" s="84" t="s">
        <v>7192</v>
      </c>
    </row>
    <row r="191" spans="1:3" x14ac:dyDescent="0.35">
      <c r="A191" s="84" t="s">
        <v>6075</v>
      </c>
      <c r="B191" s="84" t="s">
        <v>7186</v>
      </c>
      <c r="C191" s="84" t="s">
        <v>7192</v>
      </c>
    </row>
    <row r="192" spans="1:3" x14ac:dyDescent="0.35">
      <c r="A192" s="84" t="s">
        <v>6076</v>
      </c>
      <c r="B192" s="84" t="s">
        <v>7186</v>
      </c>
      <c r="C192" s="84" t="s">
        <v>7192</v>
      </c>
    </row>
    <row r="193" spans="1:3" x14ac:dyDescent="0.35">
      <c r="A193" s="84" t="s">
        <v>6077</v>
      </c>
      <c r="B193" s="84" t="s">
        <v>7186</v>
      </c>
      <c r="C193" s="84" t="s">
        <v>7192</v>
      </c>
    </row>
    <row r="194" spans="1:3" x14ac:dyDescent="0.35">
      <c r="A194" s="84" t="s">
        <v>6078</v>
      </c>
      <c r="B194" s="84" t="s">
        <v>7186</v>
      </c>
      <c r="C194" s="84" t="s">
        <v>7192</v>
      </c>
    </row>
    <row r="195" spans="1:3" x14ac:dyDescent="0.35">
      <c r="A195" s="84" t="s">
        <v>6079</v>
      </c>
      <c r="B195" s="84" t="s">
        <v>7186</v>
      </c>
      <c r="C195" s="84" t="s">
        <v>7192</v>
      </c>
    </row>
    <row r="196" spans="1:3" x14ac:dyDescent="0.35">
      <c r="A196" s="84" t="s">
        <v>6080</v>
      </c>
      <c r="B196" s="84" t="s">
        <v>7186</v>
      </c>
      <c r="C196" s="84" t="s">
        <v>7192</v>
      </c>
    </row>
    <row r="197" spans="1:3" x14ac:dyDescent="0.35">
      <c r="A197" s="84" t="s">
        <v>6081</v>
      </c>
      <c r="B197" s="84" t="s">
        <v>7186</v>
      </c>
      <c r="C197" s="84" t="s">
        <v>7192</v>
      </c>
    </row>
    <row r="198" spans="1:3" x14ac:dyDescent="0.35">
      <c r="A198" s="84" t="s">
        <v>6082</v>
      </c>
      <c r="B198" s="84" t="s">
        <v>7186</v>
      </c>
      <c r="C198" s="84" t="s">
        <v>7192</v>
      </c>
    </row>
    <row r="199" spans="1:3" x14ac:dyDescent="0.35">
      <c r="A199" s="84" t="s">
        <v>6083</v>
      </c>
      <c r="B199" s="84" t="s">
        <v>7186</v>
      </c>
      <c r="C199" s="84" t="s">
        <v>7192</v>
      </c>
    </row>
    <row r="200" spans="1:3" x14ac:dyDescent="0.35">
      <c r="A200" s="84" t="s">
        <v>6084</v>
      </c>
      <c r="B200" s="84" t="s">
        <v>7186</v>
      </c>
      <c r="C200" s="84" t="s">
        <v>7192</v>
      </c>
    </row>
    <row r="201" spans="1:3" x14ac:dyDescent="0.35">
      <c r="A201" s="84" t="s">
        <v>6085</v>
      </c>
      <c r="B201" s="84" t="s">
        <v>7186</v>
      </c>
      <c r="C201" s="84" t="s">
        <v>7192</v>
      </c>
    </row>
    <row r="202" spans="1:3" x14ac:dyDescent="0.35">
      <c r="A202" s="84" t="s">
        <v>6086</v>
      </c>
      <c r="B202" s="84" t="s">
        <v>7186</v>
      </c>
      <c r="C202" s="84" t="s">
        <v>7192</v>
      </c>
    </row>
    <row r="203" spans="1:3" x14ac:dyDescent="0.35">
      <c r="A203" s="84" t="s">
        <v>6087</v>
      </c>
      <c r="B203" s="84" t="s">
        <v>7186</v>
      </c>
      <c r="C203" s="84" t="s">
        <v>7192</v>
      </c>
    </row>
    <row r="204" spans="1:3" x14ac:dyDescent="0.35">
      <c r="A204" s="84" t="s">
        <v>6088</v>
      </c>
      <c r="B204" s="84" t="s">
        <v>7186</v>
      </c>
      <c r="C204" s="84" t="s">
        <v>7192</v>
      </c>
    </row>
    <row r="205" spans="1:3" x14ac:dyDescent="0.35">
      <c r="A205" s="84" t="s">
        <v>6089</v>
      </c>
      <c r="B205" s="84" t="s">
        <v>7186</v>
      </c>
      <c r="C205" s="84" t="s">
        <v>7192</v>
      </c>
    </row>
    <row r="206" spans="1:3" x14ac:dyDescent="0.35">
      <c r="A206" s="84" t="s">
        <v>6090</v>
      </c>
      <c r="B206" s="84" t="s">
        <v>7186</v>
      </c>
      <c r="C206" s="84" t="s">
        <v>7192</v>
      </c>
    </row>
    <row r="207" spans="1:3" x14ac:dyDescent="0.35">
      <c r="A207" s="84" t="s">
        <v>6091</v>
      </c>
      <c r="B207" s="84" t="s">
        <v>7186</v>
      </c>
      <c r="C207" s="84" t="s">
        <v>7192</v>
      </c>
    </row>
    <row r="208" spans="1:3" x14ac:dyDescent="0.35">
      <c r="A208" s="84" t="s">
        <v>6092</v>
      </c>
      <c r="B208" s="84" t="s">
        <v>7186</v>
      </c>
      <c r="C208" s="84" t="s">
        <v>7192</v>
      </c>
    </row>
    <row r="209" spans="1:3" x14ac:dyDescent="0.35">
      <c r="A209" s="84" t="s">
        <v>6093</v>
      </c>
      <c r="B209" s="84"/>
      <c r="C209" s="84"/>
    </row>
    <row r="210" spans="1:3" x14ac:dyDescent="0.35">
      <c r="A210" s="84" t="s">
        <v>6094</v>
      </c>
      <c r="B210" s="84"/>
      <c r="C210" s="84"/>
    </row>
    <row r="211" spans="1:3" x14ac:dyDescent="0.35">
      <c r="A211" s="84" t="s">
        <v>6095</v>
      </c>
      <c r="B211" s="84"/>
      <c r="C211" s="84"/>
    </row>
    <row r="212" spans="1:3" x14ac:dyDescent="0.35">
      <c r="A212" s="84" t="s">
        <v>6096</v>
      </c>
      <c r="B212" s="84"/>
      <c r="C212" s="84"/>
    </row>
    <row r="213" spans="1:3" x14ac:dyDescent="0.35">
      <c r="A213" s="84" t="s">
        <v>6097</v>
      </c>
      <c r="B213" s="84"/>
      <c r="C213" s="84"/>
    </row>
    <row r="214" spans="1:3" x14ac:dyDescent="0.35">
      <c r="A214" s="84" t="s">
        <v>6098</v>
      </c>
      <c r="B214" s="84"/>
      <c r="C214" s="84"/>
    </row>
    <row r="215" spans="1:3" x14ac:dyDescent="0.35">
      <c r="A215" s="84" t="s">
        <v>6099</v>
      </c>
      <c r="B215" s="84"/>
      <c r="C215" s="84"/>
    </row>
    <row r="216" spans="1:3" x14ac:dyDescent="0.35">
      <c r="A216" s="84" t="s">
        <v>6100</v>
      </c>
      <c r="B216" s="84"/>
      <c r="C216" s="84"/>
    </row>
    <row r="217" spans="1:3" x14ac:dyDescent="0.35">
      <c r="A217" s="84" t="s">
        <v>6101</v>
      </c>
      <c r="B217" s="84" t="s">
        <v>7167</v>
      </c>
      <c r="C217" s="84" t="s">
        <v>7192</v>
      </c>
    </row>
    <row r="218" spans="1:3" x14ac:dyDescent="0.35">
      <c r="A218" s="84" t="s">
        <v>6102</v>
      </c>
      <c r="B218" s="84" t="s">
        <v>7167</v>
      </c>
      <c r="C218" s="84" t="s">
        <v>7192</v>
      </c>
    </row>
    <row r="219" spans="1:3" x14ac:dyDescent="0.35">
      <c r="A219" s="84" t="s">
        <v>6103</v>
      </c>
      <c r="B219" s="84" t="s">
        <v>7186</v>
      </c>
      <c r="C219" s="84" t="s">
        <v>7192</v>
      </c>
    </row>
    <row r="220" spans="1:3" x14ac:dyDescent="0.35">
      <c r="A220" s="84" t="s">
        <v>6104</v>
      </c>
      <c r="B220" s="84" t="s">
        <v>7186</v>
      </c>
      <c r="C220" s="84" t="s">
        <v>7192</v>
      </c>
    </row>
    <row r="221" spans="1:3" x14ac:dyDescent="0.35">
      <c r="A221" s="84" t="s">
        <v>6105</v>
      </c>
      <c r="B221" s="84" t="s">
        <v>7186</v>
      </c>
      <c r="C221" s="84" t="s">
        <v>7192</v>
      </c>
    </row>
    <row r="222" spans="1:3" x14ac:dyDescent="0.35">
      <c r="A222" s="84" t="s">
        <v>6106</v>
      </c>
      <c r="B222" s="84" t="s">
        <v>7186</v>
      </c>
      <c r="C222" s="84" t="s">
        <v>7192</v>
      </c>
    </row>
    <row r="223" spans="1:3" x14ac:dyDescent="0.35">
      <c r="A223" s="84" t="s">
        <v>6107</v>
      </c>
      <c r="B223" s="84" t="s">
        <v>7186</v>
      </c>
      <c r="C223" s="84" t="s">
        <v>7192</v>
      </c>
    </row>
    <row r="224" spans="1:3" x14ac:dyDescent="0.35">
      <c r="A224" s="84" t="s">
        <v>6108</v>
      </c>
      <c r="B224" s="84" t="s">
        <v>7186</v>
      </c>
      <c r="C224" s="84" t="s">
        <v>7192</v>
      </c>
    </row>
    <row r="225" spans="1:3" x14ac:dyDescent="0.35">
      <c r="A225" s="84" t="s">
        <v>6109</v>
      </c>
      <c r="B225" s="84" t="s">
        <v>7186</v>
      </c>
      <c r="C225" s="84" t="s">
        <v>7192</v>
      </c>
    </row>
    <row r="226" spans="1:3" x14ac:dyDescent="0.35">
      <c r="A226" s="84" t="s">
        <v>6110</v>
      </c>
      <c r="B226" s="84" t="s">
        <v>7186</v>
      </c>
      <c r="C226" s="84" t="s">
        <v>7192</v>
      </c>
    </row>
    <row r="227" spans="1:3" x14ac:dyDescent="0.35">
      <c r="A227" s="84" t="s">
        <v>6111</v>
      </c>
      <c r="B227" s="84" t="s">
        <v>7186</v>
      </c>
      <c r="C227" s="84" t="s">
        <v>7192</v>
      </c>
    </row>
    <row r="228" spans="1:3" x14ac:dyDescent="0.35">
      <c r="A228" s="84" t="s">
        <v>6112</v>
      </c>
      <c r="B228" s="84" t="s">
        <v>7186</v>
      </c>
      <c r="C228" s="84" t="s">
        <v>7192</v>
      </c>
    </row>
    <row r="229" spans="1:3" x14ac:dyDescent="0.35">
      <c r="A229" s="84" t="s">
        <v>6113</v>
      </c>
      <c r="B229" s="84" t="s">
        <v>7186</v>
      </c>
      <c r="C229" s="84" t="s">
        <v>7192</v>
      </c>
    </row>
    <row r="230" spans="1:3" x14ac:dyDescent="0.35">
      <c r="A230" s="84" t="s">
        <v>6114</v>
      </c>
      <c r="B230" s="84" t="s">
        <v>7186</v>
      </c>
      <c r="C230" s="84" t="s">
        <v>7192</v>
      </c>
    </row>
    <row r="231" spans="1:3" x14ac:dyDescent="0.35">
      <c r="A231" s="84" t="s">
        <v>6115</v>
      </c>
      <c r="B231" s="84" t="s">
        <v>7186</v>
      </c>
      <c r="C231" s="84" t="s">
        <v>7192</v>
      </c>
    </row>
    <row r="232" spans="1:3" x14ac:dyDescent="0.35">
      <c r="A232" s="84" t="s">
        <v>6116</v>
      </c>
      <c r="B232" s="84" t="s">
        <v>7186</v>
      </c>
      <c r="C232" s="84" t="s">
        <v>7192</v>
      </c>
    </row>
    <row r="233" spans="1:3" x14ac:dyDescent="0.35">
      <c r="A233" s="84" t="s">
        <v>6117</v>
      </c>
      <c r="B233" s="84" t="s">
        <v>7186</v>
      </c>
      <c r="C233" s="84" t="s">
        <v>7192</v>
      </c>
    </row>
    <row r="234" spans="1:3" x14ac:dyDescent="0.35">
      <c r="A234" s="84" t="s">
        <v>6118</v>
      </c>
      <c r="B234" s="84" t="s">
        <v>7186</v>
      </c>
      <c r="C234" s="84" t="s">
        <v>7192</v>
      </c>
    </row>
    <row r="235" spans="1:3" x14ac:dyDescent="0.35">
      <c r="A235" s="84" t="s">
        <v>6119</v>
      </c>
      <c r="B235" s="84" t="s">
        <v>7186</v>
      </c>
      <c r="C235" s="84" t="s">
        <v>7192</v>
      </c>
    </row>
    <row r="236" spans="1:3" x14ac:dyDescent="0.35">
      <c r="A236" s="84" t="s">
        <v>6120</v>
      </c>
      <c r="B236" s="84" t="s">
        <v>7186</v>
      </c>
      <c r="C236" s="84" t="s">
        <v>7192</v>
      </c>
    </row>
    <row r="237" spans="1:3" x14ac:dyDescent="0.35">
      <c r="A237" s="84" t="s">
        <v>6121</v>
      </c>
      <c r="B237" s="84" t="s">
        <v>7186</v>
      </c>
      <c r="C237" s="84" t="s">
        <v>7192</v>
      </c>
    </row>
    <row r="238" spans="1:3" x14ac:dyDescent="0.35">
      <c r="A238" s="84" t="s">
        <v>6122</v>
      </c>
      <c r="B238" s="84" t="s">
        <v>7186</v>
      </c>
      <c r="C238" s="84" t="s">
        <v>7192</v>
      </c>
    </row>
    <row r="239" spans="1:3" x14ac:dyDescent="0.35">
      <c r="A239" s="84" t="s">
        <v>6123</v>
      </c>
      <c r="B239" s="84" t="s">
        <v>7186</v>
      </c>
      <c r="C239" s="84" t="s">
        <v>7192</v>
      </c>
    </row>
    <row r="240" spans="1:3" x14ac:dyDescent="0.35">
      <c r="A240" s="84" t="s">
        <v>6124</v>
      </c>
      <c r="B240" s="84" t="s">
        <v>7186</v>
      </c>
      <c r="C240" s="84" t="s">
        <v>7192</v>
      </c>
    </row>
    <row r="241" spans="1:3" x14ac:dyDescent="0.35">
      <c r="A241" s="84" t="s">
        <v>6125</v>
      </c>
      <c r="B241" s="84" t="s">
        <v>7186</v>
      </c>
      <c r="C241" s="84" t="s">
        <v>7192</v>
      </c>
    </row>
    <row r="242" spans="1:3" x14ac:dyDescent="0.35">
      <c r="A242" s="84" t="s">
        <v>6126</v>
      </c>
      <c r="B242" s="84" t="s">
        <v>7186</v>
      </c>
      <c r="C242" s="84" t="s">
        <v>7192</v>
      </c>
    </row>
    <row r="243" spans="1:3" x14ac:dyDescent="0.35">
      <c r="A243" s="84" t="s">
        <v>6127</v>
      </c>
      <c r="B243" s="84" t="s">
        <v>7186</v>
      </c>
      <c r="C243" s="84" t="s">
        <v>7192</v>
      </c>
    </row>
    <row r="244" spans="1:3" x14ac:dyDescent="0.35">
      <c r="A244" s="84" t="s">
        <v>6128</v>
      </c>
      <c r="B244" s="84" t="s">
        <v>7186</v>
      </c>
      <c r="C244" s="84" t="s">
        <v>7192</v>
      </c>
    </row>
    <row r="245" spans="1:3" x14ac:dyDescent="0.35">
      <c r="A245" s="84" t="s">
        <v>6129</v>
      </c>
      <c r="B245" s="84" t="s">
        <v>7186</v>
      </c>
      <c r="C245" s="84" t="s">
        <v>7192</v>
      </c>
    </row>
    <row r="246" spans="1:3" x14ac:dyDescent="0.35">
      <c r="A246" s="84" t="s">
        <v>6130</v>
      </c>
      <c r="B246" s="84" t="s">
        <v>7186</v>
      </c>
      <c r="C246" s="84" t="s">
        <v>7192</v>
      </c>
    </row>
    <row r="247" spans="1:3" x14ac:dyDescent="0.35">
      <c r="A247" s="84" t="s">
        <v>6131</v>
      </c>
      <c r="B247" s="84" t="s">
        <v>7186</v>
      </c>
      <c r="C247" s="84" t="s">
        <v>7192</v>
      </c>
    </row>
    <row r="248" spans="1:3" x14ac:dyDescent="0.35">
      <c r="A248" s="84" t="s">
        <v>6132</v>
      </c>
      <c r="B248" s="84" t="s">
        <v>7186</v>
      </c>
      <c r="C248" s="84" t="s">
        <v>7192</v>
      </c>
    </row>
    <row r="249" spans="1:3" x14ac:dyDescent="0.35">
      <c r="A249" s="84" t="s">
        <v>6133</v>
      </c>
      <c r="B249" s="84" t="s">
        <v>7186</v>
      </c>
      <c r="C249" s="84" t="s">
        <v>7192</v>
      </c>
    </row>
    <row r="250" spans="1:3" x14ac:dyDescent="0.35">
      <c r="A250" s="84" t="s">
        <v>6134</v>
      </c>
      <c r="B250" s="84" t="s">
        <v>7186</v>
      </c>
      <c r="C250" s="84" t="s">
        <v>7192</v>
      </c>
    </row>
    <row r="251" spans="1:3" x14ac:dyDescent="0.35">
      <c r="A251" s="84" t="s">
        <v>6135</v>
      </c>
      <c r="B251" s="84" t="s">
        <v>7186</v>
      </c>
      <c r="C251" s="84" t="s">
        <v>7192</v>
      </c>
    </row>
    <row r="252" spans="1:3" x14ac:dyDescent="0.35">
      <c r="A252" s="84" t="s">
        <v>6136</v>
      </c>
      <c r="B252" s="84" t="s">
        <v>7186</v>
      </c>
      <c r="C252" s="84" t="s">
        <v>7192</v>
      </c>
    </row>
    <row r="253" spans="1:3" x14ac:dyDescent="0.35">
      <c r="A253" s="84" t="s">
        <v>6137</v>
      </c>
      <c r="B253" s="84" t="s">
        <v>7167</v>
      </c>
      <c r="C253" s="84" t="s">
        <v>7192</v>
      </c>
    </row>
    <row r="254" spans="1:3" x14ac:dyDescent="0.35">
      <c r="A254" s="84" t="s">
        <v>6138</v>
      </c>
      <c r="B254" s="84" t="s">
        <v>7167</v>
      </c>
      <c r="C254" s="84" t="s">
        <v>7192</v>
      </c>
    </row>
    <row r="255" spans="1:3" x14ac:dyDescent="0.35">
      <c r="A255" s="84" t="s">
        <v>6139</v>
      </c>
      <c r="B255" s="84" t="s">
        <v>7167</v>
      </c>
      <c r="C255" s="84" t="s">
        <v>7192</v>
      </c>
    </row>
    <row r="256" spans="1:3" x14ac:dyDescent="0.35">
      <c r="A256" s="84" t="s">
        <v>6140</v>
      </c>
      <c r="B256" s="84" t="s">
        <v>7167</v>
      </c>
      <c r="C256" s="84" t="s">
        <v>7192</v>
      </c>
    </row>
    <row r="257" spans="1:3" x14ac:dyDescent="0.35">
      <c r="A257" s="84" t="s">
        <v>6141</v>
      </c>
      <c r="B257" s="84" t="s">
        <v>7167</v>
      </c>
      <c r="C257" s="84" t="s">
        <v>7192</v>
      </c>
    </row>
    <row r="258" spans="1:3" x14ac:dyDescent="0.35">
      <c r="A258" s="84" t="s">
        <v>6142</v>
      </c>
      <c r="B258" s="84" t="s">
        <v>7167</v>
      </c>
      <c r="C258" s="84" t="s">
        <v>7192</v>
      </c>
    </row>
    <row r="259" spans="1:3" x14ac:dyDescent="0.35">
      <c r="A259" s="84" t="s">
        <v>6143</v>
      </c>
      <c r="B259" s="84" t="s">
        <v>7167</v>
      </c>
      <c r="C259" s="84" t="s">
        <v>7192</v>
      </c>
    </row>
    <row r="260" spans="1:3" x14ac:dyDescent="0.35">
      <c r="A260" s="84" t="s">
        <v>6144</v>
      </c>
      <c r="B260" s="84" t="s">
        <v>7167</v>
      </c>
      <c r="C260" s="84" t="s">
        <v>7192</v>
      </c>
    </row>
    <row r="261" spans="1:3" x14ac:dyDescent="0.35">
      <c r="A261" s="84" t="s">
        <v>6145</v>
      </c>
      <c r="B261" s="84" t="s">
        <v>7167</v>
      </c>
      <c r="C261" s="84" t="s">
        <v>7192</v>
      </c>
    </row>
    <row r="262" spans="1:3" x14ac:dyDescent="0.35">
      <c r="A262" s="84" t="s">
        <v>6146</v>
      </c>
      <c r="B262" s="84" t="s">
        <v>7167</v>
      </c>
      <c r="C262" s="84" t="s">
        <v>7192</v>
      </c>
    </row>
    <row r="263" spans="1:3" x14ac:dyDescent="0.35">
      <c r="A263" s="84" t="s">
        <v>6147</v>
      </c>
      <c r="B263" s="84" t="s">
        <v>7167</v>
      </c>
      <c r="C263" s="84" t="s">
        <v>7192</v>
      </c>
    </row>
    <row r="264" spans="1:3" x14ac:dyDescent="0.35">
      <c r="A264" s="84" t="s">
        <v>6148</v>
      </c>
      <c r="B264" s="84" t="s">
        <v>7167</v>
      </c>
      <c r="C264" s="84" t="s">
        <v>7192</v>
      </c>
    </row>
    <row r="265" spans="1:3" x14ac:dyDescent="0.35">
      <c r="A265" s="84" t="s">
        <v>6149</v>
      </c>
      <c r="B265" s="84" t="s">
        <v>7167</v>
      </c>
      <c r="C265" s="84" t="s">
        <v>7192</v>
      </c>
    </row>
    <row r="266" spans="1:3" x14ac:dyDescent="0.35">
      <c r="A266" s="84" t="s">
        <v>6150</v>
      </c>
      <c r="B266" s="84" t="s">
        <v>7167</v>
      </c>
      <c r="C266" s="84" t="s">
        <v>7192</v>
      </c>
    </row>
    <row r="267" spans="1:3" x14ac:dyDescent="0.35">
      <c r="A267" s="84" t="s">
        <v>6151</v>
      </c>
      <c r="B267" s="84" t="s">
        <v>7167</v>
      </c>
      <c r="C267" s="84" t="s">
        <v>7192</v>
      </c>
    </row>
    <row r="268" spans="1:3" x14ac:dyDescent="0.35">
      <c r="A268" s="84" t="s">
        <v>6152</v>
      </c>
      <c r="B268" s="84" t="s">
        <v>7167</v>
      </c>
      <c r="C268" s="84" t="s">
        <v>7192</v>
      </c>
    </row>
    <row r="269" spans="1:3" x14ac:dyDescent="0.35">
      <c r="A269" s="84" t="s">
        <v>6153</v>
      </c>
      <c r="B269" s="84" t="s">
        <v>7167</v>
      </c>
      <c r="C269" s="84" t="s">
        <v>7192</v>
      </c>
    </row>
    <row r="270" spans="1:3" x14ac:dyDescent="0.35">
      <c r="A270" s="84" t="s">
        <v>6154</v>
      </c>
      <c r="B270" s="84" t="s">
        <v>7167</v>
      </c>
      <c r="C270" s="84" t="s">
        <v>7192</v>
      </c>
    </row>
    <row r="271" spans="1:3" x14ac:dyDescent="0.35">
      <c r="A271" s="84" t="s">
        <v>6155</v>
      </c>
      <c r="B271" s="84" t="s">
        <v>7167</v>
      </c>
      <c r="C271" s="84" t="s">
        <v>7192</v>
      </c>
    </row>
    <row r="272" spans="1:3" x14ac:dyDescent="0.35">
      <c r="A272" s="84" t="s">
        <v>6156</v>
      </c>
      <c r="B272" s="84" t="s">
        <v>7167</v>
      </c>
      <c r="C272" s="84" t="s">
        <v>7192</v>
      </c>
    </row>
    <row r="273" spans="1:3" x14ac:dyDescent="0.35">
      <c r="A273" s="84" t="s">
        <v>6157</v>
      </c>
      <c r="B273" s="84" t="s">
        <v>7167</v>
      </c>
      <c r="C273" s="84" t="s">
        <v>7192</v>
      </c>
    </row>
    <row r="274" spans="1:3" x14ac:dyDescent="0.35">
      <c r="A274" s="84" t="s">
        <v>6158</v>
      </c>
      <c r="B274" s="84" t="s">
        <v>7167</v>
      </c>
      <c r="C274" s="84" t="s">
        <v>7192</v>
      </c>
    </row>
    <row r="275" spans="1:3" x14ac:dyDescent="0.35">
      <c r="A275" s="84" t="s">
        <v>6159</v>
      </c>
      <c r="B275" s="84" t="s">
        <v>7167</v>
      </c>
      <c r="C275" s="84" t="s">
        <v>7192</v>
      </c>
    </row>
    <row r="276" spans="1:3" x14ac:dyDescent="0.35">
      <c r="A276" s="84" t="s">
        <v>6160</v>
      </c>
      <c r="B276" s="84" t="s">
        <v>7186</v>
      </c>
      <c r="C276" s="84" t="s">
        <v>7192</v>
      </c>
    </row>
    <row r="277" spans="1:3" x14ac:dyDescent="0.35">
      <c r="A277" s="84" t="s">
        <v>6161</v>
      </c>
      <c r="B277" s="84" t="s">
        <v>7186</v>
      </c>
      <c r="C277" s="84" t="s">
        <v>7192</v>
      </c>
    </row>
    <row r="278" spans="1:3" x14ac:dyDescent="0.35">
      <c r="A278" s="84" t="s">
        <v>6162</v>
      </c>
      <c r="B278" s="84" t="s">
        <v>7167</v>
      </c>
      <c r="C278" s="84" t="s">
        <v>7192</v>
      </c>
    </row>
    <row r="279" spans="1:3" x14ac:dyDescent="0.35">
      <c r="A279" s="84" t="s">
        <v>6163</v>
      </c>
      <c r="B279" s="84" t="s">
        <v>7167</v>
      </c>
      <c r="C279" s="84" t="s">
        <v>7192</v>
      </c>
    </row>
    <row r="280" spans="1:3" x14ac:dyDescent="0.35">
      <c r="A280" s="84" t="s">
        <v>6164</v>
      </c>
      <c r="B280" s="84" t="s">
        <v>7167</v>
      </c>
      <c r="C280" s="84" t="s">
        <v>7192</v>
      </c>
    </row>
    <row r="281" spans="1:3" x14ac:dyDescent="0.35">
      <c r="A281" s="84" t="s">
        <v>6165</v>
      </c>
      <c r="B281" s="84" t="s">
        <v>7167</v>
      </c>
      <c r="C281" s="84" t="s">
        <v>7192</v>
      </c>
    </row>
    <row r="282" spans="1:3" x14ac:dyDescent="0.35">
      <c r="A282" s="84" t="s">
        <v>6166</v>
      </c>
      <c r="B282" s="84" t="s">
        <v>7167</v>
      </c>
      <c r="C282" s="84" t="s">
        <v>7192</v>
      </c>
    </row>
    <row r="283" spans="1:3" x14ac:dyDescent="0.35">
      <c r="A283" s="84" t="s">
        <v>6167</v>
      </c>
      <c r="B283" s="84" t="s">
        <v>7167</v>
      </c>
      <c r="C283" s="84" t="s">
        <v>7192</v>
      </c>
    </row>
    <row r="284" spans="1:3" x14ac:dyDescent="0.35">
      <c r="A284" s="84" t="s">
        <v>6168</v>
      </c>
      <c r="B284" s="84" t="s">
        <v>7167</v>
      </c>
      <c r="C284" s="84" t="s">
        <v>7192</v>
      </c>
    </row>
    <row r="285" spans="1:3" x14ac:dyDescent="0.35">
      <c r="A285" s="84" t="s">
        <v>6169</v>
      </c>
      <c r="B285" s="84" t="s">
        <v>7167</v>
      </c>
      <c r="C285" s="84" t="s">
        <v>7192</v>
      </c>
    </row>
    <row r="286" spans="1:3" x14ac:dyDescent="0.35">
      <c r="A286" s="84" t="s">
        <v>6170</v>
      </c>
      <c r="B286" s="84" t="s">
        <v>7167</v>
      </c>
      <c r="C286" s="84" t="s">
        <v>7192</v>
      </c>
    </row>
    <row r="287" spans="1:3" x14ac:dyDescent="0.35">
      <c r="A287" s="84" t="s">
        <v>6171</v>
      </c>
      <c r="B287" s="84" t="s">
        <v>7167</v>
      </c>
      <c r="C287" s="84" t="s">
        <v>7192</v>
      </c>
    </row>
    <row r="288" spans="1:3" x14ac:dyDescent="0.35">
      <c r="A288" s="84" t="s">
        <v>6172</v>
      </c>
      <c r="B288" s="84" t="s">
        <v>7167</v>
      </c>
      <c r="C288" s="84" t="s">
        <v>7192</v>
      </c>
    </row>
    <row r="289" spans="1:3" x14ac:dyDescent="0.35">
      <c r="A289" s="84" t="s">
        <v>6173</v>
      </c>
      <c r="B289" s="84" t="s">
        <v>7167</v>
      </c>
      <c r="C289" s="84" t="s">
        <v>7192</v>
      </c>
    </row>
    <row r="290" spans="1:3" x14ac:dyDescent="0.35">
      <c r="A290" s="84" t="s">
        <v>6174</v>
      </c>
      <c r="B290" s="84" t="s">
        <v>7167</v>
      </c>
      <c r="C290" s="84" t="s">
        <v>7192</v>
      </c>
    </row>
    <row r="291" spans="1:3" x14ac:dyDescent="0.35">
      <c r="A291" s="84" t="s">
        <v>6175</v>
      </c>
      <c r="B291" s="84" t="s">
        <v>7167</v>
      </c>
      <c r="C291" s="84" t="s">
        <v>7192</v>
      </c>
    </row>
    <row r="292" spans="1:3" x14ac:dyDescent="0.35">
      <c r="A292" s="84" t="s">
        <v>6176</v>
      </c>
      <c r="B292" s="84" t="s">
        <v>7167</v>
      </c>
      <c r="C292" s="84" t="s">
        <v>7192</v>
      </c>
    </row>
    <row r="293" spans="1:3" x14ac:dyDescent="0.35">
      <c r="A293" s="84" t="s">
        <v>6177</v>
      </c>
      <c r="B293" s="84" t="s">
        <v>7167</v>
      </c>
      <c r="C293" s="84" t="s">
        <v>7192</v>
      </c>
    </row>
    <row r="294" spans="1:3" x14ac:dyDescent="0.35">
      <c r="A294" s="84" t="s">
        <v>6178</v>
      </c>
      <c r="B294" s="84" t="s">
        <v>7167</v>
      </c>
      <c r="C294" s="84" t="s">
        <v>7192</v>
      </c>
    </row>
    <row r="295" spans="1:3" x14ac:dyDescent="0.35">
      <c r="A295" s="84" t="s">
        <v>6179</v>
      </c>
      <c r="B295" s="84" t="s">
        <v>7186</v>
      </c>
      <c r="C295" s="84" t="s">
        <v>7192</v>
      </c>
    </row>
    <row r="296" spans="1:3" x14ac:dyDescent="0.35">
      <c r="A296" s="84" t="s">
        <v>6180</v>
      </c>
      <c r="B296" s="84" t="s">
        <v>7186</v>
      </c>
      <c r="C296" s="84" t="s">
        <v>7192</v>
      </c>
    </row>
    <row r="297" spans="1:3" x14ac:dyDescent="0.35">
      <c r="A297" s="84" t="s">
        <v>6181</v>
      </c>
      <c r="B297" s="84" t="s">
        <v>7186</v>
      </c>
      <c r="C297" s="84" t="s">
        <v>7192</v>
      </c>
    </row>
    <row r="298" spans="1:3" x14ac:dyDescent="0.35">
      <c r="A298" s="84" t="s">
        <v>6182</v>
      </c>
      <c r="B298" s="84" t="s">
        <v>7186</v>
      </c>
      <c r="C298" s="84" t="s">
        <v>7192</v>
      </c>
    </row>
    <row r="299" spans="1:3" x14ac:dyDescent="0.35">
      <c r="A299" s="84" t="s">
        <v>6183</v>
      </c>
      <c r="B299" s="84" t="s">
        <v>7168</v>
      </c>
      <c r="C299" s="84" t="s">
        <v>7192</v>
      </c>
    </row>
    <row r="300" spans="1:3" x14ac:dyDescent="0.35">
      <c r="A300" s="84" t="s">
        <v>6184</v>
      </c>
      <c r="B300" s="84" t="s">
        <v>7167</v>
      </c>
      <c r="C300" s="84" t="s">
        <v>7192</v>
      </c>
    </row>
    <row r="301" spans="1:3" x14ac:dyDescent="0.35">
      <c r="A301" s="84" t="s">
        <v>6185</v>
      </c>
      <c r="B301" s="84" t="s">
        <v>7167</v>
      </c>
      <c r="C301" s="84" t="s">
        <v>7192</v>
      </c>
    </row>
    <row r="302" spans="1:3" x14ac:dyDescent="0.35">
      <c r="A302" s="84" t="s">
        <v>6186</v>
      </c>
      <c r="B302" s="84" t="s">
        <v>7167</v>
      </c>
      <c r="C302" s="84" t="s">
        <v>7192</v>
      </c>
    </row>
    <row r="303" spans="1:3" x14ac:dyDescent="0.35">
      <c r="A303" s="84" t="s">
        <v>6187</v>
      </c>
      <c r="B303" s="84" t="s">
        <v>7186</v>
      </c>
      <c r="C303" s="84" t="s">
        <v>7192</v>
      </c>
    </row>
    <row r="304" spans="1:3" x14ac:dyDescent="0.35">
      <c r="A304" s="84" t="s">
        <v>6188</v>
      </c>
      <c r="B304" s="84" t="s">
        <v>7186</v>
      </c>
      <c r="C304" s="84" t="s">
        <v>7192</v>
      </c>
    </row>
    <row r="305" spans="1:3" x14ac:dyDescent="0.35">
      <c r="A305" s="84" t="s">
        <v>6189</v>
      </c>
      <c r="B305" s="84" t="s">
        <v>7167</v>
      </c>
      <c r="C305" s="84" t="s">
        <v>7192</v>
      </c>
    </row>
    <row r="306" spans="1:3" x14ac:dyDescent="0.35">
      <c r="A306" s="84" t="s">
        <v>6190</v>
      </c>
      <c r="B306" s="84" t="s">
        <v>7167</v>
      </c>
      <c r="C306" s="84" t="s">
        <v>7192</v>
      </c>
    </row>
    <row r="307" spans="1:3" x14ac:dyDescent="0.35">
      <c r="A307" s="84" t="s">
        <v>6191</v>
      </c>
      <c r="B307" s="84" t="s">
        <v>7167</v>
      </c>
      <c r="C307" s="84" t="s">
        <v>7192</v>
      </c>
    </row>
    <row r="308" spans="1:3" x14ac:dyDescent="0.35">
      <c r="A308" s="84" t="s">
        <v>6192</v>
      </c>
      <c r="B308" s="84" t="s">
        <v>7167</v>
      </c>
      <c r="C308" s="84" t="s">
        <v>7192</v>
      </c>
    </row>
    <row r="309" spans="1:3" x14ac:dyDescent="0.35">
      <c r="A309" s="84" t="s">
        <v>6193</v>
      </c>
      <c r="B309" s="84" t="s">
        <v>7167</v>
      </c>
      <c r="C309" s="84" t="s">
        <v>7192</v>
      </c>
    </row>
    <row r="310" spans="1:3" x14ac:dyDescent="0.35">
      <c r="A310" s="84" t="s">
        <v>6194</v>
      </c>
      <c r="B310" s="84" t="s">
        <v>7167</v>
      </c>
      <c r="C310" s="84" t="s">
        <v>7192</v>
      </c>
    </row>
    <row r="311" spans="1:3" x14ac:dyDescent="0.35">
      <c r="A311" s="84" t="s">
        <v>6195</v>
      </c>
      <c r="B311" s="84" t="s">
        <v>7186</v>
      </c>
      <c r="C311" s="84" t="s">
        <v>7192</v>
      </c>
    </row>
    <row r="312" spans="1:3" x14ac:dyDescent="0.35">
      <c r="A312" s="84" t="s">
        <v>6196</v>
      </c>
      <c r="B312" s="84" t="s">
        <v>7186</v>
      </c>
      <c r="C312" s="84" t="s">
        <v>7192</v>
      </c>
    </row>
    <row r="313" spans="1:3" x14ac:dyDescent="0.35">
      <c r="A313" s="84" t="s">
        <v>6197</v>
      </c>
      <c r="B313" s="84" t="s">
        <v>7186</v>
      </c>
      <c r="C313" s="84" t="s">
        <v>7192</v>
      </c>
    </row>
    <row r="314" spans="1:3" x14ac:dyDescent="0.35">
      <c r="A314" s="84" t="s">
        <v>6198</v>
      </c>
      <c r="B314" s="84" t="s">
        <v>7186</v>
      </c>
      <c r="C314" s="84" t="s">
        <v>7192</v>
      </c>
    </row>
    <row r="315" spans="1:3" x14ac:dyDescent="0.35">
      <c r="A315" s="84" t="s">
        <v>6199</v>
      </c>
      <c r="B315" s="84" t="s">
        <v>7186</v>
      </c>
      <c r="C315" s="84" t="s">
        <v>7192</v>
      </c>
    </row>
    <row r="316" spans="1:3" x14ac:dyDescent="0.35">
      <c r="A316" s="84" t="s">
        <v>6200</v>
      </c>
      <c r="B316" s="84" t="s">
        <v>7186</v>
      </c>
      <c r="C316" s="84" t="s">
        <v>7192</v>
      </c>
    </row>
    <row r="317" spans="1:3" x14ac:dyDescent="0.35">
      <c r="A317" s="84" t="s">
        <v>6201</v>
      </c>
      <c r="B317" s="84" t="s">
        <v>7186</v>
      </c>
      <c r="C317" s="84" t="s">
        <v>7192</v>
      </c>
    </row>
    <row r="318" spans="1:3" x14ac:dyDescent="0.35">
      <c r="A318" s="84" t="s">
        <v>6202</v>
      </c>
      <c r="B318" s="84" t="s">
        <v>7186</v>
      </c>
      <c r="C318" s="84" t="s">
        <v>7192</v>
      </c>
    </row>
    <row r="319" spans="1:3" x14ac:dyDescent="0.35">
      <c r="A319" s="84" t="s">
        <v>6203</v>
      </c>
      <c r="B319" s="84" t="s">
        <v>7186</v>
      </c>
      <c r="C319" s="84" t="s">
        <v>7192</v>
      </c>
    </row>
    <row r="320" spans="1:3" x14ac:dyDescent="0.35">
      <c r="A320" s="84" t="s">
        <v>6204</v>
      </c>
      <c r="B320" s="84" t="s">
        <v>7186</v>
      </c>
      <c r="C320" s="84" t="s">
        <v>7192</v>
      </c>
    </row>
    <row r="321" spans="1:3" x14ac:dyDescent="0.35">
      <c r="A321" s="84" t="s">
        <v>6205</v>
      </c>
      <c r="B321" s="84" t="s">
        <v>7186</v>
      </c>
      <c r="C321" s="84" t="s">
        <v>7192</v>
      </c>
    </row>
    <row r="322" spans="1:3" x14ac:dyDescent="0.35">
      <c r="A322" s="84" t="s">
        <v>6206</v>
      </c>
      <c r="B322" s="84" t="s">
        <v>7186</v>
      </c>
      <c r="C322" s="84" t="s">
        <v>7192</v>
      </c>
    </row>
    <row r="323" spans="1:3" x14ac:dyDescent="0.35">
      <c r="A323" s="84" t="s">
        <v>6207</v>
      </c>
      <c r="B323" s="84" t="s">
        <v>7186</v>
      </c>
      <c r="C323" s="84" t="s">
        <v>7192</v>
      </c>
    </row>
    <row r="324" spans="1:3" x14ac:dyDescent="0.35">
      <c r="A324" s="84" t="s">
        <v>6208</v>
      </c>
      <c r="B324" s="84" t="s">
        <v>7186</v>
      </c>
      <c r="C324" s="84" t="s">
        <v>7192</v>
      </c>
    </row>
    <row r="325" spans="1:3" x14ac:dyDescent="0.35">
      <c r="A325" s="84" t="s">
        <v>6209</v>
      </c>
      <c r="B325" s="84" t="s">
        <v>7186</v>
      </c>
      <c r="C325" s="84" t="s">
        <v>7192</v>
      </c>
    </row>
    <row r="326" spans="1:3" x14ac:dyDescent="0.35">
      <c r="A326" s="84" t="s">
        <v>6210</v>
      </c>
      <c r="B326" s="84" t="s">
        <v>7186</v>
      </c>
      <c r="C326" s="84" t="s">
        <v>7192</v>
      </c>
    </row>
    <row r="327" spans="1:3" x14ac:dyDescent="0.35">
      <c r="A327" s="84" t="s">
        <v>6211</v>
      </c>
      <c r="B327" s="84" t="s">
        <v>7186</v>
      </c>
      <c r="C327" s="84" t="s">
        <v>7192</v>
      </c>
    </row>
    <row r="328" spans="1:3" x14ac:dyDescent="0.35">
      <c r="A328" s="84" t="s">
        <v>6212</v>
      </c>
      <c r="B328" s="84" t="s">
        <v>7186</v>
      </c>
      <c r="C328" s="84" t="s">
        <v>7192</v>
      </c>
    </row>
    <row r="329" spans="1:3" x14ac:dyDescent="0.35">
      <c r="A329" s="84" t="s">
        <v>6213</v>
      </c>
      <c r="B329" s="84" t="s">
        <v>7186</v>
      </c>
      <c r="C329" s="84" t="s">
        <v>7192</v>
      </c>
    </row>
    <row r="330" spans="1:3" x14ac:dyDescent="0.35">
      <c r="A330" s="84" t="s">
        <v>6214</v>
      </c>
      <c r="B330" s="84" t="s">
        <v>7186</v>
      </c>
      <c r="C330" s="84" t="s">
        <v>7192</v>
      </c>
    </row>
    <row r="331" spans="1:3" x14ac:dyDescent="0.35">
      <c r="A331" s="84" t="s">
        <v>6215</v>
      </c>
      <c r="B331" s="84" t="s">
        <v>7186</v>
      </c>
      <c r="C331" s="84" t="s">
        <v>7192</v>
      </c>
    </row>
    <row r="332" spans="1:3" x14ac:dyDescent="0.35">
      <c r="A332" s="84" t="s">
        <v>6216</v>
      </c>
      <c r="B332" s="84" t="s">
        <v>7186</v>
      </c>
      <c r="C332" s="84" t="s">
        <v>7192</v>
      </c>
    </row>
    <row r="333" spans="1:3" x14ac:dyDescent="0.35">
      <c r="A333" s="84" t="s">
        <v>6217</v>
      </c>
      <c r="B333" s="84" t="s">
        <v>7186</v>
      </c>
      <c r="C333" s="84" t="s">
        <v>7192</v>
      </c>
    </row>
    <row r="334" spans="1:3" x14ac:dyDescent="0.35">
      <c r="A334" s="84" t="s">
        <v>6218</v>
      </c>
      <c r="B334" s="84" t="s">
        <v>7186</v>
      </c>
      <c r="C334" s="84" t="s">
        <v>7192</v>
      </c>
    </row>
    <row r="335" spans="1:3" x14ac:dyDescent="0.35">
      <c r="A335" s="84" t="s">
        <v>6219</v>
      </c>
      <c r="B335" s="84" t="s">
        <v>7186</v>
      </c>
      <c r="C335" s="84" t="s">
        <v>7192</v>
      </c>
    </row>
    <row r="336" spans="1:3" x14ac:dyDescent="0.35">
      <c r="A336" s="84" t="s">
        <v>6220</v>
      </c>
      <c r="B336" s="84" t="s">
        <v>7186</v>
      </c>
      <c r="C336" s="84" t="s">
        <v>7192</v>
      </c>
    </row>
    <row r="337" spans="1:3" x14ac:dyDescent="0.35">
      <c r="A337" s="84" t="s">
        <v>6221</v>
      </c>
      <c r="B337" s="84" t="s">
        <v>7186</v>
      </c>
      <c r="C337" s="84" t="s">
        <v>7192</v>
      </c>
    </row>
    <row r="338" spans="1:3" x14ac:dyDescent="0.35">
      <c r="A338" s="84" t="s">
        <v>6222</v>
      </c>
      <c r="B338" s="84" t="s">
        <v>7186</v>
      </c>
      <c r="C338" s="84" t="s">
        <v>7192</v>
      </c>
    </row>
    <row r="339" spans="1:3" x14ac:dyDescent="0.35">
      <c r="A339" s="84" t="s">
        <v>6223</v>
      </c>
      <c r="B339" s="84" t="s">
        <v>7186</v>
      </c>
      <c r="C339" s="84" t="s">
        <v>7192</v>
      </c>
    </row>
    <row r="340" spans="1:3" x14ac:dyDescent="0.35">
      <c r="A340" s="84" t="s">
        <v>6224</v>
      </c>
      <c r="B340" s="84" t="s">
        <v>7186</v>
      </c>
      <c r="C340" s="84" t="s">
        <v>7192</v>
      </c>
    </row>
    <row r="341" spans="1:3" x14ac:dyDescent="0.35">
      <c r="A341" s="84" t="s">
        <v>6225</v>
      </c>
      <c r="B341" s="84" t="s">
        <v>7186</v>
      </c>
      <c r="C341" s="84" t="s">
        <v>7192</v>
      </c>
    </row>
    <row r="342" spans="1:3" x14ac:dyDescent="0.35">
      <c r="A342" s="84" t="s">
        <v>6226</v>
      </c>
      <c r="B342" s="84" t="s">
        <v>7186</v>
      </c>
      <c r="C342" s="84" t="s">
        <v>7192</v>
      </c>
    </row>
    <row r="343" spans="1:3" x14ac:dyDescent="0.35">
      <c r="A343" s="84" t="s">
        <v>6227</v>
      </c>
      <c r="B343" s="84" t="s">
        <v>7186</v>
      </c>
      <c r="C343" s="84" t="s">
        <v>7192</v>
      </c>
    </row>
    <row r="344" spans="1:3" x14ac:dyDescent="0.35">
      <c r="A344" s="84" t="s">
        <v>6228</v>
      </c>
      <c r="B344" s="84" t="s">
        <v>7186</v>
      </c>
      <c r="C344" s="84" t="s">
        <v>7192</v>
      </c>
    </row>
    <row r="345" spans="1:3" x14ac:dyDescent="0.35">
      <c r="A345" s="84" t="s">
        <v>6229</v>
      </c>
      <c r="B345" s="84" t="s">
        <v>7167</v>
      </c>
      <c r="C345" s="84" t="s">
        <v>7192</v>
      </c>
    </row>
    <row r="346" spans="1:3" x14ac:dyDescent="0.35">
      <c r="A346" s="84" t="s">
        <v>6230</v>
      </c>
      <c r="B346" s="84" t="s">
        <v>7167</v>
      </c>
      <c r="C346" s="84" t="s">
        <v>7192</v>
      </c>
    </row>
    <row r="347" spans="1:3" x14ac:dyDescent="0.35">
      <c r="A347" s="84" t="s">
        <v>6231</v>
      </c>
      <c r="B347" s="84" t="s">
        <v>7167</v>
      </c>
      <c r="C347" s="84" t="s">
        <v>7192</v>
      </c>
    </row>
    <row r="348" spans="1:3" x14ac:dyDescent="0.35">
      <c r="A348" s="84" t="s">
        <v>6232</v>
      </c>
      <c r="B348" s="84" t="s">
        <v>7167</v>
      </c>
      <c r="C348" s="84" t="s">
        <v>7192</v>
      </c>
    </row>
    <row r="349" spans="1:3" x14ac:dyDescent="0.35">
      <c r="A349" s="84" t="s">
        <v>6233</v>
      </c>
      <c r="B349" s="84" t="s">
        <v>7167</v>
      </c>
      <c r="C349" s="84" t="s">
        <v>7192</v>
      </c>
    </row>
    <row r="350" spans="1:3" x14ac:dyDescent="0.35">
      <c r="A350" s="84" t="s">
        <v>6234</v>
      </c>
      <c r="B350" s="84" t="s">
        <v>7167</v>
      </c>
      <c r="C350" s="84" t="s">
        <v>7192</v>
      </c>
    </row>
    <row r="351" spans="1:3" x14ac:dyDescent="0.35">
      <c r="A351" s="84" t="s">
        <v>6235</v>
      </c>
      <c r="B351" s="84" t="s">
        <v>7167</v>
      </c>
      <c r="C351" s="84" t="s">
        <v>7192</v>
      </c>
    </row>
    <row r="352" spans="1:3" x14ac:dyDescent="0.35">
      <c r="A352" s="84" t="s">
        <v>6236</v>
      </c>
      <c r="B352" s="84" t="s">
        <v>7167</v>
      </c>
      <c r="C352" s="84" t="s">
        <v>7192</v>
      </c>
    </row>
    <row r="353" spans="1:3" x14ac:dyDescent="0.35">
      <c r="A353" s="84" t="s">
        <v>6237</v>
      </c>
      <c r="B353" s="84" t="s">
        <v>7167</v>
      </c>
      <c r="C353" s="84" t="s">
        <v>7192</v>
      </c>
    </row>
    <row r="354" spans="1:3" x14ac:dyDescent="0.35">
      <c r="A354" s="84" t="s">
        <v>6238</v>
      </c>
      <c r="B354" s="84" t="s">
        <v>7167</v>
      </c>
      <c r="C354" s="84" t="s">
        <v>7192</v>
      </c>
    </row>
    <row r="355" spans="1:3" x14ac:dyDescent="0.35">
      <c r="A355" s="84" t="s">
        <v>6239</v>
      </c>
      <c r="B355" s="84" t="s">
        <v>7167</v>
      </c>
      <c r="C355" s="84" t="s">
        <v>7192</v>
      </c>
    </row>
    <row r="356" spans="1:3" x14ac:dyDescent="0.35">
      <c r="A356" s="84" t="s">
        <v>6240</v>
      </c>
      <c r="B356" s="84" t="s">
        <v>7167</v>
      </c>
      <c r="C356" s="84" t="s">
        <v>7192</v>
      </c>
    </row>
    <row r="357" spans="1:3" x14ac:dyDescent="0.35">
      <c r="A357" s="84" t="s">
        <v>6241</v>
      </c>
      <c r="B357" s="84" t="s">
        <v>7167</v>
      </c>
      <c r="C357" s="84" t="s">
        <v>7192</v>
      </c>
    </row>
    <row r="358" spans="1:3" x14ac:dyDescent="0.35">
      <c r="A358" s="84" t="s">
        <v>6242</v>
      </c>
      <c r="B358" s="84" t="s">
        <v>7167</v>
      </c>
      <c r="C358" s="84" t="s">
        <v>7192</v>
      </c>
    </row>
    <row r="359" spans="1:3" x14ac:dyDescent="0.35">
      <c r="A359" s="84" t="s">
        <v>6243</v>
      </c>
      <c r="B359" s="84" t="s">
        <v>7167</v>
      </c>
      <c r="C359" s="84" t="s">
        <v>7192</v>
      </c>
    </row>
    <row r="360" spans="1:3" x14ac:dyDescent="0.35">
      <c r="A360" s="84" t="s">
        <v>6244</v>
      </c>
      <c r="B360" s="84" t="s">
        <v>7167</v>
      </c>
      <c r="C360" s="84" t="s">
        <v>7192</v>
      </c>
    </row>
    <row r="361" spans="1:3" x14ac:dyDescent="0.35">
      <c r="A361" s="84" t="s">
        <v>6245</v>
      </c>
      <c r="B361" s="84" t="s">
        <v>7167</v>
      </c>
      <c r="C361" s="84" t="s">
        <v>7192</v>
      </c>
    </row>
    <row r="362" spans="1:3" x14ac:dyDescent="0.35">
      <c r="A362" s="84" t="s">
        <v>6246</v>
      </c>
      <c r="B362" s="84" t="s">
        <v>7167</v>
      </c>
      <c r="C362" s="84" t="s">
        <v>7192</v>
      </c>
    </row>
    <row r="363" spans="1:3" x14ac:dyDescent="0.35">
      <c r="A363" s="84" t="s">
        <v>6247</v>
      </c>
      <c r="B363" s="84" t="s">
        <v>7167</v>
      </c>
      <c r="C363" s="84" t="s">
        <v>7192</v>
      </c>
    </row>
    <row r="364" spans="1:3" x14ac:dyDescent="0.35">
      <c r="A364" s="84" t="s">
        <v>6248</v>
      </c>
      <c r="B364" s="84" t="s">
        <v>7167</v>
      </c>
      <c r="C364" s="84" t="s">
        <v>7192</v>
      </c>
    </row>
    <row r="365" spans="1:3" x14ac:dyDescent="0.35">
      <c r="A365" s="84" t="s">
        <v>6249</v>
      </c>
      <c r="B365" s="84" t="s">
        <v>7167</v>
      </c>
      <c r="C365" s="84" t="s">
        <v>7192</v>
      </c>
    </row>
    <row r="366" spans="1:3" x14ac:dyDescent="0.35">
      <c r="A366" s="84" t="s">
        <v>6250</v>
      </c>
      <c r="B366" s="84" t="s">
        <v>7167</v>
      </c>
      <c r="C366" s="84" t="s">
        <v>7192</v>
      </c>
    </row>
    <row r="367" spans="1:3" x14ac:dyDescent="0.35">
      <c r="A367" s="84" t="s">
        <v>6251</v>
      </c>
      <c r="B367" s="84" t="s">
        <v>7167</v>
      </c>
      <c r="C367" s="84" t="s">
        <v>7192</v>
      </c>
    </row>
    <row r="368" spans="1:3" x14ac:dyDescent="0.35">
      <c r="A368" s="84" t="s">
        <v>6252</v>
      </c>
      <c r="B368" s="84" t="s">
        <v>7167</v>
      </c>
      <c r="C368" s="84" t="s">
        <v>7192</v>
      </c>
    </row>
    <row r="369" spans="1:3" x14ac:dyDescent="0.35">
      <c r="A369" s="84" t="s">
        <v>6253</v>
      </c>
      <c r="B369" s="84" t="s">
        <v>7167</v>
      </c>
      <c r="C369" s="84" t="s">
        <v>7192</v>
      </c>
    </row>
    <row r="370" spans="1:3" x14ac:dyDescent="0.35">
      <c r="A370" s="84" t="s">
        <v>6254</v>
      </c>
      <c r="B370" s="84" t="s">
        <v>7167</v>
      </c>
      <c r="C370" s="84" t="s">
        <v>7192</v>
      </c>
    </row>
    <row r="371" spans="1:3" x14ac:dyDescent="0.35">
      <c r="A371" s="84" t="s">
        <v>6255</v>
      </c>
      <c r="B371" s="84" t="s">
        <v>7167</v>
      </c>
      <c r="C371" s="84" t="s">
        <v>7192</v>
      </c>
    </row>
    <row r="372" spans="1:3" x14ac:dyDescent="0.35">
      <c r="A372" s="84" t="s">
        <v>6256</v>
      </c>
      <c r="B372" s="84" t="s">
        <v>7167</v>
      </c>
      <c r="C372" s="84" t="s">
        <v>7192</v>
      </c>
    </row>
    <row r="373" spans="1:3" x14ac:dyDescent="0.35">
      <c r="A373" s="84" t="s">
        <v>6257</v>
      </c>
      <c r="B373" s="84" t="s">
        <v>7167</v>
      </c>
      <c r="C373" s="84" t="s">
        <v>7192</v>
      </c>
    </row>
    <row r="374" spans="1:3" x14ac:dyDescent="0.35">
      <c r="A374" s="84" t="s">
        <v>6258</v>
      </c>
      <c r="B374" s="84" t="s">
        <v>7167</v>
      </c>
      <c r="C374" s="84" t="s">
        <v>7192</v>
      </c>
    </row>
    <row r="375" spans="1:3" x14ac:dyDescent="0.35">
      <c r="A375" s="84" t="s">
        <v>6259</v>
      </c>
      <c r="B375" s="84" t="s">
        <v>7167</v>
      </c>
      <c r="C375" s="84" t="s">
        <v>7192</v>
      </c>
    </row>
    <row r="376" spans="1:3" x14ac:dyDescent="0.35">
      <c r="A376" s="84" t="s">
        <v>6260</v>
      </c>
      <c r="B376" s="84" t="s">
        <v>7167</v>
      </c>
      <c r="C376" s="84" t="s">
        <v>7192</v>
      </c>
    </row>
    <row r="377" spans="1:3" x14ac:dyDescent="0.35">
      <c r="A377" s="84" t="s">
        <v>6261</v>
      </c>
      <c r="B377" s="84" t="s">
        <v>7167</v>
      </c>
      <c r="C377" s="84" t="s">
        <v>7192</v>
      </c>
    </row>
    <row r="378" spans="1:3" x14ac:dyDescent="0.35">
      <c r="A378" s="84" t="s">
        <v>6262</v>
      </c>
      <c r="B378" s="84" t="s">
        <v>7167</v>
      </c>
      <c r="C378" s="84" t="s">
        <v>7192</v>
      </c>
    </row>
    <row r="379" spans="1:3" x14ac:dyDescent="0.35">
      <c r="A379" s="84" t="s">
        <v>6263</v>
      </c>
      <c r="B379" s="84" t="s">
        <v>7167</v>
      </c>
      <c r="C379" s="84" t="s">
        <v>7192</v>
      </c>
    </row>
    <row r="380" spans="1:3" x14ac:dyDescent="0.35">
      <c r="A380" s="84" t="s">
        <v>6264</v>
      </c>
      <c r="B380" s="84" t="s">
        <v>7186</v>
      </c>
      <c r="C380" s="84" t="s">
        <v>7192</v>
      </c>
    </row>
    <row r="381" spans="1:3" x14ac:dyDescent="0.35">
      <c r="A381" s="84" t="s">
        <v>6265</v>
      </c>
      <c r="B381" s="84" t="s">
        <v>7186</v>
      </c>
      <c r="C381" s="84" t="s">
        <v>7192</v>
      </c>
    </row>
    <row r="382" spans="1:3" x14ac:dyDescent="0.35">
      <c r="A382" s="84" t="s">
        <v>6266</v>
      </c>
      <c r="B382" s="84" t="s">
        <v>7186</v>
      </c>
      <c r="C382" s="84" t="s">
        <v>7192</v>
      </c>
    </row>
    <row r="383" spans="1:3" x14ac:dyDescent="0.35">
      <c r="A383" s="84" t="s">
        <v>6267</v>
      </c>
      <c r="B383" s="84" t="s">
        <v>7186</v>
      </c>
      <c r="C383" s="84" t="s">
        <v>7192</v>
      </c>
    </row>
    <row r="384" spans="1:3" x14ac:dyDescent="0.35">
      <c r="A384" s="84" t="s">
        <v>6268</v>
      </c>
      <c r="B384" s="84" t="s">
        <v>7186</v>
      </c>
      <c r="C384" s="84" t="s">
        <v>7192</v>
      </c>
    </row>
    <row r="385" spans="1:3" x14ac:dyDescent="0.35">
      <c r="A385" s="84" t="s">
        <v>6269</v>
      </c>
      <c r="B385" s="84" t="s">
        <v>7186</v>
      </c>
      <c r="C385" s="84" t="s">
        <v>7192</v>
      </c>
    </row>
    <row r="386" spans="1:3" x14ac:dyDescent="0.35">
      <c r="A386" s="84" t="s">
        <v>6270</v>
      </c>
      <c r="B386" s="84" t="s">
        <v>7186</v>
      </c>
      <c r="C386" s="84" t="s">
        <v>7192</v>
      </c>
    </row>
    <row r="387" spans="1:3" x14ac:dyDescent="0.35">
      <c r="A387" s="84" t="s">
        <v>6271</v>
      </c>
      <c r="B387" s="84" t="s">
        <v>7186</v>
      </c>
      <c r="C387" s="84" t="s">
        <v>7192</v>
      </c>
    </row>
    <row r="388" spans="1:3" x14ac:dyDescent="0.35">
      <c r="A388" s="84" t="s">
        <v>6272</v>
      </c>
      <c r="B388" s="84" t="s">
        <v>7186</v>
      </c>
      <c r="C388" s="84" t="s">
        <v>7192</v>
      </c>
    </row>
    <row r="389" spans="1:3" x14ac:dyDescent="0.35">
      <c r="A389" s="84" t="s">
        <v>6273</v>
      </c>
      <c r="B389" s="84" t="s">
        <v>7186</v>
      </c>
      <c r="C389" s="84" t="s">
        <v>7192</v>
      </c>
    </row>
    <row r="390" spans="1:3" x14ac:dyDescent="0.35">
      <c r="A390" s="84" t="s">
        <v>6274</v>
      </c>
      <c r="B390" s="84" t="s">
        <v>7186</v>
      </c>
      <c r="C390" s="84" t="s">
        <v>7192</v>
      </c>
    </row>
    <row r="391" spans="1:3" x14ac:dyDescent="0.35">
      <c r="A391" s="84" t="s">
        <v>6275</v>
      </c>
      <c r="B391" s="84" t="s">
        <v>7186</v>
      </c>
      <c r="C391" s="84" t="s">
        <v>7192</v>
      </c>
    </row>
    <row r="392" spans="1:3" x14ac:dyDescent="0.35">
      <c r="A392" s="84" t="s">
        <v>6276</v>
      </c>
      <c r="B392" s="84" t="s">
        <v>7186</v>
      </c>
      <c r="C392" s="84" t="s">
        <v>7192</v>
      </c>
    </row>
    <row r="393" spans="1:3" x14ac:dyDescent="0.35">
      <c r="A393" s="84" t="s">
        <v>6277</v>
      </c>
      <c r="B393" s="84" t="s">
        <v>7186</v>
      </c>
      <c r="C393" s="84" t="s">
        <v>7192</v>
      </c>
    </row>
    <row r="394" spans="1:3" x14ac:dyDescent="0.35">
      <c r="A394" s="84" t="s">
        <v>6278</v>
      </c>
      <c r="B394" s="84" t="s">
        <v>7186</v>
      </c>
      <c r="C394" s="84" t="s">
        <v>7192</v>
      </c>
    </row>
    <row r="395" spans="1:3" x14ac:dyDescent="0.35">
      <c r="A395" s="84" t="s">
        <v>6279</v>
      </c>
      <c r="B395" s="84" t="s">
        <v>7186</v>
      </c>
      <c r="C395" s="84" t="s">
        <v>7192</v>
      </c>
    </row>
    <row r="396" spans="1:3" x14ac:dyDescent="0.35">
      <c r="A396" s="84" t="s">
        <v>6280</v>
      </c>
      <c r="B396" s="84" t="s">
        <v>7186</v>
      </c>
      <c r="C396" s="84" t="s">
        <v>7192</v>
      </c>
    </row>
    <row r="397" spans="1:3" x14ac:dyDescent="0.35">
      <c r="A397" s="84" t="s">
        <v>6281</v>
      </c>
      <c r="B397" s="84" t="s">
        <v>7186</v>
      </c>
      <c r="C397" s="84" t="s">
        <v>7192</v>
      </c>
    </row>
    <row r="398" spans="1:3" x14ac:dyDescent="0.35">
      <c r="A398" s="84" t="s">
        <v>6282</v>
      </c>
      <c r="B398" s="84" t="s">
        <v>7186</v>
      </c>
      <c r="C398" s="84" t="s">
        <v>7192</v>
      </c>
    </row>
    <row r="399" spans="1:3" x14ac:dyDescent="0.35">
      <c r="A399" s="84" t="s">
        <v>6283</v>
      </c>
      <c r="B399" s="84" t="s">
        <v>7186</v>
      </c>
      <c r="C399" s="84" t="s">
        <v>7192</v>
      </c>
    </row>
    <row r="400" spans="1:3" x14ac:dyDescent="0.35">
      <c r="A400" s="84" t="s">
        <v>6284</v>
      </c>
      <c r="B400" s="84" t="s">
        <v>7186</v>
      </c>
      <c r="C400" s="84" t="s">
        <v>7192</v>
      </c>
    </row>
    <row r="401" spans="1:3" x14ac:dyDescent="0.35">
      <c r="A401" s="84" t="s">
        <v>6285</v>
      </c>
      <c r="B401" s="84" t="s">
        <v>7186</v>
      </c>
      <c r="C401" s="84" t="s">
        <v>7192</v>
      </c>
    </row>
    <row r="402" spans="1:3" x14ac:dyDescent="0.35">
      <c r="A402" s="84" t="s">
        <v>6286</v>
      </c>
      <c r="B402" s="84" t="s">
        <v>7167</v>
      </c>
      <c r="C402" s="84" t="s">
        <v>7192</v>
      </c>
    </row>
    <row r="403" spans="1:3" x14ac:dyDescent="0.35">
      <c r="A403" s="84" t="s">
        <v>6287</v>
      </c>
      <c r="B403" s="84" t="s">
        <v>7167</v>
      </c>
      <c r="C403" s="84" t="s">
        <v>7192</v>
      </c>
    </row>
    <row r="404" spans="1:3" x14ac:dyDescent="0.35">
      <c r="A404" s="84" t="s">
        <v>6288</v>
      </c>
      <c r="B404" s="84" t="s">
        <v>7167</v>
      </c>
      <c r="C404" s="84" t="s">
        <v>7192</v>
      </c>
    </row>
    <row r="405" spans="1:3" x14ac:dyDescent="0.35">
      <c r="A405" s="84" t="s">
        <v>6289</v>
      </c>
      <c r="B405" s="84" t="s">
        <v>7167</v>
      </c>
      <c r="C405" s="84" t="s">
        <v>7192</v>
      </c>
    </row>
    <row r="406" spans="1:3" x14ac:dyDescent="0.35">
      <c r="A406" s="84" t="s">
        <v>6290</v>
      </c>
      <c r="B406" s="84" t="s">
        <v>7167</v>
      </c>
      <c r="C406" s="84" t="s">
        <v>7192</v>
      </c>
    </row>
    <row r="407" spans="1:3" x14ac:dyDescent="0.35">
      <c r="A407" s="84" t="s">
        <v>6291</v>
      </c>
      <c r="B407" s="84" t="s">
        <v>7167</v>
      </c>
      <c r="C407" s="84" t="s">
        <v>7192</v>
      </c>
    </row>
    <row r="408" spans="1:3" x14ac:dyDescent="0.35">
      <c r="A408" s="84" t="s">
        <v>6292</v>
      </c>
      <c r="B408" s="84" t="s">
        <v>7167</v>
      </c>
      <c r="C408" s="84" t="s">
        <v>7192</v>
      </c>
    </row>
    <row r="409" spans="1:3" x14ac:dyDescent="0.35">
      <c r="A409" s="84" t="s">
        <v>6293</v>
      </c>
      <c r="B409" s="84" t="s">
        <v>7167</v>
      </c>
      <c r="C409" s="84" t="s">
        <v>7192</v>
      </c>
    </row>
    <row r="410" spans="1:3" x14ac:dyDescent="0.35">
      <c r="A410" s="84" t="s">
        <v>6294</v>
      </c>
      <c r="B410" s="84" t="s">
        <v>7186</v>
      </c>
      <c r="C410" s="84" t="s">
        <v>7192</v>
      </c>
    </row>
    <row r="411" spans="1:3" x14ac:dyDescent="0.35">
      <c r="A411" s="84" t="s">
        <v>6295</v>
      </c>
      <c r="B411" s="84" t="s">
        <v>7186</v>
      </c>
      <c r="C411" s="84" t="s">
        <v>7192</v>
      </c>
    </row>
    <row r="412" spans="1:3" x14ac:dyDescent="0.35">
      <c r="A412" s="84" t="s">
        <v>6296</v>
      </c>
      <c r="B412" s="84" t="s">
        <v>7186</v>
      </c>
      <c r="C412" s="84" t="s">
        <v>7192</v>
      </c>
    </row>
    <row r="413" spans="1:3" x14ac:dyDescent="0.35">
      <c r="A413" s="84" t="s">
        <v>6297</v>
      </c>
      <c r="B413" s="84" t="s">
        <v>7186</v>
      </c>
      <c r="C413" s="84" t="s">
        <v>7192</v>
      </c>
    </row>
    <row r="414" spans="1:3" x14ac:dyDescent="0.35">
      <c r="A414" s="84" t="s">
        <v>6298</v>
      </c>
      <c r="B414" s="84" t="s">
        <v>7186</v>
      </c>
      <c r="C414" s="84" t="s">
        <v>7192</v>
      </c>
    </row>
    <row r="415" spans="1:3" x14ac:dyDescent="0.35">
      <c r="A415" s="84" t="s">
        <v>6299</v>
      </c>
      <c r="B415" s="84" t="s">
        <v>7186</v>
      </c>
      <c r="C415" s="84" t="s">
        <v>7192</v>
      </c>
    </row>
    <row r="416" spans="1:3" x14ac:dyDescent="0.35">
      <c r="A416" s="84" t="s">
        <v>6300</v>
      </c>
      <c r="B416" s="84" t="s">
        <v>7186</v>
      </c>
      <c r="C416" s="84" t="s">
        <v>7192</v>
      </c>
    </row>
    <row r="417" spans="1:3" x14ac:dyDescent="0.35">
      <c r="A417" s="84" t="s">
        <v>6301</v>
      </c>
      <c r="B417" s="84" t="s">
        <v>7186</v>
      </c>
      <c r="C417" s="84" t="s">
        <v>7192</v>
      </c>
    </row>
    <row r="418" spans="1:3" x14ac:dyDescent="0.35">
      <c r="A418" s="84" t="s">
        <v>6302</v>
      </c>
      <c r="B418" s="84" t="s">
        <v>7186</v>
      </c>
      <c r="C418" s="84" t="s">
        <v>7192</v>
      </c>
    </row>
    <row r="419" spans="1:3" x14ac:dyDescent="0.35">
      <c r="A419" s="84" t="s">
        <v>6303</v>
      </c>
      <c r="B419" s="84" t="s">
        <v>7186</v>
      </c>
      <c r="C419" s="84" t="s">
        <v>7192</v>
      </c>
    </row>
    <row r="420" spans="1:3" x14ac:dyDescent="0.35">
      <c r="A420" s="84" t="s">
        <v>6304</v>
      </c>
      <c r="B420" s="84" t="s">
        <v>7186</v>
      </c>
      <c r="C420" s="84" t="s">
        <v>7192</v>
      </c>
    </row>
    <row r="421" spans="1:3" x14ac:dyDescent="0.35">
      <c r="A421" s="84" t="s">
        <v>6305</v>
      </c>
      <c r="B421" s="84" t="s">
        <v>7186</v>
      </c>
      <c r="C421" s="84" t="s">
        <v>7192</v>
      </c>
    </row>
    <row r="422" spans="1:3" x14ac:dyDescent="0.35">
      <c r="A422" s="84" t="s">
        <v>6306</v>
      </c>
      <c r="B422" s="84" t="s">
        <v>7186</v>
      </c>
      <c r="C422" s="84" t="s">
        <v>7192</v>
      </c>
    </row>
    <row r="423" spans="1:3" x14ac:dyDescent="0.35">
      <c r="A423" s="84" t="s">
        <v>6307</v>
      </c>
      <c r="B423" s="84" t="s">
        <v>7186</v>
      </c>
      <c r="C423" s="84" t="s">
        <v>7192</v>
      </c>
    </row>
    <row r="424" spans="1:3" x14ac:dyDescent="0.35">
      <c r="A424" s="84" t="s">
        <v>6308</v>
      </c>
      <c r="B424" s="84" t="s">
        <v>7186</v>
      </c>
      <c r="C424" s="84" t="s">
        <v>7192</v>
      </c>
    </row>
    <row r="425" spans="1:3" x14ac:dyDescent="0.35">
      <c r="A425" s="84" t="s">
        <v>6309</v>
      </c>
      <c r="B425" s="84" t="s">
        <v>7186</v>
      </c>
      <c r="C425" s="84" t="s">
        <v>7192</v>
      </c>
    </row>
    <row r="426" spans="1:3" x14ac:dyDescent="0.35">
      <c r="A426" s="84" t="s">
        <v>6310</v>
      </c>
      <c r="B426" s="84" t="s">
        <v>7186</v>
      </c>
      <c r="C426" s="84" t="s">
        <v>7192</v>
      </c>
    </row>
    <row r="427" spans="1:3" x14ac:dyDescent="0.35">
      <c r="A427" s="84" t="s">
        <v>6311</v>
      </c>
      <c r="B427" s="84" t="s">
        <v>7186</v>
      </c>
      <c r="C427" s="84" t="s">
        <v>7192</v>
      </c>
    </row>
    <row r="428" spans="1:3" x14ac:dyDescent="0.35">
      <c r="A428" s="84" t="s">
        <v>6312</v>
      </c>
      <c r="B428" s="84" t="s">
        <v>7186</v>
      </c>
      <c r="C428" s="84" t="s">
        <v>7192</v>
      </c>
    </row>
    <row r="429" spans="1:3" x14ac:dyDescent="0.35">
      <c r="A429" s="84" t="s">
        <v>6313</v>
      </c>
      <c r="B429" s="84" t="s">
        <v>7186</v>
      </c>
      <c r="C429" s="84" t="s">
        <v>7192</v>
      </c>
    </row>
    <row r="430" spans="1:3" x14ac:dyDescent="0.35">
      <c r="A430" s="84" t="s">
        <v>6314</v>
      </c>
      <c r="B430" s="84" t="s">
        <v>7186</v>
      </c>
      <c r="C430" s="84" t="s">
        <v>7192</v>
      </c>
    </row>
    <row r="431" spans="1:3" x14ac:dyDescent="0.35">
      <c r="A431" s="84" t="s">
        <v>6315</v>
      </c>
      <c r="B431" s="84" t="s">
        <v>7186</v>
      </c>
      <c r="C431" s="84" t="s">
        <v>7192</v>
      </c>
    </row>
    <row r="432" spans="1:3" x14ac:dyDescent="0.35">
      <c r="A432" s="84" t="s">
        <v>6316</v>
      </c>
      <c r="B432" s="84" t="s">
        <v>7186</v>
      </c>
      <c r="C432" s="84" t="s">
        <v>7192</v>
      </c>
    </row>
    <row r="433" spans="1:3" x14ac:dyDescent="0.35">
      <c r="A433" s="84" t="s">
        <v>6317</v>
      </c>
      <c r="B433" s="84" t="s">
        <v>7186</v>
      </c>
      <c r="C433" s="84" t="s">
        <v>7192</v>
      </c>
    </row>
    <row r="434" spans="1:3" x14ac:dyDescent="0.35">
      <c r="A434" s="84" t="s">
        <v>6318</v>
      </c>
      <c r="B434" s="84" t="s">
        <v>7186</v>
      </c>
      <c r="C434" s="84" t="s">
        <v>7192</v>
      </c>
    </row>
    <row r="435" spans="1:3" x14ac:dyDescent="0.35">
      <c r="A435" s="84" t="s">
        <v>6319</v>
      </c>
      <c r="B435" s="84" t="s">
        <v>7186</v>
      </c>
      <c r="C435" s="84" t="s">
        <v>7192</v>
      </c>
    </row>
    <row r="436" spans="1:3" x14ac:dyDescent="0.35">
      <c r="A436" s="84" t="s">
        <v>6320</v>
      </c>
      <c r="B436" s="84" t="s">
        <v>7186</v>
      </c>
      <c r="C436" s="84" t="s">
        <v>7192</v>
      </c>
    </row>
    <row r="437" spans="1:3" x14ac:dyDescent="0.35">
      <c r="A437" s="84" t="s">
        <v>6321</v>
      </c>
      <c r="B437" s="84" t="s">
        <v>7186</v>
      </c>
      <c r="C437" s="84" t="s">
        <v>7192</v>
      </c>
    </row>
    <row r="438" spans="1:3" x14ac:dyDescent="0.35">
      <c r="A438" s="84" t="s">
        <v>6322</v>
      </c>
      <c r="B438" s="84" t="s">
        <v>7186</v>
      </c>
      <c r="C438" s="84" t="s">
        <v>7192</v>
      </c>
    </row>
    <row r="439" spans="1:3" x14ac:dyDescent="0.35">
      <c r="A439" s="84" t="s">
        <v>6323</v>
      </c>
      <c r="B439" s="84" t="s">
        <v>7186</v>
      </c>
      <c r="C439" s="84" t="s">
        <v>7192</v>
      </c>
    </row>
    <row r="440" spans="1:3" x14ac:dyDescent="0.35">
      <c r="A440" s="84" t="s">
        <v>6324</v>
      </c>
      <c r="B440" s="84" t="s">
        <v>7186</v>
      </c>
      <c r="C440" s="84" t="s">
        <v>7192</v>
      </c>
    </row>
    <row r="441" spans="1:3" x14ac:dyDescent="0.35">
      <c r="A441" s="84" t="s">
        <v>6325</v>
      </c>
      <c r="B441" s="84" t="s">
        <v>7186</v>
      </c>
      <c r="C441" s="84" t="s">
        <v>7192</v>
      </c>
    </row>
    <row r="442" spans="1:3" x14ac:dyDescent="0.35">
      <c r="A442" s="84" t="s">
        <v>6326</v>
      </c>
      <c r="B442" s="84" t="s">
        <v>7186</v>
      </c>
      <c r="C442" s="84" t="s">
        <v>7192</v>
      </c>
    </row>
    <row r="443" spans="1:3" x14ac:dyDescent="0.35">
      <c r="A443" s="84" t="s">
        <v>6327</v>
      </c>
      <c r="B443" s="84" t="s">
        <v>7186</v>
      </c>
      <c r="C443" s="84" t="s">
        <v>7192</v>
      </c>
    </row>
    <row r="444" spans="1:3" x14ac:dyDescent="0.35">
      <c r="A444" s="84" t="s">
        <v>6328</v>
      </c>
      <c r="B444" s="84" t="s">
        <v>7186</v>
      </c>
      <c r="C444" s="84" t="s">
        <v>7192</v>
      </c>
    </row>
    <row r="445" spans="1:3" x14ac:dyDescent="0.35">
      <c r="A445" s="84" t="s">
        <v>6329</v>
      </c>
      <c r="B445" s="84" t="s">
        <v>7186</v>
      </c>
      <c r="C445" s="84" t="s">
        <v>7192</v>
      </c>
    </row>
    <row r="446" spans="1:3" x14ac:dyDescent="0.35">
      <c r="A446" s="84" t="s">
        <v>6330</v>
      </c>
      <c r="B446" s="84" t="s">
        <v>7186</v>
      </c>
      <c r="C446" s="84" t="s">
        <v>7192</v>
      </c>
    </row>
    <row r="447" spans="1:3" x14ac:dyDescent="0.35">
      <c r="A447" s="84" t="s">
        <v>6331</v>
      </c>
      <c r="B447" s="84" t="s">
        <v>7186</v>
      </c>
      <c r="C447" s="84" t="s">
        <v>7192</v>
      </c>
    </row>
    <row r="448" spans="1:3" x14ac:dyDescent="0.35">
      <c r="A448" s="84" t="s">
        <v>6332</v>
      </c>
      <c r="B448" s="84" t="s">
        <v>7186</v>
      </c>
      <c r="C448" s="84" t="s">
        <v>7192</v>
      </c>
    </row>
    <row r="449" spans="1:3" x14ac:dyDescent="0.35">
      <c r="A449" s="84" t="s">
        <v>6333</v>
      </c>
      <c r="B449" s="84" t="s">
        <v>7186</v>
      </c>
      <c r="C449" s="84" t="s">
        <v>7192</v>
      </c>
    </row>
    <row r="450" spans="1:3" x14ac:dyDescent="0.35">
      <c r="A450" s="84" t="s">
        <v>6334</v>
      </c>
      <c r="B450" s="84" t="s">
        <v>7186</v>
      </c>
      <c r="C450" s="84" t="s">
        <v>7192</v>
      </c>
    </row>
    <row r="451" spans="1:3" x14ac:dyDescent="0.35">
      <c r="A451" s="84" t="s">
        <v>6335</v>
      </c>
      <c r="B451" s="84" t="s">
        <v>7186</v>
      </c>
      <c r="C451" s="84" t="s">
        <v>7192</v>
      </c>
    </row>
    <row r="452" spans="1:3" x14ac:dyDescent="0.35">
      <c r="A452" s="84" t="s">
        <v>6336</v>
      </c>
      <c r="B452" s="84" t="s">
        <v>7186</v>
      </c>
      <c r="C452" s="84" t="s">
        <v>7192</v>
      </c>
    </row>
    <row r="453" spans="1:3" x14ac:dyDescent="0.35">
      <c r="A453" s="84" t="s">
        <v>6337</v>
      </c>
      <c r="B453" s="84" t="s">
        <v>7186</v>
      </c>
      <c r="C453" s="84" t="s">
        <v>7192</v>
      </c>
    </row>
    <row r="454" spans="1:3" x14ac:dyDescent="0.35">
      <c r="A454" s="84" t="s">
        <v>6338</v>
      </c>
      <c r="B454" s="84" t="s">
        <v>7186</v>
      </c>
      <c r="C454" s="84" t="s">
        <v>7192</v>
      </c>
    </row>
    <row r="455" spans="1:3" x14ac:dyDescent="0.35">
      <c r="A455" s="84" t="s">
        <v>6339</v>
      </c>
      <c r="B455" s="84" t="s">
        <v>7186</v>
      </c>
      <c r="C455" s="84" t="s">
        <v>7192</v>
      </c>
    </row>
    <row r="456" spans="1:3" x14ac:dyDescent="0.35">
      <c r="A456" s="84" t="s">
        <v>6340</v>
      </c>
      <c r="B456" s="84" t="s">
        <v>7186</v>
      </c>
      <c r="C456" s="84" t="s">
        <v>7192</v>
      </c>
    </row>
    <row r="457" spans="1:3" x14ac:dyDescent="0.35">
      <c r="A457" s="84" t="s">
        <v>6341</v>
      </c>
      <c r="B457" s="84" t="s">
        <v>7186</v>
      </c>
      <c r="C457" s="84" t="s">
        <v>7192</v>
      </c>
    </row>
    <row r="458" spans="1:3" x14ac:dyDescent="0.35">
      <c r="A458" s="84" t="s">
        <v>6342</v>
      </c>
      <c r="B458" s="84" t="s">
        <v>7186</v>
      </c>
      <c r="C458" s="84" t="s">
        <v>7192</v>
      </c>
    </row>
    <row r="459" spans="1:3" x14ac:dyDescent="0.35">
      <c r="A459" s="84" t="s">
        <v>6343</v>
      </c>
      <c r="B459" s="84" t="s">
        <v>7186</v>
      </c>
      <c r="C459" s="84" t="s">
        <v>7192</v>
      </c>
    </row>
    <row r="460" spans="1:3" x14ac:dyDescent="0.35">
      <c r="A460" s="84" t="s">
        <v>6344</v>
      </c>
      <c r="B460" s="84" t="s">
        <v>7186</v>
      </c>
      <c r="C460" s="84" t="s">
        <v>7192</v>
      </c>
    </row>
    <row r="461" spans="1:3" x14ac:dyDescent="0.35">
      <c r="A461" s="84" t="s">
        <v>6345</v>
      </c>
      <c r="B461" s="84" t="s">
        <v>7186</v>
      </c>
      <c r="C461" s="84" t="s">
        <v>7192</v>
      </c>
    </row>
    <row r="462" spans="1:3" x14ac:dyDescent="0.35">
      <c r="A462" s="84" t="s">
        <v>6346</v>
      </c>
      <c r="B462" s="84" t="s">
        <v>7186</v>
      </c>
      <c r="C462" s="84" t="s">
        <v>7192</v>
      </c>
    </row>
    <row r="463" spans="1:3" x14ac:dyDescent="0.35">
      <c r="A463" s="84" t="s">
        <v>6347</v>
      </c>
      <c r="B463" s="84" t="s">
        <v>7186</v>
      </c>
      <c r="C463" s="84" t="s">
        <v>7192</v>
      </c>
    </row>
    <row r="464" spans="1:3" x14ac:dyDescent="0.35">
      <c r="A464" s="84" t="s">
        <v>6348</v>
      </c>
      <c r="B464" s="84" t="s">
        <v>7167</v>
      </c>
      <c r="C464" s="84" t="s">
        <v>7192</v>
      </c>
    </row>
    <row r="465" spans="1:3" x14ac:dyDescent="0.35">
      <c r="A465" s="84" t="s">
        <v>6349</v>
      </c>
      <c r="B465" s="84" t="s">
        <v>7167</v>
      </c>
      <c r="C465" s="84" t="s">
        <v>7192</v>
      </c>
    </row>
    <row r="466" spans="1:3" x14ac:dyDescent="0.35">
      <c r="A466" s="84" t="s">
        <v>6350</v>
      </c>
      <c r="B466" s="84" t="s">
        <v>7167</v>
      </c>
      <c r="C466" s="84" t="s">
        <v>7192</v>
      </c>
    </row>
    <row r="467" spans="1:3" x14ac:dyDescent="0.35">
      <c r="A467" s="84" t="s">
        <v>6351</v>
      </c>
      <c r="B467" s="84" t="s">
        <v>7167</v>
      </c>
      <c r="C467" s="84" t="s">
        <v>7192</v>
      </c>
    </row>
    <row r="468" spans="1:3" x14ac:dyDescent="0.35">
      <c r="A468" s="84" t="s">
        <v>6352</v>
      </c>
      <c r="B468" s="84" t="s">
        <v>7167</v>
      </c>
      <c r="C468" s="84" t="s">
        <v>7192</v>
      </c>
    </row>
    <row r="469" spans="1:3" x14ac:dyDescent="0.35">
      <c r="A469" s="84" t="s">
        <v>6353</v>
      </c>
      <c r="B469" s="84" t="s">
        <v>7167</v>
      </c>
      <c r="C469" s="84" t="s">
        <v>7192</v>
      </c>
    </row>
    <row r="470" spans="1:3" x14ac:dyDescent="0.35">
      <c r="A470" s="84" t="s">
        <v>6354</v>
      </c>
      <c r="B470" s="84" t="s">
        <v>7167</v>
      </c>
      <c r="C470" s="84" t="s">
        <v>7192</v>
      </c>
    </row>
    <row r="471" spans="1:3" x14ac:dyDescent="0.35">
      <c r="A471" s="84" t="s">
        <v>6355</v>
      </c>
      <c r="B471" s="84" t="s">
        <v>7167</v>
      </c>
      <c r="C471" s="84" t="s">
        <v>7192</v>
      </c>
    </row>
    <row r="472" spans="1:3" x14ac:dyDescent="0.35">
      <c r="A472" s="84" t="s">
        <v>6356</v>
      </c>
      <c r="B472" s="84" t="s">
        <v>7167</v>
      </c>
      <c r="C472" s="84" t="s">
        <v>7192</v>
      </c>
    </row>
    <row r="473" spans="1:3" x14ac:dyDescent="0.35">
      <c r="A473" s="84" t="s">
        <v>6357</v>
      </c>
      <c r="B473" s="84" t="s">
        <v>7167</v>
      </c>
      <c r="C473" s="84" t="s">
        <v>7192</v>
      </c>
    </row>
    <row r="474" spans="1:3" x14ac:dyDescent="0.35">
      <c r="A474" s="84" t="s">
        <v>6358</v>
      </c>
      <c r="B474" s="84" t="s">
        <v>7167</v>
      </c>
      <c r="C474" s="84" t="s">
        <v>7192</v>
      </c>
    </row>
    <row r="475" spans="1:3" x14ac:dyDescent="0.35">
      <c r="A475" s="84" t="s">
        <v>6359</v>
      </c>
      <c r="B475" s="84" t="s">
        <v>7167</v>
      </c>
      <c r="C475" s="84" t="s">
        <v>7192</v>
      </c>
    </row>
    <row r="476" spans="1:3" x14ac:dyDescent="0.35">
      <c r="A476" s="84" t="s">
        <v>6360</v>
      </c>
      <c r="B476" s="84" t="s">
        <v>7167</v>
      </c>
      <c r="C476" s="84" t="s">
        <v>7192</v>
      </c>
    </row>
    <row r="477" spans="1:3" x14ac:dyDescent="0.35">
      <c r="A477" s="84" t="s">
        <v>6361</v>
      </c>
      <c r="B477" s="84" t="s">
        <v>7167</v>
      </c>
      <c r="C477" s="84" t="s">
        <v>7192</v>
      </c>
    </row>
    <row r="478" spans="1:3" x14ac:dyDescent="0.35">
      <c r="A478" s="84" t="s">
        <v>6362</v>
      </c>
      <c r="B478" s="84" t="s">
        <v>7167</v>
      </c>
      <c r="C478" s="84" t="s">
        <v>7192</v>
      </c>
    </row>
    <row r="479" spans="1:3" x14ac:dyDescent="0.35">
      <c r="A479" s="84" t="s">
        <v>6363</v>
      </c>
      <c r="B479" s="84" t="s">
        <v>7167</v>
      </c>
      <c r="C479" s="84" t="s">
        <v>7192</v>
      </c>
    </row>
    <row r="480" spans="1:3" x14ac:dyDescent="0.35">
      <c r="A480" s="84" t="s">
        <v>6364</v>
      </c>
      <c r="B480" s="84" t="s">
        <v>7167</v>
      </c>
      <c r="C480" s="84" t="s">
        <v>7192</v>
      </c>
    </row>
    <row r="481" spans="1:3" x14ac:dyDescent="0.35">
      <c r="A481" s="84" t="s">
        <v>6365</v>
      </c>
      <c r="B481" s="84" t="s">
        <v>7167</v>
      </c>
      <c r="C481" s="84" t="s">
        <v>7192</v>
      </c>
    </row>
    <row r="482" spans="1:3" x14ac:dyDescent="0.35">
      <c r="A482" s="84" t="s">
        <v>6366</v>
      </c>
      <c r="B482" s="84" t="s">
        <v>7167</v>
      </c>
      <c r="C482" s="84" t="s">
        <v>7192</v>
      </c>
    </row>
    <row r="483" spans="1:3" x14ac:dyDescent="0.35">
      <c r="A483" s="84" t="s">
        <v>6367</v>
      </c>
      <c r="B483" s="84" t="s">
        <v>7167</v>
      </c>
      <c r="C483" s="84" t="s">
        <v>7192</v>
      </c>
    </row>
    <row r="484" spans="1:3" x14ac:dyDescent="0.35">
      <c r="A484" s="84" t="s">
        <v>6368</v>
      </c>
      <c r="B484" s="84" t="s">
        <v>7167</v>
      </c>
      <c r="C484" s="84" t="s">
        <v>7192</v>
      </c>
    </row>
    <row r="485" spans="1:3" x14ac:dyDescent="0.35">
      <c r="A485" s="84" t="s">
        <v>6369</v>
      </c>
      <c r="B485" s="84"/>
      <c r="C485" s="84"/>
    </row>
    <row r="486" spans="1:3" x14ac:dyDescent="0.35">
      <c r="A486" s="84" t="s">
        <v>6370</v>
      </c>
      <c r="B486" s="84" t="s">
        <v>7186</v>
      </c>
      <c r="C486" s="84" t="s">
        <v>7192</v>
      </c>
    </row>
    <row r="487" spans="1:3" x14ac:dyDescent="0.35">
      <c r="A487" s="84" t="s">
        <v>6371</v>
      </c>
      <c r="B487" s="84" t="s">
        <v>7186</v>
      </c>
      <c r="C487" s="84" t="s">
        <v>7192</v>
      </c>
    </row>
    <row r="488" spans="1:3" x14ac:dyDescent="0.35">
      <c r="A488" s="84" t="s">
        <v>6372</v>
      </c>
      <c r="B488" s="84" t="s">
        <v>7186</v>
      </c>
      <c r="C488" s="84" t="s">
        <v>7192</v>
      </c>
    </row>
    <row r="489" spans="1:3" x14ac:dyDescent="0.35">
      <c r="A489" s="84" t="s">
        <v>6373</v>
      </c>
      <c r="B489" s="84" t="s">
        <v>7186</v>
      </c>
      <c r="C489" s="84" t="s">
        <v>7192</v>
      </c>
    </row>
    <row r="490" spans="1:3" x14ac:dyDescent="0.35">
      <c r="A490" s="84" t="s">
        <v>6374</v>
      </c>
      <c r="B490" s="84" t="s">
        <v>7186</v>
      </c>
      <c r="C490" s="84" t="s">
        <v>7192</v>
      </c>
    </row>
    <row r="491" spans="1:3" x14ac:dyDescent="0.35">
      <c r="A491" s="84" t="s">
        <v>6375</v>
      </c>
      <c r="B491" s="84" t="s">
        <v>7186</v>
      </c>
      <c r="C491" s="84" t="s">
        <v>7192</v>
      </c>
    </row>
    <row r="492" spans="1:3" x14ac:dyDescent="0.35">
      <c r="A492" s="84" t="s">
        <v>6376</v>
      </c>
      <c r="B492" s="84" t="s">
        <v>7186</v>
      </c>
      <c r="C492" s="84" t="s">
        <v>7192</v>
      </c>
    </row>
    <row r="493" spans="1:3" x14ac:dyDescent="0.35">
      <c r="A493" s="84" t="s">
        <v>6377</v>
      </c>
      <c r="B493" s="84" t="s">
        <v>7186</v>
      </c>
      <c r="C493" s="84" t="s">
        <v>7192</v>
      </c>
    </row>
    <row r="494" spans="1:3" x14ac:dyDescent="0.35">
      <c r="A494" s="84" t="s">
        <v>6378</v>
      </c>
      <c r="B494" s="84" t="s">
        <v>7186</v>
      </c>
      <c r="C494" s="84" t="s">
        <v>7192</v>
      </c>
    </row>
    <row r="495" spans="1:3" x14ac:dyDescent="0.35">
      <c r="A495" s="84" t="s">
        <v>6379</v>
      </c>
      <c r="B495" s="84" t="s">
        <v>7186</v>
      </c>
      <c r="C495" s="84" t="s">
        <v>7192</v>
      </c>
    </row>
    <row r="496" spans="1:3" x14ac:dyDescent="0.35">
      <c r="A496" s="84" t="s">
        <v>6380</v>
      </c>
      <c r="B496" s="84" t="s">
        <v>7186</v>
      </c>
      <c r="C496" s="84" t="s">
        <v>7192</v>
      </c>
    </row>
    <row r="497" spans="1:3" x14ac:dyDescent="0.35">
      <c r="A497" s="84" t="s">
        <v>6381</v>
      </c>
      <c r="B497" s="84" t="s">
        <v>7186</v>
      </c>
      <c r="C497" s="84" t="s">
        <v>7192</v>
      </c>
    </row>
    <row r="498" spans="1:3" x14ac:dyDescent="0.35">
      <c r="A498" s="84" t="s">
        <v>6382</v>
      </c>
      <c r="B498" s="84" t="s">
        <v>7186</v>
      </c>
      <c r="C498" s="84" t="s">
        <v>7192</v>
      </c>
    </row>
    <row r="499" spans="1:3" x14ac:dyDescent="0.35">
      <c r="A499" s="84" t="s">
        <v>6383</v>
      </c>
      <c r="B499" s="84" t="s">
        <v>7186</v>
      </c>
      <c r="C499" s="84" t="s">
        <v>7192</v>
      </c>
    </row>
    <row r="500" spans="1:3" x14ac:dyDescent="0.35">
      <c r="A500" s="84" t="s">
        <v>6384</v>
      </c>
      <c r="B500" s="84" t="s">
        <v>7186</v>
      </c>
      <c r="C500" s="84" t="s">
        <v>7192</v>
      </c>
    </row>
    <row r="501" spans="1:3" x14ac:dyDescent="0.35">
      <c r="A501" s="84" t="s">
        <v>6385</v>
      </c>
      <c r="B501" s="84" t="s">
        <v>7186</v>
      </c>
      <c r="C501" s="84" t="s">
        <v>7192</v>
      </c>
    </row>
    <row r="502" spans="1:3" x14ac:dyDescent="0.35">
      <c r="A502" s="84" t="s">
        <v>6386</v>
      </c>
      <c r="B502" s="84" t="s">
        <v>7186</v>
      </c>
      <c r="C502" s="84" t="s">
        <v>7192</v>
      </c>
    </row>
    <row r="503" spans="1:3" x14ac:dyDescent="0.35">
      <c r="A503" s="84" t="s">
        <v>6387</v>
      </c>
      <c r="B503" s="84" t="s">
        <v>7167</v>
      </c>
      <c r="C503" s="84" t="s">
        <v>7192</v>
      </c>
    </row>
    <row r="504" spans="1:3" x14ac:dyDescent="0.35">
      <c r="A504" s="84" t="s">
        <v>6388</v>
      </c>
      <c r="B504" s="84" t="s">
        <v>7167</v>
      </c>
      <c r="C504" s="84" t="s">
        <v>7192</v>
      </c>
    </row>
    <row r="505" spans="1:3" x14ac:dyDescent="0.35">
      <c r="A505" s="84" t="s">
        <v>6389</v>
      </c>
      <c r="B505" s="84" t="s">
        <v>7167</v>
      </c>
      <c r="C505" s="84" t="s">
        <v>7192</v>
      </c>
    </row>
    <row r="506" spans="1:3" x14ac:dyDescent="0.35">
      <c r="A506" s="84" t="s">
        <v>6390</v>
      </c>
      <c r="B506" s="84" t="s">
        <v>7167</v>
      </c>
      <c r="C506" s="84" t="s">
        <v>7192</v>
      </c>
    </row>
    <row r="507" spans="1:3" x14ac:dyDescent="0.35">
      <c r="A507" s="84" t="s">
        <v>6391</v>
      </c>
      <c r="B507" s="84" t="s">
        <v>7167</v>
      </c>
      <c r="C507" s="84" t="s">
        <v>7192</v>
      </c>
    </row>
    <row r="508" spans="1:3" x14ac:dyDescent="0.35">
      <c r="A508" s="84" t="s">
        <v>6392</v>
      </c>
      <c r="B508" s="84" t="s">
        <v>7167</v>
      </c>
      <c r="C508" s="84" t="s">
        <v>7192</v>
      </c>
    </row>
    <row r="509" spans="1:3" x14ac:dyDescent="0.35">
      <c r="A509" s="84" t="s">
        <v>6393</v>
      </c>
      <c r="B509" s="84" t="s">
        <v>7167</v>
      </c>
      <c r="C509" s="84" t="s">
        <v>7192</v>
      </c>
    </row>
    <row r="510" spans="1:3" x14ac:dyDescent="0.35">
      <c r="A510" s="84" t="s">
        <v>6394</v>
      </c>
      <c r="B510" s="84" t="s">
        <v>7167</v>
      </c>
      <c r="C510" s="84" t="s">
        <v>7192</v>
      </c>
    </row>
    <row r="511" spans="1:3" x14ac:dyDescent="0.35">
      <c r="A511" s="84" t="s">
        <v>6395</v>
      </c>
      <c r="B511" s="84" t="s">
        <v>7167</v>
      </c>
      <c r="C511" s="84" t="s">
        <v>7192</v>
      </c>
    </row>
    <row r="512" spans="1:3" x14ac:dyDescent="0.35">
      <c r="A512" s="84" t="s">
        <v>6396</v>
      </c>
      <c r="B512" s="84" t="s">
        <v>7167</v>
      </c>
      <c r="C512" s="84" t="s">
        <v>7192</v>
      </c>
    </row>
    <row r="513" spans="1:3" x14ac:dyDescent="0.35">
      <c r="A513" s="84" t="s">
        <v>6397</v>
      </c>
      <c r="B513" s="84" t="s">
        <v>7186</v>
      </c>
      <c r="C513" s="84" t="s">
        <v>7192</v>
      </c>
    </row>
    <row r="514" spans="1:3" x14ac:dyDescent="0.35">
      <c r="A514" s="84" t="s">
        <v>6398</v>
      </c>
      <c r="B514" s="84" t="s">
        <v>7167</v>
      </c>
      <c r="C514" s="84" t="s">
        <v>7192</v>
      </c>
    </row>
    <row r="515" spans="1:3" x14ac:dyDescent="0.35">
      <c r="A515" s="84" t="s">
        <v>6399</v>
      </c>
      <c r="B515" s="84" t="s">
        <v>7167</v>
      </c>
      <c r="C515" s="84" t="s">
        <v>7192</v>
      </c>
    </row>
    <row r="516" spans="1:3" x14ac:dyDescent="0.35">
      <c r="A516" s="84" t="s">
        <v>6400</v>
      </c>
      <c r="B516" s="84" t="s">
        <v>7167</v>
      </c>
      <c r="C516" s="84" t="s">
        <v>7192</v>
      </c>
    </row>
    <row r="517" spans="1:3" x14ac:dyDescent="0.35">
      <c r="A517" s="84" t="s">
        <v>6401</v>
      </c>
      <c r="B517" s="84" t="s">
        <v>7186</v>
      </c>
      <c r="C517" s="84" t="s">
        <v>7192</v>
      </c>
    </row>
    <row r="518" spans="1:3" x14ac:dyDescent="0.35">
      <c r="A518" s="84" t="s">
        <v>6402</v>
      </c>
      <c r="B518" s="84" t="s">
        <v>7167</v>
      </c>
      <c r="C518" s="84" t="s">
        <v>7192</v>
      </c>
    </row>
    <row r="519" spans="1:3" x14ac:dyDescent="0.35">
      <c r="A519" s="84" t="s">
        <v>6403</v>
      </c>
      <c r="B519" s="84" t="s">
        <v>7186</v>
      </c>
      <c r="C519" s="84" t="s">
        <v>7192</v>
      </c>
    </row>
    <row r="520" spans="1:3" x14ac:dyDescent="0.35">
      <c r="A520" s="84" t="s">
        <v>6404</v>
      </c>
      <c r="B520" s="84" t="s">
        <v>7186</v>
      </c>
      <c r="C520" s="84" t="s">
        <v>7192</v>
      </c>
    </row>
    <row r="521" spans="1:3" x14ac:dyDescent="0.35">
      <c r="A521" s="84" t="s">
        <v>6405</v>
      </c>
      <c r="B521" s="84" t="s">
        <v>7186</v>
      </c>
      <c r="C521" s="84" t="s">
        <v>7192</v>
      </c>
    </row>
    <row r="522" spans="1:3" x14ac:dyDescent="0.35">
      <c r="A522" s="84" t="s">
        <v>6406</v>
      </c>
      <c r="B522" s="84" t="s">
        <v>7186</v>
      </c>
      <c r="C522" s="84" t="s">
        <v>7192</v>
      </c>
    </row>
    <row r="523" spans="1:3" x14ac:dyDescent="0.35">
      <c r="A523" s="84" t="s">
        <v>6407</v>
      </c>
      <c r="B523" s="84" t="s">
        <v>7186</v>
      </c>
      <c r="C523" s="84" t="s">
        <v>7192</v>
      </c>
    </row>
    <row r="524" spans="1:3" x14ac:dyDescent="0.35">
      <c r="A524" s="84" t="s">
        <v>6408</v>
      </c>
      <c r="B524" s="84" t="s">
        <v>7186</v>
      </c>
      <c r="C524" s="84" t="s">
        <v>7192</v>
      </c>
    </row>
    <row r="525" spans="1:3" x14ac:dyDescent="0.35">
      <c r="A525" s="84" t="s">
        <v>6409</v>
      </c>
      <c r="B525" s="84" t="s">
        <v>7186</v>
      </c>
      <c r="C525" s="84" t="s">
        <v>7192</v>
      </c>
    </row>
    <row r="526" spans="1:3" x14ac:dyDescent="0.35">
      <c r="A526" s="84" t="s">
        <v>6410</v>
      </c>
      <c r="B526" s="84" t="s">
        <v>7186</v>
      </c>
      <c r="C526" s="84" t="s">
        <v>7192</v>
      </c>
    </row>
    <row r="527" spans="1:3" x14ac:dyDescent="0.35">
      <c r="A527" s="84" t="s">
        <v>6411</v>
      </c>
      <c r="B527" s="84" t="s">
        <v>7186</v>
      </c>
      <c r="C527" s="84" t="s">
        <v>7192</v>
      </c>
    </row>
    <row r="528" spans="1:3" x14ac:dyDescent="0.35">
      <c r="A528" s="84" t="s">
        <v>6412</v>
      </c>
      <c r="B528" s="84" t="s">
        <v>7186</v>
      </c>
      <c r="C528" s="84" t="s">
        <v>7192</v>
      </c>
    </row>
    <row r="529" spans="1:3" x14ac:dyDescent="0.35">
      <c r="A529" s="84" t="s">
        <v>6413</v>
      </c>
      <c r="B529" s="84" t="s">
        <v>7186</v>
      </c>
      <c r="C529" s="84" t="s">
        <v>7192</v>
      </c>
    </row>
    <row r="530" spans="1:3" x14ac:dyDescent="0.35">
      <c r="A530" s="84" t="s">
        <v>6414</v>
      </c>
      <c r="B530" s="84" t="s">
        <v>7186</v>
      </c>
      <c r="C530" s="84" t="s">
        <v>7192</v>
      </c>
    </row>
    <row r="531" spans="1:3" x14ac:dyDescent="0.35">
      <c r="A531" s="84" t="s">
        <v>6415</v>
      </c>
      <c r="B531" s="84" t="s">
        <v>7186</v>
      </c>
      <c r="C531" s="84" t="s">
        <v>7192</v>
      </c>
    </row>
    <row r="532" spans="1:3" x14ac:dyDescent="0.35">
      <c r="A532" s="84" t="s">
        <v>6416</v>
      </c>
      <c r="B532" s="84" t="s">
        <v>7186</v>
      </c>
      <c r="C532" s="84" t="s">
        <v>7192</v>
      </c>
    </row>
    <row r="533" spans="1:3" x14ac:dyDescent="0.35">
      <c r="A533" s="84" t="s">
        <v>6417</v>
      </c>
      <c r="B533" s="84" t="s">
        <v>7186</v>
      </c>
      <c r="C533" s="84" t="s">
        <v>7192</v>
      </c>
    </row>
    <row r="534" spans="1:3" x14ac:dyDescent="0.35">
      <c r="A534" s="84" t="s">
        <v>6418</v>
      </c>
      <c r="B534" s="84" t="s">
        <v>7186</v>
      </c>
      <c r="C534" s="84" t="s">
        <v>7192</v>
      </c>
    </row>
    <row r="535" spans="1:3" x14ac:dyDescent="0.35">
      <c r="A535" s="84" t="s">
        <v>6419</v>
      </c>
      <c r="B535" s="84" t="s">
        <v>7186</v>
      </c>
      <c r="C535" s="84" t="s">
        <v>7192</v>
      </c>
    </row>
    <row r="536" spans="1:3" x14ac:dyDescent="0.35">
      <c r="A536" s="84" t="s">
        <v>6420</v>
      </c>
      <c r="B536" s="84" t="s">
        <v>7186</v>
      </c>
      <c r="C536" s="84" t="s">
        <v>7192</v>
      </c>
    </row>
    <row r="537" spans="1:3" x14ac:dyDescent="0.35">
      <c r="A537" s="84" t="s">
        <v>6421</v>
      </c>
      <c r="B537" s="84" t="s">
        <v>7186</v>
      </c>
      <c r="C537" s="84" t="s">
        <v>7192</v>
      </c>
    </row>
    <row r="538" spans="1:3" x14ac:dyDescent="0.35">
      <c r="A538" s="84" t="s">
        <v>6422</v>
      </c>
      <c r="B538" s="84" t="s">
        <v>7186</v>
      </c>
      <c r="C538" s="84" t="s">
        <v>7192</v>
      </c>
    </row>
    <row r="539" spans="1:3" x14ac:dyDescent="0.35">
      <c r="A539" s="84" t="s">
        <v>6423</v>
      </c>
      <c r="B539" s="84" t="s">
        <v>7186</v>
      </c>
      <c r="C539" s="84" t="s">
        <v>7192</v>
      </c>
    </row>
    <row r="540" spans="1:3" x14ac:dyDescent="0.35">
      <c r="A540" s="84" t="s">
        <v>6424</v>
      </c>
      <c r="B540" s="84"/>
      <c r="C540" s="84"/>
    </row>
    <row r="541" spans="1:3" x14ac:dyDescent="0.35">
      <c r="A541" s="84" t="s">
        <v>6425</v>
      </c>
      <c r="B541" s="84" t="s">
        <v>7167</v>
      </c>
      <c r="C541" s="84" t="s">
        <v>7192</v>
      </c>
    </row>
    <row r="542" spans="1:3" x14ac:dyDescent="0.35">
      <c r="A542" s="84" t="s">
        <v>6426</v>
      </c>
      <c r="B542" s="84" t="s">
        <v>7187</v>
      </c>
      <c r="C542" s="84" t="s">
        <v>7192</v>
      </c>
    </row>
    <row r="543" spans="1:3" x14ac:dyDescent="0.35">
      <c r="A543" s="84" t="s">
        <v>6427</v>
      </c>
      <c r="B543" s="84" t="s">
        <v>7167</v>
      </c>
      <c r="C543" s="84" t="s">
        <v>7192</v>
      </c>
    </row>
    <row r="544" spans="1:3" x14ac:dyDescent="0.35">
      <c r="A544" s="84" t="s">
        <v>6428</v>
      </c>
      <c r="B544" s="84" t="s">
        <v>7167</v>
      </c>
      <c r="C544" s="84" t="s">
        <v>7192</v>
      </c>
    </row>
    <row r="545" spans="1:3" x14ac:dyDescent="0.35">
      <c r="A545" s="84" t="s">
        <v>6429</v>
      </c>
      <c r="B545" s="84" t="s">
        <v>7167</v>
      </c>
      <c r="C545" s="84" t="s">
        <v>7192</v>
      </c>
    </row>
    <row r="546" spans="1:3" x14ac:dyDescent="0.35">
      <c r="A546" s="84" t="s">
        <v>6430</v>
      </c>
      <c r="B546" s="84" t="s">
        <v>7167</v>
      </c>
      <c r="C546" s="84" t="s">
        <v>7192</v>
      </c>
    </row>
    <row r="547" spans="1:3" x14ac:dyDescent="0.35">
      <c r="A547" s="84" t="s">
        <v>6431</v>
      </c>
      <c r="B547" s="84" t="s">
        <v>7167</v>
      </c>
      <c r="C547" s="84" t="s">
        <v>7192</v>
      </c>
    </row>
    <row r="548" spans="1:3" x14ac:dyDescent="0.35">
      <c r="A548" s="84" t="s">
        <v>6432</v>
      </c>
      <c r="B548" s="84" t="s">
        <v>7186</v>
      </c>
      <c r="C548" s="84" t="s">
        <v>7192</v>
      </c>
    </row>
    <row r="549" spans="1:3" x14ac:dyDescent="0.35">
      <c r="A549" s="84" t="s">
        <v>6433</v>
      </c>
      <c r="B549" s="84" t="s">
        <v>7186</v>
      </c>
      <c r="C549" s="84" t="s">
        <v>7192</v>
      </c>
    </row>
    <row r="550" spans="1:3" x14ac:dyDescent="0.35">
      <c r="A550" s="84" t="s">
        <v>6434</v>
      </c>
      <c r="B550" s="84" t="s">
        <v>7186</v>
      </c>
      <c r="C550" s="84" t="s">
        <v>7192</v>
      </c>
    </row>
    <row r="551" spans="1:3" x14ac:dyDescent="0.35">
      <c r="A551" s="84" t="s">
        <v>6435</v>
      </c>
      <c r="B551" s="84" t="s">
        <v>7167</v>
      </c>
      <c r="C551" s="84" t="s">
        <v>7192</v>
      </c>
    </row>
    <row r="552" spans="1:3" x14ac:dyDescent="0.35">
      <c r="A552" s="84" t="s">
        <v>6436</v>
      </c>
      <c r="B552" s="84" t="s">
        <v>7167</v>
      </c>
      <c r="C552" s="84" t="s">
        <v>7192</v>
      </c>
    </row>
    <row r="553" spans="1:3" x14ac:dyDescent="0.35">
      <c r="A553" s="84" t="s">
        <v>6437</v>
      </c>
      <c r="B553" s="84" t="s">
        <v>7167</v>
      </c>
      <c r="C553" s="84" t="s">
        <v>7192</v>
      </c>
    </row>
    <row r="554" spans="1:3" x14ac:dyDescent="0.35">
      <c r="A554" s="84" t="s">
        <v>6438</v>
      </c>
      <c r="B554" s="84" t="s">
        <v>7167</v>
      </c>
      <c r="C554" s="84" t="s">
        <v>7192</v>
      </c>
    </row>
    <row r="555" spans="1:3" x14ac:dyDescent="0.35">
      <c r="A555" s="84" t="s">
        <v>6439</v>
      </c>
      <c r="B555" s="84" t="s">
        <v>7167</v>
      </c>
      <c r="C555" s="84" t="s">
        <v>7192</v>
      </c>
    </row>
    <row r="556" spans="1:3" x14ac:dyDescent="0.35">
      <c r="A556" s="84" t="s">
        <v>6440</v>
      </c>
      <c r="B556" s="84" t="s">
        <v>7167</v>
      </c>
      <c r="C556" s="84" t="s">
        <v>7192</v>
      </c>
    </row>
    <row r="557" spans="1:3" x14ac:dyDescent="0.35">
      <c r="A557" s="84" t="s">
        <v>6441</v>
      </c>
      <c r="B557" s="84" t="s">
        <v>7167</v>
      </c>
      <c r="C557" s="84" t="s">
        <v>7192</v>
      </c>
    </row>
    <row r="558" spans="1:3" x14ac:dyDescent="0.35">
      <c r="A558" s="84" t="s">
        <v>6442</v>
      </c>
      <c r="B558" s="84" t="s">
        <v>7167</v>
      </c>
      <c r="C558" s="84" t="s">
        <v>7192</v>
      </c>
    </row>
    <row r="559" spans="1:3" x14ac:dyDescent="0.35">
      <c r="A559" s="84" t="s">
        <v>6443</v>
      </c>
      <c r="B559" s="84" t="s">
        <v>7167</v>
      </c>
      <c r="C559" s="84" t="s">
        <v>7192</v>
      </c>
    </row>
    <row r="560" spans="1:3" x14ac:dyDescent="0.35">
      <c r="A560" s="84" t="s">
        <v>6444</v>
      </c>
      <c r="B560" s="84" t="s">
        <v>7167</v>
      </c>
      <c r="C560" s="84" t="s">
        <v>7192</v>
      </c>
    </row>
    <row r="561" spans="1:3" x14ac:dyDescent="0.35">
      <c r="A561" s="84" t="s">
        <v>6445</v>
      </c>
      <c r="B561" s="84" t="s">
        <v>7167</v>
      </c>
      <c r="C561" s="84" t="s">
        <v>7192</v>
      </c>
    </row>
    <row r="562" spans="1:3" x14ac:dyDescent="0.35">
      <c r="A562" s="84" t="s">
        <v>6446</v>
      </c>
      <c r="B562" s="84" t="s">
        <v>7186</v>
      </c>
      <c r="C562" s="84" t="s">
        <v>7192</v>
      </c>
    </row>
    <row r="563" spans="1:3" x14ac:dyDescent="0.35">
      <c r="A563" s="84" t="s">
        <v>6447</v>
      </c>
      <c r="B563" s="84" t="s">
        <v>7186</v>
      </c>
      <c r="C563" s="84" t="s">
        <v>7192</v>
      </c>
    </row>
    <row r="564" spans="1:3" x14ac:dyDescent="0.35">
      <c r="A564" s="84" t="s">
        <v>6448</v>
      </c>
      <c r="B564" s="84" t="s">
        <v>7186</v>
      </c>
      <c r="C564" s="84" t="s">
        <v>7192</v>
      </c>
    </row>
    <row r="565" spans="1:3" x14ac:dyDescent="0.35">
      <c r="A565" s="84" t="s">
        <v>6449</v>
      </c>
      <c r="B565" s="84" t="s">
        <v>7186</v>
      </c>
      <c r="C565" s="84" t="s">
        <v>7192</v>
      </c>
    </row>
    <row r="566" spans="1:3" x14ac:dyDescent="0.35">
      <c r="A566" s="84" t="s">
        <v>6450</v>
      </c>
      <c r="B566" s="84" t="s">
        <v>7186</v>
      </c>
      <c r="C566" s="84" t="s">
        <v>7192</v>
      </c>
    </row>
    <row r="567" spans="1:3" x14ac:dyDescent="0.35">
      <c r="A567" s="84" t="s">
        <v>6451</v>
      </c>
      <c r="B567" s="84" t="s">
        <v>7186</v>
      </c>
      <c r="C567" s="84" t="s">
        <v>7192</v>
      </c>
    </row>
    <row r="568" spans="1:3" x14ac:dyDescent="0.35">
      <c r="A568" s="84" t="s">
        <v>6452</v>
      </c>
      <c r="B568" s="84" t="s">
        <v>7186</v>
      </c>
      <c r="C568" s="84" t="s">
        <v>7192</v>
      </c>
    </row>
    <row r="569" spans="1:3" x14ac:dyDescent="0.35">
      <c r="A569" s="84" t="s">
        <v>6453</v>
      </c>
      <c r="B569" s="84" t="s">
        <v>7186</v>
      </c>
      <c r="C569" s="84" t="s">
        <v>7192</v>
      </c>
    </row>
    <row r="570" spans="1:3" x14ac:dyDescent="0.35">
      <c r="A570" s="84" t="s">
        <v>6454</v>
      </c>
      <c r="B570" s="84" t="s">
        <v>7186</v>
      </c>
      <c r="C570" s="84" t="s">
        <v>7192</v>
      </c>
    </row>
    <row r="571" spans="1:3" x14ac:dyDescent="0.35">
      <c r="A571" s="84" t="s">
        <v>6455</v>
      </c>
      <c r="B571" s="84" t="s">
        <v>7186</v>
      </c>
      <c r="C571" s="84" t="s">
        <v>7192</v>
      </c>
    </row>
    <row r="572" spans="1:3" x14ac:dyDescent="0.35">
      <c r="A572" s="84" t="s">
        <v>6456</v>
      </c>
      <c r="B572" s="84" t="s">
        <v>7186</v>
      </c>
      <c r="C572" s="84" t="s">
        <v>7192</v>
      </c>
    </row>
    <row r="573" spans="1:3" x14ac:dyDescent="0.35">
      <c r="A573" s="84" t="s">
        <v>6457</v>
      </c>
      <c r="B573" s="84" t="s">
        <v>7186</v>
      </c>
      <c r="C573" s="84" t="s">
        <v>7192</v>
      </c>
    </row>
    <row r="574" spans="1:3" x14ac:dyDescent="0.35">
      <c r="A574" s="84" t="s">
        <v>6458</v>
      </c>
      <c r="B574" s="84" t="s">
        <v>7186</v>
      </c>
      <c r="C574" s="84" t="s">
        <v>7192</v>
      </c>
    </row>
    <row r="575" spans="1:3" x14ac:dyDescent="0.35">
      <c r="A575" s="84" t="s">
        <v>6459</v>
      </c>
      <c r="B575" s="84" t="s">
        <v>7186</v>
      </c>
      <c r="C575" s="84" t="s">
        <v>7192</v>
      </c>
    </row>
    <row r="576" spans="1:3" x14ac:dyDescent="0.35">
      <c r="A576" s="84" t="s">
        <v>6460</v>
      </c>
      <c r="B576" s="84" t="s">
        <v>7186</v>
      </c>
      <c r="C576" s="84" t="s">
        <v>7192</v>
      </c>
    </row>
    <row r="577" spans="1:3" x14ac:dyDescent="0.35">
      <c r="A577" s="84" t="s">
        <v>6461</v>
      </c>
      <c r="B577" s="84" t="s">
        <v>7186</v>
      </c>
      <c r="C577" s="84" t="s">
        <v>7192</v>
      </c>
    </row>
    <row r="578" spans="1:3" x14ac:dyDescent="0.35">
      <c r="A578" s="84" t="s">
        <v>6462</v>
      </c>
      <c r="B578" s="84" t="s">
        <v>7186</v>
      </c>
      <c r="C578" s="84" t="s">
        <v>7192</v>
      </c>
    </row>
    <row r="579" spans="1:3" x14ac:dyDescent="0.35">
      <c r="A579" s="84" t="s">
        <v>6463</v>
      </c>
      <c r="B579" s="84" t="s">
        <v>7186</v>
      </c>
      <c r="C579" s="84" t="s">
        <v>7192</v>
      </c>
    </row>
    <row r="580" spans="1:3" x14ac:dyDescent="0.35">
      <c r="A580" s="84" t="s">
        <v>6464</v>
      </c>
      <c r="B580" s="84" t="s">
        <v>7186</v>
      </c>
      <c r="C580" s="84" t="s">
        <v>7192</v>
      </c>
    </row>
    <row r="581" spans="1:3" x14ac:dyDescent="0.35">
      <c r="A581" s="84" t="s">
        <v>6465</v>
      </c>
      <c r="B581" s="84" t="s">
        <v>7186</v>
      </c>
      <c r="C581" s="84" t="s">
        <v>7192</v>
      </c>
    </row>
    <row r="582" spans="1:3" x14ac:dyDescent="0.35">
      <c r="A582" s="84" t="s">
        <v>6466</v>
      </c>
      <c r="B582" s="84" t="s">
        <v>7186</v>
      </c>
      <c r="C582" s="84" t="s">
        <v>7192</v>
      </c>
    </row>
    <row r="583" spans="1:3" x14ac:dyDescent="0.35">
      <c r="A583" s="84" t="s">
        <v>6467</v>
      </c>
      <c r="B583" s="84" t="s">
        <v>7186</v>
      </c>
      <c r="C583" s="84" t="s">
        <v>7192</v>
      </c>
    </row>
    <row r="584" spans="1:3" x14ac:dyDescent="0.35">
      <c r="A584" s="84" t="s">
        <v>6468</v>
      </c>
      <c r="B584" s="84" t="s">
        <v>7186</v>
      </c>
      <c r="C584" s="84" t="s">
        <v>7192</v>
      </c>
    </row>
    <row r="585" spans="1:3" x14ac:dyDescent="0.35">
      <c r="A585" s="84" t="s">
        <v>6469</v>
      </c>
      <c r="B585" s="84" t="s">
        <v>7186</v>
      </c>
      <c r="C585" s="84" t="s">
        <v>7192</v>
      </c>
    </row>
    <row r="586" spans="1:3" x14ac:dyDescent="0.35">
      <c r="A586" s="84" t="s">
        <v>6470</v>
      </c>
      <c r="B586" s="84" t="s">
        <v>7186</v>
      </c>
      <c r="C586" s="84" t="s">
        <v>7192</v>
      </c>
    </row>
    <row r="587" spans="1:3" x14ac:dyDescent="0.35">
      <c r="A587" s="84" t="s">
        <v>6471</v>
      </c>
      <c r="B587" s="84" t="s">
        <v>7186</v>
      </c>
      <c r="C587" s="84" t="s">
        <v>7192</v>
      </c>
    </row>
    <row r="588" spans="1:3" x14ac:dyDescent="0.35">
      <c r="A588" s="84" t="s">
        <v>6472</v>
      </c>
      <c r="B588" s="84" t="s">
        <v>7186</v>
      </c>
      <c r="C588" s="84" t="s">
        <v>7192</v>
      </c>
    </row>
    <row r="589" spans="1:3" x14ac:dyDescent="0.35">
      <c r="A589" s="84" t="s">
        <v>6473</v>
      </c>
      <c r="B589" s="84" t="s">
        <v>7186</v>
      </c>
      <c r="C589" s="84" t="s">
        <v>7192</v>
      </c>
    </row>
    <row r="590" spans="1:3" x14ac:dyDescent="0.35">
      <c r="A590" s="84" t="s">
        <v>6474</v>
      </c>
      <c r="B590" s="84" t="s">
        <v>7186</v>
      </c>
      <c r="C590" s="84" t="s">
        <v>7192</v>
      </c>
    </row>
    <row r="591" spans="1:3" x14ac:dyDescent="0.35">
      <c r="A591" s="84" t="s">
        <v>6475</v>
      </c>
      <c r="B591" s="84" t="s">
        <v>7186</v>
      </c>
      <c r="C591" s="84" t="s">
        <v>7192</v>
      </c>
    </row>
    <row r="592" spans="1:3" x14ac:dyDescent="0.35">
      <c r="A592" s="84" t="s">
        <v>6476</v>
      </c>
      <c r="B592" s="84" t="s">
        <v>7186</v>
      </c>
      <c r="C592" s="84" t="s">
        <v>7192</v>
      </c>
    </row>
    <row r="593" spans="1:3" x14ac:dyDescent="0.35">
      <c r="A593" s="84" t="s">
        <v>6477</v>
      </c>
      <c r="B593" s="84" t="s">
        <v>7186</v>
      </c>
      <c r="C593" s="84" t="s">
        <v>7192</v>
      </c>
    </row>
    <row r="594" spans="1:3" x14ac:dyDescent="0.35">
      <c r="A594" s="84" t="s">
        <v>6478</v>
      </c>
      <c r="B594" s="84" t="s">
        <v>7186</v>
      </c>
      <c r="C594" s="84" t="s">
        <v>7192</v>
      </c>
    </row>
    <row r="595" spans="1:3" x14ac:dyDescent="0.35">
      <c r="A595" s="84" t="s">
        <v>6479</v>
      </c>
      <c r="B595" s="84" t="s">
        <v>7186</v>
      </c>
      <c r="C595" s="84" t="s">
        <v>7192</v>
      </c>
    </row>
    <row r="596" spans="1:3" x14ac:dyDescent="0.35">
      <c r="A596" s="84" t="s">
        <v>6480</v>
      </c>
      <c r="B596" s="84" t="s">
        <v>7167</v>
      </c>
      <c r="C596" s="84" t="s">
        <v>7192</v>
      </c>
    </row>
    <row r="597" spans="1:3" x14ac:dyDescent="0.35">
      <c r="A597" s="84" t="s">
        <v>6481</v>
      </c>
      <c r="B597" s="84" t="s">
        <v>7167</v>
      </c>
      <c r="C597" s="84" t="s">
        <v>7192</v>
      </c>
    </row>
    <row r="598" spans="1:3" x14ac:dyDescent="0.35">
      <c r="A598" s="84" t="s">
        <v>6482</v>
      </c>
      <c r="B598" s="84" t="s">
        <v>7167</v>
      </c>
      <c r="C598" s="84" t="s">
        <v>7192</v>
      </c>
    </row>
    <row r="599" spans="1:3" x14ac:dyDescent="0.35">
      <c r="A599" s="84" t="s">
        <v>6483</v>
      </c>
      <c r="B599" s="84" t="s">
        <v>7167</v>
      </c>
      <c r="C599" s="84" t="s">
        <v>7192</v>
      </c>
    </row>
    <row r="600" spans="1:3" x14ac:dyDescent="0.35">
      <c r="A600" s="84" t="s">
        <v>6484</v>
      </c>
      <c r="B600" s="84" t="s">
        <v>7167</v>
      </c>
      <c r="C600" s="84" t="s">
        <v>7192</v>
      </c>
    </row>
    <row r="601" spans="1:3" x14ac:dyDescent="0.35">
      <c r="A601" s="84" t="s">
        <v>6485</v>
      </c>
      <c r="B601" s="84" t="s">
        <v>7167</v>
      </c>
      <c r="C601" s="84" t="s">
        <v>7192</v>
      </c>
    </row>
    <row r="602" spans="1:3" x14ac:dyDescent="0.35">
      <c r="A602" s="84" t="s">
        <v>6486</v>
      </c>
      <c r="B602" s="84" t="s">
        <v>7167</v>
      </c>
      <c r="C602" s="84" t="s">
        <v>7192</v>
      </c>
    </row>
    <row r="603" spans="1:3" x14ac:dyDescent="0.35">
      <c r="A603" s="84" t="s">
        <v>6487</v>
      </c>
      <c r="B603" s="84" t="s">
        <v>7167</v>
      </c>
      <c r="C603" s="84" t="s">
        <v>7192</v>
      </c>
    </row>
    <row r="604" spans="1:3" x14ac:dyDescent="0.35">
      <c r="A604" s="84" t="s">
        <v>6488</v>
      </c>
      <c r="B604" s="84" t="s">
        <v>7167</v>
      </c>
      <c r="C604" s="84" t="s">
        <v>7192</v>
      </c>
    </row>
    <row r="605" spans="1:3" x14ac:dyDescent="0.35">
      <c r="A605" s="84" t="s">
        <v>6489</v>
      </c>
      <c r="B605" s="84" t="s">
        <v>7167</v>
      </c>
      <c r="C605" s="84" t="s">
        <v>7192</v>
      </c>
    </row>
    <row r="606" spans="1:3" x14ac:dyDescent="0.35">
      <c r="A606" s="84" t="s">
        <v>6490</v>
      </c>
      <c r="B606" s="84" t="s">
        <v>7167</v>
      </c>
      <c r="C606" s="84" t="s">
        <v>7192</v>
      </c>
    </row>
    <row r="607" spans="1:3" x14ac:dyDescent="0.35">
      <c r="A607" s="84" t="s">
        <v>6491</v>
      </c>
      <c r="B607" s="84" t="s">
        <v>7167</v>
      </c>
      <c r="C607" s="84" t="s">
        <v>7192</v>
      </c>
    </row>
    <row r="608" spans="1:3" x14ac:dyDescent="0.35">
      <c r="A608" s="84" t="s">
        <v>6492</v>
      </c>
      <c r="B608" s="84" t="s">
        <v>7167</v>
      </c>
      <c r="C608" s="84" t="s">
        <v>7192</v>
      </c>
    </row>
    <row r="609" spans="1:3" x14ac:dyDescent="0.35">
      <c r="A609" s="84" t="s">
        <v>6493</v>
      </c>
      <c r="B609" s="84" t="s">
        <v>7167</v>
      </c>
      <c r="C609" s="84" t="s">
        <v>7192</v>
      </c>
    </row>
    <row r="610" spans="1:3" x14ac:dyDescent="0.35">
      <c r="A610" s="84" t="s">
        <v>6494</v>
      </c>
      <c r="B610" s="84" t="s">
        <v>7167</v>
      </c>
      <c r="C610" s="84" t="s">
        <v>7192</v>
      </c>
    </row>
    <row r="611" spans="1:3" x14ac:dyDescent="0.35">
      <c r="A611" s="84" t="s">
        <v>6495</v>
      </c>
      <c r="B611" s="84" t="s">
        <v>7167</v>
      </c>
      <c r="C611" s="84" t="s">
        <v>7192</v>
      </c>
    </row>
    <row r="612" spans="1:3" x14ac:dyDescent="0.35">
      <c r="A612" s="84" t="s">
        <v>6496</v>
      </c>
      <c r="B612" s="84" t="s">
        <v>7167</v>
      </c>
      <c r="C612" s="84" t="s">
        <v>7192</v>
      </c>
    </row>
    <row r="613" spans="1:3" x14ac:dyDescent="0.35">
      <c r="A613" s="84" t="s">
        <v>6497</v>
      </c>
      <c r="B613" s="84" t="s">
        <v>7167</v>
      </c>
      <c r="C613" s="84" t="s">
        <v>7192</v>
      </c>
    </row>
    <row r="614" spans="1:3" x14ac:dyDescent="0.35">
      <c r="A614" s="84" t="s">
        <v>6498</v>
      </c>
      <c r="B614" s="84" t="s">
        <v>7167</v>
      </c>
      <c r="C614" s="84" t="s">
        <v>7192</v>
      </c>
    </row>
    <row r="615" spans="1:3" x14ac:dyDescent="0.35">
      <c r="A615" s="84" t="s">
        <v>6499</v>
      </c>
      <c r="B615" s="84" t="s">
        <v>7167</v>
      </c>
      <c r="C615" s="84" t="s">
        <v>7192</v>
      </c>
    </row>
    <row r="616" spans="1:3" x14ac:dyDescent="0.35">
      <c r="A616" s="84" t="s">
        <v>6500</v>
      </c>
      <c r="B616" s="84" t="s">
        <v>7167</v>
      </c>
      <c r="C616" s="84" t="s">
        <v>7192</v>
      </c>
    </row>
    <row r="617" spans="1:3" x14ac:dyDescent="0.35">
      <c r="A617" s="84" t="s">
        <v>6501</v>
      </c>
      <c r="B617" s="84" t="s">
        <v>7187</v>
      </c>
      <c r="C617" s="84" t="s">
        <v>7192</v>
      </c>
    </row>
    <row r="618" spans="1:3" x14ac:dyDescent="0.35">
      <c r="A618" s="84" t="s">
        <v>6502</v>
      </c>
      <c r="B618" s="84" t="s">
        <v>7187</v>
      </c>
      <c r="C618" s="84" t="s">
        <v>7192</v>
      </c>
    </row>
    <row r="619" spans="1:3" x14ac:dyDescent="0.35">
      <c r="A619" s="84" t="s">
        <v>6503</v>
      </c>
      <c r="B619" s="84" t="s">
        <v>7167</v>
      </c>
      <c r="C619" s="84" t="s">
        <v>7192</v>
      </c>
    </row>
    <row r="620" spans="1:3" x14ac:dyDescent="0.35">
      <c r="A620" s="84" t="s">
        <v>6504</v>
      </c>
      <c r="B620" s="84" t="s">
        <v>7167</v>
      </c>
      <c r="C620" s="84" t="s">
        <v>7192</v>
      </c>
    </row>
    <row r="621" spans="1:3" x14ac:dyDescent="0.35">
      <c r="A621" s="84" t="s">
        <v>6505</v>
      </c>
      <c r="B621" s="84" t="s">
        <v>7167</v>
      </c>
      <c r="C621" s="84" t="s">
        <v>7192</v>
      </c>
    </row>
    <row r="622" spans="1:3" x14ac:dyDescent="0.35">
      <c r="A622" s="84" t="s">
        <v>6506</v>
      </c>
      <c r="B622" s="84" t="s">
        <v>7167</v>
      </c>
      <c r="C622" s="84" t="s">
        <v>7192</v>
      </c>
    </row>
    <row r="623" spans="1:3" x14ac:dyDescent="0.35">
      <c r="A623" s="84" t="s">
        <v>6507</v>
      </c>
      <c r="B623" s="84" t="s">
        <v>7167</v>
      </c>
      <c r="C623" s="84" t="s">
        <v>7192</v>
      </c>
    </row>
    <row r="624" spans="1:3" x14ac:dyDescent="0.35">
      <c r="A624" s="84" t="s">
        <v>6508</v>
      </c>
      <c r="B624" s="84" t="s">
        <v>7167</v>
      </c>
      <c r="C624" s="84" t="s">
        <v>7192</v>
      </c>
    </row>
    <row r="625" spans="1:3" x14ac:dyDescent="0.35">
      <c r="A625" s="84" t="s">
        <v>6509</v>
      </c>
      <c r="B625" s="84" t="s">
        <v>7167</v>
      </c>
      <c r="C625" s="84" t="s">
        <v>7192</v>
      </c>
    </row>
    <row r="626" spans="1:3" x14ac:dyDescent="0.35">
      <c r="A626" s="84" t="s">
        <v>6510</v>
      </c>
      <c r="B626" s="84" t="s">
        <v>7167</v>
      </c>
      <c r="C626" s="84" t="s">
        <v>7192</v>
      </c>
    </row>
    <row r="627" spans="1:3" x14ac:dyDescent="0.35">
      <c r="A627" s="84" t="s">
        <v>6511</v>
      </c>
      <c r="B627" s="84" t="s">
        <v>7167</v>
      </c>
      <c r="C627" s="84" t="s">
        <v>7192</v>
      </c>
    </row>
    <row r="628" spans="1:3" x14ac:dyDescent="0.35">
      <c r="A628" s="84" t="s">
        <v>6512</v>
      </c>
      <c r="B628" s="84" t="s">
        <v>7167</v>
      </c>
      <c r="C628" s="84" t="s">
        <v>7192</v>
      </c>
    </row>
    <row r="629" spans="1:3" x14ac:dyDescent="0.35">
      <c r="A629" s="84" t="s">
        <v>6513</v>
      </c>
      <c r="B629" s="84" t="s">
        <v>7167</v>
      </c>
      <c r="C629" s="84" t="s">
        <v>7192</v>
      </c>
    </row>
    <row r="630" spans="1:3" x14ac:dyDescent="0.35">
      <c r="A630" s="84" t="s">
        <v>6514</v>
      </c>
      <c r="B630" s="84" t="s">
        <v>7167</v>
      </c>
      <c r="C630" s="84" t="s">
        <v>7192</v>
      </c>
    </row>
    <row r="631" spans="1:3" x14ac:dyDescent="0.35">
      <c r="A631" s="84" t="s">
        <v>6515</v>
      </c>
      <c r="B631" s="84" t="s">
        <v>7167</v>
      </c>
      <c r="C631" s="84" t="s">
        <v>7192</v>
      </c>
    </row>
    <row r="632" spans="1:3" x14ac:dyDescent="0.35">
      <c r="A632" s="84" t="s">
        <v>6516</v>
      </c>
      <c r="B632" s="84" t="s">
        <v>7167</v>
      </c>
      <c r="C632" s="84" t="s">
        <v>7192</v>
      </c>
    </row>
    <row r="633" spans="1:3" x14ac:dyDescent="0.35">
      <c r="A633" s="84" t="s">
        <v>6517</v>
      </c>
      <c r="B633" s="84" t="s">
        <v>7167</v>
      </c>
      <c r="C633" s="84" t="s">
        <v>7192</v>
      </c>
    </row>
    <row r="634" spans="1:3" x14ac:dyDescent="0.35">
      <c r="A634" s="84" t="s">
        <v>6518</v>
      </c>
      <c r="B634" s="84" t="s">
        <v>7167</v>
      </c>
      <c r="C634" s="84" t="s">
        <v>7192</v>
      </c>
    </row>
    <row r="635" spans="1:3" x14ac:dyDescent="0.35">
      <c r="A635" s="84" t="s">
        <v>6519</v>
      </c>
      <c r="B635" s="84" t="s">
        <v>7167</v>
      </c>
      <c r="C635" s="84" t="s">
        <v>7192</v>
      </c>
    </row>
    <row r="636" spans="1:3" x14ac:dyDescent="0.35">
      <c r="A636" s="84" t="s">
        <v>6520</v>
      </c>
      <c r="B636" s="84" t="s">
        <v>7167</v>
      </c>
      <c r="C636" s="84" t="s">
        <v>7192</v>
      </c>
    </row>
    <row r="637" spans="1:3" x14ac:dyDescent="0.35">
      <c r="A637" s="84" t="s">
        <v>6521</v>
      </c>
      <c r="B637" s="84" t="s">
        <v>7167</v>
      </c>
      <c r="C637" s="84" t="s">
        <v>7192</v>
      </c>
    </row>
    <row r="638" spans="1:3" x14ac:dyDescent="0.35">
      <c r="A638" s="84" t="s">
        <v>6522</v>
      </c>
      <c r="B638" s="84" t="s">
        <v>7167</v>
      </c>
      <c r="C638" s="84" t="s">
        <v>7192</v>
      </c>
    </row>
    <row r="639" spans="1:3" x14ac:dyDescent="0.35">
      <c r="A639" s="84" t="s">
        <v>6523</v>
      </c>
      <c r="B639" s="84" t="s">
        <v>7167</v>
      </c>
      <c r="C639" s="84" t="s">
        <v>7192</v>
      </c>
    </row>
    <row r="640" spans="1:3" x14ac:dyDescent="0.35">
      <c r="A640" s="84" t="s">
        <v>6524</v>
      </c>
      <c r="B640" s="84" t="s">
        <v>7167</v>
      </c>
      <c r="C640" s="84" t="s">
        <v>7192</v>
      </c>
    </row>
    <row r="641" spans="1:3" x14ac:dyDescent="0.35">
      <c r="A641" s="84" t="s">
        <v>6525</v>
      </c>
      <c r="B641" s="84" t="s">
        <v>7167</v>
      </c>
      <c r="C641" s="84" t="s">
        <v>7192</v>
      </c>
    </row>
    <row r="642" spans="1:3" x14ac:dyDescent="0.35">
      <c r="A642" s="84" t="s">
        <v>6526</v>
      </c>
      <c r="B642" s="84" t="s">
        <v>7167</v>
      </c>
      <c r="C642" s="84" t="s">
        <v>7192</v>
      </c>
    </row>
    <row r="643" spans="1:3" x14ac:dyDescent="0.35">
      <c r="A643" s="84" t="s">
        <v>6527</v>
      </c>
      <c r="B643" s="84" t="s">
        <v>7167</v>
      </c>
      <c r="C643" s="84" t="s">
        <v>7192</v>
      </c>
    </row>
    <row r="644" spans="1:3" x14ac:dyDescent="0.35">
      <c r="A644" s="84" t="s">
        <v>6528</v>
      </c>
      <c r="B644" s="84" t="s">
        <v>7167</v>
      </c>
      <c r="C644" s="84" t="s">
        <v>7192</v>
      </c>
    </row>
    <row r="645" spans="1:3" x14ac:dyDescent="0.35">
      <c r="A645" s="84" t="s">
        <v>6529</v>
      </c>
      <c r="B645" s="84" t="s">
        <v>7167</v>
      </c>
      <c r="C645" s="84" t="s">
        <v>7192</v>
      </c>
    </row>
    <row r="646" spans="1:3" x14ac:dyDescent="0.35">
      <c r="A646" s="84" t="s">
        <v>6530</v>
      </c>
      <c r="B646" s="84" t="s">
        <v>7186</v>
      </c>
      <c r="C646" s="84" t="s">
        <v>7192</v>
      </c>
    </row>
    <row r="647" spans="1:3" x14ac:dyDescent="0.35">
      <c r="A647" s="84" t="s">
        <v>6531</v>
      </c>
      <c r="B647" s="84" t="s">
        <v>7186</v>
      </c>
      <c r="C647" s="84" t="s">
        <v>7192</v>
      </c>
    </row>
    <row r="648" spans="1:3" x14ac:dyDescent="0.35">
      <c r="A648" s="84" t="s">
        <v>6532</v>
      </c>
      <c r="B648" s="84" t="s">
        <v>7186</v>
      </c>
      <c r="C648" s="84" t="s">
        <v>7192</v>
      </c>
    </row>
    <row r="649" spans="1:3" x14ac:dyDescent="0.35">
      <c r="A649" s="84" t="s">
        <v>6533</v>
      </c>
      <c r="B649" s="84" t="s">
        <v>7186</v>
      </c>
      <c r="C649" s="84" t="s">
        <v>7192</v>
      </c>
    </row>
    <row r="650" spans="1:3" x14ac:dyDescent="0.35">
      <c r="A650" s="84" t="s">
        <v>6534</v>
      </c>
      <c r="B650" s="84" t="s">
        <v>7186</v>
      </c>
      <c r="C650" s="84" t="s">
        <v>7192</v>
      </c>
    </row>
    <row r="651" spans="1:3" x14ac:dyDescent="0.35">
      <c r="A651" s="84" t="s">
        <v>6535</v>
      </c>
      <c r="B651" s="84" t="s">
        <v>7186</v>
      </c>
      <c r="C651" s="84" t="s">
        <v>7192</v>
      </c>
    </row>
    <row r="652" spans="1:3" x14ac:dyDescent="0.35">
      <c r="A652" s="84" t="s">
        <v>6536</v>
      </c>
      <c r="B652" s="84" t="s">
        <v>7186</v>
      </c>
      <c r="C652" s="84" t="s">
        <v>7192</v>
      </c>
    </row>
    <row r="653" spans="1:3" x14ac:dyDescent="0.35">
      <c r="A653" s="84" t="s">
        <v>6537</v>
      </c>
      <c r="B653" s="84" t="s">
        <v>7186</v>
      </c>
      <c r="C653" s="84" t="s">
        <v>7192</v>
      </c>
    </row>
    <row r="654" spans="1:3" x14ac:dyDescent="0.35">
      <c r="A654" s="84" t="s">
        <v>6538</v>
      </c>
      <c r="B654" s="84" t="s">
        <v>7186</v>
      </c>
      <c r="C654" s="84" t="s">
        <v>7192</v>
      </c>
    </row>
    <row r="655" spans="1:3" x14ac:dyDescent="0.35">
      <c r="A655" s="84" t="s">
        <v>6539</v>
      </c>
      <c r="B655" s="84" t="s">
        <v>7186</v>
      </c>
      <c r="C655" s="84" t="s">
        <v>7192</v>
      </c>
    </row>
    <row r="656" spans="1:3" x14ac:dyDescent="0.35">
      <c r="A656" s="84" t="s">
        <v>6540</v>
      </c>
      <c r="B656" s="84" t="s">
        <v>7186</v>
      </c>
      <c r="C656" s="84" t="s">
        <v>7192</v>
      </c>
    </row>
    <row r="657" spans="1:3" x14ac:dyDescent="0.35">
      <c r="A657" s="84" t="s">
        <v>6541</v>
      </c>
      <c r="B657" s="84" t="s">
        <v>7186</v>
      </c>
      <c r="C657" s="84" t="s">
        <v>7192</v>
      </c>
    </row>
    <row r="658" spans="1:3" x14ac:dyDescent="0.35">
      <c r="A658" s="84" t="s">
        <v>6542</v>
      </c>
      <c r="B658" s="84" t="s">
        <v>7186</v>
      </c>
      <c r="C658" s="84" t="s">
        <v>7192</v>
      </c>
    </row>
    <row r="659" spans="1:3" x14ac:dyDescent="0.35">
      <c r="A659" s="84" t="s">
        <v>6543</v>
      </c>
      <c r="B659" s="84" t="s">
        <v>7186</v>
      </c>
      <c r="C659" s="84" t="s">
        <v>7192</v>
      </c>
    </row>
    <row r="660" spans="1:3" x14ac:dyDescent="0.35">
      <c r="A660" s="84" t="s">
        <v>6544</v>
      </c>
      <c r="B660" s="84" t="s">
        <v>7167</v>
      </c>
      <c r="C660" s="84" t="s">
        <v>7192</v>
      </c>
    </row>
    <row r="661" spans="1:3" x14ac:dyDescent="0.35">
      <c r="A661" s="84" t="s">
        <v>6545</v>
      </c>
      <c r="B661" s="84" t="s">
        <v>7167</v>
      </c>
      <c r="C661" s="84" t="s">
        <v>7192</v>
      </c>
    </row>
    <row r="662" spans="1:3" x14ac:dyDescent="0.35">
      <c r="A662" s="84" t="s">
        <v>6546</v>
      </c>
      <c r="B662" s="84" t="s">
        <v>7167</v>
      </c>
      <c r="C662" s="84" t="s">
        <v>7192</v>
      </c>
    </row>
    <row r="663" spans="1:3" x14ac:dyDescent="0.35">
      <c r="A663" s="84" t="s">
        <v>6547</v>
      </c>
      <c r="B663" s="84" t="s">
        <v>7186</v>
      </c>
      <c r="C663" s="84" t="s">
        <v>7192</v>
      </c>
    </row>
    <row r="664" spans="1:3" x14ac:dyDescent="0.35">
      <c r="A664" s="84" t="s">
        <v>6548</v>
      </c>
      <c r="B664" s="84"/>
      <c r="C664" s="84"/>
    </row>
    <row r="665" spans="1:3" x14ac:dyDescent="0.35">
      <c r="A665" s="84" t="s">
        <v>6549</v>
      </c>
      <c r="B665" s="84"/>
      <c r="C665" s="84"/>
    </row>
    <row r="666" spans="1:3" x14ac:dyDescent="0.35">
      <c r="A666" s="84" t="s">
        <v>6550</v>
      </c>
      <c r="B666" s="84"/>
      <c r="C666" s="84"/>
    </row>
    <row r="667" spans="1:3" x14ac:dyDescent="0.35">
      <c r="A667" s="84" t="s">
        <v>6551</v>
      </c>
      <c r="B667" s="84" t="s">
        <v>7186</v>
      </c>
      <c r="C667" s="84" t="s">
        <v>7192</v>
      </c>
    </row>
    <row r="668" spans="1:3" x14ac:dyDescent="0.35">
      <c r="A668" s="84" t="s">
        <v>6552</v>
      </c>
      <c r="B668" s="84" t="s">
        <v>7186</v>
      </c>
      <c r="C668" s="84" t="s">
        <v>7192</v>
      </c>
    </row>
    <row r="669" spans="1:3" x14ac:dyDescent="0.35">
      <c r="A669" s="84" t="s">
        <v>6553</v>
      </c>
      <c r="B669" s="84" t="s">
        <v>7186</v>
      </c>
      <c r="C669" s="84" t="s">
        <v>7192</v>
      </c>
    </row>
    <row r="670" spans="1:3" x14ac:dyDescent="0.35">
      <c r="A670" s="84" t="s">
        <v>6554</v>
      </c>
      <c r="B670" s="84" t="s">
        <v>7186</v>
      </c>
      <c r="C670" s="84" t="s">
        <v>7192</v>
      </c>
    </row>
    <row r="671" spans="1:3" x14ac:dyDescent="0.35">
      <c r="A671" s="84" t="s">
        <v>6555</v>
      </c>
      <c r="B671" s="84" t="s">
        <v>7186</v>
      </c>
      <c r="C671" s="84" t="s">
        <v>7192</v>
      </c>
    </row>
    <row r="672" spans="1:3" x14ac:dyDescent="0.35">
      <c r="A672" s="84" t="s">
        <v>6556</v>
      </c>
      <c r="B672" s="84" t="s">
        <v>7186</v>
      </c>
      <c r="C672" s="84" t="s">
        <v>7192</v>
      </c>
    </row>
    <row r="673" spans="1:3" x14ac:dyDescent="0.35">
      <c r="A673" s="84" t="s">
        <v>6557</v>
      </c>
      <c r="B673" s="84" t="s">
        <v>7186</v>
      </c>
      <c r="C673" s="84" t="s">
        <v>7192</v>
      </c>
    </row>
    <row r="674" spans="1:3" x14ac:dyDescent="0.35">
      <c r="A674" s="84" t="s">
        <v>6558</v>
      </c>
      <c r="B674" s="84" t="s">
        <v>7186</v>
      </c>
      <c r="C674" s="84" t="s">
        <v>7192</v>
      </c>
    </row>
    <row r="675" spans="1:3" x14ac:dyDescent="0.35">
      <c r="A675" s="84" t="s">
        <v>6559</v>
      </c>
      <c r="B675" s="84" t="s">
        <v>7186</v>
      </c>
      <c r="C675" s="84" t="s">
        <v>7192</v>
      </c>
    </row>
    <row r="676" spans="1:3" x14ac:dyDescent="0.35">
      <c r="A676" s="84" t="s">
        <v>6560</v>
      </c>
      <c r="B676" s="84" t="s">
        <v>7186</v>
      </c>
      <c r="C676" s="84" t="s">
        <v>7192</v>
      </c>
    </row>
    <row r="677" spans="1:3" x14ac:dyDescent="0.35">
      <c r="A677" s="84" t="s">
        <v>6561</v>
      </c>
      <c r="B677" s="84" t="s">
        <v>7186</v>
      </c>
      <c r="C677" s="84" t="s">
        <v>7192</v>
      </c>
    </row>
    <row r="678" spans="1:3" x14ac:dyDescent="0.35">
      <c r="A678" s="84" t="s">
        <v>6562</v>
      </c>
      <c r="B678" s="84" t="s">
        <v>7186</v>
      </c>
      <c r="C678" s="84" t="s">
        <v>7192</v>
      </c>
    </row>
    <row r="679" spans="1:3" x14ac:dyDescent="0.35">
      <c r="A679" s="84" t="s">
        <v>6563</v>
      </c>
      <c r="B679" s="84" t="s">
        <v>7186</v>
      </c>
      <c r="C679" s="84" t="s">
        <v>7192</v>
      </c>
    </row>
    <row r="680" spans="1:3" x14ac:dyDescent="0.35">
      <c r="A680" s="84" t="s">
        <v>6564</v>
      </c>
      <c r="B680" s="84" t="s">
        <v>7186</v>
      </c>
      <c r="C680" s="84" t="s">
        <v>7192</v>
      </c>
    </row>
    <row r="681" spans="1:3" x14ac:dyDescent="0.35">
      <c r="A681" s="84" t="s">
        <v>6565</v>
      </c>
      <c r="B681" s="84" t="s">
        <v>7186</v>
      </c>
      <c r="C681" s="84" t="s">
        <v>7192</v>
      </c>
    </row>
    <row r="682" spans="1:3" x14ac:dyDescent="0.35">
      <c r="A682" s="84" t="s">
        <v>6566</v>
      </c>
      <c r="B682" s="84" t="s">
        <v>7186</v>
      </c>
      <c r="C682" s="84" t="s">
        <v>7192</v>
      </c>
    </row>
    <row r="683" spans="1:3" x14ac:dyDescent="0.35">
      <c r="A683" s="84" t="s">
        <v>6567</v>
      </c>
      <c r="B683" s="84" t="s">
        <v>7186</v>
      </c>
      <c r="C683" s="84" t="s">
        <v>7192</v>
      </c>
    </row>
    <row r="684" spans="1:3" x14ac:dyDescent="0.35">
      <c r="A684" s="84" t="s">
        <v>6568</v>
      </c>
      <c r="B684" s="84" t="s">
        <v>7186</v>
      </c>
      <c r="C684" s="84" t="s">
        <v>7192</v>
      </c>
    </row>
    <row r="685" spans="1:3" x14ac:dyDescent="0.35">
      <c r="A685" s="84" t="s">
        <v>6569</v>
      </c>
      <c r="B685" s="84" t="s">
        <v>7186</v>
      </c>
      <c r="C685" s="84" t="s">
        <v>7192</v>
      </c>
    </row>
    <row r="686" spans="1:3" x14ac:dyDescent="0.35">
      <c r="A686" s="84" t="s">
        <v>6570</v>
      </c>
      <c r="B686" s="84" t="s">
        <v>7186</v>
      </c>
      <c r="C686" s="84" t="s">
        <v>7192</v>
      </c>
    </row>
    <row r="687" spans="1:3" x14ac:dyDescent="0.35">
      <c r="A687" s="84" t="s">
        <v>6571</v>
      </c>
      <c r="B687" s="84" t="s">
        <v>7186</v>
      </c>
      <c r="C687" s="84" t="s">
        <v>7192</v>
      </c>
    </row>
    <row r="688" spans="1:3" x14ac:dyDescent="0.35">
      <c r="A688" s="84" t="s">
        <v>6572</v>
      </c>
      <c r="B688" s="84" t="s">
        <v>7186</v>
      </c>
      <c r="C688" s="84" t="s">
        <v>7192</v>
      </c>
    </row>
    <row r="689" spans="1:3" x14ac:dyDescent="0.35">
      <c r="A689" s="84" t="s">
        <v>6573</v>
      </c>
      <c r="B689" s="84" t="s">
        <v>7186</v>
      </c>
      <c r="C689" s="84" t="s">
        <v>7192</v>
      </c>
    </row>
    <row r="690" spans="1:3" x14ac:dyDescent="0.35">
      <c r="A690" s="84" t="s">
        <v>6574</v>
      </c>
      <c r="B690" s="84" t="s">
        <v>7186</v>
      </c>
      <c r="C690" s="84" t="s">
        <v>7192</v>
      </c>
    </row>
    <row r="691" spans="1:3" x14ac:dyDescent="0.35">
      <c r="A691" s="84" t="s">
        <v>6575</v>
      </c>
      <c r="B691" s="84" t="s">
        <v>7186</v>
      </c>
      <c r="C691" s="84" t="s">
        <v>7192</v>
      </c>
    </row>
    <row r="692" spans="1:3" x14ac:dyDescent="0.35">
      <c r="A692" s="84" t="s">
        <v>6576</v>
      </c>
      <c r="B692" s="84" t="s">
        <v>7186</v>
      </c>
      <c r="C692" s="84" t="s">
        <v>7192</v>
      </c>
    </row>
    <row r="693" spans="1:3" x14ac:dyDescent="0.35">
      <c r="A693" s="84" t="s">
        <v>6577</v>
      </c>
      <c r="B693" s="84" t="s">
        <v>7186</v>
      </c>
      <c r="C693" s="84" t="s">
        <v>7192</v>
      </c>
    </row>
    <row r="694" spans="1:3" x14ac:dyDescent="0.35">
      <c r="A694" s="84" t="s">
        <v>6578</v>
      </c>
      <c r="B694" s="84" t="s">
        <v>7186</v>
      </c>
      <c r="C694" s="84" t="s">
        <v>7192</v>
      </c>
    </row>
    <row r="695" spans="1:3" x14ac:dyDescent="0.35">
      <c r="A695" s="84" t="s">
        <v>6579</v>
      </c>
      <c r="B695" s="84" t="s">
        <v>7186</v>
      </c>
      <c r="C695" s="84" t="s">
        <v>7192</v>
      </c>
    </row>
    <row r="696" spans="1:3" x14ac:dyDescent="0.35">
      <c r="A696" s="84" t="s">
        <v>6580</v>
      </c>
      <c r="B696" s="84" t="s">
        <v>7186</v>
      </c>
      <c r="C696" s="84" t="s">
        <v>7192</v>
      </c>
    </row>
    <row r="697" spans="1:3" x14ac:dyDescent="0.35">
      <c r="A697" s="84" t="s">
        <v>6581</v>
      </c>
      <c r="B697" s="84" t="s">
        <v>7186</v>
      </c>
      <c r="C697" s="84" t="s">
        <v>7192</v>
      </c>
    </row>
    <row r="698" spans="1:3" x14ac:dyDescent="0.35">
      <c r="A698" s="84" t="s">
        <v>6582</v>
      </c>
      <c r="B698" s="84" t="s">
        <v>7186</v>
      </c>
      <c r="C698" s="84" t="s">
        <v>7192</v>
      </c>
    </row>
    <row r="699" spans="1:3" x14ac:dyDescent="0.35">
      <c r="A699" s="84" t="s">
        <v>6583</v>
      </c>
      <c r="B699" s="84" t="s">
        <v>7186</v>
      </c>
      <c r="C699" s="84" t="s">
        <v>7192</v>
      </c>
    </row>
    <row r="700" spans="1:3" x14ac:dyDescent="0.35">
      <c r="A700" s="84" t="s">
        <v>6584</v>
      </c>
      <c r="B700" s="84" t="s">
        <v>7186</v>
      </c>
      <c r="C700" s="84" t="s">
        <v>7192</v>
      </c>
    </row>
    <row r="701" spans="1:3" x14ac:dyDescent="0.35">
      <c r="A701" s="84" t="s">
        <v>6585</v>
      </c>
      <c r="B701" s="84" t="s">
        <v>7167</v>
      </c>
      <c r="C701" s="84" t="s">
        <v>7192</v>
      </c>
    </row>
    <row r="702" spans="1:3" x14ac:dyDescent="0.35">
      <c r="A702" s="84" t="s">
        <v>6586</v>
      </c>
      <c r="B702" s="84" t="s">
        <v>7167</v>
      </c>
      <c r="C702" s="84" t="s">
        <v>7192</v>
      </c>
    </row>
    <row r="703" spans="1:3" x14ac:dyDescent="0.35">
      <c r="A703" s="84" t="s">
        <v>6587</v>
      </c>
      <c r="B703" s="84" t="s">
        <v>7167</v>
      </c>
      <c r="C703" s="84" t="s">
        <v>7192</v>
      </c>
    </row>
    <row r="704" spans="1:3" x14ac:dyDescent="0.35">
      <c r="A704" s="84" t="s">
        <v>6588</v>
      </c>
      <c r="B704" s="84" t="s">
        <v>7167</v>
      </c>
      <c r="C704" s="84" t="s">
        <v>7192</v>
      </c>
    </row>
    <row r="705" spans="1:3" x14ac:dyDescent="0.35">
      <c r="A705" s="84" t="s">
        <v>6589</v>
      </c>
      <c r="B705" s="84" t="s">
        <v>7167</v>
      </c>
      <c r="C705" s="84" t="s">
        <v>7192</v>
      </c>
    </row>
    <row r="706" spans="1:3" x14ac:dyDescent="0.35">
      <c r="A706" s="84" t="s">
        <v>6590</v>
      </c>
      <c r="B706" s="84" t="s">
        <v>7167</v>
      </c>
      <c r="C706" s="84" t="s">
        <v>7192</v>
      </c>
    </row>
    <row r="707" spans="1:3" x14ac:dyDescent="0.35">
      <c r="A707" s="84" t="s">
        <v>6591</v>
      </c>
      <c r="B707" s="84" t="s">
        <v>7167</v>
      </c>
      <c r="C707" s="84" t="s">
        <v>7192</v>
      </c>
    </row>
    <row r="708" spans="1:3" x14ac:dyDescent="0.35">
      <c r="A708" s="84" t="s">
        <v>6592</v>
      </c>
      <c r="B708" s="84" t="s">
        <v>7167</v>
      </c>
      <c r="C708" s="84" t="s">
        <v>7192</v>
      </c>
    </row>
    <row r="709" spans="1:3" x14ac:dyDescent="0.35">
      <c r="A709" s="84" t="s">
        <v>6593</v>
      </c>
      <c r="B709" s="84" t="s">
        <v>7167</v>
      </c>
      <c r="C709" s="84" t="s">
        <v>7192</v>
      </c>
    </row>
    <row r="710" spans="1:3" x14ac:dyDescent="0.35">
      <c r="A710" s="84" t="s">
        <v>6594</v>
      </c>
      <c r="B710" s="84" t="s">
        <v>7167</v>
      </c>
      <c r="C710" s="84" t="s">
        <v>7192</v>
      </c>
    </row>
    <row r="711" spans="1:3" x14ac:dyDescent="0.35">
      <c r="A711" s="84" t="s">
        <v>6595</v>
      </c>
      <c r="B711" s="84" t="s">
        <v>7167</v>
      </c>
      <c r="C711" s="84" t="s">
        <v>7192</v>
      </c>
    </row>
    <row r="712" spans="1:3" x14ac:dyDescent="0.35">
      <c r="A712" s="84" t="s">
        <v>6596</v>
      </c>
      <c r="B712" s="84" t="s">
        <v>7167</v>
      </c>
      <c r="C712" s="84" t="s">
        <v>7192</v>
      </c>
    </row>
    <row r="713" spans="1:3" x14ac:dyDescent="0.35">
      <c r="A713" s="84" t="s">
        <v>6597</v>
      </c>
      <c r="B713" s="84" t="s">
        <v>7167</v>
      </c>
      <c r="C713" s="84" t="s">
        <v>7192</v>
      </c>
    </row>
    <row r="714" spans="1:3" x14ac:dyDescent="0.35">
      <c r="A714" s="84" t="s">
        <v>6598</v>
      </c>
      <c r="B714" s="84" t="s">
        <v>7167</v>
      </c>
      <c r="C714" s="84" t="s">
        <v>7192</v>
      </c>
    </row>
    <row r="715" spans="1:3" x14ac:dyDescent="0.35">
      <c r="A715" s="84" t="s">
        <v>6599</v>
      </c>
      <c r="B715" s="84" t="s">
        <v>7167</v>
      </c>
      <c r="C715" s="84" t="s">
        <v>7192</v>
      </c>
    </row>
    <row r="716" spans="1:3" x14ac:dyDescent="0.35">
      <c r="A716" s="84" t="s">
        <v>6600</v>
      </c>
      <c r="B716" s="84" t="s">
        <v>7167</v>
      </c>
      <c r="C716" s="84" t="s">
        <v>7192</v>
      </c>
    </row>
    <row r="717" spans="1:3" x14ac:dyDescent="0.35">
      <c r="A717" s="84" t="s">
        <v>6601</v>
      </c>
      <c r="B717" s="84" t="s">
        <v>7167</v>
      </c>
      <c r="C717" s="84" t="s">
        <v>7192</v>
      </c>
    </row>
    <row r="718" spans="1:3" x14ac:dyDescent="0.35">
      <c r="A718" s="84" t="s">
        <v>6602</v>
      </c>
      <c r="B718" s="84" t="s">
        <v>7167</v>
      </c>
      <c r="C718" s="84" t="s">
        <v>7192</v>
      </c>
    </row>
    <row r="719" spans="1:3" x14ac:dyDescent="0.35">
      <c r="A719" s="84" t="s">
        <v>6603</v>
      </c>
      <c r="B719" s="84" t="s">
        <v>7186</v>
      </c>
      <c r="C719" s="84" t="s">
        <v>7192</v>
      </c>
    </row>
    <row r="720" spans="1:3" x14ac:dyDescent="0.35">
      <c r="A720" s="84" t="s">
        <v>6604</v>
      </c>
      <c r="B720" s="84" t="s">
        <v>7186</v>
      </c>
      <c r="C720" s="84" t="s">
        <v>7192</v>
      </c>
    </row>
    <row r="721" spans="1:3" x14ac:dyDescent="0.35">
      <c r="A721" s="84" t="s">
        <v>6605</v>
      </c>
      <c r="B721" s="84" t="s">
        <v>7186</v>
      </c>
      <c r="C721" s="84" t="s">
        <v>7192</v>
      </c>
    </row>
    <row r="722" spans="1:3" x14ac:dyDescent="0.35">
      <c r="A722" s="84" t="s">
        <v>6606</v>
      </c>
      <c r="B722" s="84" t="s">
        <v>7186</v>
      </c>
      <c r="C722" s="84" t="s">
        <v>7192</v>
      </c>
    </row>
    <row r="723" spans="1:3" x14ac:dyDescent="0.35">
      <c r="A723" s="84" t="s">
        <v>6607</v>
      </c>
      <c r="B723" s="84" t="s">
        <v>7186</v>
      </c>
      <c r="C723" s="84" t="s">
        <v>7192</v>
      </c>
    </row>
    <row r="724" spans="1:3" x14ac:dyDescent="0.35">
      <c r="A724" s="84" t="s">
        <v>6608</v>
      </c>
      <c r="B724" s="84" t="s">
        <v>7186</v>
      </c>
      <c r="C724" s="84" t="s">
        <v>7192</v>
      </c>
    </row>
    <row r="725" spans="1:3" x14ac:dyDescent="0.35">
      <c r="A725" s="84" t="s">
        <v>6609</v>
      </c>
      <c r="B725" s="84" t="s">
        <v>7186</v>
      </c>
      <c r="C725" s="84" t="s">
        <v>7192</v>
      </c>
    </row>
    <row r="726" spans="1:3" x14ac:dyDescent="0.35">
      <c r="A726" s="84" t="s">
        <v>6610</v>
      </c>
      <c r="B726" s="84" t="s">
        <v>7186</v>
      </c>
      <c r="C726" s="84" t="s">
        <v>7192</v>
      </c>
    </row>
    <row r="727" spans="1:3" x14ac:dyDescent="0.35">
      <c r="A727" s="84" t="s">
        <v>6611</v>
      </c>
      <c r="B727" s="84" t="s">
        <v>7186</v>
      </c>
      <c r="C727" s="84" t="s">
        <v>7192</v>
      </c>
    </row>
    <row r="728" spans="1:3" x14ac:dyDescent="0.35">
      <c r="A728" s="84" t="s">
        <v>6612</v>
      </c>
      <c r="B728" s="84" t="s">
        <v>7186</v>
      </c>
      <c r="C728" s="84" t="s">
        <v>7192</v>
      </c>
    </row>
    <row r="729" spans="1:3" x14ac:dyDescent="0.35">
      <c r="A729" s="84" t="s">
        <v>6613</v>
      </c>
      <c r="B729" s="84" t="s">
        <v>7186</v>
      </c>
      <c r="C729" s="84" t="s">
        <v>7192</v>
      </c>
    </row>
    <row r="730" spans="1:3" x14ac:dyDescent="0.35">
      <c r="A730" s="84" t="s">
        <v>6614</v>
      </c>
      <c r="B730" s="84" t="s">
        <v>7186</v>
      </c>
      <c r="C730" s="84" t="s">
        <v>7192</v>
      </c>
    </row>
    <row r="731" spans="1:3" x14ac:dyDescent="0.35">
      <c r="A731" s="84" t="s">
        <v>6615</v>
      </c>
      <c r="B731" s="84" t="s">
        <v>7186</v>
      </c>
      <c r="C731" s="84" t="s">
        <v>7192</v>
      </c>
    </row>
    <row r="732" spans="1:3" x14ac:dyDescent="0.35">
      <c r="A732" s="84" t="s">
        <v>6616</v>
      </c>
      <c r="B732" s="84" t="s">
        <v>7186</v>
      </c>
      <c r="C732" s="84" t="s">
        <v>7192</v>
      </c>
    </row>
    <row r="733" spans="1:3" x14ac:dyDescent="0.35">
      <c r="A733" s="84" t="s">
        <v>6617</v>
      </c>
      <c r="B733" s="84" t="s">
        <v>7186</v>
      </c>
      <c r="C733" s="84" t="s">
        <v>7192</v>
      </c>
    </row>
    <row r="734" spans="1:3" x14ac:dyDescent="0.35">
      <c r="A734" s="84" t="s">
        <v>6618</v>
      </c>
      <c r="B734" s="84" t="s">
        <v>7186</v>
      </c>
      <c r="C734" s="84" t="s">
        <v>7192</v>
      </c>
    </row>
    <row r="735" spans="1:3" x14ac:dyDescent="0.35">
      <c r="A735" s="84" t="s">
        <v>6619</v>
      </c>
      <c r="B735" s="84" t="s">
        <v>7186</v>
      </c>
      <c r="C735" s="84" t="s">
        <v>7192</v>
      </c>
    </row>
    <row r="736" spans="1:3" x14ac:dyDescent="0.35">
      <c r="A736" s="84" t="s">
        <v>6620</v>
      </c>
      <c r="B736" s="84" t="s">
        <v>7186</v>
      </c>
      <c r="C736" s="84" t="s">
        <v>7192</v>
      </c>
    </row>
    <row r="737" spans="1:3" x14ac:dyDescent="0.35">
      <c r="A737" s="84" t="s">
        <v>6621</v>
      </c>
      <c r="B737" s="84" t="s">
        <v>7167</v>
      </c>
      <c r="C737" s="84" t="s">
        <v>7192</v>
      </c>
    </row>
    <row r="738" spans="1:3" x14ac:dyDescent="0.35">
      <c r="A738" s="84" t="s">
        <v>6622</v>
      </c>
      <c r="B738" s="84" t="s">
        <v>7168</v>
      </c>
      <c r="C738" s="84" t="s">
        <v>7192</v>
      </c>
    </row>
    <row r="739" spans="1:3" x14ac:dyDescent="0.35">
      <c r="A739" s="84" t="s">
        <v>6623</v>
      </c>
      <c r="B739" s="84"/>
      <c r="C739" s="84"/>
    </row>
    <row r="740" spans="1:3" x14ac:dyDescent="0.35">
      <c r="A740" s="84" t="s">
        <v>6624</v>
      </c>
      <c r="B740" s="84" t="s">
        <v>7186</v>
      </c>
      <c r="C740" s="84" t="s">
        <v>7192</v>
      </c>
    </row>
    <row r="741" spans="1:3" x14ac:dyDescent="0.35">
      <c r="A741" s="84" t="s">
        <v>6625</v>
      </c>
      <c r="B741" s="84" t="s">
        <v>7186</v>
      </c>
      <c r="C741" s="84" t="s">
        <v>7192</v>
      </c>
    </row>
    <row r="742" spans="1:3" x14ac:dyDescent="0.35">
      <c r="A742" s="84" t="s">
        <v>6626</v>
      </c>
      <c r="B742" s="84" t="s">
        <v>7186</v>
      </c>
      <c r="C742" s="84" t="s">
        <v>7192</v>
      </c>
    </row>
    <row r="743" spans="1:3" x14ac:dyDescent="0.35">
      <c r="A743" s="84" t="s">
        <v>6627</v>
      </c>
      <c r="B743" s="84" t="s">
        <v>7186</v>
      </c>
      <c r="C743" s="84" t="s">
        <v>7192</v>
      </c>
    </row>
    <row r="744" spans="1:3" x14ac:dyDescent="0.35">
      <c r="A744" s="84" t="s">
        <v>6628</v>
      </c>
      <c r="B744" s="84" t="s">
        <v>7186</v>
      </c>
      <c r="C744" s="84" t="s">
        <v>7192</v>
      </c>
    </row>
    <row r="745" spans="1:3" x14ac:dyDescent="0.35">
      <c r="A745" s="84" t="s">
        <v>6629</v>
      </c>
      <c r="B745" s="84" t="s">
        <v>7186</v>
      </c>
      <c r="C745" s="84" t="s">
        <v>7192</v>
      </c>
    </row>
    <row r="746" spans="1:3" x14ac:dyDescent="0.35">
      <c r="A746" s="84" t="s">
        <v>6630</v>
      </c>
      <c r="B746" s="84" t="s">
        <v>7186</v>
      </c>
      <c r="C746" s="84" t="s">
        <v>7192</v>
      </c>
    </row>
    <row r="747" spans="1:3" x14ac:dyDescent="0.35">
      <c r="A747" s="84" t="s">
        <v>6631</v>
      </c>
      <c r="B747" s="84" t="s">
        <v>7186</v>
      </c>
      <c r="C747" s="84" t="s">
        <v>7192</v>
      </c>
    </row>
    <row r="748" spans="1:3" x14ac:dyDescent="0.35">
      <c r="A748" s="84" t="s">
        <v>6632</v>
      </c>
      <c r="B748" s="84" t="s">
        <v>7186</v>
      </c>
      <c r="C748" s="84" t="s">
        <v>7192</v>
      </c>
    </row>
    <row r="749" spans="1:3" x14ac:dyDescent="0.35">
      <c r="A749" s="84" t="s">
        <v>6633</v>
      </c>
      <c r="B749" s="84" t="s">
        <v>7186</v>
      </c>
      <c r="C749" s="84" t="s">
        <v>7192</v>
      </c>
    </row>
    <row r="750" spans="1:3" x14ac:dyDescent="0.35">
      <c r="A750" s="84" t="s">
        <v>6634</v>
      </c>
      <c r="B750" s="84" t="s">
        <v>7186</v>
      </c>
      <c r="C750" s="84" t="s">
        <v>7192</v>
      </c>
    </row>
    <row r="751" spans="1:3" x14ac:dyDescent="0.35">
      <c r="A751" s="84" t="s">
        <v>6635</v>
      </c>
      <c r="B751" s="84" t="s">
        <v>7167</v>
      </c>
      <c r="C751" s="84" t="s">
        <v>7192</v>
      </c>
    </row>
    <row r="752" spans="1:3" x14ac:dyDescent="0.35">
      <c r="A752" s="84" t="s">
        <v>6636</v>
      </c>
      <c r="B752" s="84" t="s">
        <v>7167</v>
      </c>
      <c r="C752" s="84" t="s">
        <v>7192</v>
      </c>
    </row>
    <row r="753" spans="1:3" x14ac:dyDescent="0.35">
      <c r="A753" s="84" t="s">
        <v>6637</v>
      </c>
      <c r="B753" s="84" t="s">
        <v>7167</v>
      </c>
      <c r="C753" s="84" t="s">
        <v>7192</v>
      </c>
    </row>
    <row r="754" spans="1:3" x14ac:dyDescent="0.35">
      <c r="A754" s="84" t="s">
        <v>6638</v>
      </c>
      <c r="B754" s="84" t="s">
        <v>7167</v>
      </c>
      <c r="C754" s="84" t="s">
        <v>7192</v>
      </c>
    </row>
    <row r="755" spans="1:3" x14ac:dyDescent="0.35">
      <c r="A755" s="84" t="s">
        <v>6639</v>
      </c>
      <c r="B755" s="84" t="s">
        <v>7167</v>
      </c>
      <c r="C755" s="84" t="s">
        <v>7192</v>
      </c>
    </row>
    <row r="756" spans="1:3" x14ac:dyDescent="0.35">
      <c r="A756" s="84" t="s">
        <v>6640</v>
      </c>
      <c r="B756" s="84" t="s">
        <v>7186</v>
      </c>
      <c r="C756" s="84" t="s">
        <v>7192</v>
      </c>
    </row>
    <row r="757" spans="1:3" x14ac:dyDescent="0.35">
      <c r="A757" s="84" t="s">
        <v>6641</v>
      </c>
      <c r="B757" s="84" t="s">
        <v>7186</v>
      </c>
      <c r="C757" s="84" t="s">
        <v>7192</v>
      </c>
    </row>
    <row r="758" spans="1:3" x14ac:dyDescent="0.35">
      <c r="A758" s="84" t="s">
        <v>6642</v>
      </c>
      <c r="B758" s="84" t="s">
        <v>7186</v>
      </c>
      <c r="C758" s="84" t="s">
        <v>7192</v>
      </c>
    </row>
    <row r="759" spans="1:3" x14ac:dyDescent="0.35">
      <c r="A759" s="84" t="s">
        <v>6643</v>
      </c>
      <c r="B759" s="84" t="s">
        <v>7186</v>
      </c>
      <c r="C759" s="84" t="s">
        <v>7192</v>
      </c>
    </row>
    <row r="760" spans="1:3" x14ac:dyDescent="0.35">
      <c r="A760" s="84" t="s">
        <v>6644</v>
      </c>
      <c r="B760" s="84" t="s">
        <v>7186</v>
      </c>
      <c r="C760" s="84" t="s">
        <v>7192</v>
      </c>
    </row>
    <row r="761" spans="1:3" x14ac:dyDescent="0.35">
      <c r="A761" s="84" t="s">
        <v>6645</v>
      </c>
      <c r="B761" s="84" t="s">
        <v>7186</v>
      </c>
      <c r="C761" s="84" t="s">
        <v>7192</v>
      </c>
    </row>
    <row r="762" spans="1:3" x14ac:dyDescent="0.35">
      <c r="A762" s="84" t="s">
        <v>6646</v>
      </c>
      <c r="B762" s="84" t="s">
        <v>7186</v>
      </c>
      <c r="C762" s="84" t="s">
        <v>7192</v>
      </c>
    </row>
    <row r="763" spans="1:3" x14ac:dyDescent="0.35">
      <c r="A763" s="84" t="s">
        <v>6647</v>
      </c>
      <c r="B763" s="84" t="s">
        <v>7186</v>
      </c>
      <c r="C763" s="84" t="s">
        <v>7192</v>
      </c>
    </row>
    <row r="764" spans="1:3" x14ac:dyDescent="0.35">
      <c r="A764" s="84" t="s">
        <v>6648</v>
      </c>
      <c r="B764" s="84" t="s">
        <v>7186</v>
      </c>
      <c r="C764" s="84" t="s">
        <v>7192</v>
      </c>
    </row>
    <row r="765" spans="1:3" x14ac:dyDescent="0.35">
      <c r="A765" s="84" t="s">
        <v>6649</v>
      </c>
      <c r="B765" s="84" t="s">
        <v>7186</v>
      </c>
      <c r="C765" s="84" t="s">
        <v>7192</v>
      </c>
    </row>
    <row r="766" spans="1:3" x14ac:dyDescent="0.35">
      <c r="A766" s="84" t="s">
        <v>6650</v>
      </c>
      <c r="B766" s="84" t="s">
        <v>7186</v>
      </c>
      <c r="C766" s="84" t="s">
        <v>7192</v>
      </c>
    </row>
    <row r="767" spans="1:3" x14ac:dyDescent="0.35">
      <c r="A767" s="84" t="s">
        <v>6651</v>
      </c>
      <c r="B767" s="84" t="s">
        <v>7186</v>
      </c>
      <c r="C767" s="84" t="s">
        <v>7192</v>
      </c>
    </row>
    <row r="768" spans="1:3" x14ac:dyDescent="0.35">
      <c r="A768" s="84" t="s">
        <v>6652</v>
      </c>
      <c r="B768" s="84" t="s">
        <v>7186</v>
      </c>
      <c r="C768" s="84" t="s">
        <v>7192</v>
      </c>
    </row>
    <row r="769" spans="1:3" x14ac:dyDescent="0.35">
      <c r="A769" s="84" t="s">
        <v>6653</v>
      </c>
      <c r="B769" s="84" t="s">
        <v>7186</v>
      </c>
      <c r="C769" s="84" t="s">
        <v>7192</v>
      </c>
    </row>
    <row r="770" spans="1:3" x14ac:dyDescent="0.35">
      <c r="A770" s="84" t="s">
        <v>6654</v>
      </c>
      <c r="B770" s="84" t="s">
        <v>7186</v>
      </c>
      <c r="C770" s="84" t="s">
        <v>7192</v>
      </c>
    </row>
    <row r="771" spans="1:3" x14ac:dyDescent="0.35">
      <c r="A771" s="84" t="s">
        <v>6655</v>
      </c>
      <c r="B771" s="84" t="s">
        <v>7186</v>
      </c>
      <c r="C771" s="84" t="s">
        <v>7192</v>
      </c>
    </row>
    <row r="772" spans="1:3" x14ac:dyDescent="0.35">
      <c r="A772" s="84" t="s">
        <v>6656</v>
      </c>
      <c r="B772" s="84" t="s">
        <v>7186</v>
      </c>
      <c r="C772" s="84" t="s">
        <v>7192</v>
      </c>
    </row>
    <row r="773" spans="1:3" x14ac:dyDescent="0.35">
      <c r="A773" s="84" t="s">
        <v>6657</v>
      </c>
      <c r="B773" s="84" t="s">
        <v>7186</v>
      </c>
      <c r="C773" s="84" t="s">
        <v>7192</v>
      </c>
    </row>
    <row r="774" spans="1:3" x14ac:dyDescent="0.35">
      <c r="A774" s="84" t="s">
        <v>6658</v>
      </c>
      <c r="B774" s="84" t="s">
        <v>7186</v>
      </c>
      <c r="C774" s="84" t="s">
        <v>7192</v>
      </c>
    </row>
    <row r="775" spans="1:3" x14ac:dyDescent="0.35">
      <c r="A775" s="84" t="s">
        <v>6659</v>
      </c>
      <c r="B775" s="84" t="s">
        <v>7186</v>
      </c>
      <c r="C775" s="84" t="s">
        <v>7192</v>
      </c>
    </row>
    <row r="776" spans="1:3" x14ac:dyDescent="0.35">
      <c r="A776" s="84" t="s">
        <v>6660</v>
      </c>
      <c r="B776" s="84" t="s">
        <v>7186</v>
      </c>
      <c r="C776" s="84" t="s">
        <v>7192</v>
      </c>
    </row>
    <row r="777" spans="1:3" x14ac:dyDescent="0.35">
      <c r="A777" s="84" t="s">
        <v>6661</v>
      </c>
      <c r="B777" s="84" t="s">
        <v>7168</v>
      </c>
      <c r="C777" s="84" t="s">
        <v>7192</v>
      </c>
    </row>
    <row r="778" spans="1:3" x14ac:dyDescent="0.35">
      <c r="A778" s="84" t="s">
        <v>6662</v>
      </c>
      <c r="B778" s="84" t="s">
        <v>7168</v>
      </c>
      <c r="C778" s="84" t="s">
        <v>7192</v>
      </c>
    </row>
    <row r="779" spans="1:3" x14ac:dyDescent="0.35">
      <c r="A779" s="84" t="s">
        <v>6663</v>
      </c>
      <c r="B779" s="84"/>
      <c r="C779" s="84"/>
    </row>
    <row r="780" spans="1:3" x14ac:dyDescent="0.35">
      <c r="A780" s="84" t="s">
        <v>6664</v>
      </c>
      <c r="B780" s="84"/>
      <c r="C780" s="84"/>
    </row>
    <row r="781" spans="1:3" x14ac:dyDescent="0.35">
      <c r="A781" s="84" t="s">
        <v>6665</v>
      </c>
      <c r="B781" s="84" t="s">
        <v>7168</v>
      </c>
      <c r="C781" s="84" t="s">
        <v>7192</v>
      </c>
    </row>
    <row r="782" spans="1:3" x14ac:dyDescent="0.35">
      <c r="A782" s="84" t="s">
        <v>6666</v>
      </c>
      <c r="B782" s="84" t="s">
        <v>7168</v>
      </c>
      <c r="C782" s="84" t="s">
        <v>7192</v>
      </c>
    </row>
    <row r="783" spans="1:3" x14ac:dyDescent="0.35">
      <c r="A783" s="84" t="s">
        <v>6667</v>
      </c>
      <c r="B783" s="84" t="s">
        <v>7169</v>
      </c>
      <c r="C783" s="84" t="s">
        <v>7192</v>
      </c>
    </row>
    <row r="784" spans="1:3" x14ac:dyDescent="0.35">
      <c r="A784" s="84" t="s">
        <v>6668</v>
      </c>
      <c r="B784" s="84" t="s">
        <v>7169</v>
      </c>
      <c r="C784" s="84" t="s">
        <v>7192</v>
      </c>
    </row>
    <row r="785" spans="1:3" x14ac:dyDescent="0.35">
      <c r="A785" s="84" t="s">
        <v>6669</v>
      </c>
      <c r="B785" s="84" t="s">
        <v>7169</v>
      </c>
      <c r="C785" s="84" t="s">
        <v>7192</v>
      </c>
    </row>
    <row r="786" spans="1:3" x14ac:dyDescent="0.35">
      <c r="A786" s="84" t="s">
        <v>6670</v>
      </c>
      <c r="B786" s="84" t="s">
        <v>7169</v>
      </c>
      <c r="C786" s="84" t="s">
        <v>7192</v>
      </c>
    </row>
    <row r="787" spans="1:3" x14ac:dyDescent="0.35">
      <c r="A787" s="84" t="s">
        <v>6671</v>
      </c>
      <c r="B787" s="84" t="s">
        <v>7186</v>
      </c>
      <c r="C787" s="84" t="s">
        <v>7192</v>
      </c>
    </row>
    <row r="788" spans="1:3" x14ac:dyDescent="0.35">
      <c r="A788" s="84" t="s">
        <v>6672</v>
      </c>
      <c r="B788" s="84" t="s">
        <v>7186</v>
      </c>
      <c r="C788" s="84" t="s">
        <v>7192</v>
      </c>
    </row>
    <row r="789" spans="1:3" x14ac:dyDescent="0.35">
      <c r="A789" s="84" t="s">
        <v>6673</v>
      </c>
      <c r="B789" s="84" t="s">
        <v>7186</v>
      </c>
      <c r="C789" s="84" t="s">
        <v>7192</v>
      </c>
    </row>
    <row r="790" spans="1:3" x14ac:dyDescent="0.35">
      <c r="A790" s="84" t="s">
        <v>6674</v>
      </c>
      <c r="B790" s="84" t="s">
        <v>7186</v>
      </c>
      <c r="C790" s="84" t="s">
        <v>7192</v>
      </c>
    </row>
    <row r="791" spans="1:3" x14ac:dyDescent="0.35">
      <c r="A791" s="84" t="s">
        <v>6675</v>
      </c>
      <c r="B791" s="84" t="s">
        <v>7186</v>
      </c>
      <c r="C791" s="84" t="s">
        <v>7192</v>
      </c>
    </row>
    <row r="792" spans="1:3" x14ac:dyDescent="0.35">
      <c r="A792" s="84" t="s">
        <v>6676</v>
      </c>
      <c r="B792" s="84" t="s">
        <v>7186</v>
      </c>
      <c r="C792" s="84" t="s">
        <v>7192</v>
      </c>
    </row>
    <row r="793" spans="1:3" x14ac:dyDescent="0.35">
      <c r="A793" s="84" t="s">
        <v>6677</v>
      </c>
      <c r="B793" s="84" t="s">
        <v>7186</v>
      </c>
      <c r="C793" s="84" t="s">
        <v>7192</v>
      </c>
    </row>
    <row r="794" spans="1:3" x14ac:dyDescent="0.35">
      <c r="A794" s="84" t="s">
        <v>6678</v>
      </c>
      <c r="B794" s="84" t="s">
        <v>7186</v>
      </c>
      <c r="C794" s="84" t="s">
        <v>7192</v>
      </c>
    </row>
    <row r="795" spans="1:3" x14ac:dyDescent="0.35">
      <c r="A795" s="84" t="s">
        <v>6679</v>
      </c>
      <c r="B795" s="84" t="s">
        <v>7186</v>
      </c>
      <c r="C795" s="84" t="s">
        <v>7192</v>
      </c>
    </row>
    <row r="796" spans="1:3" x14ac:dyDescent="0.35">
      <c r="A796" s="84" t="s">
        <v>6680</v>
      </c>
      <c r="B796" s="84" t="s">
        <v>7186</v>
      </c>
      <c r="C796" s="84" t="s">
        <v>7192</v>
      </c>
    </row>
    <row r="797" spans="1:3" x14ac:dyDescent="0.35">
      <c r="A797" s="84" t="s">
        <v>6681</v>
      </c>
      <c r="B797" s="84" t="s">
        <v>7186</v>
      </c>
      <c r="C797" s="84" t="s">
        <v>7192</v>
      </c>
    </row>
    <row r="798" spans="1:3" x14ac:dyDescent="0.35">
      <c r="A798" s="84" t="s">
        <v>6682</v>
      </c>
      <c r="B798" s="84" t="s">
        <v>7186</v>
      </c>
      <c r="C798" s="84" t="s">
        <v>7192</v>
      </c>
    </row>
    <row r="799" spans="1:3" x14ac:dyDescent="0.35">
      <c r="A799" s="84" t="s">
        <v>6683</v>
      </c>
      <c r="B799" s="84" t="s">
        <v>7186</v>
      </c>
      <c r="C799" s="84" t="s">
        <v>7192</v>
      </c>
    </row>
    <row r="800" spans="1:3" x14ac:dyDescent="0.35">
      <c r="A800" s="84" t="s">
        <v>6684</v>
      </c>
      <c r="B800" s="84" t="s">
        <v>7186</v>
      </c>
      <c r="C800" s="84" t="s">
        <v>7192</v>
      </c>
    </row>
    <row r="801" spans="1:3" x14ac:dyDescent="0.35">
      <c r="A801" s="84" t="s">
        <v>6685</v>
      </c>
      <c r="B801" s="84" t="s">
        <v>7186</v>
      </c>
      <c r="C801" s="84" t="s">
        <v>7192</v>
      </c>
    </row>
    <row r="802" spans="1:3" x14ac:dyDescent="0.35">
      <c r="A802" s="84" t="s">
        <v>6686</v>
      </c>
      <c r="B802" s="84" t="s">
        <v>7186</v>
      </c>
      <c r="C802" s="84" t="s">
        <v>7192</v>
      </c>
    </row>
    <row r="803" spans="1:3" x14ac:dyDescent="0.35">
      <c r="A803" s="84" t="s">
        <v>6687</v>
      </c>
      <c r="B803" s="84" t="s">
        <v>7186</v>
      </c>
      <c r="C803" s="84" t="s">
        <v>7192</v>
      </c>
    </row>
    <row r="804" spans="1:3" x14ac:dyDescent="0.35">
      <c r="A804" s="84" t="s">
        <v>6688</v>
      </c>
      <c r="B804" s="84" t="s">
        <v>7186</v>
      </c>
      <c r="C804" s="84" t="s">
        <v>7192</v>
      </c>
    </row>
    <row r="805" spans="1:3" x14ac:dyDescent="0.35">
      <c r="A805" s="84" t="s">
        <v>6689</v>
      </c>
      <c r="B805" s="84" t="s">
        <v>7186</v>
      </c>
      <c r="C805" s="84" t="s">
        <v>7192</v>
      </c>
    </row>
    <row r="806" spans="1:3" x14ac:dyDescent="0.35">
      <c r="A806" s="84" t="s">
        <v>6690</v>
      </c>
      <c r="B806" s="84" t="s">
        <v>7186</v>
      </c>
      <c r="C806" s="84" t="s">
        <v>7192</v>
      </c>
    </row>
    <row r="807" spans="1:3" x14ac:dyDescent="0.35">
      <c r="A807" s="84" t="s">
        <v>6691</v>
      </c>
      <c r="B807" s="84" t="s">
        <v>7186</v>
      </c>
      <c r="C807" s="84" t="s">
        <v>7192</v>
      </c>
    </row>
    <row r="808" spans="1:3" x14ac:dyDescent="0.35">
      <c r="A808" s="84" t="s">
        <v>6692</v>
      </c>
      <c r="B808" s="84" t="s">
        <v>7186</v>
      </c>
      <c r="C808" s="84" t="s">
        <v>7192</v>
      </c>
    </row>
    <row r="809" spans="1:3" x14ac:dyDescent="0.35">
      <c r="A809" s="84" t="s">
        <v>6693</v>
      </c>
      <c r="B809" s="84" t="s">
        <v>7186</v>
      </c>
      <c r="C809" s="84" t="s">
        <v>7192</v>
      </c>
    </row>
    <row r="810" spans="1:3" x14ac:dyDescent="0.35">
      <c r="A810" s="84" t="s">
        <v>6694</v>
      </c>
      <c r="B810" s="84" t="s">
        <v>7186</v>
      </c>
      <c r="C810" s="84" t="s">
        <v>7192</v>
      </c>
    </row>
    <row r="811" spans="1:3" x14ac:dyDescent="0.35">
      <c r="A811" s="84" t="s">
        <v>6695</v>
      </c>
      <c r="B811" s="84" t="s">
        <v>7186</v>
      </c>
      <c r="C811" s="84" t="s">
        <v>7192</v>
      </c>
    </row>
    <row r="812" spans="1:3" x14ac:dyDescent="0.35">
      <c r="A812" s="84" t="s">
        <v>6696</v>
      </c>
      <c r="B812" s="84" t="s">
        <v>7186</v>
      </c>
      <c r="C812" s="84" t="s">
        <v>7192</v>
      </c>
    </row>
    <row r="813" spans="1:3" x14ac:dyDescent="0.35">
      <c r="A813" s="84" t="s">
        <v>6697</v>
      </c>
      <c r="B813" s="84" t="s">
        <v>7186</v>
      </c>
      <c r="C813" s="84" t="s">
        <v>7192</v>
      </c>
    </row>
    <row r="814" spans="1:3" x14ac:dyDescent="0.35">
      <c r="A814" s="84" t="s">
        <v>6698</v>
      </c>
      <c r="B814" s="84" t="s">
        <v>7186</v>
      </c>
      <c r="C814" s="84" t="s">
        <v>7192</v>
      </c>
    </row>
    <row r="815" spans="1:3" x14ac:dyDescent="0.35">
      <c r="A815" s="84" t="s">
        <v>6699</v>
      </c>
      <c r="B815" s="84" t="s">
        <v>7186</v>
      </c>
      <c r="C815" s="84" t="s">
        <v>7192</v>
      </c>
    </row>
    <row r="816" spans="1:3" x14ac:dyDescent="0.35">
      <c r="A816" s="84" t="s">
        <v>6700</v>
      </c>
      <c r="B816" s="84" t="s">
        <v>7186</v>
      </c>
      <c r="C816" s="84" t="s">
        <v>7192</v>
      </c>
    </row>
    <row r="817" spans="1:3" x14ac:dyDescent="0.35">
      <c r="A817" s="84" t="s">
        <v>6701</v>
      </c>
      <c r="B817" s="84" t="s">
        <v>7186</v>
      </c>
      <c r="C817" s="84" t="s">
        <v>7192</v>
      </c>
    </row>
    <row r="818" spans="1:3" x14ac:dyDescent="0.35">
      <c r="A818" s="84" t="s">
        <v>6702</v>
      </c>
      <c r="B818" s="84" t="s">
        <v>7186</v>
      </c>
      <c r="C818" s="84" t="s">
        <v>7192</v>
      </c>
    </row>
    <row r="819" spans="1:3" x14ac:dyDescent="0.35">
      <c r="A819" s="84" t="s">
        <v>6703</v>
      </c>
      <c r="B819" s="84" t="s">
        <v>7186</v>
      </c>
      <c r="C819" s="84" t="s">
        <v>7192</v>
      </c>
    </row>
    <row r="820" spans="1:3" x14ac:dyDescent="0.35">
      <c r="A820" s="84" t="s">
        <v>6704</v>
      </c>
      <c r="B820" s="84" t="s">
        <v>7186</v>
      </c>
      <c r="C820" s="84" t="s">
        <v>7192</v>
      </c>
    </row>
    <row r="821" spans="1:3" x14ac:dyDescent="0.35">
      <c r="A821" s="84" t="s">
        <v>6705</v>
      </c>
      <c r="B821" s="84" t="s">
        <v>7167</v>
      </c>
      <c r="C821" s="84" t="s">
        <v>7192</v>
      </c>
    </row>
    <row r="822" spans="1:3" x14ac:dyDescent="0.35">
      <c r="A822" s="84" t="s">
        <v>6706</v>
      </c>
      <c r="B822" s="84" t="s">
        <v>7167</v>
      </c>
      <c r="C822" s="84" t="s">
        <v>7192</v>
      </c>
    </row>
    <row r="823" spans="1:3" x14ac:dyDescent="0.35">
      <c r="A823" s="84" t="s">
        <v>6707</v>
      </c>
      <c r="B823" s="84" t="s">
        <v>7167</v>
      </c>
      <c r="C823" s="84" t="s">
        <v>7192</v>
      </c>
    </row>
    <row r="824" spans="1:3" x14ac:dyDescent="0.35">
      <c r="A824" s="84" t="s">
        <v>6708</v>
      </c>
      <c r="B824" s="84" t="s">
        <v>7167</v>
      </c>
      <c r="C824" s="84" t="s">
        <v>7192</v>
      </c>
    </row>
    <row r="825" spans="1:3" x14ac:dyDescent="0.35">
      <c r="A825" s="84" t="s">
        <v>6709</v>
      </c>
      <c r="B825" s="84" t="s">
        <v>7167</v>
      </c>
      <c r="C825" s="84" t="s">
        <v>7192</v>
      </c>
    </row>
    <row r="826" spans="1:3" x14ac:dyDescent="0.35">
      <c r="A826" s="84" t="s">
        <v>6710</v>
      </c>
      <c r="B826" s="84" t="s">
        <v>7167</v>
      </c>
      <c r="C826" s="84" t="s">
        <v>7192</v>
      </c>
    </row>
    <row r="827" spans="1:3" x14ac:dyDescent="0.35">
      <c r="A827" s="84" t="s">
        <v>6711</v>
      </c>
      <c r="B827" s="84" t="s">
        <v>7167</v>
      </c>
      <c r="C827" s="84" t="s">
        <v>7192</v>
      </c>
    </row>
    <row r="828" spans="1:3" x14ac:dyDescent="0.35">
      <c r="A828" s="84" t="s">
        <v>6712</v>
      </c>
      <c r="B828" s="84" t="s">
        <v>7167</v>
      </c>
      <c r="C828" s="84" t="s">
        <v>7192</v>
      </c>
    </row>
    <row r="829" spans="1:3" x14ac:dyDescent="0.35">
      <c r="A829" s="84" t="s">
        <v>6713</v>
      </c>
      <c r="B829" s="84" t="s">
        <v>7167</v>
      </c>
      <c r="C829" s="84" t="s">
        <v>7192</v>
      </c>
    </row>
    <row r="830" spans="1:3" x14ac:dyDescent="0.35">
      <c r="A830" s="84" t="s">
        <v>6714</v>
      </c>
      <c r="B830" s="84" t="s">
        <v>7167</v>
      </c>
      <c r="C830" s="84" t="s">
        <v>7192</v>
      </c>
    </row>
    <row r="831" spans="1:3" x14ac:dyDescent="0.35">
      <c r="A831" s="84" t="s">
        <v>6715</v>
      </c>
      <c r="B831" s="84" t="s">
        <v>7167</v>
      </c>
      <c r="C831" s="84" t="s">
        <v>7192</v>
      </c>
    </row>
    <row r="832" spans="1:3" x14ac:dyDescent="0.35">
      <c r="A832" s="84" t="s">
        <v>6716</v>
      </c>
      <c r="B832" s="84" t="s">
        <v>7167</v>
      </c>
      <c r="C832" s="84" t="s">
        <v>7192</v>
      </c>
    </row>
    <row r="833" spans="1:3" x14ac:dyDescent="0.35">
      <c r="A833" s="84" t="s">
        <v>6717</v>
      </c>
      <c r="B833" s="84" t="s">
        <v>7167</v>
      </c>
      <c r="C833" s="84" t="s">
        <v>7192</v>
      </c>
    </row>
    <row r="834" spans="1:3" x14ac:dyDescent="0.35">
      <c r="A834" s="84" t="s">
        <v>6718</v>
      </c>
      <c r="B834" s="84" t="s">
        <v>7167</v>
      </c>
      <c r="C834" s="84" t="s">
        <v>7192</v>
      </c>
    </row>
    <row r="835" spans="1:3" x14ac:dyDescent="0.35">
      <c r="A835" s="84" t="s">
        <v>6719</v>
      </c>
      <c r="B835" s="84" t="s">
        <v>7167</v>
      </c>
      <c r="C835" s="84" t="s">
        <v>7192</v>
      </c>
    </row>
    <row r="836" spans="1:3" x14ac:dyDescent="0.35">
      <c r="A836" s="84" t="s">
        <v>6720</v>
      </c>
      <c r="B836" s="84" t="s">
        <v>7167</v>
      </c>
      <c r="C836" s="84" t="s">
        <v>7192</v>
      </c>
    </row>
    <row r="837" spans="1:3" x14ac:dyDescent="0.35">
      <c r="A837" s="84" t="s">
        <v>6721</v>
      </c>
      <c r="B837" s="84" t="s">
        <v>7167</v>
      </c>
      <c r="C837" s="84" t="s">
        <v>7192</v>
      </c>
    </row>
    <row r="838" spans="1:3" x14ac:dyDescent="0.35">
      <c r="A838" s="84" t="s">
        <v>6722</v>
      </c>
      <c r="B838" s="84" t="s">
        <v>7167</v>
      </c>
      <c r="C838" s="84" t="s">
        <v>7192</v>
      </c>
    </row>
    <row r="839" spans="1:3" x14ac:dyDescent="0.35">
      <c r="A839" s="84" t="s">
        <v>6723</v>
      </c>
      <c r="B839" s="84" t="s">
        <v>7187</v>
      </c>
      <c r="C839" s="84" t="s">
        <v>7192</v>
      </c>
    </row>
    <row r="840" spans="1:3" x14ac:dyDescent="0.35">
      <c r="A840" s="84" t="s">
        <v>6724</v>
      </c>
      <c r="B840" s="84" t="s">
        <v>7186</v>
      </c>
      <c r="C840" s="84" t="s">
        <v>7192</v>
      </c>
    </row>
    <row r="841" spans="1:3" x14ac:dyDescent="0.35">
      <c r="A841" s="84" t="s">
        <v>6725</v>
      </c>
      <c r="B841" s="84" t="s">
        <v>7186</v>
      </c>
      <c r="C841" s="84" t="s">
        <v>7192</v>
      </c>
    </row>
    <row r="842" spans="1:3" x14ac:dyDescent="0.35">
      <c r="A842" s="84" t="s">
        <v>6726</v>
      </c>
      <c r="B842" s="84" t="s">
        <v>7167</v>
      </c>
      <c r="C842" s="84" t="s">
        <v>7192</v>
      </c>
    </row>
    <row r="843" spans="1:3" x14ac:dyDescent="0.35">
      <c r="A843" s="84" t="s">
        <v>6727</v>
      </c>
      <c r="B843" s="84"/>
      <c r="C843" s="84"/>
    </row>
    <row r="844" spans="1:3" x14ac:dyDescent="0.35">
      <c r="A844" s="84" t="s">
        <v>6728</v>
      </c>
      <c r="B844" s="84"/>
      <c r="C844" s="84"/>
    </row>
    <row r="845" spans="1:3" x14ac:dyDescent="0.35">
      <c r="A845" s="84" t="s">
        <v>6729</v>
      </c>
      <c r="B845" s="84"/>
      <c r="C845" s="84"/>
    </row>
    <row r="846" spans="1:3" x14ac:dyDescent="0.35">
      <c r="A846" s="84" t="s">
        <v>6730</v>
      </c>
      <c r="B846" s="84"/>
      <c r="C846" s="84"/>
    </row>
    <row r="847" spans="1:3" x14ac:dyDescent="0.35">
      <c r="A847" s="84" t="s">
        <v>6731</v>
      </c>
      <c r="B847" s="84"/>
      <c r="C847" s="84"/>
    </row>
    <row r="848" spans="1:3" x14ac:dyDescent="0.35">
      <c r="A848" s="84" t="s">
        <v>6732</v>
      </c>
      <c r="B848" s="84"/>
      <c r="C848" s="84"/>
    </row>
    <row r="849" spans="1:3" x14ac:dyDescent="0.35">
      <c r="A849" s="84" t="s">
        <v>6733</v>
      </c>
      <c r="B849" s="84"/>
      <c r="C849" s="84"/>
    </row>
    <row r="850" spans="1:3" x14ac:dyDescent="0.35">
      <c r="A850" s="84" t="s">
        <v>6734</v>
      </c>
      <c r="B850" s="84"/>
      <c r="C850" s="84"/>
    </row>
    <row r="851" spans="1:3" x14ac:dyDescent="0.35">
      <c r="A851" s="84" t="s">
        <v>6735</v>
      </c>
      <c r="B851" s="84"/>
      <c r="C851" s="84"/>
    </row>
    <row r="852" spans="1:3" x14ac:dyDescent="0.35">
      <c r="A852" s="84" t="s">
        <v>6736</v>
      </c>
      <c r="B852" s="84"/>
      <c r="C852" s="84"/>
    </row>
    <row r="853" spans="1:3" x14ac:dyDescent="0.35">
      <c r="A853" s="84" t="s">
        <v>6737</v>
      </c>
      <c r="B853" s="84"/>
      <c r="C853" s="84"/>
    </row>
    <row r="854" spans="1:3" x14ac:dyDescent="0.35">
      <c r="A854" s="84" t="s">
        <v>6738</v>
      </c>
      <c r="B854" s="84"/>
      <c r="C854" s="84"/>
    </row>
    <row r="855" spans="1:3" x14ac:dyDescent="0.35">
      <c r="A855" s="84" t="s">
        <v>6739</v>
      </c>
      <c r="B855" s="84" t="s">
        <v>7186</v>
      </c>
      <c r="C855" s="84" t="s">
        <v>7192</v>
      </c>
    </row>
    <row r="856" spans="1:3" x14ac:dyDescent="0.35">
      <c r="A856" s="84" t="s">
        <v>6740</v>
      </c>
      <c r="B856" s="84" t="s">
        <v>7186</v>
      </c>
      <c r="C856" s="84" t="s">
        <v>7192</v>
      </c>
    </row>
    <row r="857" spans="1:3" x14ac:dyDescent="0.35">
      <c r="A857" s="84" t="s">
        <v>6741</v>
      </c>
      <c r="B857" s="84" t="s">
        <v>7186</v>
      </c>
      <c r="C857" s="84" t="s">
        <v>7192</v>
      </c>
    </row>
    <row r="858" spans="1:3" x14ac:dyDescent="0.35">
      <c r="A858" s="84" t="s">
        <v>6742</v>
      </c>
      <c r="B858" s="84" t="s">
        <v>7186</v>
      </c>
      <c r="C858" s="84" t="s">
        <v>7192</v>
      </c>
    </row>
    <row r="859" spans="1:3" x14ac:dyDescent="0.35">
      <c r="A859" s="84" t="s">
        <v>6743</v>
      </c>
      <c r="B859" s="84" t="s">
        <v>7186</v>
      </c>
      <c r="C859" s="84" t="s">
        <v>7192</v>
      </c>
    </row>
    <row r="860" spans="1:3" x14ac:dyDescent="0.35">
      <c r="A860" s="84" t="s">
        <v>6744</v>
      </c>
      <c r="B860" s="84" t="s">
        <v>7186</v>
      </c>
      <c r="C860" s="84" t="s">
        <v>7192</v>
      </c>
    </row>
    <row r="861" spans="1:3" x14ac:dyDescent="0.35">
      <c r="A861" s="84" t="s">
        <v>6745</v>
      </c>
      <c r="B861" s="84" t="s">
        <v>7186</v>
      </c>
      <c r="C861" s="84" t="s">
        <v>7192</v>
      </c>
    </row>
    <row r="862" spans="1:3" x14ac:dyDescent="0.35">
      <c r="A862" s="84" t="s">
        <v>6746</v>
      </c>
      <c r="B862" s="84" t="s">
        <v>7186</v>
      </c>
      <c r="C862" s="84" t="s">
        <v>7192</v>
      </c>
    </row>
    <row r="863" spans="1:3" x14ac:dyDescent="0.35">
      <c r="A863" s="84" t="s">
        <v>6747</v>
      </c>
      <c r="B863" s="84" t="s">
        <v>7186</v>
      </c>
      <c r="C863" s="84" t="s">
        <v>7192</v>
      </c>
    </row>
    <row r="864" spans="1:3" x14ac:dyDescent="0.35">
      <c r="A864" s="84" t="s">
        <v>6748</v>
      </c>
      <c r="B864" s="84" t="s">
        <v>7186</v>
      </c>
      <c r="C864" s="84" t="s">
        <v>7192</v>
      </c>
    </row>
    <row r="865" spans="1:3" x14ac:dyDescent="0.35">
      <c r="A865" s="84" t="s">
        <v>6749</v>
      </c>
      <c r="B865" s="84" t="s">
        <v>7186</v>
      </c>
      <c r="C865" s="84" t="s">
        <v>7192</v>
      </c>
    </row>
    <row r="866" spans="1:3" x14ac:dyDescent="0.35">
      <c r="A866" s="84" t="s">
        <v>6750</v>
      </c>
      <c r="B866" s="84" t="s">
        <v>7186</v>
      </c>
      <c r="C866" s="84" t="s">
        <v>7192</v>
      </c>
    </row>
    <row r="867" spans="1:3" x14ac:dyDescent="0.35">
      <c r="A867" s="84" t="s">
        <v>6751</v>
      </c>
      <c r="B867" s="84" t="s">
        <v>7186</v>
      </c>
      <c r="C867" s="84" t="s">
        <v>7192</v>
      </c>
    </row>
    <row r="868" spans="1:3" x14ac:dyDescent="0.35">
      <c r="A868" s="84" t="s">
        <v>6752</v>
      </c>
      <c r="B868" s="84" t="s">
        <v>7186</v>
      </c>
      <c r="C868" s="84" t="s">
        <v>7192</v>
      </c>
    </row>
    <row r="869" spans="1:3" x14ac:dyDescent="0.35">
      <c r="A869" s="84" t="s">
        <v>6753</v>
      </c>
      <c r="B869" s="84" t="s">
        <v>7186</v>
      </c>
      <c r="C869" s="84" t="s">
        <v>7192</v>
      </c>
    </row>
    <row r="870" spans="1:3" x14ac:dyDescent="0.35">
      <c r="A870" s="84" t="s">
        <v>6754</v>
      </c>
      <c r="B870" s="84" t="s">
        <v>7186</v>
      </c>
      <c r="C870" s="84" t="s">
        <v>7192</v>
      </c>
    </row>
    <row r="871" spans="1:3" x14ac:dyDescent="0.35">
      <c r="A871" s="84" t="s">
        <v>6755</v>
      </c>
      <c r="B871" s="84" t="s">
        <v>7186</v>
      </c>
      <c r="C871" s="84" t="s">
        <v>7192</v>
      </c>
    </row>
    <row r="872" spans="1:3" x14ac:dyDescent="0.35">
      <c r="A872" s="84" t="s">
        <v>6756</v>
      </c>
      <c r="B872" s="84" t="s">
        <v>7167</v>
      </c>
      <c r="C872" s="84" t="s">
        <v>7192</v>
      </c>
    </row>
    <row r="873" spans="1:3" x14ac:dyDescent="0.35">
      <c r="A873" s="84" t="s">
        <v>6757</v>
      </c>
      <c r="B873" s="84" t="s">
        <v>7167</v>
      </c>
      <c r="C873" s="84" t="s">
        <v>7192</v>
      </c>
    </row>
    <row r="874" spans="1:3" x14ac:dyDescent="0.35">
      <c r="A874" s="84" t="s">
        <v>6758</v>
      </c>
      <c r="B874" s="84" t="s">
        <v>7167</v>
      </c>
      <c r="C874" s="84" t="s">
        <v>7192</v>
      </c>
    </row>
    <row r="875" spans="1:3" x14ac:dyDescent="0.35">
      <c r="A875" s="84" t="s">
        <v>6759</v>
      </c>
      <c r="B875" s="84" t="s">
        <v>7167</v>
      </c>
      <c r="C875" s="84" t="s">
        <v>7192</v>
      </c>
    </row>
    <row r="876" spans="1:3" x14ac:dyDescent="0.35">
      <c r="A876" s="84" t="s">
        <v>6760</v>
      </c>
      <c r="B876" s="84" t="s">
        <v>7167</v>
      </c>
      <c r="C876" s="84" t="s">
        <v>7192</v>
      </c>
    </row>
    <row r="877" spans="1:3" x14ac:dyDescent="0.35">
      <c r="A877" s="84" t="s">
        <v>6761</v>
      </c>
      <c r="B877" s="84" t="s">
        <v>7167</v>
      </c>
      <c r="C877" s="84" t="s">
        <v>7192</v>
      </c>
    </row>
    <row r="878" spans="1:3" x14ac:dyDescent="0.35">
      <c r="A878" s="84" t="s">
        <v>6762</v>
      </c>
      <c r="B878" s="84" t="s">
        <v>7167</v>
      </c>
      <c r="C878" s="84" t="s">
        <v>7192</v>
      </c>
    </row>
    <row r="879" spans="1:3" x14ac:dyDescent="0.35">
      <c r="A879" s="84" t="s">
        <v>6763</v>
      </c>
      <c r="B879" s="84" t="s">
        <v>7167</v>
      </c>
      <c r="C879" s="84" t="s">
        <v>7192</v>
      </c>
    </row>
    <row r="880" spans="1:3" x14ac:dyDescent="0.35">
      <c r="A880" s="84" t="s">
        <v>6764</v>
      </c>
      <c r="B880" s="84" t="s">
        <v>7167</v>
      </c>
      <c r="C880" s="84" t="s">
        <v>7192</v>
      </c>
    </row>
    <row r="881" spans="1:3" x14ac:dyDescent="0.35">
      <c r="A881" s="84" t="s">
        <v>6765</v>
      </c>
      <c r="B881" s="84" t="s">
        <v>7167</v>
      </c>
      <c r="C881" s="84" t="s">
        <v>7192</v>
      </c>
    </row>
    <row r="882" spans="1:3" x14ac:dyDescent="0.35">
      <c r="A882" s="84" t="s">
        <v>6766</v>
      </c>
      <c r="B882" s="84" t="s">
        <v>7167</v>
      </c>
      <c r="C882" s="84" t="s">
        <v>7192</v>
      </c>
    </row>
    <row r="883" spans="1:3" x14ac:dyDescent="0.35">
      <c r="A883" s="84" t="s">
        <v>6767</v>
      </c>
      <c r="B883" s="84" t="s">
        <v>7167</v>
      </c>
      <c r="C883" s="84" t="s">
        <v>7192</v>
      </c>
    </row>
    <row r="884" spans="1:3" x14ac:dyDescent="0.35">
      <c r="A884" s="84" t="s">
        <v>6768</v>
      </c>
      <c r="B884" s="84" t="s">
        <v>7186</v>
      </c>
      <c r="C884" s="84" t="s">
        <v>7192</v>
      </c>
    </row>
    <row r="885" spans="1:3" x14ac:dyDescent="0.35">
      <c r="A885" s="84" t="s">
        <v>6769</v>
      </c>
      <c r="B885" s="84" t="s">
        <v>7186</v>
      </c>
      <c r="C885" s="84" t="s">
        <v>7192</v>
      </c>
    </row>
    <row r="886" spans="1:3" x14ac:dyDescent="0.35">
      <c r="A886" s="84" t="s">
        <v>6770</v>
      </c>
      <c r="B886" s="84" t="s">
        <v>7186</v>
      </c>
      <c r="C886" s="84" t="s">
        <v>7192</v>
      </c>
    </row>
    <row r="887" spans="1:3" x14ac:dyDescent="0.35">
      <c r="A887" s="84" t="s">
        <v>6771</v>
      </c>
      <c r="B887" s="84" t="s">
        <v>7186</v>
      </c>
      <c r="C887" s="84" t="s">
        <v>7192</v>
      </c>
    </row>
    <row r="888" spans="1:3" x14ac:dyDescent="0.35">
      <c r="A888" s="84" t="s">
        <v>6772</v>
      </c>
      <c r="B888" s="84" t="s">
        <v>7186</v>
      </c>
      <c r="C888" s="84" t="s">
        <v>7192</v>
      </c>
    </row>
    <row r="889" spans="1:3" x14ac:dyDescent="0.35">
      <c r="A889" s="84" t="s">
        <v>6773</v>
      </c>
      <c r="B889" s="84" t="s">
        <v>7186</v>
      </c>
      <c r="C889" s="84" t="s">
        <v>7192</v>
      </c>
    </row>
    <row r="890" spans="1:3" x14ac:dyDescent="0.35">
      <c r="A890" s="84" t="s">
        <v>6774</v>
      </c>
      <c r="B890" s="84" t="s">
        <v>7186</v>
      </c>
      <c r="C890" s="84" t="s">
        <v>7192</v>
      </c>
    </row>
    <row r="891" spans="1:3" x14ac:dyDescent="0.35">
      <c r="A891" s="84" t="s">
        <v>6775</v>
      </c>
      <c r="B891" s="84" t="s">
        <v>7186</v>
      </c>
      <c r="C891" s="84" t="s">
        <v>7192</v>
      </c>
    </row>
    <row r="892" spans="1:3" x14ac:dyDescent="0.35">
      <c r="A892" s="84" t="s">
        <v>6776</v>
      </c>
      <c r="B892" s="84" t="s">
        <v>7186</v>
      </c>
      <c r="C892" s="84" t="s">
        <v>7192</v>
      </c>
    </row>
    <row r="893" spans="1:3" x14ac:dyDescent="0.35">
      <c r="A893" s="84" t="s">
        <v>6777</v>
      </c>
      <c r="B893" s="84" t="s">
        <v>7186</v>
      </c>
      <c r="C893" s="84" t="s">
        <v>7192</v>
      </c>
    </row>
    <row r="894" spans="1:3" x14ac:dyDescent="0.35">
      <c r="A894" s="84" t="s">
        <v>6778</v>
      </c>
      <c r="B894" s="84" t="s">
        <v>7186</v>
      </c>
      <c r="C894" s="84" t="s">
        <v>7192</v>
      </c>
    </row>
    <row r="895" spans="1:3" x14ac:dyDescent="0.35">
      <c r="A895" s="84" t="s">
        <v>6779</v>
      </c>
      <c r="B895" s="84" t="s">
        <v>7186</v>
      </c>
      <c r="C895" s="84" t="s">
        <v>7192</v>
      </c>
    </row>
    <row r="896" spans="1:3" x14ac:dyDescent="0.35">
      <c r="A896" s="84" t="s">
        <v>6780</v>
      </c>
      <c r="B896" s="84" t="s">
        <v>7186</v>
      </c>
      <c r="C896" s="84" t="s">
        <v>7192</v>
      </c>
    </row>
    <row r="897" spans="1:3" x14ac:dyDescent="0.35">
      <c r="A897" s="84" t="s">
        <v>6781</v>
      </c>
      <c r="B897" s="84" t="s">
        <v>7186</v>
      </c>
      <c r="C897" s="84" t="s">
        <v>7192</v>
      </c>
    </row>
    <row r="898" spans="1:3" x14ac:dyDescent="0.35">
      <c r="A898" s="84" t="s">
        <v>6782</v>
      </c>
      <c r="B898" s="84" t="s">
        <v>7186</v>
      </c>
      <c r="C898" s="84" t="s">
        <v>7192</v>
      </c>
    </row>
    <row r="899" spans="1:3" x14ac:dyDescent="0.35">
      <c r="A899" s="84" t="s">
        <v>6783</v>
      </c>
      <c r="B899" s="84" t="s">
        <v>7186</v>
      </c>
      <c r="C899" s="84" t="s">
        <v>7192</v>
      </c>
    </row>
    <row r="900" spans="1:3" x14ac:dyDescent="0.35">
      <c r="A900" s="84" t="s">
        <v>6784</v>
      </c>
      <c r="B900" s="84" t="s">
        <v>7186</v>
      </c>
      <c r="C900" s="84" t="s">
        <v>7192</v>
      </c>
    </row>
    <row r="901" spans="1:3" x14ac:dyDescent="0.35">
      <c r="A901" s="84" t="s">
        <v>6785</v>
      </c>
      <c r="B901" s="84" t="s">
        <v>7186</v>
      </c>
      <c r="C901" s="84" t="s">
        <v>7192</v>
      </c>
    </row>
    <row r="902" spans="1:3" x14ac:dyDescent="0.35">
      <c r="A902" s="84" t="s">
        <v>6786</v>
      </c>
      <c r="B902" s="84" t="s">
        <v>7186</v>
      </c>
      <c r="C902" s="84" t="s">
        <v>7192</v>
      </c>
    </row>
    <row r="903" spans="1:3" x14ac:dyDescent="0.35">
      <c r="A903" s="84" t="s">
        <v>6787</v>
      </c>
      <c r="B903" s="84" t="s">
        <v>7186</v>
      </c>
      <c r="C903" s="84" t="s">
        <v>7192</v>
      </c>
    </row>
    <row r="904" spans="1:3" x14ac:dyDescent="0.35">
      <c r="A904" s="84" t="s">
        <v>6788</v>
      </c>
      <c r="B904" s="84" t="s">
        <v>7186</v>
      </c>
      <c r="C904" s="84" t="s">
        <v>7192</v>
      </c>
    </row>
    <row r="905" spans="1:3" x14ac:dyDescent="0.35">
      <c r="A905" s="84" t="s">
        <v>6789</v>
      </c>
      <c r="B905" s="84" t="s">
        <v>7186</v>
      </c>
      <c r="C905" s="84" t="s">
        <v>7192</v>
      </c>
    </row>
    <row r="906" spans="1:3" x14ac:dyDescent="0.35">
      <c r="A906" s="84" t="s">
        <v>6790</v>
      </c>
      <c r="B906" s="84" t="s">
        <v>7186</v>
      </c>
      <c r="C906" s="84" t="s">
        <v>7192</v>
      </c>
    </row>
    <row r="907" spans="1:3" x14ac:dyDescent="0.35">
      <c r="A907" s="84" t="s">
        <v>6791</v>
      </c>
      <c r="B907" s="84" t="s">
        <v>7186</v>
      </c>
      <c r="C907" s="84" t="s">
        <v>7192</v>
      </c>
    </row>
    <row r="908" spans="1:3" x14ac:dyDescent="0.35">
      <c r="A908" s="84" t="s">
        <v>6792</v>
      </c>
      <c r="B908" s="84" t="s">
        <v>7186</v>
      </c>
      <c r="C908" s="84" t="s">
        <v>7192</v>
      </c>
    </row>
    <row r="909" spans="1:3" x14ac:dyDescent="0.35">
      <c r="A909" s="84" t="s">
        <v>6793</v>
      </c>
      <c r="B909" s="84" t="s">
        <v>7186</v>
      </c>
      <c r="C909" s="84" t="s">
        <v>7192</v>
      </c>
    </row>
    <row r="910" spans="1:3" x14ac:dyDescent="0.35">
      <c r="A910" s="84" t="s">
        <v>6794</v>
      </c>
      <c r="B910" s="84" t="s">
        <v>7186</v>
      </c>
      <c r="C910" s="84" t="s">
        <v>7192</v>
      </c>
    </row>
    <row r="911" spans="1:3" x14ac:dyDescent="0.35">
      <c r="A911" s="84" t="s">
        <v>6795</v>
      </c>
      <c r="B911" s="84" t="s">
        <v>7186</v>
      </c>
      <c r="C911" s="84" t="s">
        <v>7192</v>
      </c>
    </row>
    <row r="912" spans="1:3" x14ac:dyDescent="0.35">
      <c r="A912" s="84" t="s">
        <v>6796</v>
      </c>
      <c r="B912" s="84" t="s">
        <v>7186</v>
      </c>
      <c r="C912" s="84" t="s">
        <v>7192</v>
      </c>
    </row>
    <row r="913" spans="1:3" x14ac:dyDescent="0.35">
      <c r="A913" s="84" t="s">
        <v>6797</v>
      </c>
      <c r="B913" s="84" t="s">
        <v>7186</v>
      </c>
      <c r="C913" s="84" t="s">
        <v>7192</v>
      </c>
    </row>
    <row r="914" spans="1:3" x14ac:dyDescent="0.35">
      <c r="A914" s="84" t="s">
        <v>6798</v>
      </c>
      <c r="B914" s="84" t="s">
        <v>7186</v>
      </c>
      <c r="C914" s="84" t="s">
        <v>7192</v>
      </c>
    </row>
    <row r="915" spans="1:3" x14ac:dyDescent="0.35">
      <c r="A915" s="84" t="s">
        <v>6799</v>
      </c>
      <c r="B915" s="84" t="s">
        <v>7186</v>
      </c>
      <c r="C915" s="84" t="s">
        <v>7192</v>
      </c>
    </row>
    <row r="916" spans="1:3" x14ac:dyDescent="0.35">
      <c r="A916" s="84" t="s">
        <v>6800</v>
      </c>
      <c r="B916" s="84" t="s">
        <v>7186</v>
      </c>
      <c r="C916" s="84" t="s">
        <v>7192</v>
      </c>
    </row>
    <row r="917" spans="1:3" x14ac:dyDescent="0.35">
      <c r="A917" s="84" t="s">
        <v>6801</v>
      </c>
      <c r="B917" s="84" t="s">
        <v>7186</v>
      </c>
      <c r="C917" s="84" t="s">
        <v>7192</v>
      </c>
    </row>
    <row r="918" spans="1:3" x14ac:dyDescent="0.35">
      <c r="A918" s="84" t="s">
        <v>6802</v>
      </c>
      <c r="B918" s="84" t="s">
        <v>7167</v>
      </c>
      <c r="C918" s="84" t="s">
        <v>7192</v>
      </c>
    </row>
    <row r="919" spans="1:3" x14ac:dyDescent="0.35">
      <c r="A919" s="84" t="s">
        <v>6803</v>
      </c>
      <c r="B919" s="84" t="s">
        <v>7167</v>
      </c>
      <c r="C919" s="84" t="s">
        <v>7192</v>
      </c>
    </row>
    <row r="920" spans="1:3" x14ac:dyDescent="0.35">
      <c r="A920" s="84" t="s">
        <v>6804</v>
      </c>
      <c r="B920" s="84" t="s">
        <v>7167</v>
      </c>
      <c r="C920" s="84" t="s">
        <v>7192</v>
      </c>
    </row>
    <row r="921" spans="1:3" x14ac:dyDescent="0.35">
      <c r="A921" s="84" t="s">
        <v>6805</v>
      </c>
      <c r="B921" s="84" t="s">
        <v>7167</v>
      </c>
      <c r="C921" s="84" t="s">
        <v>7192</v>
      </c>
    </row>
    <row r="922" spans="1:3" x14ac:dyDescent="0.35">
      <c r="A922" s="84" t="s">
        <v>6806</v>
      </c>
      <c r="B922" s="84" t="s">
        <v>7167</v>
      </c>
      <c r="C922" s="84" t="s">
        <v>7192</v>
      </c>
    </row>
    <row r="923" spans="1:3" x14ac:dyDescent="0.35">
      <c r="A923" s="84" t="s">
        <v>6807</v>
      </c>
      <c r="B923" s="84" t="s">
        <v>7167</v>
      </c>
      <c r="C923" s="84" t="s">
        <v>7192</v>
      </c>
    </row>
    <row r="924" spans="1:3" x14ac:dyDescent="0.35">
      <c r="A924" s="84" t="s">
        <v>6808</v>
      </c>
      <c r="B924" s="84" t="s">
        <v>7167</v>
      </c>
      <c r="C924" s="84" t="s">
        <v>7192</v>
      </c>
    </row>
    <row r="925" spans="1:3" x14ac:dyDescent="0.35">
      <c r="A925" s="84" t="s">
        <v>6809</v>
      </c>
      <c r="B925" s="84" t="s">
        <v>7167</v>
      </c>
      <c r="C925" s="84" t="s">
        <v>7192</v>
      </c>
    </row>
    <row r="926" spans="1:3" x14ac:dyDescent="0.35">
      <c r="A926" s="84" t="s">
        <v>6810</v>
      </c>
      <c r="B926" s="84" t="s">
        <v>7167</v>
      </c>
      <c r="C926" s="84" t="s">
        <v>7192</v>
      </c>
    </row>
    <row r="927" spans="1:3" x14ac:dyDescent="0.35">
      <c r="A927" s="84" t="s">
        <v>6811</v>
      </c>
      <c r="B927" s="84" t="s">
        <v>7167</v>
      </c>
      <c r="C927" s="84" t="s">
        <v>7192</v>
      </c>
    </row>
    <row r="928" spans="1:3" x14ac:dyDescent="0.35">
      <c r="A928" s="84" t="s">
        <v>6812</v>
      </c>
      <c r="B928" s="84" t="s">
        <v>7167</v>
      </c>
      <c r="C928" s="84" t="s">
        <v>7192</v>
      </c>
    </row>
    <row r="929" spans="1:3" x14ac:dyDescent="0.35">
      <c r="A929" s="84" t="s">
        <v>6813</v>
      </c>
      <c r="B929" s="84" t="s">
        <v>7167</v>
      </c>
      <c r="C929" s="84" t="s">
        <v>7192</v>
      </c>
    </row>
    <row r="930" spans="1:3" x14ac:dyDescent="0.35">
      <c r="A930" s="84" t="s">
        <v>6814</v>
      </c>
      <c r="B930" s="84" t="s">
        <v>7167</v>
      </c>
      <c r="C930" s="84" t="s">
        <v>7192</v>
      </c>
    </row>
    <row r="931" spans="1:3" x14ac:dyDescent="0.35">
      <c r="A931" s="84" t="s">
        <v>6815</v>
      </c>
      <c r="B931" s="84" t="s">
        <v>7167</v>
      </c>
      <c r="C931" s="84" t="s">
        <v>7192</v>
      </c>
    </row>
    <row r="932" spans="1:3" x14ac:dyDescent="0.35">
      <c r="A932" s="84" t="s">
        <v>6816</v>
      </c>
      <c r="B932" s="84" t="s">
        <v>7167</v>
      </c>
      <c r="C932" s="84" t="s">
        <v>7192</v>
      </c>
    </row>
    <row r="933" spans="1:3" x14ac:dyDescent="0.35">
      <c r="A933" s="84" t="s">
        <v>6817</v>
      </c>
      <c r="B933" s="84" t="s">
        <v>7167</v>
      </c>
      <c r="C933" s="84" t="s">
        <v>7192</v>
      </c>
    </row>
    <row r="934" spans="1:3" x14ac:dyDescent="0.35">
      <c r="A934" s="84" t="s">
        <v>6818</v>
      </c>
      <c r="B934" s="84" t="s">
        <v>7167</v>
      </c>
      <c r="C934" s="84" t="s">
        <v>7192</v>
      </c>
    </row>
    <row r="935" spans="1:3" x14ac:dyDescent="0.35">
      <c r="A935" s="84" t="s">
        <v>6819</v>
      </c>
      <c r="B935" s="84" t="s">
        <v>7167</v>
      </c>
      <c r="C935" s="84" t="s">
        <v>7192</v>
      </c>
    </row>
    <row r="936" spans="1:3" x14ac:dyDescent="0.35">
      <c r="A936" s="84" t="s">
        <v>6820</v>
      </c>
      <c r="B936" s="84" t="s">
        <v>7167</v>
      </c>
      <c r="C936" s="84" t="s">
        <v>7192</v>
      </c>
    </row>
    <row r="937" spans="1:3" x14ac:dyDescent="0.35">
      <c r="A937" s="84" t="s">
        <v>6821</v>
      </c>
      <c r="B937" s="84" t="s">
        <v>7167</v>
      </c>
      <c r="C937" s="84" t="s">
        <v>7192</v>
      </c>
    </row>
    <row r="938" spans="1:3" x14ac:dyDescent="0.35">
      <c r="A938" s="84" t="s">
        <v>6822</v>
      </c>
      <c r="B938" s="84" t="s">
        <v>7167</v>
      </c>
      <c r="C938" s="84" t="s">
        <v>7192</v>
      </c>
    </row>
    <row r="939" spans="1:3" x14ac:dyDescent="0.35">
      <c r="A939" s="84" t="s">
        <v>6823</v>
      </c>
      <c r="B939" s="84" t="s">
        <v>7167</v>
      </c>
      <c r="C939" s="84" t="s">
        <v>7192</v>
      </c>
    </row>
    <row r="940" spans="1:3" x14ac:dyDescent="0.35">
      <c r="A940" s="84" t="s">
        <v>6824</v>
      </c>
      <c r="B940" s="84" t="s">
        <v>7167</v>
      </c>
      <c r="C940" s="84" t="s">
        <v>7192</v>
      </c>
    </row>
    <row r="941" spans="1:3" x14ac:dyDescent="0.35">
      <c r="A941" s="84" t="s">
        <v>6825</v>
      </c>
      <c r="B941" s="84" t="s">
        <v>7167</v>
      </c>
      <c r="C941" s="84" t="s">
        <v>7192</v>
      </c>
    </row>
    <row r="942" spans="1:3" x14ac:dyDescent="0.35">
      <c r="A942" s="84" t="s">
        <v>6826</v>
      </c>
      <c r="B942" s="84" t="s">
        <v>7186</v>
      </c>
      <c r="C942" s="84" t="s">
        <v>7192</v>
      </c>
    </row>
    <row r="943" spans="1:3" x14ac:dyDescent="0.35">
      <c r="A943" s="84" t="s">
        <v>6827</v>
      </c>
      <c r="B943" s="84" t="s">
        <v>7186</v>
      </c>
      <c r="C943" s="84" t="s">
        <v>7192</v>
      </c>
    </row>
    <row r="944" spans="1:3" x14ac:dyDescent="0.35">
      <c r="A944" s="84" t="s">
        <v>6828</v>
      </c>
      <c r="B944" s="84" t="s">
        <v>7186</v>
      </c>
      <c r="C944" s="84" t="s">
        <v>7192</v>
      </c>
    </row>
    <row r="945" spans="1:3" x14ac:dyDescent="0.35">
      <c r="A945" s="84" t="s">
        <v>6829</v>
      </c>
      <c r="B945" s="84" t="s">
        <v>7186</v>
      </c>
      <c r="C945" s="84" t="s">
        <v>7192</v>
      </c>
    </row>
    <row r="946" spans="1:3" x14ac:dyDescent="0.35">
      <c r="A946" s="84" t="s">
        <v>6830</v>
      </c>
      <c r="B946" s="84" t="s">
        <v>7186</v>
      </c>
      <c r="C946" s="84" t="s">
        <v>7192</v>
      </c>
    </row>
    <row r="947" spans="1:3" x14ac:dyDescent="0.35">
      <c r="A947" s="84" t="s">
        <v>6831</v>
      </c>
      <c r="B947" s="84" t="s">
        <v>7186</v>
      </c>
      <c r="C947" s="84" t="s">
        <v>7192</v>
      </c>
    </row>
    <row r="948" spans="1:3" x14ac:dyDescent="0.35">
      <c r="A948" s="84" t="s">
        <v>6832</v>
      </c>
      <c r="B948" s="84" t="s">
        <v>7186</v>
      </c>
      <c r="C948" s="84" t="s">
        <v>7192</v>
      </c>
    </row>
    <row r="949" spans="1:3" x14ac:dyDescent="0.35">
      <c r="A949" s="84" t="s">
        <v>6833</v>
      </c>
      <c r="B949" s="84" t="s">
        <v>7186</v>
      </c>
      <c r="C949" s="84" t="s">
        <v>7192</v>
      </c>
    </row>
    <row r="950" spans="1:3" x14ac:dyDescent="0.35">
      <c r="A950" s="84" t="s">
        <v>6834</v>
      </c>
      <c r="B950" s="84" t="s">
        <v>7186</v>
      </c>
      <c r="C950" s="84" t="s">
        <v>7192</v>
      </c>
    </row>
    <row r="951" spans="1:3" x14ac:dyDescent="0.35">
      <c r="A951" s="84" t="s">
        <v>6835</v>
      </c>
      <c r="B951" s="84" t="s">
        <v>7186</v>
      </c>
      <c r="C951" s="84" t="s">
        <v>7192</v>
      </c>
    </row>
    <row r="952" spans="1:3" x14ac:dyDescent="0.35">
      <c r="A952" s="84" t="s">
        <v>6836</v>
      </c>
      <c r="B952" s="84" t="s">
        <v>7186</v>
      </c>
      <c r="C952" s="84" t="s">
        <v>7192</v>
      </c>
    </row>
    <row r="953" spans="1:3" x14ac:dyDescent="0.35">
      <c r="A953" s="84" t="s">
        <v>6837</v>
      </c>
      <c r="B953" s="84" t="s">
        <v>7186</v>
      </c>
      <c r="C953" s="84" t="s">
        <v>7192</v>
      </c>
    </row>
    <row r="954" spans="1:3" x14ac:dyDescent="0.35">
      <c r="A954" s="84" t="s">
        <v>6838</v>
      </c>
      <c r="B954" s="84" t="s">
        <v>7186</v>
      </c>
      <c r="C954" s="84" t="s">
        <v>7192</v>
      </c>
    </row>
    <row r="955" spans="1:3" x14ac:dyDescent="0.35">
      <c r="A955" s="84" t="s">
        <v>6839</v>
      </c>
      <c r="B955" s="84" t="s">
        <v>7186</v>
      </c>
      <c r="C955" s="84" t="s">
        <v>7192</v>
      </c>
    </row>
    <row r="956" spans="1:3" x14ac:dyDescent="0.35">
      <c r="A956" s="84" t="s">
        <v>6840</v>
      </c>
      <c r="B956" s="84" t="s">
        <v>7186</v>
      </c>
      <c r="C956" s="84" t="s">
        <v>7192</v>
      </c>
    </row>
    <row r="957" spans="1:3" x14ac:dyDescent="0.35">
      <c r="A957" s="84" t="s">
        <v>6841</v>
      </c>
      <c r="B957" s="84" t="s">
        <v>7186</v>
      </c>
      <c r="C957" s="84" t="s">
        <v>7192</v>
      </c>
    </row>
    <row r="958" spans="1:3" x14ac:dyDescent="0.35">
      <c r="A958" s="84" t="s">
        <v>6842</v>
      </c>
      <c r="B958" s="84" t="s">
        <v>7186</v>
      </c>
      <c r="C958" s="84" t="s">
        <v>7192</v>
      </c>
    </row>
    <row r="959" spans="1:3" x14ac:dyDescent="0.35">
      <c r="A959" s="84" t="s">
        <v>6843</v>
      </c>
      <c r="B959" s="84" t="s">
        <v>7186</v>
      </c>
      <c r="C959" s="84" t="s">
        <v>7192</v>
      </c>
    </row>
    <row r="960" spans="1:3" x14ac:dyDescent="0.35">
      <c r="A960" s="84" t="s">
        <v>6844</v>
      </c>
      <c r="B960" s="84" t="s">
        <v>7186</v>
      </c>
      <c r="C960" s="84" t="s">
        <v>7192</v>
      </c>
    </row>
    <row r="961" spans="1:3" x14ac:dyDescent="0.35">
      <c r="A961" s="84" t="s">
        <v>6845</v>
      </c>
      <c r="B961" s="84" t="s">
        <v>7186</v>
      </c>
      <c r="C961" s="84" t="s">
        <v>7192</v>
      </c>
    </row>
    <row r="962" spans="1:3" x14ac:dyDescent="0.35">
      <c r="A962" s="84" t="s">
        <v>6846</v>
      </c>
      <c r="B962" s="84" t="s">
        <v>7186</v>
      </c>
      <c r="C962" s="84" t="s">
        <v>7192</v>
      </c>
    </row>
    <row r="963" spans="1:3" x14ac:dyDescent="0.35">
      <c r="A963" s="84" t="s">
        <v>6847</v>
      </c>
      <c r="B963" s="84" t="s">
        <v>7186</v>
      </c>
      <c r="C963" s="84" t="s">
        <v>7192</v>
      </c>
    </row>
    <row r="964" spans="1:3" x14ac:dyDescent="0.35">
      <c r="A964" s="84" t="s">
        <v>6848</v>
      </c>
      <c r="B964" s="84" t="s">
        <v>7186</v>
      </c>
      <c r="C964" s="84" t="s">
        <v>7192</v>
      </c>
    </row>
    <row r="965" spans="1:3" x14ac:dyDescent="0.35">
      <c r="A965" s="84" t="s">
        <v>6849</v>
      </c>
      <c r="B965" s="84" t="s">
        <v>7186</v>
      </c>
      <c r="C965" s="84" t="s">
        <v>7192</v>
      </c>
    </row>
    <row r="966" spans="1:3" x14ac:dyDescent="0.35">
      <c r="A966" s="84" t="s">
        <v>6850</v>
      </c>
      <c r="B966" s="84" t="s">
        <v>7186</v>
      </c>
      <c r="C966" s="84" t="s">
        <v>7192</v>
      </c>
    </row>
    <row r="967" spans="1:3" x14ac:dyDescent="0.35">
      <c r="A967" s="84" t="s">
        <v>6851</v>
      </c>
      <c r="B967" s="84" t="s">
        <v>7186</v>
      </c>
      <c r="C967" s="84" t="s">
        <v>7192</v>
      </c>
    </row>
    <row r="968" spans="1:3" x14ac:dyDescent="0.35">
      <c r="A968" s="84" t="s">
        <v>6852</v>
      </c>
      <c r="B968" s="84" t="s">
        <v>7186</v>
      </c>
      <c r="C968" s="84" t="s">
        <v>7192</v>
      </c>
    </row>
    <row r="969" spans="1:3" x14ac:dyDescent="0.35">
      <c r="A969" s="84" t="s">
        <v>6853</v>
      </c>
      <c r="B969" s="84" t="s">
        <v>7167</v>
      </c>
      <c r="C969" s="84" t="s">
        <v>7192</v>
      </c>
    </row>
    <row r="970" spans="1:3" x14ac:dyDescent="0.35">
      <c r="A970" s="84" t="s">
        <v>6854</v>
      </c>
      <c r="B970" s="84" t="s">
        <v>7167</v>
      </c>
      <c r="C970" s="84" t="s">
        <v>7192</v>
      </c>
    </row>
    <row r="971" spans="1:3" x14ac:dyDescent="0.35">
      <c r="A971" s="84" t="s">
        <v>6855</v>
      </c>
      <c r="B971" s="84" t="s">
        <v>7167</v>
      </c>
      <c r="C971" s="84" t="s">
        <v>7192</v>
      </c>
    </row>
    <row r="972" spans="1:3" x14ac:dyDescent="0.35">
      <c r="A972" s="84" t="s">
        <v>6856</v>
      </c>
      <c r="B972" s="84" t="s">
        <v>7167</v>
      </c>
      <c r="C972" s="84" t="s">
        <v>7192</v>
      </c>
    </row>
    <row r="973" spans="1:3" x14ac:dyDescent="0.35">
      <c r="A973" s="84" t="s">
        <v>6857</v>
      </c>
      <c r="B973" s="84" t="s">
        <v>7167</v>
      </c>
      <c r="C973" s="84" t="s">
        <v>7192</v>
      </c>
    </row>
    <row r="974" spans="1:3" x14ac:dyDescent="0.35">
      <c r="A974" s="84" t="s">
        <v>6858</v>
      </c>
      <c r="B974" s="84" t="s">
        <v>7186</v>
      </c>
      <c r="C974" s="84" t="s">
        <v>7192</v>
      </c>
    </row>
    <row r="975" spans="1:3" x14ac:dyDescent="0.35">
      <c r="A975" s="84" t="s">
        <v>6859</v>
      </c>
      <c r="B975" s="84" t="s">
        <v>7186</v>
      </c>
      <c r="C975" s="84" t="s">
        <v>7192</v>
      </c>
    </row>
    <row r="976" spans="1:3" x14ac:dyDescent="0.35">
      <c r="A976" s="84" t="s">
        <v>6860</v>
      </c>
      <c r="B976" s="84" t="s">
        <v>7186</v>
      </c>
      <c r="C976" s="84" t="s">
        <v>7192</v>
      </c>
    </row>
    <row r="977" spans="1:3" x14ac:dyDescent="0.35">
      <c r="A977" s="84" t="s">
        <v>6861</v>
      </c>
      <c r="B977" s="84" t="s">
        <v>7167</v>
      </c>
      <c r="C977" s="84" t="s">
        <v>7192</v>
      </c>
    </row>
    <row r="978" spans="1:3" x14ac:dyDescent="0.35">
      <c r="A978" s="84" t="s">
        <v>6862</v>
      </c>
      <c r="B978" s="84" t="s">
        <v>7167</v>
      </c>
      <c r="C978" s="84" t="s">
        <v>7192</v>
      </c>
    </row>
    <row r="979" spans="1:3" x14ac:dyDescent="0.35">
      <c r="A979" s="84" t="s">
        <v>6863</v>
      </c>
      <c r="B979" s="84" t="s">
        <v>7167</v>
      </c>
      <c r="C979" s="84" t="s">
        <v>7192</v>
      </c>
    </row>
    <row r="980" spans="1:3" x14ac:dyDescent="0.35">
      <c r="A980" s="84" t="s">
        <v>6864</v>
      </c>
      <c r="B980" s="84" t="s">
        <v>7167</v>
      </c>
      <c r="C980" s="84" t="s">
        <v>7192</v>
      </c>
    </row>
    <row r="981" spans="1:3" x14ac:dyDescent="0.35">
      <c r="A981" s="84" t="s">
        <v>6865</v>
      </c>
      <c r="B981" s="84" t="s">
        <v>7167</v>
      </c>
      <c r="C981" s="84" t="s">
        <v>7192</v>
      </c>
    </row>
    <row r="982" spans="1:3" x14ac:dyDescent="0.35">
      <c r="A982" s="84" t="s">
        <v>6866</v>
      </c>
      <c r="B982" s="84" t="s">
        <v>7167</v>
      </c>
      <c r="C982" s="84" t="s">
        <v>7192</v>
      </c>
    </row>
    <row r="983" spans="1:3" x14ac:dyDescent="0.35">
      <c r="A983" s="84" t="s">
        <v>6867</v>
      </c>
      <c r="B983" s="84" t="s">
        <v>7167</v>
      </c>
      <c r="C983" s="84" t="s">
        <v>7192</v>
      </c>
    </row>
    <row r="984" spans="1:3" x14ac:dyDescent="0.35">
      <c r="A984" s="84" t="s">
        <v>6868</v>
      </c>
      <c r="B984" s="84" t="s">
        <v>7167</v>
      </c>
      <c r="C984" s="84" t="s">
        <v>7192</v>
      </c>
    </row>
    <row r="985" spans="1:3" x14ac:dyDescent="0.35">
      <c r="A985" s="84" t="s">
        <v>6869</v>
      </c>
      <c r="B985" s="84" t="s">
        <v>7167</v>
      </c>
      <c r="C985" s="84" t="s">
        <v>7192</v>
      </c>
    </row>
    <row r="986" spans="1:3" x14ac:dyDescent="0.35">
      <c r="A986" s="84" t="s">
        <v>6870</v>
      </c>
      <c r="B986" s="84" t="s">
        <v>7167</v>
      </c>
      <c r="C986" s="84" t="s">
        <v>7192</v>
      </c>
    </row>
    <row r="987" spans="1:3" x14ac:dyDescent="0.35">
      <c r="A987" s="84" t="s">
        <v>6871</v>
      </c>
      <c r="B987" s="84" t="s">
        <v>7167</v>
      </c>
      <c r="C987" s="84" t="s">
        <v>7192</v>
      </c>
    </row>
    <row r="988" spans="1:3" x14ac:dyDescent="0.35">
      <c r="A988" s="84" t="s">
        <v>6872</v>
      </c>
      <c r="B988" s="84" t="s">
        <v>7186</v>
      </c>
      <c r="C988" s="84" t="s">
        <v>7192</v>
      </c>
    </row>
    <row r="989" spans="1:3" x14ac:dyDescent="0.35">
      <c r="A989" s="84" t="s">
        <v>6873</v>
      </c>
      <c r="B989" s="84" t="s">
        <v>7186</v>
      </c>
      <c r="C989" s="84" t="s">
        <v>7192</v>
      </c>
    </row>
    <row r="990" spans="1:3" x14ac:dyDescent="0.35">
      <c r="A990" s="84" t="s">
        <v>6874</v>
      </c>
      <c r="B990" s="84" t="s">
        <v>7186</v>
      </c>
      <c r="C990" s="84" t="s">
        <v>7192</v>
      </c>
    </row>
    <row r="991" spans="1:3" x14ac:dyDescent="0.35">
      <c r="A991" s="84" t="s">
        <v>6875</v>
      </c>
      <c r="B991" s="84" t="s">
        <v>7186</v>
      </c>
      <c r="C991" s="84" t="s">
        <v>7192</v>
      </c>
    </row>
    <row r="992" spans="1:3" x14ac:dyDescent="0.35">
      <c r="A992" s="84" t="s">
        <v>6876</v>
      </c>
      <c r="B992" s="84" t="s">
        <v>7186</v>
      </c>
      <c r="C992" s="84" t="s">
        <v>7192</v>
      </c>
    </row>
    <row r="993" spans="1:3" x14ac:dyDescent="0.35">
      <c r="A993" s="84" t="s">
        <v>6877</v>
      </c>
      <c r="B993" s="84" t="s">
        <v>7186</v>
      </c>
      <c r="C993" s="84" t="s">
        <v>7192</v>
      </c>
    </row>
    <row r="994" spans="1:3" x14ac:dyDescent="0.35">
      <c r="A994" s="84" t="s">
        <v>6878</v>
      </c>
      <c r="B994" s="84" t="s">
        <v>7186</v>
      </c>
      <c r="C994" s="84" t="s">
        <v>7192</v>
      </c>
    </row>
    <row r="995" spans="1:3" x14ac:dyDescent="0.35">
      <c r="A995" s="84" t="s">
        <v>6879</v>
      </c>
      <c r="B995" s="84" t="s">
        <v>7186</v>
      </c>
      <c r="C995" s="84" t="s">
        <v>7192</v>
      </c>
    </row>
    <row r="996" spans="1:3" x14ac:dyDescent="0.35">
      <c r="A996" s="84" t="s">
        <v>6880</v>
      </c>
      <c r="B996" s="84" t="s">
        <v>7186</v>
      </c>
      <c r="C996" s="84" t="s">
        <v>7192</v>
      </c>
    </row>
    <row r="997" spans="1:3" x14ac:dyDescent="0.35">
      <c r="A997" s="84" t="s">
        <v>6881</v>
      </c>
      <c r="B997" s="84" t="s">
        <v>7186</v>
      </c>
      <c r="C997" s="84" t="s">
        <v>7192</v>
      </c>
    </row>
    <row r="998" spans="1:3" x14ac:dyDescent="0.35">
      <c r="A998" s="84" t="s">
        <v>6882</v>
      </c>
      <c r="B998" s="84" t="s">
        <v>7186</v>
      </c>
      <c r="C998" s="84" t="s">
        <v>7192</v>
      </c>
    </row>
    <row r="999" spans="1:3" x14ac:dyDescent="0.35">
      <c r="A999" s="84" t="s">
        <v>6883</v>
      </c>
      <c r="B999" s="84" t="s">
        <v>7186</v>
      </c>
      <c r="C999" s="84" t="s">
        <v>7192</v>
      </c>
    </row>
    <row r="1000" spans="1:3" x14ac:dyDescent="0.35">
      <c r="A1000" s="84" t="s">
        <v>6884</v>
      </c>
      <c r="B1000" s="84" t="s">
        <v>7186</v>
      </c>
      <c r="C1000" s="84" t="s">
        <v>7192</v>
      </c>
    </row>
    <row r="1001" spans="1:3" x14ac:dyDescent="0.35">
      <c r="A1001" s="84" t="s">
        <v>6885</v>
      </c>
      <c r="B1001" s="84" t="s">
        <v>7186</v>
      </c>
      <c r="C1001" s="84" t="s">
        <v>7192</v>
      </c>
    </row>
    <row r="1002" spans="1:3" x14ac:dyDescent="0.35">
      <c r="A1002" s="84" t="s">
        <v>6886</v>
      </c>
      <c r="B1002" s="84" t="s">
        <v>7186</v>
      </c>
      <c r="C1002" s="84" t="s">
        <v>7192</v>
      </c>
    </row>
    <row r="1003" spans="1:3" x14ac:dyDescent="0.35">
      <c r="A1003" s="84" t="s">
        <v>6887</v>
      </c>
      <c r="B1003" s="84" t="s">
        <v>7186</v>
      </c>
      <c r="C1003" s="84" t="s">
        <v>7192</v>
      </c>
    </row>
    <row r="1004" spans="1:3" x14ac:dyDescent="0.35">
      <c r="A1004" s="84" t="s">
        <v>6888</v>
      </c>
      <c r="B1004" s="84" t="s">
        <v>7186</v>
      </c>
      <c r="C1004" s="84" t="s">
        <v>7192</v>
      </c>
    </row>
    <row r="1005" spans="1:3" x14ac:dyDescent="0.35">
      <c r="A1005" s="84" t="s">
        <v>6889</v>
      </c>
      <c r="B1005" s="84" t="s">
        <v>7186</v>
      </c>
      <c r="C1005" s="84" t="s">
        <v>7192</v>
      </c>
    </row>
    <row r="1006" spans="1:3" x14ac:dyDescent="0.35">
      <c r="A1006" s="84" t="s">
        <v>6890</v>
      </c>
      <c r="B1006" s="84" t="s">
        <v>7186</v>
      </c>
      <c r="C1006" s="84" t="s">
        <v>7192</v>
      </c>
    </row>
    <row r="1007" spans="1:3" x14ac:dyDescent="0.35">
      <c r="A1007" s="84" t="s">
        <v>6891</v>
      </c>
      <c r="B1007" s="84" t="s">
        <v>7186</v>
      </c>
      <c r="C1007" s="84" t="s">
        <v>7192</v>
      </c>
    </row>
    <row r="1008" spans="1:3" x14ac:dyDescent="0.35">
      <c r="A1008" s="84" t="s">
        <v>6892</v>
      </c>
      <c r="B1008" s="84" t="s">
        <v>7186</v>
      </c>
      <c r="C1008" s="84" t="s">
        <v>7192</v>
      </c>
    </row>
    <row r="1009" spans="1:3" x14ac:dyDescent="0.35">
      <c r="A1009" s="84" t="s">
        <v>6893</v>
      </c>
      <c r="B1009" s="84" t="s">
        <v>7167</v>
      </c>
      <c r="C1009" s="84" t="s">
        <v>7192</v>
      </c>
    </row>
    <row r="1010" spans="1:3" x14ac:dyDescent="0.35">
      <c r="A1010" s="84" t="s">
        <v>6894</v>
      </c>
      <c r="B1010" s="84" t="s">
        <v>7167</v>
      </c>
      <c r="C1010" s="84" t="s">
        <v>7192</v>
      </c>
    </row>
    <row r="1011" spans="1:3" x14ac:dyDescent="0.35">
      <c r="A1011" s="84" t="s">
        <v>6895</v>
      </c>
      <c r="B1011" s="84" t="s">
        <v>7167</v>
      </c>
      <c r="C1011" s="84" t="s">
        <v>7192</v>
      </c>
    </row>
    <row r="1012" spans="1:3" x14ac:dyDescent="0.35">
      <c r="A1012" s="84" t="s">
        <v>6896</v>
      </c>
      <c r="B1012" s="84" t="s">
        <v>7167</v>
      </c>
      <c r="C1012" s="84" t="s">
        <v>7192</v>
      </c>
    </row>
    <row r="1013" spans="1:3" x14ac:dyDescent="0.35">
      <c r="A1013" s="84" t="s">
        <v>6897</v>
      </c>
      <c r="B1013" s="84"/>
      <c r="C1013" s="84"/>
    </row>
    <row r="1014" spans="1:3" x14ac:dyDescent="0.35">
      <c r="A1014" s="84" t="s">
        <v>6898</v>
      </c>
      <c r="B1014" s="84"/>
      <c r="C1014" s="84"/>
    </row>
    <row r="1015" spans="1:3" x14ac:dyDescent="0.35">
      <c r="A1015" s="84" t="s">
        <v>6899</v>
      </c>
      <c r="B1015" s="84"/>
      <c r="C1015" s="84"/>
    </row>
    <row r="1016" spans="1:3" x14ac:dyDescent="0.35">
      <c r="A1016" s="84" t="s">
        <v>6900</v>
      </c>
      <c r="B1016" s="84"/>
      <c r="C1016" s="84"/>
    </row>
    <row r="1017" spans="1:3" x14ac:dyDescent="0.35">
      <c r="A1017" s="84" t="s">
        <v>6901</v>
      </c>
      <c r="B1017" s="84"/>
      <c r="C1017" s="84"/>
    </row>
    <row r="1018" spans="1:3" x14ac:dyDescent="0.35">
      <c r="A1018" s="84" t="s">
        <v>6902</v>
      </c>
      <c r="B1018" s="84" t="s">
        <v>7167</v>
      </c>
      <c r="C1018" s="84" t="s">
        <v>7192</v>
      </c>
    </row>
    <row r="1019" spans="1:3" x14ac:dyDescent="0.35">
      <c r="A1019" s="84" t="s">
        <v>6903</v>
      </c>
      <c r="B1019" s="84"/>
      <c r="C1019" s="84"/>
    </row>
    <row r="1020" spans="1:3" x14ac:dyDescent="0.35">
      <c r="A1020" s="84" t="s">
        <v>6904</v>
      </c>
      <c r="B1020" s="84" t="s">
        <v>7167</v>
      </c>
      <c r="C1020" s="84" t="s">
        <v>7192</v>
      </c>
    </row>
    <row r="1021" spans="1:3" x14ac:dyDescent="0.35">
      <c r="A1021" s="84" t="s">
        <v>6905</v>
      </c>
      <c r="B1021" s="84" t="s">
        <v>7167</v>
      </c>
      <c r="C1021" s="84" t="s">
        <v>7192</v>
      </c>
    </row>
    <row r="1022" spans="1:3" x14ac:dyDescent="0.35">
      <c r="A1022" s="84" t="s">
        <v>6906</v>
      </c>
      <c r="B1022" s="84" t="s">
        <v>7167</v>
      </c>
      <c r="C1022" s="84" t="s">
        <v>7192</v>
      </c>
    </row>
    <row r="1023" spans="1:3" x14ac:dyDescent="0.35">
      <c r="A1023" s="84" t="s">
        <v>6907</v>
      </c>
      <c r="B1023" s="84" t="s">
        <v>7167</v>
      </c>
      <c r="C1023" s="84" t="s">
        <v>7192</v>
      </c>
    </row>
    <row r="1024" spans="1:3" x14ac:dyDescent="0.35">
      <c r="A1024" s="84" t="s">
        <v>6908</v>
      </c>
      <c r="B1024" s="84" t="s">
        <v>7167</v>
      </c>
      <c r="C1024" s="84" t="s">
        <v>7192</v>
      </c>
    </row>
    <row r="1025" spans="1:3" x14ac:dyDescent="0.35">
      <c r="A1025" s="84" t="s">
        <v>6909</v>
      </c>
      <c r="B1025" s="84" t="s">
        <v>7167</v>
      </c>
      <c r="C1025" s="84" t="s">
        <v>7192</v>
      </c>
    </row>
    <row r="1026" spans="1:3" x14ac:dyDescent="0.35">
      <c r="A1026" s="84" t="s">
        <v>6910</v>
      </c>
      <c r="B1026" s="84" t="s">
        <v>7167</v>
      </c>
      <c r="C1026" s="84" t="s">
        <v>7192</v>
      </c>
    </row>
    <row r="1027" spans="1:3" x14ac:dyDescent="0.35">
      <c r="A1027" s="84" t="s">
        <v>6911</v>
      </c>
      <c r="B1027" s="84" t="s">
        <v>7167</v>
      </c>
      <c r="C1027" s="84" t="s">
        <v>7192</v>
      </c>
    </row>
    <row r="1028" spans="1:3" x14ac:dyDescent="0.35">
      <c r="A1028" s="84" t="s">
        <v>6912</v>
      </c>
      <c r="B1028" s="84"/>
      <c r="C1028" s="84"/>
    </row>
    <row r="1029" spans="1:3" x14ac:dyDescent="0.35">
      <c r="A1029" s="84" t="s">
        <v>6913</v>
      </c>
      <c r="B1029" s="84"/>
      <c r="C1029" s="84"/>
    </row>
    <row r="1030" spans="1:3" x14ac:dyDescent="0.35">
      <c r="A1030" s="84" t="s">
        <v>6914</v>
      </c>
      <c r="B1030" s="84"/>
      <c r="C1030" s="84"/>
    </row>
    <row r="1031" spans="1:3" x14ac:dyDescent="0.35">
      <c r="A1031" s="84" t="s">
        <v>6915</v>
      </c>
      <c r="B1031" s="84"/>
      <c r="C1031" s="84"/>
    </row>
    <row r="1032" spans="1:3" x14ac:dyDescent="0.35">
      <c r="A1032" s="84" t="s">
        <v>6916</v>
      </c>
      <c r="B1032" s="84"/>
      <c r="C1032" s="84"/>
    </row>
    <row r="1033" spans="1:3" x14ac:dyDescent="0.35">
      <c r="A1033" s="84" t="s">
        <v>6917</v>
      </c>
      <c r="B1033" s="84" t="s">
        <v>7167</v>
      </c>
      <c r="C1033" s="84" t="s">
        <v>7192</v>
      </c>
    </row>
    <row r="1034" spans="1:3" x14ac:dyDescent="0.35">
      <c r="A1034" s="84" t="s">
        <v>6918</v>
      </c>
      <c r="B1034" s="84" t="s">
        <v>7167</v>
      </c>
      <c r="C1034" s="84" t="s">
        <v>7192</v>
      </c>
    </row>
    <row r="1035" spans="1:3" x14ac:dyDescent="0.35">
      <c r="A1035" s="84" t="s">
        <v>6919</v>
      </c>
      <c r="B1035" s="84" t="s">
        <v>7186</v>
      </c>
      <c r="C1035" s="84" t="s">
        <v>7192</v>
      </c>
    </row>
    <row r="1036" spans="1:3" x14ac:dyDescent="0.35">
      <c r="A1036" s="84" t="s">
        <v>6920</v>
      </c>
      <c r="B1036" s="84" t="s">
        <v>7186</v>
      </c>
      <c r="C1036" s="84" t="s">
        <v>7192</v>
      </c>
    </row>
    <row r="1037" spans="1:3" x14ac:dyDescent="0.35">
      <c r="A1037" s="84" t="s">
        <v>6921</v>
      </c>
      <c r="B1037" s="84" t="s">
        <v>7186</v>
      </c>
      <c r="C1037" s="84" t="s">
        <v>7192</v>
      </c>
    </row>
    <row r="1038" spans="1:3" x14ac:dyDescent="0.35">
      <c r="A1038" s="84" t="s">
        <v>6922</v>
      </c>
      <c r="B1038" s="84" t="s">
        <v>7186</v>
      </c>
      <c r="C1038" s="84" t="s">
        <v>7192</v>
      </c>
    </row>
    <row r="1039" spans="1:3" x14ac:dyDescent="0.35">
      <c r="A1039" s="84" t="s">
        <v>6923</v>
      </c>
      <c r="B1039" s="84" t="s">
        <v>7186</v>
      </c>
      <c r="C1039" s="84" t="s">
        <v>7192</v>
      </c>
    </row>
    <row r="1040" spans="1:3" x14ac:dyDescent="0.35">
      <c r="A1040" s="84" t="s">
        <v>6924</v>
      </c>
      <c r="B1040" s="84" t="s">
        <v>7186</v>
      </c>
      <c r="C1040" s="84" t="s">
        <v>7192</v>
      </c>
    </row>
    <row r="1041" spans="1:3" x14ac:dyDescent="0.35">
      <c r="A1041" s="84" t="s">
        <v>6925</v>
      </c>
      <c r="B1041" s="84" t="s">
        <v>7186</v>
      </c>
      <c r="C1041" s="84" t="s">
        <v>7192</v>
      </c>
    </row>
    <row r="1042" spans="1:3" x14ac:dyDescent="0.35">
      <c r="A1042" s="84" t="s">
        <v>6926</v>
      </c>
      <c r="B1042" s="84" t="s">
        <v>7186</v>
      </c>
      <c r="C1042" s="84" t="s">
        <v>7192</v>
      </c>
    </row>
    <row r="1043" spans="1:3" x14ac:dyDescent="0.35">
      <c r="A1043" s="84" t="s">
        <v>6927</v>
      </c>
      <c r="B1043" s="84" t="s">
        <v>7186</v>
      </c>
      <c r="C1043" s="84" t="s">
        <v>7192</v>
      </c>
    </row>
    <row r="1044" spans="1:3" x14ac:dyDescent="0.35">
      <c r="A1044" s="84" t="s">
        <v>6928</v>
      </c>
      <c r="B1044" s="84" t="s">
        <v>7186</v>
      </c>
      <c r="C1044" s="84" t="s">
        <v>7192</v>
      </c>
    </row>
    <row r="1045" spans="1:3" x14ac:dyDescent="0.35">
      <c r="A1045" s="84" t="s">
        <v>6929</v>
      </c>
      <c r="B1045" s="84" t="s">
        <v>7186</v>
      </c>
      <c r="C1045" s="84" t="s">
        <v>7192</v>
      </c>
    </row>
    <row r="1046" spans="1:3" x14ac:dyDescent="0.35">
      <c r="A1046" s="84" t="s">
        <v>6930</v>
      </c>
      <c r="B1046" s="84" t="s">
        <v>7186</v>
      </c>
      <c r="C1046" s="84" t="s">
        <v>7192</v>
      </c>
    </row>
    <row r="1047" spans="1:3" x14ac:dyDescent="0.35">
      <c r="A1047" s="84" t="s">
        <v>6931</v>
      </c>
      <c r="B1047" s="84" t="s">
        <v>7186</v>
      </c>
      <c r="C1047" s="84" t="s">
        <v>7192</v>
      </c>
    </row>
    <row r="1048" spans="1:3" x14ac:dyDescent="0.35">
      <c r="A1048" s="84" t="s">
        <v>6932</v>
      </c>
      <c r="B1048" s="84" t="s">
        <v>7186</v>
      </c>
      <c r="C1048" s="84" t="s">
        <v>7192</v>
      </c>
    </row>
    <row r="1049" spans="1:3" x14ac:dyDescent="0.35">
      <c r="A1049" s="84" t="s">
        <v>6933</v>
      </c>
      <c r="B1049" s="84" t="s">
        <v>7186</v>
      </c>
      <c r="C1049" s="84" t="s">
        <v>7192</v>
      </c>
    </row>
    <row r="1050" spans="1:3" x14ac:dyDescent="0.35">
      <c r="A1050" s="84" t="s">
        <v>6934</v>
      </c>
      <c r="B1050" s="84" t="s">
        <v>7186</v>
      </c>
      <c r="C1050" s="84" t="s">
        <v>7192</v>
      </c>
    </row>
    <row r="1051" spans="1:3" x14ac:dyDescent="0.35">
      <c r="A1051" s="84" t="s">
        <v>6935</v>
      </c>
      <c r="B1051" s="84" t="s">
        <v>7186</v>
      </c>
      <c r="C1051" s="84" t="s">
        <v>7192</v>
      </c>
    </row>
    <row r="1052" spans="1:3" x14ac:dyDescent="0.35">
      <c r="A1052" s="84" t="s">
        <v>6936</v>
      </c>
      <c r="B1052" s="84" t="s">
        <v>7186</v>
      </c>
      <c r="C1052" s="84" t="s">
        <v>7192</v>
      </c>
    </row>
    <row r="1053" spans="1:3" x14ac:dyDescent="0.35">
      <c r="A1053" s="84" t="s">
        <v>6937</v>
      </c>
      <c r="B1053" s="84" t="s">
        <v>7186</v>
      </c>
      <c r="C1053" s="84" t="s">
        <v>7192</v>
      </c>
    </row>
    <row r="1054" spans="1:3" x14ac:dyDescent="0.35">
      <c r="A1054" s="84" t="s">
        <v>6938</v>
      </c>
      <c r="B1054" s="84" t="s">
        <v>7186</v>
      </c>
      <c r="C1054" s="84" t="s">
        <v>7192</v>
      </c>
    </row>
    <row r="1055" spans="1:3" x14ac:dyDescent="0.35">
      <c r="A1055" s="84" t="s">
        <v>6939</v>
      </c>
      <c r="B1055" s="84" t="s">
        <v>7186</v>
      </c>
      <c r="C1055" s="84" t="s">
        <v>7192</v>
      </c>
    </row>
    <row r="1056" spans="1:3" x14ac:dyDescent="0.35">
      <c r="A1056" s="84" t="s">
        <v>6940</v>
      </c>
      <c r="B1056" s="84" t="s">
        <v>7186</v>
      </c>
      <c r="C1056" s="84" t="s">
        <v>7192</v>
      </c>
    </row>
    <row r="1057" spans="1:3" x14ac:dyDescent="0.35">
      <c r="A1057" s="84" t="s">
        <v>6941</v>
      </c>
      <c r="B1057" s="84" t="s">
        <v>7186</v>
      </c>
      <c r="C1057" s="84" t="s">
        <v>7192</v>
      </c>
    </row>
    <row r="1058" spans="1:3" x14ac:dyDescent="0.35">
      <c r="A1058" s="84" t="s">
        <v>6942</v>
      </c>
      <c r="B1058" s="84" t="s">
        <v>7186</v>
      </c>
      <c r="C1058" s="84" t="s">
        <v>7192</v>
      </c>
    </row>
    <row r="1059" spans="1:3" x14ac:dyDescent="0.35">
      <c r="A1059" s="84" t="s">
        <v>6943</v>
      </c>
      <c r="B1059" s="84" t="s">
        <v>7186</v>
      </c>
      <c r="C1059" s="84" t="s">
        <v>7192</v>
      </c>
    </row>
    <row r="1060" spans="1:3" x14ac:dyDescent="0.35">
      <c r="A1060" s="84" t="s">
        <v>6944</v>
      </c>
      <c r="B1060" s="84" t="s">
        <v>7186</v>
      </c>
      <c r="C1060" s="84" t="s">
        <v>7192</v>
      </c>
    </row>
    <row r="1061" spans="1:3" x14ac:dyDescent="0.35">
      <c r="A1061" s="84" t="s">
        <v>6945</v>
      </c>
      <c r="B1061" s="84" t="s">
        <v>7186</v>
      </c>
      <c r="C1061" s="84" t="s">
        <v>7192</v>
      </c>
    </row>
    <row r="1062" spans="1:3" x14ac:dyDescent="0.35">
      <c r="A1062" s="84" t="s">
        <v>6946</v>
      </c>
      <c r="B1062" s="84" t="s">
        <v>7186</v>
      </c>
      <c r="C1062" s="84" t="s">
        <v>7192</v>
      </c>
    </row>
    <row r="1063" spans="1:3" x14ac:dyDescent="0.35">
      <c r="A1063" s="84" t="s">
        <v>6947</v>
      </c>
      <c r="B1063" s="84" t="s">
        <v>7186</v>
      </c>
      <c r="C1063" s="84" t="s">
        <v>7192</v>
      </c>
    </row>
    <row r="1064" spans="1:3" x14ac:dyDescent="0.35">
      <c r="A1064" s="84" t="s">
        <v>6948</v>
      </c>
      <c r="B1064" s="84" t="s">
        <v>7186</v>
      </c>
      <c r="C1064" s="84" t="s">
        <v>7192</v>
      </c>
    </row>
    <row r="1065" spans="1:3" x14ac:dyDescent="0.35">
      <c r="A1065" s="84" t="s">
        <v>6949</v>
      </c>
      <c r="B1065" s="84" t="s">
        <v>7186</v>
      </c>
      <c r="C1065" s="84" t="s">
        <v>7192</v>
      </c>
    </row>
    <row r="1066" spans="1:3" x14ac:dyDescent="0.35">
      <c r="A1066" s="84" t="s">
        <v>6950</v>
      </c>
      <c r="B1066" s="84" t="s">
        <v>7186</v>
      </c>
      <c r="C1066" s="84" t="s">
        <v>7192</v>
      </c>
    </row>
    <row r="1067" spans="1:3" x14ac:dyDescent="0.35">
      <c r="A1067" s="84" t="s">
        <v>6951</v>
      </c>
      <c r="B1067" s="84" t="s">
        <v>7186</v>
      </c>
      <c r="C1067" s="84" t="s">
        <v>7192</v>
      </c>
    </row>
    <row r="1068" spans="1:3" x14ac:dyDescent="0.35">
      <c r="A1068" s="84" t="s">
        <v>6952</v>
      </c>
      <c r="B1068" s="84" t="s">
        <v>7186</v>
      </c>
      <c r="C1068" s="84" t="s">
        <v>7192</v>
      </c>
    </row>
    <row r="1069" spans="1:3" x14ac:dyDescent="0.35">
      <c r="A1069" s="84" t="s">
        <v>6953</v>
      </c>
      <c r="B1069" s="84" t="s">
        <v>7186</v>
      </c>
      <c r="C1069" s="84" t="s">
        <v>7192</v>
      </c>
    </row>
    <row r="1070" spans="1:3" x14ac:dyDescent="0.35">
      <c r="A1070" s="84" t="s">
        <v>6954</v>
      </c>
      <c r="B1070" s="84" t="s">
        <v>7167</v>
      </c>
      <c r="C1070" s="84" t="s">
        <v>7192</v>
      </c>
    </row>
    <row r="1071" spans="1:3" x14ac:dyDescent="0.35">
      <c r="A1071" s="84" t="s">
        <v>6955</v>
      </c>
      <c r="B1071" s="84" t="s">
        <v>7186</v>
      </c>
      <c r="C1071" s="84" t="s">
        <v>7192</v>
      </c>
    </row>
    <row r="1072" spans="1:3" x14ac:dyDescent="0.35">
      <c r="A1072" s="84" t="s">
        <v>6956</v>
      </c>
      <c r="B1072" s="84" t="s">
        <v>7186</v>
      </c>
      <c r="C1072" s="84" t="s">
        <v>7192</v>
      </c>
    </row>
    <row r="1073" spans="1:3" x14ac:dyDescent="0.35">
      <c r="A1073" s="84" t="s">
        <v>6957</v>
      </c>
      <c r="B1073" s="84" t="s">
        <v>7186</v>
      </c>
      <c r="C1073" s="84" t="s">
        <v>7192</v>
      </c>
    </row>
    <row r="1074" spans="1:3" x14ac:dyDescent="0.35">
      <c r="A1074" s="84" t="s">
        <v>6958</v>
      </c>
      <c r="B1074" s="84" t="s">
        <v>7186</v>
      </c>
      <c r="C1074" s="84" t="s">
        <v>7192</v>
      </c>
    </row>
    <row r="1075" spans="1:3" x14ac:dyDescent="0.35">
      <c r="A1075" s="84" t="s">
        <v>6959</v>
      </c>
      <c r="B1075" s="84" t="s">
        <v>7186</v>
      </c>
      <c r="C1075" s="84" t="s">
        <v>7192</v>
      </c>
    </row>
    <row r="1076" spans="1:3" x14ac:dyDescent="0.35">
      <c r="A1076" s="84" t="s">
        <v>6960</v>
      </c>
      <c r="B1076" s="84" t="s">
        <v>7186</v>
      </c>
      <c r="C1076" s="84" t="s">
        <v>7192</v>
      </c>
    </row>
    <row r="1077" spans="1:3" x14ac:dyDescent="0.35">
      <c r="A1077" s="84" t="s">
        <v>6961</v>
      </c>
      <c r="B1077" s="84" t="s">
        <v>7186</v>
      </c>
      <c r="C1077" s="84" t="s">
        <v>7192</v>
      </c>
    </row>
    <row r="1078" spans="1:3" x14ac:dyDescent="0.35">
      <c r="A1078" s="84" t="s">
        <v>6962</v>
      </c>
      <c r="B1078" s="84" t="s">
        <v>7186</v>
      </c>
      <c r="C1078" s="84" t="s">
        <v>7192</v>
      </c>
    </row>
    <row r="1079" spans="1:3" x14ac:dyDescent="0.35">
      <c r="A1079" s="84" t="s">
        <v>6963</v>
      </c>
      <c r="B1079" s="84" t="s">
        <v>7186</v>
      </c>
      <c r="C1079" s="84" t="s">
        <v>7192</v>
      </c>
    </row>
    <row r="1080" spans="1:3" x14ac:dyDescent="0.35">
      <c r="A1080" s="84" t="s">
        <v>6964</v>
      </c>
      <c r="B1080" s="84" t="s">
        <v>7186</v>
      </c>
      <c r="C1080" s="84" t="s">
        <v>7192</v>
      </c>
    </row>
    <row r="1081" spans="1:3" x14ac:dyDescent="0.35">
      <c r="A1081" s="84" t="s">
        <v>6965</v>
      </c>
      <c r="B1081" s="84" t="s">
        <v>7186</v>
      </c>
      <c r="C1081" s="84" t="s">
        <v>7192</v>
      </c>
    </row>
    <row r="1082" spans="1:3" x14ac:dyDescent="0.35">
      <c r="A1082" s="84" t="s">
        <v>6966</v>
      </c>
      <c r="B1082" s="84" t="s">
        <v>7186</v>
      </c>
      <c r="C1082" s="84" t="s">
        <v>7192</v>
      </c>
    </row>
    <row r="1083" spans="1:3" x14ac:dyDescent="0.35">
      <c r="A1083" s="84" t="s">
        <v>6967</v>
      </c>
      <c r="B1083" s="84" t="s">
        <v>7186</v>
      </c>
      <c r="C1083" s="84" t="s">
        <v>7192</v>
      </c>
    </row>
    <row r="1084" spans="1:3" x14ac:dyDescent="0.35">
      <c r="A1084" s="84" t="s">
        <v>6968</v>
      </c>
      <c r="B1084" s="84" t="s">
        <v>7186</v>
      </c>
      <c r="C1084" s="84" t="s">
        <v>7192</v>
      </c>
    </row>
    <row r="1085" spans="1:3" x14ac:dyDescent="0.35">
      <c r="A1085" s="84" t="s">
        <v>6969</v>
      </c>
      <c r="B1085" s="84" t="s">
        <v>7186</v>
      </c>
      <c r="C1085" s="84" t="s">
        <v>7192</v>
      </c>
    </row>
    <row r="1086" spans="1:3" x14ac:dyDescent="0.35">
      <c r="A1086" s="84" t="s">
        <v>6970</v>
      </c>
      <c r="B1086" s="84" t="s">
        <v>7186</v>
      </c>
      <c r="C1086" s="84" t="s">
        <v>7192</v>
      </c>
    </row>
    <row r="1087" spans="1:3" x14ac:dyDescent="0.35">
      <c r="A1087" s="84" t="s">
        <v>6971</v>
      </c>
      <c r="B1087" s="84" t="s">
        <v>7186</v>
      </c>
      <c r="C1087" s="84" t="s">
        <v>7192</v>
      </c>
    </row>
    <row r="1088" spans="1:3" x14ac:dyDescent="0.35">
      <c r="A1088" s="84" t="s">
        <v>6972</v>
      </c>
      <c r="B1088" s="84" t="s">
        <v>7167</v>
      </c>
      <c r="C1088" s="84" t="s">
        <v>7192</v>
      </c>
    </row>
    <row r="1089" spans="1:3" x14ac:dyDescent="0.35">
      <c r="A1089" s="84" t="s">
        <v>6973</v>
      </c>
      <c r="B1089" s="84" t="s">
        <v>7167</v>
      </c>
      <c r="C1089" s="84" t="s">
        <v>7192</v>
      </c>
    </row>
    <row r="1090" spans="1:3" x14ac:dyDescent="0.35">
      <c r="A1090" s="84" t="s">
        <v>6974</v>
      </c>
      <c r="B1090" s="84" t="s">
        <v>7167</v>
      </c>
      <c r="C1090" s="84" t="s">
        <v>7192</v>
      </c>
    </row>
    <row r="1091" spans="1:3" x14ac:dyDescent="0.35">
      <c r="A1091" s="84" t="s">
        <v>6975</v>
      </c>
      <c r="B1091" s="84" t="s">
        <v>7167</v>
      </c>
      <c r="C1091" s="84" t="s">
        <v>7192</v>
      </c>
    </row>
    <row r="1092" spans="1:3" x14ac:dyDescent="0.35">
      <c r="A1092" s="84" t="s">
        <v>6976</v>
      </c>
      <c r="B1092" s="84" t="s">
        <v>7167</v>
      </c>
      <c r="C1092" s="84" t="s">
        <v>7192</v>
      </c>
    </row>
    <row r="1093" spans="1:3" x14ac:dyDescent="0.35">
      <c r="A1093" s="84" t="s">
        <v>6977</v>
      </c>
      <c r="B1093" s="84" t="s">
        <v>7167</v>
      </c>
      <c r="C1093" s="84" t="s">
        <v>7192</v>
      </c>
    </row>
    <row r="1094" spans="1:3" x14ac:dyDescent="0.35">
      <c r="A1094" s="84" t="s">
        <v>6978</v>
      </c>
      <c r="B1094" s="84" t="s">
        <v>7167</v>
      </c>
      <c r="C1094" s="84" t="s">
        <v>7192</v>
      </c>
    </row>
    <row r="1095" spans="1:3" x14ac:dyDescent="0.35">
      <c r="A1095" s="84" t="s">
        <v>6979</v>
      </c>
      <c r="B1095" s="84" t="s">
        <v>7167</v>
      </c>
      <c r="C1095" s="84" t="s">
        <v>7192</v>
      </c>
    </row>
    <row r="1096" spans="1:3" x14ac:dyDescent="0.35">
      <c r="A1096" s="84" t="s">
        <v>6980</v>
      </c>
      <c r="B1096" s="84" t="s">
        <v>7167</v>
      </c>
      <c r="C1096" s="84" t="s">
        <v>7192</v>
      </c>
    </row>
    <row r="1097" spans="1:3" x14ac:dyDescent="0.35">
      <c r="A1097" s="84" t="s">
        <v>6981</v>
      </c>
      <c r="B1097" s="84" t="s">
        <v>7167</v>
      </c>
      <c r="C1097" s="84" t="s">
        <v>7192</v>
      </c>
    </row>
    <row r="1098" spans="1:3" x14ac:dyDescent="0.35">
      <c r="A1098" s="84" t="s">
        <v>6982</v>
      </c>
      <c r="B1098" s="84" t="s">
        <v>7167</v>
      </c>
      <c r="C1098" s="84" t="s">
        <v>7192</v>
      </c>
    </row>
    <row r="1099" spans="1:3" x14ac:dyDescent="0.35">
      <c r="A1099" s="84" t="s">
        <v>6983</v>
      </c>
      <c r="B1099" s="84" t="s">
        <v>7167</v>
      </c>
      <c r="C1099" s="84" t="s">
        <v>7192</v>
      </c>
    </row>
    <row r="1100" spans="1:3" x14ac:dyDescent="0.35">
      <c r="A1100" s="84" t="s">
        <v>6984</v>
      </c>
      <c r="B1100" s="84" t="s">
        <v>7167</v>
      </c>
      <c r="C1100" s="84" t="s">
        <v>7192</v>
      </c>
    </row>
    <row r="1101" spans="1:3" x14ac:dyDescent="0.35">
      <c r="A1101" s="84" t="s">
        <v>6985</v>
      </c>
      <c r="B1101" s="84" t="s">
        <v>7167</v>
      </c>
      <c r="C1101" s="84" t="s">
        <v>7192</v>
      </c>
    </row>
    <row r="1102" spans="1:3" x14ac:dyDescent="0.35">
      <c r="A1102" s="84" t="s">
        <v>6986</v>
      </c>
      <c r="B1102" s="84" t="s">
        <v>7167</v>
      </c>
      <c r="C1102" s="84" t="s">
        <v>7192</v>
      </c>
    </row>
    <row r="1103" spans="1:3" x14ac:dyDescent="0.35">
      <c r="A1103" s="84" t="s">
        <v>6987</v>
      </c>
      <c r="B1103" s="84" t="s">
        <v>7167</v>
      </c>
      <c r="C1103" s="84" t="s">
        <v>7192</v>
      </c>
    </row>
    <row r="1104" spans="1:3" x14ac:dyDescent="0.35">
      <c r="A1104" s="84" t="s">
        <v>6988</v>
      </c>
      <c r="B1104" s="84" t="s">
        <v>7167</v>
      </c>
      <c r="C1104" s="84" t="s">
        <v>7192</v>
      </c>
    </row>
    <row r="1105" spans="1:3" x14ac:dyDescent="0.35">
      <c r="A1105" s="84" t="s">
        <v>6989</v>
      </c>
      <c r="B1105" s="84" t="s">
        <v>7168</v>
      </c>
      <c r="C1105" s="84" t="s">
        <v>7192</v>
      </c>
    </row>
    <row r="1106" spans="1:3" x14ac:dyDescent="0.35">
      <c r="A1106" s="84" t="s">
        <v>6990</v>
      </c>
      <c r="B1106" s="84" t="s">
        <v>7168</v>
      </c>
      <c r="C1106" s="84" t="s">
        <v>7192</v>
      </c>
    </row>
    <row r="1107" spans="1:3" x14ac:dyDescent="0.35">
      <c r="A1107" s="84" t="s">
        <v>6991</v>
      </c>
      <c r="B1107" s="84" t="s">
        <v>7168</v>
      </c>
      <c r="C1107" s="84" t="s">
        <v>7192</v>
      </c>
    </row>
    <row r="1108" spans="1:3" x14ac:dyDescent="0.35">
      <c r="A1108" s="84" t="s">
        <v>6992</v>
      </c>
      <c r="B1108" s="84" t="s">
        <v>7168</v>
      </c>
      <c r="C1108" s="84" t="s">
        <v>7192</v>
      </c>
    </row>
    <row r="1109" spans="1:3" x14ac:dyDescent="0.35">
      <c r="A1109" s="84" t="s">
        <v>6993</v>
      </c>
      <c r="B1109" s="84" t="s">
        <v>7168</v>
      </c>
      <c r="C1109" s="84" t="s">
        <v>7192</v>
      </c>
    </row>
    <row r="1110" spans="1:3" x14ac:dyDescent="0.35">
      <c r="A1110" s="84" t="s">
        <v>6994</v>
      </c>
      <c r="B1110" s="84" t="s">
        <v>7168</v>
      </c>
      <c r="C1110" s="84" t="s">
        <v>7192</v>
      </c>
    </row>
    <row r="1111" spans="1:3" x14ac:dyDescent="0.35">
      <c r="A1111" s="84" t="s">
        <v>6995</v>
      </c>
      <c r="B1111" s="84"/>
      <c r="C1111" s="84"/>
    </row>
    <row r="1112" spans="1:3" x14ac:dyDescent="0.35">
      <c r="A1112" s="84" t="s">
        <v>6996</v>
      </c>
      <c r="B1112" s="84"/>
      <c r="C1112" s="84"/>
    </row>
    <row r="1113" spans="1:3" x14ac:dyDescent="0.35">
      <c r="A1113" s="84" t="s">
        <v>6997</v>
      </c>
      <c r="B1113" s="84"/>
      <c r="C1113" s="84"/>
    </row>
    <row r="1114" spans="1:3" x14ac:dyDescent="0.35">
      <c r="A1114" s="84" t="s">
        <v>6998</v>
      </c>
      <c r="B1114" s="84"/>
      <c r="C1114" s="84"/>
    </row>
    <row r="1115" spans="1:3" x14ac:dyDescent="0.35">
      <c r="A1115" s="84" t="s">
        <v>6999</v>
      </c>
      <c r="B1115" s="84"/>
      <c r="C1115" s="84"/>
    </row>
    <row r="1116" spans="1:3" x14ac:dyDescent="0.35">
      <c r="A1116" s="84" t="s">
        <v>7000</v>
      </c>
      <c r="B1116" s="84"/>
      <c r="C1116" s="84"/>
    </row>
    <row r="1117" spans="1:3" x14ac:dyDescent="0.35">
      <c r="A1117" s="84" t="s">
        <v>7001</v>
      </c>
      <c r="B1117" s="84"/>
      <c r="C1117" s="84"/>
    </row>
    <row r="1118" spans="1:3" x14ac:dyDescent="0.35">
      <c r="A1118" s="84" t="s">
        <v>7002</v>
      </c>
      <c r="B1118" s="84"/>
      <c r="C1118" s="84"/>
    </row>
    <row r="1119" spans="1:3" x14ac:dyDescent="0.35">
      <c r="A1119" s="84" t="s">
        <v>7003</v>
      </c>
      <c r="B1119" s="84"/>
      <c r="C1119" s="84"/>
    </row>
    <row r="1120" spans="1:3" x14ac:dyDescent="0.35">
      <c r="A1120" s="84" t="s">
        <v>7004</v>
      </c>
      <c r="B1120" s="84"/>
      <c r="C1120" s="84"/>
    </row>
    <row r="1121" spans="1:3" x14ac:dyDescent="0.35">
      <c r="A1121" s="84" t="s">
        <v>7005</v>
      </c>
      <c r="B1121" s="84"/>
      <c r="C1121" s="84"/>
    </row>
    <row r="1122" spans="1:3" x14ac:dyDescent="0.35">
      <c r="A1122" s="84" t="s">
        <v>7006</v>
      </c>
      <c r="B1122" s="84"/>
      <c r="C1122" s="84"/>
    </row>
    <row r="1123" spans="1:3" x14ac:dyDescent="0.35">
      <c r="A1123" s="84" t="s">
        <v>7007</v>
      </c>
      <c r="B1123" s="84"/>
      <c r="C1123" s="84"/>
    </row>
    <row r="1124" spans="1:3" x14ac:dyDescent="0.35">
      <c r="A1124" s="84" t="s">
        <v>7008</v>
      </c>
      <c r="B1124" s="84"/>
      <c r="C1124" s="84"/>
    </row>
    <row r="1125" spans="1:3" x14ac:dyDescent="0.35">
      <c r="A1125" s="84" t="s">
        <v>7009</v>
      </c>
      <c r="B1125" s="84"/>
      <c r="C1125" s="84"/>
    </row>
    <row r="1126" spans="1:3" x14ac:dyDescent="0.35">
      <c r="A1126" s="84" t="s">
        <v>7010</v>
      </c>
      <c r="B1126" s="84"/>
      <c r="C1126" s="84"/>
    </row>
    <row r="1127" spans="1:3" x14ac:dyDescent="0.35">
      <c r="A1127" s="84" t="s">
        <v>7011</v>
      </c>
      <c r="B1127" s="84"/>
      <c r="C1127" s="84"/>
    </row>
    <row r="1128" spans="1:3" x14ac:dyDescent="0.35">
      <c r="A1128" s="84" t="s">
        <v>7012</v>
      </c>
      <c r="B1128" s="84" t="s">
        <v>7186</v>
      </c>
      <c r="C1128" s="84" t="s">
        <v>7192</v>
      </c>
    </row>
    <row r="1129" spans="1:3" x14ac:dyDescent="0.35">
      <c r="A1129" s="84" t="s">
        <v>7013</v>
      </c>
      <c r="B1129" s="84" t="s">
        <v>7186</v>
      </c>
      <c r="C1129" s="84" t="s">
        <v>7192</v>
      </c>
    </row>
    <row r="1130" spans="1:3" x14ac:dyDescent="0.35">
      <c r="A1130" s="84" t="s">
        <v>7014</v>
      </c>
      <c r="B1130" s="84" t="s">
        <v>7186</v>
      </c>
      <c r="C1130" s="84" t="s">
        <v>7192</v>
      </c>
    </row>
    <row r="1131" spans="1:3" x14ac:dyDescent="0.35">
      <c r="A1131" s="84" t="s">
        <v>7015</v>
      </c>
      <c r="B1131" s="84" t="s">
        <v>7186</v>
      </c>
      <c r="C1131" s="84" t="s">
        <v>7192</v>
      </c>
    </row>
    <row r="1132" spans="1:3" x14ac:dyDescent="0.35">
      <c r="A1132" s="84" t="s">
        <v>7016</v>
      </c>
      <c r="B1132" s="84" t="s">
        <v>7186</v>
      </c>
      <c r="C1132" s="84" t="s">
        <v>7192</v>
      </c>
    </row>
    <row r="1133" spans="1:3" x14ac:dyDescent="0.35">
      <c r="A1133" s="84" t="s">
        <v>7017</v>
      </c>
      <c r="B1133" s="84" t="s">
        <v>7167</v>
      </c>
      <c r="C1133" s="84" t="s">
        <v>7192</v>
      </c>
    </row>
    <row r="1134" spans="1:3" x14ac:dyDescent="0.35">
      <c r="A1134" s="84" t="s">
        <v>7018</v>
      </c>
      <c r="B1134" s="84" t="s">
        <v>7168</v>
      </c>
      <c r="C1134" s="84" t="s">
        <v>7192</v>
      </c>
    </row>
    <row r="1135" spans="1:3" x14ac:dyDescent="0.35">
      <c r="A1135" s="84" t="s">
        <v>7019</v>
      </c>
      <c r="B1135" s="84" t="s">
        <v>7168</v>
      </c>
      <c r="C1135" s="84" t="s">
        <v>7192</v>
      </c>
    </row>
    <row r="1136" spans="1:3" x14ac:dyDescent="0.35">
      <c r="A1136" s="84" t="s">
        <v>7020</v>
      </c>
      <c r="B1136" s="84" t="s">
        <v>7168</v>
      </c>
      <c r="C1136" s="84" t="s">
        <v>7192</v>
      </c>
    </row>
    <row r="1137" spans="1:3" x14ac:dyDescent="0.35">
      <c r="A1137" s="84" t="s">
        <v>7021</v>
      </c>
      <c r="B1137" s="84" t="s">
        <v>7168</v>
      </c>
      <c r="C1137" s="84" t="s">
        <v>7192</v>
      </c>
    </row>
    <row r="1138" spans="1:3" x14ac:dyDescent="0.35">
      <c r="A1138" s="84" t="s">
        <v>7022</v>
      </c>
      <c r="B1138" s="84" t="s">
        <v>7168</v>
      </c>
      <c r="C1138" s="84" t="s">
        <v>7192</v>
      </c>
    </row>
    <row r="1139" spans="1:3" x14ac:dyDescent="0.35">
      <c r="A1139" s="84" t="s">
        <v>7023</v>
      </c>
      <c r="B1139" s="84" t="s">
        <v>7168</v>
      </c>
      <c r="C1139" s="84" t="s">
        <v>7192</v>
      </c>
    </row>
    <row r="1140" spans="1:3" x14ac:dyDescent="0.35">
      <c r="A1140" s="84" t="s">
        <v>7024</v>
      </c>
      <c r="B1140" s="84" t="s">
        <v>7168</v>
      </c>
      <c r="C1140" s="84" t="s">
        <v>7192</v>
      </c>
    </row>
    <row r="1141" spans="1:3" x14ac:dyDescent="0.35">
      <c r="A1141" s="84" t="s">
        <v>7025</v>
      </c>
      <c r="B1141" s="84" t="s">
        <v>7168</v>
      </c>
      <c r="C1141" s="84" t="s">
        <v>7192</v>
      </c>
    </row>
    <row r="1142" spans="1:3" x14ac:dyDescent="0.35">
      <c r="A1142" s="84" t="s">
        <v>7026</v>
      </c>
      <c r="B1142" s="84" t="s">
        <v>7168</v>
      </c>
      <c r="C1142" s="84" t="s">
        <v>7192</v>
      </c>
    </row>
    <row r="1143" spans="1:3" x14ac:dyDescent="0.35">
      <c r="A1143" s="84" t="s">
        <v>7027</v>
      </c>
      <c r="B1143" s="84" t="s">
        <v>7168</v>
      </c>
      <c r="C1143" s="84" t="s">
        <v>7192</v>
      </c>
    </row>
    <row r="1144" spans="1:3" x14ac:dyDescent="0.35">
      <c r="A1144" s="84" t="s">
        <v>7028</v>
      </c>
      <c r="B1144" s="84" t="s">
        <v>7168</v>
      </c>
      <c r="C1144" s="84" t="s">
        <v>7192</v>
      </c>
    </row>
    <row r="1145" spans="1:3" x14ac:dyDescent="0.35">
      <c r="A1145" s="84" t="s">
        <v>7029</v>
      </c>
      <c r="B1145" s="84" t="s">
        <v>7168</v>
      </c>
      <c r="C1145" s="84" t="s">
        <v>7192</v>
      </c>
    </row>
    <row r="1146" spans="1:3" x14ac:dyDescent="0.35">
      <c r="A1146" s="84" t="s">
        <v>7030</v>
      </c>
      <c r="B1146" s="84" t="s">
        <v>7168</v>
      </c>
      <c r="C1146" s="84" t="s">
        <v>7192</v>
      </c>
    </row>
    <row r="1147" spans="1:3" x14ac:dyDescent="0.35">
      <c r="A1147" s="84" t="s">
        <v>7031</v>
      </c>
      <c r="B1147" s="84" t="s">
        <v>7168</v>
      </c>
      <c r="C1147" s="84" t="s">
        <v>7192</v>
      </c>
    </row>
    <row r="1148" spans="1:3" x14ac:dyDescent="0.35">
      <c r="A1148" s="84" t="s">
        <v>7032</v>
      </c>
      <c r="B1148" s="84" t="s">
        <v>7168</v>
      </c>
      <c r="C1148" s="84" t="s">
        <v>7192</v>
      </c>
    </row>
    <row r="1149" spans="1:3" x14ac:dyDescent="0.35">
      <c r="A1149" s="84" t="s">
        <v>7033</v>
      </c>
      <c r="B1149" s="84" t="s">
        <v>7168</v>
      </c>
      <c r="C1149" s="84" t="s">
        <v>7192</v>
      </c>
    </row>
    <row r="1150" spans="1:3" x14ac:dyDescent="0.35">
      <c r="A1150" s="84" t="s">
        <v>7034</v>
      </c>
      <c r="B1150" s="84" t="s">
        <v>7168</v>
      </c>
      <c r="C1150" s="84" t="s">
        <v>7192</v>
      </c>
    </row>
    <row r="1151" spans="1:3" x14ac:dyDescent="0.35">
      <c r="A1151" s="84" t="s">
        <v>7035</v>
      </c>
      <c r="B1151" s="84" t="s">
        <v>7186</v>
      </c>
      <c r="C1151" s="84" t="s">
        <v>7192</v>
      </c>
    </row>
    <row r="1152" spans="1:3" x14ac:dyDescent="0.35">
      <c r="A1152" s="84" t="s">
        <v>7036</v>
      </c>
      <c r="B1152" s="84" t="s">
        <v>7186</v>
      </c>
      <c r="C1152" s="84" t="s">
        <v>7192</v>
      </c>
    </row>
    <row r="1153" spans="1:3" x14ac:dyDescent="0.35">
      <c r="A1153" s="84" t="s">
        <v>7037</v>
      </c>
      <c r="B1153" s="84" t="s">
        <v>7186</v>
      </c>
      <c r="C1153" s="84" t="s">
        <v>7192</v>
      </c>
    </row>
    <row r="1154" spans="1:3" x14ac:dyDescent="0.35">
      <c r="A1154" s="84" t="s">
        <v>7038</v>
      </c>
      <c r="B1154" s="84" t="s">
        <v>7186</v>
      </c>
      <c r="C1154" s="84" t="s">
        <v>7192</v>
      </c>
    </row>
    <row r="1155" spans="1:3" x14ac:dyDescent="0.35">
      <c r="A1155" s="84" t="s">
        <v>7039</v>
      </c>
      <c r="B1155" s="84" t="s">
        <v>7186</v>
      </c>
      <c r="C1155" s="84" t="s">
        <v>7192</v>
      </c>
    </row>
    <row r="1156" spans="1:3" x14ac:dyDescent="0.35">
      <c r="A1156" s="84" t="s">
        <v>7040</v>
      </c>
      <c r="B1156" s="84" t="s">
        <v>7186</v>
      </c>
      <c r="C1156" s="84" t="s">
        <v>7192</v>
      </c>
    </row>
    <row r="1157" spans="1:3" x14ac:dyDescent="0.35">
      <c r="A1157" s="84" t="s">
        <v>7041</v>
      </c>
      <c r="B1157" s="84" t="s">
        <v>7186</v>
      </c>
      <c r="C1157" s="84" t="s">
        <v>7192</v>
      </c>
    </row>
    <row r="1158" spans="1:3" x14ac:dyDescent="0.35">
      <c r="A1158" s="84" t="s">
        <v>7042</v>
      </c>
      <c r="B1158" s="84" t="s">
        <v>7186</v>
      </c>
      <c r="C1158" s="84" t="s">
        <v>7192</v>
      </c>
    </row>
    <row r="1159" spans="1:3" x14ac:dyDescent="0.35">
      <c r="A1159" s="84" t="s">
        <v>7043</v>
      </c>
      <c r="B1159" s="84" t="s">
        <v>7186</v>
      </c>
      <c r="C1159" s="84" t="s">
        <v>7192</v>
      </c>
    </row>
    <row r="1160" spans="1:3" x14ac:dyDescent="0.35">
      <c r="A1160" s="84" t="s">
        <v>7044</v>
      </c>
      <c r="B1160" s="84" t="s">
        <v>7186</v>
      </c>
      <c r="C1160" s="84" t="s">
        <v>7192</v>
      </c>
    </row>
    <row r="1161" spans="1:3" x14ac:dyDescent="0.35">
      <c r="A1161" s="84" t="s">
        <v>7045</v>
      </c>
      <c r="B1161" s="84" t="s">
        <v>7186</v>
      </c>
      <c r="C1161" s="84" t="s">
        <v>7192</v>
      </c>
    </row>
    <row r="1162" spans="1:3" x14ac:dyDescent="0.35">
      <c r="A1162" s="84" t="s">
        <v>7046</v>
      </c>
      <c r="B1162" s="84" t="s">
        <v>7186</v>
      </c>
      <c r="C1162" s="84" t="s">
        <v>7192</v>
      </c>
    </row>
    <row r="1163" spans="1:3" x14ac:dyDescent="0.35">
      <c r="A1163" s="84" t="s">
        <v>7047</v>
      </c>
      <c r="B1163" s="84" t="s">
        <v>7186</v>
      </c>
      <c r="C1163" s="84" t="s">
        <v>7192</v>
      </c>
    </row>
    <row r="1164" spans="1:3" x14ac:dyDescent="0.35">
      <c r="A1164" s="84" t="s">
        <v>7048</v>
      </c>
      <c r="B1164" s="84" t="s">
        <v>7186</v>
      </c>
      <c r="C1164" s="84" t="s">
        <v>7192</v>
      </c>
    </row>
    <row r="1165" spans="1:3" x14ac:dyDescent="0.35">
      <c r="A1165" s="84" t="s">
        <v>7049</v>
      </c>
      <c r="B1165" s="84" t="s">
        <v>7186</v>
      </c>
      <c r="C1165" s="84" t="s">
        <v>7192</v>
      </c>
    </row>
    <row r="1166" spans="1:3" x14ac:dyDescent="0.35">
      <c r="A1166" s="84" t="s">
        <v>7050</v>
      </c>
      <c r="B1166" s="84" t="s">
        <v>7186</v>
      </c>
      <c r="C1166" s="84" t="s">
        <v>7192</v>
      </c>
    </row>
    <row r="1167" spans="1:3" x14ac:dyDescent="0.35">
      <c r="A1167" s="84" t="s">
        <v>7051</v>
      </c>
      <c r="B1167" s="84" t="s">
        <v>7186</v>
      </c>
      <c r="C1167" s="84" t="s">
        <v>7192</v>
      </c>
    </row>
    <row r="1168" spans="1:3" x14ac:dyDescent="0.35">
      <c r="A1168" s="84" t="s">
        <v>7052</v>
      </c>
      <c r="B1168" s="84" t="s">
        <v>7186</v>
      </c>
      <c r="C1168" s="84" t="s">
        <v>7192</v>
      </c>
    </row>
    <row r="1169" spans="1:3" x14ac:dyDescent="0.35">
      <c r="A1169" s="84" t="s">
        <v>7053</v>
      </c>
      <c r="B1169" s="84" t="s">
        <v>7186</v>
      </c>
      <c r="C1169" s="84" t="s">
        <v>7192</v>
      </c>
    </row>
    <row r="1170" spans="1:3" x14ac:dyDescent="0.35">
      <c r="A1170" s="84" t="s">
        <v>7054</v>
      </c>
      <c r="B1170" s="84" t="s">
        <v>7186</v>
      </c>
      <c r="C1170" s="84" t="s">
        <v>7192</v>
      </c>
    </row>
    <row r="1171" spans="1:3" x14ac:dyDescent="0.35">
      <c r="A1171" s="84" t="s">
        <v>7055</v>
      </c>
      <c r="B1171" s="84" t="s">
        <v>7186</v>
      </c>
      <c r="C1171" s="84" t="s">
        <v>7192</v>
      </c>
    </row>
    <row r="1172" spans="1:3" x14ac:dyDescent="0.35">
      <c r="A1172" s="84" t="s">
        <v>7056</v>
      </c>
      <c r="B1172" s="84" t="s">
        <v>7186</v>
      </c>
      <c r="C1172" s="84" t="s">
        <v>7192</v>
      </c>
    </row>
    <row r="1173" spans="1:3" x14ac:dyDescent="0.35">
      <c r="A1173" s="84" t="s">
        <v>7057</v>
      </c>
      <c r="B1173" s="84" t="s">
        <v>7186</v>
      </c>
      <c r="C1173" s="84" t="s">
        <v>7192</v>
      </c>
    </row>
    <row r="1174" spans="1:3" x14ac:dyDescent="0.35">
      <c r="A1174" s="84" t="s">
        <v>7058</v>
      </c>
      <c r="B1174" s="84" t="s">
        <v>7186</v>
      </c>
      <c r="C1174" s="84" t="s">
        <v>7192</v>
      </c>
    </row>
    <row r="1175" spans="1:3" x14ac:dyDescent="0.35">
      <c r="A1175" s="84" t="s">
        <v>7059</v>
      </c>
      <c r="B1175" s="84" t="s">
        <v>7186</v>
      </c>
      <c r="C1175" s="84" t="s">
        <v>7192</v>
      </c>
    </row>
    <row r="1176" spans="1:3" x14ac:dyDescent="0.35">
      <c r="A1176" s="84" t="s">
        <v>7060</v>
      </c>
      <c r="B1176" s="84" t="s">
        <v>7186</v>
      </c>
      <c r="C1176" s="84" t="s">
        <v>7192</v>
      </c>
    </row>
    <row r="1177" spans="1:3" x14ac:dyDescent="0.35">
      <c r="A1177" s="84" t="s">
        <v>7061</v>
      </c>
      <c r="B1177" s="84" t="s">
        <v>7186</v>
      </c>
      <c r="C1177" s="84" t="s">
        <v>7192</v>
      </c>
    </row>
    <row r="1178" spans="1:3" x14ac:dyDescent="0.35">
      <c r="A1178" s="84" t="s">
        <v>7062</v>
      </c>
      <c r="B1178" s="84" t="s">
        <v>7186</v>
      </c>
      <c r="C1178" s="84" t="s">
        <v>7192</v>
      </c>
    </row>
    <row r="1179" spans="1:3" x14ac:dyDescent="0.35">
      <c r="A1179" s="84" t="s">
        <v>7063</v>
      </c>
      <c r="B1179" s="84" t="s">
        <v>7186</v>
      </c>
      <c r="C1179" s="84" t="s">
        <v>7192</v>
      </c>
    </row>
    <row r="1180" spans="1:3" x14ac:dyDescent="0.35">
      <c r="A1180" s="84" t="s">
        <v>7064</v>
      </c>
      <c r="B1180" s="84" t="s">
        <v>7186</v>
      </c>
      <c r="C1180" s="84" t="s">
        <v>7192</v>
      </c>
    </row>
    <row r="1181" spans="1:3" x14ac:dyDescent="0.35">
      <c r="A1181" s="84" t="s">
        <v>7065</v>
      </c>
      <c r="B1181" s="84" t="s">
        <v>7186</v>
      </c>
      <c r="C1181" s="84" t="s">
        <v>7192</v>
      </c>
    </row>
    <row r="1182" spans="1:3" x14ac:dyDescent="0.35">
      <c r="A1182" s="84" t="s">
        <v>7066</v>
      </c>
      <c r="B1182" s="84" t="s">
        <v>7186</v>
      </c>
      <c r="C1182" s="84" t="s">
        <v>7192</v>
      </c>
    </row>
    <row r="1183" spans="1:3" x14ac:dyDescent="0.35">
      <c r="A1183" s="84" t="s">
        <v>7067</v>
      </c>
      <c r="B1183" s="84" t="s">
        <v>7186</v>
      </c>
      <c r="C1183" s="84" t="s">
        <v>7192</v>
      </c>
    </row>
    <row r="1184" spans="1:3" x14ac:dyDescent="0.35">
      <c r="A1184" s="84" t="s">
        <v>7068</v>
      </c>
      <c r="B1184" s="84" t="s">
        <v>7186</v>
      </c>
      <c r="C1184" s="84" t="s">
        <v>7192</v>
      </c>
    </row>
    <row r="1185" spans="1:3" x14ac:dyDescent="0.35">
      <c r="A1185" s="84" t="s">
        <v>7069</v>
      </c>
      <c r="B1185" s="84" t="s">
        <v>7167</v>
      </c>
      <c r="C1185" s="84" t="s">
        <v>7192</v>
      </c>
    </row>
    <row r="1186" spans="1:3" x14ac:dyDescent="0.35">
      <c r="A1186" s="84" t="s">
        <v>7070</v>
      </c>
      <c r="B1186" s="84" t="s">
        <v>7167</v>
      </c>
      <c r="C1186" s="84" t="s">
        <v>7192</v>
      </c>
    </row>
    <row r="1187" spans="1:3" x14ac:dyDescent="0.35">
      <c r="A1187" s="84" t="s">
        <v>7071</v>
      </c>
      <c r="B1187" s="84" t="s">
        <v>7167</v>
      </c>
      <c r="C1187" s="84" t="s">
        <v>7192</v>
      </c>
    </row>
    <row r="1188" spans="1:3" x14ac:dyDescent="0.35">
      <c r="A1188" s="84" t="s">
        <v>7072</v>
      </c>
      <c r="B1188" s="84" t="s">
        <v>7167</v>
      </c>
      <c r="C1188" s="84" t="s">
        <v>7192</v>
      </c>
    </row>
    <row r="1189" spans="1:3" x14ac:dyDescent="0.35">
      <c r="A1189" s="84" t="s">
        <v>7073</v>
      </c>
      <c r="B1189" s="84" t="s">
        <v>7167</v>
      </c>
      <c r="C1189" s="84" t="s">
        <v>7192</v>
      </c>
    </row>
    <row r="1190" spans="1:3" x14ac:dyDescent="0.35">
      <c r="A1190" s="84" t="s">
        <v>7074</v>
      </c>
      <c r="B1190" s="84" t="s">
        <v>7167</v>
      </c>
      <c r="C1190" s="84" t="s">
        <v>7192</v>
      </c>
    </row>
    <row r="1191" spans="1:3" x14ac:dyDescent="0.35">
      <c r="A1191" s="84" t="s">
        <v>7075</v>
      </c>
      <c r="B1191" s="84" t="s">
        <v>7167</v>
      </c>
      <c r="C1191" s="84" t="s">
        <v>7192</v>
      </c>
    </row>
    <row r="1192" spans="1:3" x14ac:dyDescent="0.35">
      <c r="A1192" s="84" t="s">
        <v>7076</v>
      </c>
      <c r="B1192" s="84" t="s">
        <v>7167</v>
      </c>
      <c r="C1192" s="84" t="s">
        <v>7192</v>
      </c>
    </row>
    <row r="1193" spans="1:3" x14ac:dyDescent="0.35">
      <c r="A1193" s="84" t="s">
        <v>7077</v>
      </c>
      <c r="B1193" s="84" t="s">
        <v>7167</v>
      </c>
      <c r="C1193" s="84" t="s">
        <v>7192</v>
      </c>
    </row>
    <row r="1194" spans="1:3" x14ac:dyDescent="0.35">
      <c r="A1194" s="84" t="s">
        <v>7078</v>
      </c>
      <c r="B1194" s="84" t="s">
        <v>7167</v>
      </c>
      <c r="C1194" s="84" t="s">
        <v>7192</v>
      </c>
    </row>
    <row r="1195" spans="1:3" x14ac:dyDescent="0.35">
      <c r="A1195" s="84" t="s">
        <v>7079</v>
      </c>
      <c r="B1195" s="84" t="s">
        <v>7167</v>
      </c>
      <c r="C1195" s="84" t="s">
        <v>7192</v>
      </c>
    </row>
    <row r="1196" spans="1:3" x14ac:dyDescent="0.35">
      <c r="A1196" s="84" t="s">
        <v>7080</v>
      </c>
      <c r="B1196" s="84" t="s">
        <v>7167</v>
      </c>
      <c r="C1196" s="84" t="s">
        <v>7192</v>
      </c>
    </row>
    <row r="1197" spans="1:3" x14ac:dyDescent="0.35">
      <c r="A1197" s="84" t="s">
        <v>7081</v>
      </c>
      <c r="B1197" s="84" t="s">
        <v>7167</v>
      </c>
      <c r="C1197" s="84" t="s">
        <v>7192</v>
      </c>
    </row>
    <row r="1198" spans="1:3" x14ac:dyDescent="0.35">
      <c r="A1198" s="84" t="s">
        <v>7082</v>
      </c>
      <c r="B1198" s="84" t="s">
        <v>7167</v>
      </c>
      <c r="C1198" s="84" t="s">
        <v>7192</v>
      </c>
    </row>
    <row r="1199" spans="1:3" x14ac:dyDescent="0.35">
      <c r="A1199" s="84" t="s">
        <v>7083</v>
      </c>
      <c r="B1199" s="84" t="s">
        <v>7167</v>
      </c>
      <c r="C1199" s="84" t="s">
        <v>7192</v>
      </c>
    </row>
    <row r="1200" spans="1:3" x14ac:dyDescent="0.35">
      <c r="A1200" s="84" t="s">
        <v>7084</v>
      </c>
      <c r="B1200" s="84" t="s">
        <v>7167</v>
      </c>
      <c r="C1200" s="84" t="s">
        <v>7192</v>
      </c>
    </row>
    <row r="1201" spans="1:3" x14ac:dyDescent="0.35">
      <c r="A1201" s="84" t="s">
        <v>7085</v>
      </c>
      <c r="B1201" s="84" t="s">
        <v>7167</v>
      </c>
      <c r="C1201" s="84" t="s">
        <v>7192</v>
      </c>
    </row>
    <row r="1202" spans="1:3" x14ac:dyDescent="0.35">
      <c r="A1202" s="84" t="s">
        <v>7086</v>
      </c>
      <c r="B1202" s="84" t="s">
        <v>7167</v>
      </c>
      <c r="C1202" s="84" t="s">
        <v>7192</v>
      </c>
    </row>
    <row r="1203" spans="1:3" x14ac:dyDescent="0.35">
      <c r="A1203" s="84" t="s">
        <v>7087</v>
      </c>
      <c r="B1203" s="84" t="s">
        <v>7167</v>
      </c>
      <c r="C1203" s="84" t="s">
        <v>7192</v>
      </c>
    </row>
    <row r="1204" spans="1:3" x14ac:dyDescent="0.35">
      <c r="A1204" s="84" t="s">
        <v>7088</v>
      </c>
      <c r="B1204" s="84" t="s">
        <v>7167</v>
      </c>
      <c r="C1204" s="84" t="s">
        <v>7192</v>
      </c>
    </row>
    <row r="1205" spans="1:3" x14ac:dyDescent="0.35">
      <c r="A1205" s="84" t="s">
        <v>7089</v>
      </c>
      <c r="B1205" s="84" t="s">
        <v>7167</v>
      </c>
      <c r="C1205" s="84" t="s">
        <v>7192</v>
      </c>
    </row>
    <row r="1206" spans="1:3" x14ac:dyDescent="0.35">
      <c r="A1206" s="84" t="s">
        <v>7090</v>
      </c>
      <c r="B1206" s="84" t="s">
        <v>7167</v>
      </c>
      <c r="C1206" s="84" t="s">
        <v>7192</v>
      </c>
    </row>
    <row r="1207" spans="1:3" x14ac:dyDescent="0.35">
      <c r="A1207" s="84" t="s">
        <v>7091</v>
      </c>
      <c r="B1207" s="84" t="s">
        <v>7167</v>
      </c>
      <c r="C1207" s="84" t="s">
        <v>7192</v>
      </c>
    </row>
    <row r="1208" spans="1:3" x14ac:dyDescent="0.35">
      <c r="A1208" s="84" t="s">
        <v>7092</v>
      </c>
      <c r="B1208" s="84" t="s">
        <v>7167</v>
      </c>
      <c r="C1208" s="84" t="s">
        <v>7192</v>
      </c>
    </row>
    <row r="1209" spans="1:3" x14ac:dyDescent="0.35">
      <c r="A1209" s="84" t="s">
        <v>7093</v>
      </c>
      <c r="B1209" s="84" t="s">
        <v>7167</v>
      </c>
      <c r="C1209" s="84" t="s">
        <v>7192</v>
      </c>
    </row>
    <row r="1210" spans="1:3" x14ac:dyDescent="0.35">
      <c r="A1210" s="84" t="s">
        <v>7094</v>
      </c>
      <c r="B1210" s="84" t="s">
        <v>7167</v>
      </c>
      <c r="C1210" s="84" t="s">
        <v>7192</v>
      </c>
    </row>
    <row r="1211" spans="1:3" x14ac:dyDescent="0.35">
      <c r="A1211" s="84" t="s">
        <v>7095</v>
      </c>
      <c r="B1211" s="84" t="s">
        <v>7167</v>
      </c>
      <c r="C1211" s="84" t="s">
        <v>7192</v>
      </c>
    </row>
    <row r="1212" spans="1:3" x14ac:dyDescent="0.35">
      <c r="A1212" s="84" t="s">
        <v>7096</v>
      </c>
      <c r="B1212" s="84" t="s">
        <v>7167</v>
      </c>
      <c r="C1212" s="84" t="s">
        <v>7192</v>
      </c>
    </row>
    <row r="1213" spans="1:3" x14ac:dyDescent="0.35">
      <c r="A1213" s="84" t="s">
        <v>7097</v>
      </c>
      <c r="B1213" s="84" t="s">
        <v>7167</v>
      </c>
      <c r="C1213" s="84" t="s">
        <v>7192</v>
      </c>
    </row>
    <row r="1214" spans="1:3" x14ac:dyDescent="0.35">
      <c r="A1214" s="84" t="s">
        <v>7098</v>
      </c>
      <c r="B1214" s="84" t="s">
        <v>7167</v>
      </c>
      <c r="C1214" s="84" t="s">
        <v>7192</v>
      </c>
    </row>
    <row r="1215" spans="1:3" x14ac:dyDescent="0.35">
      <c r="A1215" s="84" t="s">
        <v>7099</v>
      </c>
      <c r="B1215" s="84" t="s">
        <v>7167</v>
      </c>
      <c r="C1215" s="84" t="s">
        <v>7192</v>
      </c>
    </row>
    <row r="1216" spans="1:3" x14ac:dyDescent="0.35">
      <c r="A1216" s="84" t="s">
        <v>7100</v>
      </c>
      <c r="B1216" s="84" t="s">
        <v>7167</v>
      </c>
      <c r="C1216" s="84" t="s">
        <v>7192</v>
      </c>
    </row>
    <row r="1217" spans="1:3" x14ac:dyDescent="0.35">
      <c r="A1217" s="84" t="s">
        <v>7101</v>
      </c>
      <c r="B1217" s="84" t="s">
        <v>7167</v>
      </c>
      <c r="C1217" s="84" t="s">
        <v>7192</v>
      </c>
    </row>
    <row r="1218" spans="1:3" x14ac:dyDescent="0.35">
      <c r="A1218" s="84" t="s">
        <v>7102</v>
      </c>
      <c r="B1218" s="84" t="s">
        <v>7167</v>
      </c>
      <c r="C1218" s="84" t="s">
        <v>7192</v>
      </c>
    </row>
    <row r="1219" spans="1:3" x14ac:dyDescent="0.35">
      <c r="A1219" s="84" t="s">
        <v>7103</v>
      </c>
      <c r="B1219" s="84" t="s">
        <v>7167</v>
      </c>
      <c r="C1219" s="84" t="s">
        <v>7192</v>
      </c>
    </row>
    <row r="1220" spans="1:3" x14ac:dyDescent="0.35">
      <c r="A1220" s="84" t="s">
        <v>7104</v>
      </c>
      <c r="B1220" s="84" t="s">
        <v>7167</v>
      </c>
      <c r="C1220" s="84" t="s">
        <v>7192</v>
      </c>
    </row>
    <row r="1221" spans="1:3" x14ac:dyDescent="0.35">
      <c r="A1221" s="84" t="s">
        <v>7105</v>
      </c>
      <c r="B1221" s="84" t="s">
        <v>7167</v>
      </c>
      <c r="C1221" s="84" t="s">
        <v>7192</v>
      </c>
    </row>
    <row r="1222" spans="1:3" x14ac:dyDescent="0.35">
      <c r="A1222" s="84" t="s">
        <v>7106</v>
      </c>
      <c r="B1222" s="84" t="s">
        <v>7167</v>
      </c>
      <c r="C1222" s="84" t="s">
        <v>7192</v>
      </c>
    </row>
    <row r="1223" spans="1:3" x14ac:dyDescent="0.35">
      <c r="A1223" s="84" t="s">
        <v>7107</v>
      </c>
      <c r="B1223" s="84" t="s">
        <v>7186</v>
      </c>
      <c r="C1223" s="84" t="s">
        <v>7192</v>
      </c>
    </row>
    <row r="1224" spans="1:3" x14ac:dyDescent="0.35">
      <c r="A1224" s="84" t="s">
        <v>7108</v>
      </c>
      <c r="B1224" s="84" t="s">
        <v>7186</v>
      </c>
      <c r="C1224" s="84" t="s">
        <v>7192</v>
      </c>
    </row>
    <row r="1225" spans="1:3" x14ac:dyDescent="0.35">
      <c r="A1225" s="84" t="s">
        <v>7109</v>
      </c>
      <c r="B1225" s="84" t="s">
        <v>7186</v>
      </c>
      <c r="C1225" s="84" t="s">
        <v>7192</v>
      </c>
    </row>
    <row r="1226" spans="1:3" x14ac:dyDescent="0.35">
      <c r="A1226" s="84" t="s">
        <v>7110</v>
      </c>
      <c r="B1226" s="84" t="s">
        <v>7186</v>
      </c>
      <c r="C1226" s="84" t="s">
        <v>7192</v>
      </c>
    </row>
    <row r="1227" spans="1:3" x14ac:dyDescent="0.35">
      <c r="A1227" s="84" t="s">
        <v>7111</v>
      </c>
      <c r="B1227" s="84" t="s">
        <v>7186</v>
      </c>
      <c r="C1227" s="84" t="s">
        <v>7192</v>
      </c>
    </row>
    <row r="1228" spans="1:3" x14ac:dyDescent="0.35">
      <c r="A1228" s="84" t="s">
        <v>7112</v>
      </c>
      <c r="B1228" s="84" t="s">
        <v>7186</v>
      </c>
      <c r="C1228" s="84" t="s">
        <v>7192</v>
      </c>
    </row>
    <row r="1229" spans="1:3" x14ac:dyDescent="0.35">
      <c r="A1229" s="84" t="s">
        <v>7113</v>
      </c>
      <c r="B1229" s="84" t="s">
        <v>7186</v>
      </c>
      <c r="C1229" s="84" t="s">
        <v>7192</v>
      </c>
    </row>
    <row r="1230" spans="1:3" x14ac:dyDescent="0.35">
      <c r="A1230" s="84" t="s">
        <v>7114</v>
      </c>
      <c r="B1230" s="84" t="s">
        <v>7186</v>
      </c>
      <c r="C1230" s="84" t="s">
        <v>7192</v>
      </c>
    </row>
    <row r="1231" spans="1:3" x14ac:dyDescent="0.35">
      <c r="A1231" s="84" t="s">
        <v>7115</v>
      </c>
      <c r="B1231" s="84" t="s">
        <v>7186</v>
      </c>
      <c r="C1231" s="84" t="s">
        <v>7192</v>
      </c>
    </row>
    <row r="1232" spans="1:3" x14ac:dyDescent="0.35">
      <c r="A1232" s="84" t="s">
        <v>7116</v>
      </c>
      <c r="B1232" s="84" t="s">
        <v>7186</v>
      </c>
      <c r="C1232" s="84" t="s">
        <v>7192</v>
      </c>
    </row>
    <row r="1233" spans="1:3" x14ac:dyDescent="0.35">
      <c r="A1233" s="84" t="s">
        <v>7117</v>
      </c>
      <c r="B1233" s="84" t="s">
        <v>7186</v>
      </c>
      <c r="C1233" s="84" t="s">
        <v>7192</v>
      </c>
    </row>
    <row r="1234" spans="1:3" x14ac:dyDescent="0.35">
      <c r="A1234" s="84" t="s">
        <v>7118</v>
      </c>
      <c r="B1234" s="84" t="s">
        <v>7186</v>
      </c>
      <c r="C1234" s="84" t="s">
        <v>7192</v>
      </c>
    </row>
    <row r="1235" spans="1:3" x14ac:dyDescent="0.35">
      <c r="A1235" s="84" t="s">
        <v>7119</v>
      </c>
      <c r="B1235" s="84" t="s">
        <v>7186</v>
      </c>
      <c r="C1235" s="84" t="s">
        <v>7192</v>
      </c>
    </row>
    <row r="1236" spans="1:3" x14ac:dyDescent="0.35">
      <c r="A1236" s="84" t="s">
        <v>7120</v>
      </c>
      <c r="B1236" s="84" t="s">
        <v>7186</v>
      </c>
      <c r="C1236" s="84" t="s">
        <v>7192</v>
      </c>
    </row>
    <row r="1237" spans="1:3" x14ac:dyDescent="0.35">
      <c r="A1237" s="84" t="s">
        <v>7121</v>
      </c>
      <c r="B1237" s="84" t="s">
        <v>7186</v>
      </c>
      <c r="C1237" s="84" t="s">
        <v>7192</v>
      </c>
    </row>
    <row r="1238" spans="1:3" x14ac:dyDescent="0.35">
      <c r="A1238" s="84" t="s">
        <v>7122</v>
      </c>
      <c r="B1238" s="84" t="s">
        <v>7186</v>
      </c>
      <c r="C1238" s="84" t="s">
        <v>7192</v>
      </c>
    </row>
    <row r="1239" spans="1:3" x14ac:dyDescent="0.35">
      <c r="A1239" s="84" t="s">
        <v>7123</v>
      </c>
      <c r="B1239" s="84" t="s">
        <v>7186</v>
      </c>
      <c r="C1239" s="84" t="s">
        <v>7192</v>
      </c>
    </row>
    <row r="1240" spans="1:3" x14ac:dyDescent="0.35">
      <c r="A1240" s="84" t="s">
        <v>7124</v>
      </c>
      <c r="B1240" s="84" t="s">
        <v>7186</v>
      </c>
      <c r="C1240" s="84" t="s">
        <v>7192</v>
      </c>
    </row>
    <row r="1241" spans="1:3" x14ac:dyDescent="0.35">
      <c r="A1241" s="84" t="s">
        <v>7125</v>
      </c>
      <c r="B1241" s="84" t="s">
        <v>7186</v>
      </c>
      <c r="C1241" s="84" t="s">
        <v>7192</v>
      </c>
    </row>
    <row r="1242" spans="1:3" x14ac:dyDescent="0.35">
      <c r="A1242" s="84" t="s">
        <v>7126</v>
      </c>
      <c r="B1242" s="84" t="s">
        <v>7186</v>
      </c>
      <c r="C1242" s="84" t="s">
        <v>7192</v>
      </c>
    </row>
    <row r="1243" spans="1:3" x14ac:dyDescent="0.35">
      <c r="A1243" s="84" t="s">
        <v>7127</v>
      </c>
      <c r="B1243" s="84" t="s">
        <v>7186</v>
      </c>
      <c r="C1243" s="84" t="s">
        <v>7192</v>
      </c>
    </row>
    <row r="1244" spans="1:3" x14ac:dyDescent="0.35">
      <c r="A1244" s="84" t="s">
        <v>7128</v>
      </c>
      <c r="B1244" s="84" t="s">
        <v>7186</v>
      </c>
      <c r="C1244" s="84" t="s">
        <v>7192</v>
      </c>
    </row>
    <row r="1245" spans="1:3" x14ac:dyDescent="0.35">
      <c r="A1245" s="84" t="s">
        <v>7129</v>
      </c>
      <c r="B1245" s="84" t="s">
        <v>7186</v>
      </c>
      <c r="C1245" s="84" t="s">
        <v>7192</v>
      </c>
    </row>
    <row r="1246" spans="1:3" x14ac:dyDescent="0.35">
      <c r="A1246" s="84" t="s">
        <v>7130</v>
      </c>
      <c r="B1246" s="84" t="s">
        <v>7186</v>
      </c>
      <c r="C1246" s="84" t="s">
        <v>7192</v>
      </c>
    </row>
    <row r="1247" spans="1:3" x14ac:dyDescent="0.35">
      <c r="A1247" s="84" t="s">
        <v>7131</v>
      </c>
      <c r="B1247" s="84" t="s">
        <v>7186</v>
      </c>
      <c r="C1247" s="84" t="s">
        <v>7192</v>
      </c>
    </row>
    <row r="1248" spans="1:3" x14ac:dyDescent="0.35">
      <c r="A1248" s="84" t="s">
        <v>7132</v>
      </c>
      <c r="B1248" s="84" t="s">
        <v>7186</v>
      </c>
      <c r="C1248" s="84" t="s">
        <v>7192</v>
      </c>
    </row>
    <row r="1249" spans="1:3" x14ac:dyDescent="0.35">
      <c r="A1249" s="84" t="s">
        <v>7133</v>
      </c>
      <c r="B1249" s="84" t="s">
        <v>7186</v>
      </c>
      <c r="C1249" s="84" t="s">
        <v>7192</v>
      </c>
    </row>
    <row r="1250" spans="1:3" x14ac:dyDescent="0.35">
      <c r="A1250" s="84" t="s">
        <v>7134</v>
      </c>
      <c r="B1250" s="84" t="s">
        <v>7186</v>
      </c>
      <c r="C1250" s="84" t="s">
        <v>7192</v>
      </c>
    </row>
    <row r="1251" spans="1:3" x14ac:dyDescent="0.35">
      <c r="A1251" s="84" t="s">
        <v>7135</v>
      </c>
      <c r="B1251" s="84" t="s">
        <v>7186</v>
      </c>
      <c r="C1251" s="84" t="s">
        <v>7192</v>
      </c>
    </row>
    <row r="1252" spans="1:3" x14ac:dyDescent="0.35">
      <c r="A1252" s="84" t="s">
        <v>7136</v>
      </c>
      <c r="B1252" s="84" t="s">
        <v>7186</v>
      </c>
      <c r="C1252" s="84" t="s">
        <v>7192</v>
      </c>
    </row>
    <row r="1253" spans="1:3" x14ac:dyDescent="0.35">
      <c r="A1253" s="84" t="s">
        <v>7137</v>
      </c>
      <c r="B1253" s="84" t="s">
        <v>7186</v>
      </c>
      <c r="C1253" s="84" t="s">
        <v>7192</v>
      </c>
    </row>
    <row r="1254" spans="1:3" x14ac:dyDescent="0.35">
      <c r="A1254" s="84" t="s">
        <v>7138</v>
      </c>
      <c r="B1254" s="84" t="s">
        <v>7186</v>
      </c>
      <c r="C1254" s="84" t="s">
        <v>7192</v>
      </c>
    </row>
    <row r="1255" spans="1:3" x14ac:dyDescent="0.35">
      <c r="A1255" s="84" t="s">
        <v>7139</v>
      </c>
      <c r="B1255" s="84" t="s">
        <v>7186</v>
      </c>
      <c r="C1255" s="84" t="s">
        <v>7192</v>
      </c>
    </row>
    <row r="1256" spans="1:3" x14ac:dyDescent="0.35">
      <c r="A1256" s="84" t="s">
        <v>7140</v>
      </c>
      <c r="B1256" s="84" t="s">
        <v>7186</v>
      </c>
      <c r="C1256" s="84" t="s">
        <v>7192</v>
      </c>
    </row>
    <row r="1257" spans="1:3" x14ac:dyDescent="0.35">
      <c r="A1257" s="84" t="s">
        <v>7141</v>
      </c>
      <c r="B1257" s="84" t="s">
        <v>7186</v>
      </c>
      <c r="C1257" s="84" t="s">
        <v>7192</v>
      </c>
    </row>
  </sheetData>
  <autoFilter ref="A3:J1257" xr:uid="{F6FC8370-82B0-41AC-AEC3-70BB50DAFBEA}">
    <filterColumn colId="4" showButton="0"/>
    <filterColumn colId="5" showButton="0"/>
  </autoFilter>
  <mergeCells count="1">
    <mergeCell ref="E3:G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09177-53A9-435F-9294-E6BCAAC317C5}">
  <sheetPr codeName="Sheet4"/>
  <dimension ref="A1:M1257"/>
  <sheetViews>
    <sheetView showGridLines="0" zoomScale="66" workbookViewId="0">
      <selection activeCell="AG943" sqref="AG943"/>
    </sheetView>
  </sheetViews>
  <sheetFormatPr defaultRowHeight="14.5" x14ac:dyDescent="0.35"/>
  <cols>
    <col min="1" max="2" width="42.1796875" customWidth="1"/>
    <col min="3" max="3" width="175.81640625" bestFit="1" customWidth="1"/>
    <col min="4" max="4" width="22.6328125" customWidth="1"/>
    <col min="5" max="5" width="52.1796875" bestFit="1" customWidth="1"/>
    <col min="6" max="6" width="16.1796875" customWidth="1"/>
    <col min="7" max="7" width="13.1796875" bestFit="1" customWidth="1"/>
    <col min="8" max="8" width="229.36328125" bestFit="1" customWidth="1"/>
    <col min="9" max="9" width="28.1796875" customWidth="1"/>
    <col min="12" max="12" width="13.90625" bestFit="1" customWidth="1"/>
    <col min="13" max="13" width="139.453125" bestFit="1" customWidth="1"/>
  </cols>
  <sheetData>
    <row r="1" spans="1:13" x14ac:dyDescent="0.35">
      <c r="A1" s="115" t="s">
        <v>7234</v>
      </c>
      <c r="B1" s="115"/>
      <c r="C1" s="116" t="s">
        <v>7235</v>
      </c>
    </row>
    <row r="3" spans="1:13" x14ac:dyDescent="0.35">
      <c r="A3" s="1" t="s">
        <v>738</v>
      </c>
      <c r="B3" s="1" t="s">
        <v>7236</v>
      </c>
      <c r="C3" s="1" t="s">
        <v>287</v>
      </c>
      <c r="D3" s="1" t="s">
        <v>97</v>
      </c>
      <c r="E3" s="1" t="s">
        <v>658</v>
      </c>
      <c r="F3" s="1" t="s">
        <v>607</v>
      </c>
      <c r="G3" s="1" t="s">
        <v>741</v>
      </c>
      <c r="H3" s="1" t="s">
        <v>739</v>
      </c>
      <c r="I3" s="1" t="s">
        <v>746</v>
      </c>
      <c r="L3" s="14" t="s">
        <v>2023</v>
      </c>
    </row>
    <row r="4" spans="1:13" x14ac:dyDescent="0.35">
      <c r="A4" s="2" t="s">
        <v>763</v>
      </c>
      <c r="B4" s="2" t="s">
        <v>5888</v>
      </c>
      <c r="C4" s="2" t="s">
        <v>752</v>
      </c>
      <c r="D4" s="2"/>
      <c r="E4" s="2" t="s">
        <v>118</v>
      </c>
      <c r="F4" s="2" t="s">
        <v>608</v>
      </c>
      <c r="G4" s="2" t="s">
        <v>742</v>
      </c>
      <c r="H4" s="2" t="str">
        <f t="shared" ref="H4:H67" si="0">C4&amp;IF(E4&lt;&gt;"-"," dont le "&amp;G4&amp;" est : "&amp;E4,"")&amp;IF(F4&lt;&gt;"-"," et dont le matériau est : "&amp;F4,"")</f>
        <v>Vélo musculaire (hors jouet), basé sur le prix de la 1ère mise en marché dont le prix est : X &lt; 100 €</v>
      </c>
      <c r="I4" s="2" t="s">
        <v>744</v>
      </c>
      <c r="L4" s="84" t="s">
        <v>387</v>
      </c>
      <c r="M4" s="84" t="s">
        <v>7237</v>
      </c>
    </row>
    <row r="5" spans="1:13" ht="14.5" customHeight="1" x14ac:dyDescent="0.35">
      <c r="A5" s="2" t="s">
        <v>764</v>
      </c>
      <c r="B5" s="2" t="s">
        <v>5889</v>
      </c>
      <c r="C5" s="2" t="s">
        <v>752</v>
      </c>
      <c r="D5" s="2"/>
      <c r="E5" s="2" t="s">
        <v>119</v>
      </c>
      <c r="F5" s="2" t="s">
        <v>608</v>
      </c>
      <c r="G5" s="2" t="s">
        <v>742</v>
      </c>
      <c r="H5" s="2" t="str">
        <f t="shared" si="0"/>
        <v>Vélo musculaire (hors jouet), basé sur le prix de la 1ère mise en marché dont le prix est : 100 € ≤ X &lt; 200 €</v>
      </c>
      <c r="I5" s="2" t="s">
        <v>745</v>
      </c>
      <c r="L5" s="84" t="s">
        <v>2034</v>
      </c>
      <c r="M5" s="84" t="s">
        <v>7238</v>
      </c>
    </row>
    <row r="6" spans="1:13" x14ac:dyDescent="0.35">
      <c r="A6" s="2" t="s">
        <v>765</v>
      </c>
      <c r="B6" s="2" t="s">
        <v>5890</v>
      </c>
      <c r="C6" s="2" t="s">
        <v>752</v>
      </c>
      <c r="D6" s="2"/>
      <c r="E6" s="2" t="s">
        <v>120</v>
      </c>
      <c r="F6" s="2" t="s">
        <v>608</v>
      </c>
      <c r="G6" s="2" t="s">
        <v>742</v>
      </c>
      <c r="H6" s="2" t="str">
        <f t="shared" si="0"/>
        <v>Vélo musculaire (hors jouet), basé sur le prix de la 1ère mise en marché dont le prix est : 200 € ≤ X &lt; 400 €</v>
      </c>
      <c r="I6" s="2" t="s">
        <v>745</v>
      </c>
      <c r="L6" s="84" t="s">
        <v>2035</v>
      </c>
      <c r="M6" s="84" t="s">
        <v>7239</v>
      </c>
    </row>
    <row r="7" spans="1:13" ht="14.5" customHeight="1" x14ac:dyDescent="0.35">
      <c r="A7" s="2" t="s">
        <v>766</v>
      </c>
      <c r="B7" s="2" t="s">
        <v>5891</v>
      </c>
      <c r="C7" s="2" t="s">
        <v>752</v>
      </c>
      <c r="D7" s="2"/>
      <c r="E7" s="2" t="s">
        <v>121</v>
      </c>
      <c r="F7" s="2" t="s">
        <v>608</v>
      </c>
      <c r="G7" s="2" t="s">
        <v>742</v>
      </c>
      <c r="H7" s="2" t="str">
        <f t="shared" si="0"/>
        <v>Vélo musculaire (hors jouet), basé sur le prix de la 1ère mise en marché dont le prix est : 400 € ≤ X &lt; 1000 €</v>
      </c>
      <c r="I7" s="2" t="s">
        <v>745</v>
      </c>
      <c r="L7" s="84" t="s">
        <v>2036</v>
      </c>
      <c r="M7" s="84" t="s">
        <v>7240</v>
      </c>
    </row>
    <row r="8" spans="1:13" x14ac:dyDescent="0.35">
      <c r="A8" s="2" t="s">
        <v>767</v>
      </c>
      <c r="B8" s="2" t="s">
        <v>5892</v>
      </c>
      <c r="C8" s="2" t="s">
        <v>752</v>
      </c>
      <c r="D8" s="2"/>
      <c r="E8" s="2" t="s">
        <v>122</v>
      </c>
      <c r="F8" s="2" t="s">
        <v>608</v>
      </c>
      <c r="G8" s="2" t="s">
        <v>742</v>
      </c>
      <c r="H8" s="2" t="str">
        <f t="shared" si="0"/>
        <v>Vélo musculaire (hors jouet), basé sur le prix de la 1ère mise en marché dont le prix est : X ≥ 1000 €</v>
      </c>
      <c r="I8" s="2" t="s">
        <v>747</v>
      </c>
      <c r="L8" s="84" t="s">
        <v>2037</v>
      </c>
      <c r="M8" s="84" t="s">
        <v>7241</v>
      </c>
    </row>
    <row r="9" spans="1:13" x14ac:dyDescent="0.35">
      <c r="A9" s="2" t="s">
        <v>768</v>
      </c>
      <c r="B9" s="2" t="s">
        <v>5893</v>
      </c>
      <c r="C9" s="2" t="s">
        <v>27</v>
      </c>
      <c r="D9" s="2"/>
      <c r="E9" s="2" t="s">
        <v>101</v>
      </c>
      <c r="F9" s="2" t="s">
        <v>608</v>
      </c>
      <c r="G9" s="2" t="s">
        <v>740</v>
      </c>
      <c r="H9" s="2" t="str">
        <f t="shared" si="0"/>
        <v>Trottinette dont le poids est : X &lt; 4 kg</v>
      </c>
      <c r="I9" s="2" t="s">
        <v>744</v>
      </c>
      <c r="L9" s="84" t="s">
        <v>2038</v>
      </c>
      <c r="M9" s="84" t="s">
        <v>7242</v>
      </c>
    </row>
    <row r="10" spans="1:13" x14ac:dyDescent="0.35">
      <c r="A10" s="2" t="s">
        <v>769</v>
      </c>
      <c r="B10" s="2" t="s">
        <v>5894</v>
      </c>
      <c r="C10" s="2" t="s">
        <v>27</v>
      </c>
      <c r="D10" s="2"/>
      <c r="E10" s="2" t="s">
        <v>124</v>
      </c>
      <c r="F10" s="2" t="s">
        <v>608</v>
      </c>
      <c r="G10" s="2" t="s">
        <v>740</v>
      </c>
      <c r="H10" s="2" t="str">
        <f t="shared" si="0"/>
        <v>Trottinette dont le poids est : X ≥ 4 kg</v>
      </c>
      <c r="I10" s="2" t="s">
        <v>747</v>
      </c>
      <c r="L10" s="84" t="s">
        <v>2039</v>
      </c>
      <c r="M10" s="84" t="s">
        <v>7243</v>
      </c>
    </row>
    <row r="11" spans="1:13" x14ac:dyDescent="0.35">
      <c r="A11" s="2" t="s">
        <v>770</v>
      </c>
      <c r="B11" s="2" t="s">
        <v>5895</v>
      </c>
      <c r="C11" s="2" t="s">
        <v>5</v>
      </c>
      <c r="D11" s="2"/>
      <c r="E11" s="2" t="s">
        <v>608</v>
      </c>
      <c r="F11" s="2" t="s">
        <v>608</v>
      </c>
      <c r="G11" s="2" t="str">
        <f t="shared" ref="G11:G14" si="1">IF(ISNUMBER(SEARCH("€",E11)),"prix",IF(ISNUMBER(SEARCH("kg",E11)),"poids",""))</f>
        <v/>
      </c>
      <c r="H11" s="2" t="str">
        <f t="shared" si="0"/>
        <v>Skateboard</v>
      </c>
      <c r="I11" s="2"/>
      <c r="L11" s="84" t="s">
        <v>2042</v>
      </c>
      <c r="M11" s="84" t="s">
        <v>7244</v>
      </c>
    </row>
    <row r="12" spans="1:13" x14ac:dyDescent="0.35">
      <c r="A12" s="2" t="s">
        <v>771</v>
      </c>
      <c r="B12" s="2" t="s">
        <v>5896</v>
      </c>
      <c r="C12" s="2" t="s">
        <v>127</v>
      </c>
      <c r="D12" s="2"/>
      <c r="E12" s="2" t="s">
        <v>608</v>
      </c>
      <c r="F12" s="2" t="s">
        <v>608</v>
      </c>
      <c r="G12" s="2" t="str">
        <f t="shared" si="1"/>
        <v/>
      </c>
      <c r="H12" s="2" t="str">
        <f t="shared" si="0"/>
        <v>Paire de rollers ou de patins à roulettes</v>
      </c>
      <c r="I12" s="2"/>
      <c r="L12" s="84" t="s">
        <v>2043</v>
      </c>
      <c r="M12" s="84" t="s">
        <v>7245</v>
      </c>
    </row>
    <row r="13" spans="1:13" x14ac:dyDescent="0.35">
      <c r="A13" s="2" t="s">
        <v>772</v>
      </c>
      <c r="B13" s="2" t="s">
        <v>5897</v>
      </c>
      <c r="C13" s="2" t="s">
        <v>4</v>
      </c>
      <c r="D13" s="2" t="s">
        <v>97</v>
      </c>
      <c r="E13" s="2" t="s">
        <v>608</v>
      </c>
      <c r="F13" s="2" t="s">
        <v>608</v>
      </c>
      <c r="G13" s="2" t="str">
        <f t="shared" si="1"/>
        <v/>
      </c>
      <c r="H13" s="2" t="str">
        <f t="shared" si="0"/>
        <v>Pneu</v>
      </c>
      <c r="I13" s="2"/>
      <c r="L13" s="84" t="s">
        <v>2044</v>
      </c>
      <c r="M13" s="84" t="s">
        <v>7250</v>
      </c>
    </row>
    <row r="14" spans="1:13" x14ac:dyDescent="0.35">
      <c r="A14" s="2" t="s">
        <v>773</v>
      </c>
      <c r="B14" s="2" t="s">
        <v>5898</v>
      </c>
      <c r="C14" s="2" t="s">
        <v>3</v>
      </c>
      <c r="D14" s="2" t="s">
        <v>97</v>
      </c>
      <c r="E14" s="2" t="s">
        <v>608</v>
      </c>
      <c r="F14" s="2" t="s">
        <v>608</v>
      </c>
      <c r="G14" s="2" t="str">
        <f t="shared" si="1"/>
        <v/>
      </c>
      <c r="H14" s="2" t="str">
        <f t="shared" si="0"/>
        <v>Chambre à air</v>
      </c>
      <c r="I14" s="2"/>
      <c r="L14" s="84" t="s">
        <v>2045</v>
      </c>
      <c r="M14" s="84" t="s">
        <v>7249</v>
      </c>
    </row>
    <row r="15" spans="1:13" x14ac:dyDescent="0.35">
      <c r="A15" s="2" t="s">
        <v>774</v>
      </c>
      <c r="B15" s="2" t="s">
        <v>5899</v>
      </c>
      <c r="C15" s="2" t="s">
        <v>751</v>
      </c>
      <c r="D15" s="2"/>
      <c r="E15" s="2" t="s">
        <v>106</v>
      </c>
      <c r="F15" s="2" t="s">
        <v>99</v>
      </c>
      <c r="G15" s="2" t="s">
        <v>740</v>
      </c>
      <c r="H15" s="2" t="str">
        <f t="shared" si="0"/>
        <v>Cadenas / antivol de vélo ou de trottinette dont le poids est : X &lt; 0,2 kg et dont le matériau est : Métal &gt; 80%</v>
      </c>
      <c r="I15" s="2" t="s">
        <v>744</v>
      </c>
      <c r="L15" s="84" t="s">
        <v>2046</v>
      </c>
      <c r="M15" s="84" t="s">
        <v>7246</v>
      </c>
    </row>
    <row r="16" spans="1:13" x14ac:dyDescent="0.35">
      <c r="A16" s="2" t="s">
        <v>775</v>
      </c>
      <c r="B16" s="2" t="s">
        <v>5900</v>
      </c>
      <c r="C16" s="2" t="s">
        <v>751</v>
      </c>
      <c r="D16" s="2"/>
      <c r="E16" s="2" t="s">
        <v>98</v>
      </c>
      <c r="F16" s="2" t="s">
        <v>99</v>
      </c>
      <c r="G16" s="2" t="s">
        <v>740</v>
      </c>
      <c r="H16" s="2" t="str">
        <f t="shared" si="0"/>
        <v>Cadenas / antivol de vélo ou de trottinette dont le poids est : 0,2 kg ≤ X &lt; 0,5 kg et dont le matériau est : Métal &gt; 80%</v>
      </c>
      <c r="I16" s="2" t="s">
        <v>745</v>
      </c>
      <c r="L16" s="84" t="s">
        <v>2047</v>
      </c>
      <c r="M16" s="84" t="s">
        <v>7248</v>
      </c>
    </row>
    <row r="17" spans="1:13" x14ac:dyDescent="0.35">
      <c r="A17" s="2" t="s">
        <v>776</v>
      </c>
      <c r="B17" s="2" t="s">
        <v>5901</v>
      </c>
      <c r="C17" s="2" t="s">
        <v>751</v>
      </c>
      <c r="D17" s="2"/>
      <c r="E17" s="2" t="s">
        <v>104</v>
      </c>
      <c r="F17" s="2" t="s">
        <v>99</v>
      </c>
      <c r="G17" s="2" t="s">
        <v>740</v>
      </c>
      <c r="H17" s="2" t="str">
        <f t="shared" si="0"/>
        <v>Cadenas / antivol de vélo ou de trottinette dont le poids est : 0,5 kg ≤ X &lt; 1 kg et dont le matériau est : Métal &gt; 80%</v>
      </c>
      <c r="I17" s="2" t="s">
        <v>745</v>
      </c>
      <c r="L17" s="84" t="s">
        <v>2048</v>
      </c>
      <c r="M17" s="84" t="s">
        <v>7247</v>
      </c>
    </row>
    <row r="18" spans="1:13" x14ac:dyDescent="0.35">
      <c r="A18" s="2" t="s">
        <v>777</v>
      </c>
      <c r="B18" s="2" t="s">
        <v>5902</v>
      </c>
      <c r="C18" s="2" t="s">
        <v>751</v>
      </c>
      <c r="D18" s="2"/>
      <c r="E18" s="2" t="s">
        <v>115</v>
      </c>
      <c r="F18" s="2" t="s">
        <v>99</v>
      </c>
      <c r="G18" s="2" t="s">
        <v>740</v>
      </c>
      <c r="H18" s="2" t="str">
        <f t="shared" si="0"/>
        <v>Cadenas / antivol de vélo ou de trottinette dont le poids est : 1 kg ≤ X &lt; 3 kg et dont le matériau est : Métal &gt; 80%</v>
      </c>
      <c r="I18" s="2" t="s">
        <v>745</v>
      </c>
      <c r="L18" s="84" t="s">
        <v>2049</v>
      </c>
      <c r="M18" s="84" t="s">
        <v>7251</v>
      </c>
    </row>
    <row r="19" spans="1:13" x14ac:dyDescent="0.35">
      <c r="A19" s="2" t="s">
        <v>778</v>
      </c>
      <c r="B19" s="2" t="s">
        <v>5903</v>
      </c>
      <c r="C19" s="2" t="s">
        <v>751</v>
      </c>
      <c r="D19" s="2"/>
      <c r="E19" s="2" t="s">
        <v>109</v>
      </c>
      <c r="F19" s="2" t="s">
        <v>99</v>
      </c>
      <c r="G19" s="2" t="s">
        <v>740</v>
      </c>
      <c r="H19" s="2" t="str">
        <f t="shared" si="0"/>
        <v>Cadenas / antivol de vélo ou de trottinette dont le poids est : 3 kg ≤ X &lt; 5 kg et dont le matériau est : Métal &gt; 80%</v>
      </c>
      <c r="I19" s="2" t="s">
        <v>745</v>
      </c>
      <c r="L19" s="84" t="s">
        <v>2050</v>
      </c>
      <c r="M19" s="84" t="s">
        <v>7252</v>
      </c>
    </row>
    <row r="20" spans="1:13" x14ac:dyDescent="0.35">
      <c r="A20" s="2" t="s">
        <v>779</v>
      </c>
      <c r="B20" s="2" t="s">
        <v>5904</v>
      </c>
      <c r="C20" s="2" t="s">
        <v>751</v>
      </c>
      <c r="D20" s="2"/>
      <c r="E20" s="2" t="s">
        <v>100</v>
      </c>
      <c r="F20" s="2" t="s">
        <v>99</v>
      </c>
      <c r="G20" s="2" t="s">
        <v>740</v>
      </c>
      <c r="H20" s="2" t="str">
        <f t="shared" si="0"/>
        <v>Cadenas / antivol de vélo ou de trottinette dont le poids est : X ≥ 5 kg et dont le matériau est : Métal &gt; 80%</v>
      </c>
      <c r="I20" s="2" t="s">
        <v>747</v>
      </c>
      <c r="L20" s="84" t="s">
        <v>2051</v>
      </c>
      <c r="M20" s="84" t="s">
        <v>7268</v>
      </c>
    </row>
    <row r="21" spans="1:13" x14ac:dyDescent="0.35">
      <c r="A21" s="2" t="s">
        <v>780</v>
      </c>
      <c r="B21" s="2" t="s">
        <v>5905</v>
      </c>
      <c r="C21" s="2" t="s">
        <v>125</v>
      </c>
      <c r="D21" s="2"/>
      <c r="E21" s="2" t="s">
        <v>608</v>
      </c>
      <c r="F21" s="2" t="s">
        <v>608</v>
      </c>
      <c r="G21" s="2"/>
      <c r="H21" s="2" t="str">
        <f t="shared" si="0"/>
        <v>Remorque à vélo</v>
      </c>
      <c r="I21" s="2"/>
      <c r="L21" s="84" t="s">
        <v>2052</v>
      </c>
      <c r="M21" s="84" t="s">
        <v>7253</v>
      </c>
    </row>
    <row r="22" spans="1:13" x14ac:dyDescent="0.35">
      <c r="A22" s="2" t="s">
        <v>781</v>
      </c>
      <c r="B22" s="2" t="s">
        <v>5906</v>
      </c>
      <c r="C22" s="2" t="s">
        <v>126</v>
      </c>
      <c r="D22" s="2"/>
      <c r="E22" s="2" t="s">
        <v>608</v>
      </c>
      <c r="F22" s="2" t="s">
        <v>608</v>
      </c>
      <c r="G22" s="2"/>
      <c r="H22" s="2" t="str">
        <f t="shared" si="0"/>
        <v>Siège bébé à vélo</v>
      </c>
      <c r="I22" s="2"/>
      <c r="L22" s="84" t="s">
        <v>2053</v>
      </c>
      <c r="M22" s="84" t="s">
        <v>7254</v>
      </c>
    </row>
    <row r="23" spans="1:13" x14ac:dyDescent="0.35">
      <c r="A23" s="2" t="s">
        <v>782</v>
      </c>
      <c r="B23" s="2" t="s">
        <v>5907</v>
      </c>
      <c r="C23" s="2" t="s">
        <v>331</v>
      </c>
      <c r="D23" s="2"/>
      <c r="E23" s="2" t="s">
        <v>106</v>
      </c>
      <c r="F23" s="2" t="s">
        <v>99</v>
      </c>
      <c r="G23" s="2" t="s">
        <v>740</v>
      </c>
      <c r="H23" s="2" t="str">
        <f t="shared" si="0"/>
        <v>Autre pièce &amp; accessoire de l'équipement (mobilité active - Cat. 1) dont le poids est : X &lt; 0,2 kg et dont le matériau est : Métal &gt; 80%</v>
      </c>
      <c r="I23" s="2" t="s">
        <v>744</v>
      </c>
      <c r="L23" s="84" t="s">
        <v>2054</v>
      </c>
      <c r="M23" s="84" t="s">
        <v>7255</v>
      </c>
    </row>
    <row r="24" spans="1:13" x14ac:dyDescent="0.35">
      <c r="A24" s="2" t="s">
        <v>783</v>
      </c>
      <c r="B24" s="2" t="s">
        <v>5908</v>
      </c>
      <c r="C24" s="2" t="s">
        <v>331</v>
      </c>
      <c r="D24" s="2"/>
      <c r="E24" s="2" t="s">
        <v>106</v>
      </c>
      <c r="F24" s="2" t="s">
        <v>659</v>
      </c>
      <c r="G24" s="2" t="s">
        <v>740</v>
      </c>
      <c r="H24" s="2" t="str">
        <f t="shared" si="0"/>
        <v>Autre pièce &amp; accessoire de l'équipement (mobilité active - Cat. 1) dont le poids est : X &lt; 0,2 kg et dont le matériau est : Autre</v>
      </c>
      <c r="I24" s="2" t="s">
        <v>744</v>
      </c>
      <c r="L24" s="84" t="s">
        <v>2055</v>
      </c>
      <c r="M24" s="84" t="s">
        <v>7256</v>
      </c>
    </row>
    <row r="25" spans="1:13" x14ac:dyDescent="0.35">
      <c r="A25" s="2" t="s">
        <v>784</v>
      </c>
      <c r="B25" s="2" t="s">
        <v>5909</v>
      </c>
      <c r="C25" s="2" t="s">
        <v>331</v>
      </c>
      <c r="D25" s="2"/>
      <c r="E25" s="2" t="s">
        <v>98</v>
      </c>
      <c r="F25" s="2" t="s">
        <v>99</v>
      </c>
      <c r="G25" s="2" t="s">
        <v>740</v>
      </c>
      <c r="H25" s="2" t="str">
        <f t="shared" si="0"/>
        <v>Autre pièce &amp; accessoire de l'équipement (mobilité active - Cat. 1) dont le poids est : 0,2 kg ≤ X &lt; 0,5 kg et dont le matériau est : Métal &gt; 80%</v>
      </c>
      <c r="I25" s="2" t="s">
        <v>745</v>
      </c>
      <c r="L25" s="84" t="s">
        <v>2056</v>
      </c>
      <c r="M25" s="84" t="s">
        <v>7257</v>
      </c>
    </row>
    <row r="26" spans="1:13" x14ac:dyDescent="0.35">
      <c r="A26" s="2" t="s">
        <v>785</v>
      </c>
      <c r="B26" s="2" t="s">
        <v>5910</v>
      </c>
      <c r="C26" s="2" t="s">
        <v>331</v>
      </c>
      <c r="D26" s="2"/>
      <c r="E26" s="2" t="s">
        <v>98</v>
      </c>
      <c r="F26" s="2" t="s">
        <v>659</v>
      </c>
      <c r="G26" s="2" t="s">
        <v>740</v>
      </c>
      <c r="H26" s="2" t="str">
        <f t="shared" si="0"/>
        <v>Autre pièce &amp; accessoire de l'équipement (mobilité active - Cat. 1) dont le poids est : 0,2 kg ≤ X &lt; 0,5 kg et dont le matériau est : Autre</v>
      </c>
      <c r="I26" s="2" t="s">
        <v>745</v>
      </c>
      <c r="L26" s="84" t="s">
        <v>2057</v>
      </c>
      <c r="M26" s="84" t="s">
        <v>7258</v>
      </c>
    </row>
    <row r="27" spans="1:13" x14ac:dyDescent="0.35">
      <c r="A27" s="2" t="s">
        <v>786</v>
      </c>
      <c r="B27" s="2" t="s">
        <v>5911</v>
      </c>
      <c r="C27" s="2" t="s">
        <v>331</v>
      </c>
      <c r="D27" s="2"/>
      <c r="E27" s="2" t="s">
        <v>104</v>
      </c>
      <c r="F27" s="2" t="s">
        <v>99</v>
      </c>
      <c r="G27" s="2" t="s">
        <v>740</v>
      </c>
      <c r="H27" s="2" t="str">
        <f t="shared" si="0"/>
        <v>Autre pièce &amp; accessoire de l'équipement (mobilité active - Cat. 1) dont le poids est : 0,5 kg ≤ X &lt; 1 kg et dont le matériau est : Métal &gt; 80%</v>
      </c>
      <c r="I27" s="2" t="s">
        <v>745</v>
      </c>
      <c r="L27" s="84" t="s">
        <v>2058</v>
      </c>
      <c r="M27" s="84" t="s">
        <v>7259</v>
      </c>
    </row>
    <row r="28" spans="1:13" x14ac:dyDescent="0.35">
      <c r="A28" s="2" t="s">
        <v>787</v>
      </c>
      <c r="B28" s="2" t="s">
        <v>5912</v>
      </c>
      <c r="C28" s="2" t="s">
        <v>331</v>
      </c>
      <c r="D28" s="2"/>
      <c r="E28" s="2" t="s">
        <v>104</v>
      </c>
      <c r="F28" s="2" t="s">
        <v>659</v>
      </c>
      <c r="G28" s="2" t="s">
        <v>740</v>
      </c>
      <c r="H28" s="2" t="str">
        <f t="shared" si="0"/>
        <v>Autre pièce &amp; accessoire de l'équipement (mobilité active - Cat. 1) dont le poids est : 0,5 kg ≤ X &lt; 1 kg et dont le matériau est : Autre</v>
      </c>
      <c r="I28" s="2" t="s">
        <v>745</v>
      </c>
      <c r="L28" s="84" t="s">
        <v>2059</v>
      </c>
      <c r="M28" s="84" t="s">
        <v>7267</v>
      </c>
    </row>
    <row r="29" spans="1:13" x14ac:dyDescent="0.35">
      <c r="A29" s="2" t="s">
        <v>788</v>
      </c>
      <c r="B29" s="2" t="s">
        <v>5913</v>
      </c>
      <c r="C29" s="2" t="s">
        <v>331</v>
      </c>
      <c r="D29" s="2"/>
      <c r="E29" s="2" t="s">
        <v>115</v>
      </c>
      <c r="F29" s="2" t="s">
        <v>99</v>
      </c>
      <c r="G29" s="2" t="s">
        <v>740</v>
      </c>
      <c r="H29" s="2" t="str">
        <f t="shared" si="0"/>
        <v>Autre pièce &amp; accessoire de l'équipement (mobilité active - Cat. 1) dont le poids est : 1 kg ≤ X &lt; 3 kg et dont le matériau est : Métal &gt; 80%</v>
      </c>
      <c r="I29" s="2" t="s">
        <v>745</v>
      </c>
      <c r="L29" s="84" t="s">
        <v>2060</v>
      </c>
      <c r="M29" s="84" t="s">
        <v>7260</v>
      </c>
    </row>
    <row r="30" spans="1:13" x14ac:dyDescent="0.35">
      <c r="A30" s="2" t="s">
        <v>789</v>
      </c>
      <c r="B30" s="2" t="s">
        <v>5914</v>
      </c>
      <c r="C30" s="2" t="s">
        <v>331</v>
      </c>
      <c r="D30" s="2"/>
      <c r="E30" s="2" t="s">
        <v>115</v>
      </c>
      <c r="F30" s="2" t="s">
        <v>659</v>
      </c>
      <c r="G30" s="2" t="s">
        <v>740</v>
      </c>
      <c r="H30" s="2" t="str">
        <f t="shared" si="0"/>
        <v>Autre pièce &amp; accessoire de l'équipement (mobilité active - Cat. 1) dont le poids est : 1 kg ≤ X &lt; 3 kg et dont le matériau est : Autre</v>
      </c>
      <c r="I30" s="2" t="s">
        <v>745</v>
      </c>
      <c r="L30" s="84" t="s">
        <v>2061</v>
      </c>
      <c r="M30" s="84" t="s">
        <v>7261</v>
      </c>
    </row>
    <row r="31" spans="1:13" x14ac:dyDescent="0.35">
      <c r="A31" s="2" t="s">
        <v>790</v>
      </c>
      <c r="B31" s="2" t="s">
        <v>5915</v>
      </c>
      <c r="C31" s="2" t="s">
        <v>331</v>
      </c>
      <c r="D31" s="2"/>
      <c r="E31" s="2" t="s">
        <v>109</v>
      </c>
      <c r="F31" s="2" t="s">
        <v>99</v>
      </c>
      <c r="G31" s="2" t="s">
        <v>740</v>
      </c>
      <c r="H31" s="2" t="str">
        <f t="shared" si="0"/>
        <v>Autre pièce &amp; accessoire de l'équipement (mobilité active - Cat. 1) dont le poids est : 3 kg ≤ X &lt; 5 kg et dont le matériau est : Métal &gt; 80%</v>
      </c>
      <c r="I31" s="2" t="s">
        <v>745</v>
      </c>
      <c r="L31" s="84" t="s">
        <v>2062</v>
      </c>
      <c r="M31" s="84" t="s">
        <v>7262</v>
      </c>
    </row>
    <row r="32" spans="1:13" x14ac:dyDescent="0.35">
      <c r="A32" s="2" t="s">
        <v>791</v>
      </c>
      <c r="B32" s="2" t="s">
        <v>5916</v>
      </c>
      <c r="C32" s="2" t="s">
        <v>331</v>
      </c>
      <c r="D32" s="2"/>
      <c r="E32" s="2" t="s">
        <v>109</v>
      </c>
      <c r="F32" s="2" t="s">
        <v>659</v>
      </c>
      <c r="G32" s="2" t="s">
        <v>740</v>
      </c>
      <c r="H32" s="2" t="str">
        <f t="shared" si="0"/>
        <v>Autre pièce &amp; accessoire de l'équipement (mobilité active - Cat. 1) dont le poids est : 3 kg ≤ X &lt; 5 kg et dont le matériau est : Autre</v>
      </c>
      <c r="I32" s="2" t="s">
        <v>745</v>
      </c>
      <c r="L32" s="84" t="s">
        <v>2063</v>
      </c>
      <c r="M32" s="84" t="s">
        <v>7266</v>
      </c>
    </row>
    <row r="33" spans="1:13" x14ac:dyDescent="0.35">
      <c r="A33" s="2" t="s">
        <v>792</v>
      </c>
      <c r="B33" s="2" t="s">
        <v>5917</v>
      </c>
      <c r="C33" s="2" t="s">
        <v>331</v>
      </c>
      <c r="D33" s="2"/>
      <c r="E33" s="2" t="s">
        <v>100</v>
      </c>
      <c r="F33" s="2" t="s">
        <v>99</v>
      </c>
      <c r="G33" s="2" t="s">
        <v>740</v>
      </c>
      <c r="H33" s="2" t="str">
        <f t="shared" si="0"/>
        <v>Autre pièce &amp; accessoire de l'équipement (mobilité active - Cat. 1) dont le poids est : X ≥ 5 kg et dont le matériau est : Métal &gt; 80%</v>
      </c>
      <c r="I33" s="2" t="s">
        <v>747</v>
      </c>
      <c r="L33" s="84" t="s">
        <v>2064</v>
      </c>
      <c r="M33" s="84" t="s">
        <v>7263</v>
      </c>
    </row>
    <row r="34" spans="1:13" x14ac:dyDescent="0.35">
      <c r="A34" s="2" t="s">
        <v>793</v>
      </c>
      <c r="B34" s="2" t="s">
        <v>5918</v>
      </c>
      <c r="C34" s="2" t="s">
        <v>331</v>
      </c>
      <c r="D34" s="2"/>
      <c r="E34" s="2" t="s">
        <v>100</v>
      </c>
      <c r="F34" s="2" t="s">
        <v>659</v>
      </c>
      <c r="G34" s="2" t="s">
        <v>740</v>
      </c>
      <c r="H34" s="2" t="str">
        <f t="shared" si="0"/>
        <v>Autre pièce &amp; accessoire de l'équipement (mobilité active - Cat. 1) dont le poids est : X ≥ 5 kg et dont le matériau est : Autre</v>
      </c>
      <c r="I34" s="2" t="s">
        <v>747</v>
      </c>
      <c r="L34" s="84" t="s">
        <v>2065</v>
      </c>
      <c r="M34" s="84" t="s">
        <v>7265</v>
      </c>
    </row>
    <row r="35" spans="1:13" x14ac:dyDescent="0.35">
      <c r="A35" s="2" t="s">
        <v>794</v>
      </c>
      <c r="B35" s="2" t="s">
        <v>5919</v>
      </c>
      <c r="C35" s="2" t="s">
        <v>490</v>
      </c>
      <c r="D35" s="2"/>
      <c r="E35" s="2" t="s">
        <v>608</v>
      </c>
      <c r="F35" s="2" t="s">
        <v>608</v>
      </c>
      <c r="G35" s="2"/>
      <c r="H35" s="2" t="str">
        <f t="shared" si="0"/>
        <v>Paire de chaussures de cyclisme, …</v>
      </c>
      <c r="I35" s="2"/>
      <c r="L35" s="84" t="s">
        <v>2066</v>
      </c>
      <c r="M35" s="84" t="s">
        <v>7264</v>
      </c>
    </row>
    <row r="36" spans="1:13" x14ac:dyDescent="0.35">
      <c r="A36" s="2" t="s">
        <v>795</v>
      </c>
      <c r="B36" s="2" t="s">
        <v>5920</v>
      </c>
      <c r="C36" s="2" t="s">
        <v>346</v>
      </c>
      <c r="D36" s="2"/>
      <c r="E36" s="2" t="s">
        <v>252</v>
      </c>
      <c r="F36" s="2" t="s">
        <v>608</v>
      </c>
      <c r="G36" s="2" t="s">
        <v>740</v>
      </c>
      <c r="H36" s="2" t="str">
        <f t="shared" si="0"/>
        <v>Sac à dos pour vélo, ceinture et gilet d'hydratation, housse de transport… dont le poids est : X &lt; 5 g</v>
      </c>
      <c r="I36" s="2" t="s">
        <v>744</v>
      </c>
    </row>
    <row r="37" spans="1:13" x14ac:dyDescent="0.35">
      <c r="A37" s="2" t="s">
        <v>796</v>
      </c>
      <c r="B37" s="2" t="s">
        <v>5921</v>
      </c>
      <c r="C37" s="2" t="s">
        <v>346</v>
      </c>
      <c r="D37" s="2"/>
      <c r="E37" s="2" t="s">
        <v>253</v>
      </c>
      <c r="F37" s="2" t="s">
        <v>608</v>
      </c>
      <c r="G37" s="2" t="s">
        <v>740</v>
      </c>
      <c r="H37" s="2" t="str">
        <f t="shared" si="0"/>
        <v>Sac à dos pour vélo, ceinture et gilet d'hydratation, housse de transport… dont le poids est : 5 g ≤ X &lt; 10 g</v>
      </c>
      <c r="I37" s="2" t="s">
        <v>745</v>
      </c>
    </row>
    <row r="38" spans="1:13" x14ac:dyDescent="0.35">
      <c r="A38" s="2" t="s">
        <v>797</v>
      </c>
      <c r="B38" s="2" t="s">
        <v>5922</v>
      </c>
      <c r="C38" s="2" t="s">
        <v>346</v>
      </c>
      <c r="D38" s="2"/>
      <c r="E38" s="2" t="s">
        <v>254</v>
      </c>
      <c r="F38" s="2" t="s">
        <v>608</v>
      </c>
      <c r="G38" s="2" t="s">
        <v>740</v>
      </c>
      <c r="H38" s="2" t="str">
        <f t="shared" si="0"/>
        <v>Sac à dos pour vélo, ceinture et gilet d'hydratation, housse de transport… dont le poids est : 10 g ≤ X &lt; 20 g</v>
      </c>
      <c r="I38" s="2" t="s">
        <v>745</v>
      </c>
    </row>
    <row r="39" spans="1:13" x14ac:dyDescent="0.35">
      <c r="A39" s="2" t="s">
        <v>798</v>
      </c>
      <c r="B39" s="2" t="s">
        <v>5923</v>
      </c>
      <c r="C39" s="2" t="s">
        <v>346</v>
      </c>
      <c r="D39" s="2"/>
      <c r="E39" s="2" t="s">
        <v>255</v>
      </c>
      <c r="F39" s="2" t="s">
        <v>608</v>
      </c>
      <c r="G39" s="2" t="s">
        <v>740</v>
      </c>
      <c r="H39" s="2" t="str">
        <f t="shared" si="0"/>
        <v>Sac à dos pour vélo, ceinture et gilet d'hydratation, housse de transport… dont le poids est : 20 g ≤ X &lt; 50 g</v>
      </c>
      <c r="I39" s="2" t="s">
        <v>745</v>
      </c>
    </row>
    <row r="40" spans="1:13" x14ac:dyDescent="0.35">
      <c r="A40" s="2" t="s">
        <v>799</v>
      </c>
      <c r="B40" s="2" t="s">
        <v>5924</v>
      </c>
      <c r="C40" s="2" t="s">
        <v>346</v>
      </c>
      <c r="D40" s="2"/>
      <c r="E40" s="2" t="s">
        <v>241</v>
      </c>
      <c r="F40" s="2" t="s">
        <v>608</v>
      </c>
      <c r="G40" s="2" t="s">
        <v>740</v>
      </c>
      <c r="H40" s="2" t="str">
        <f t="shared" si="0"/>
        <v>Sac à dos pour vélo, ceinture et gilet d'hydratation, housse de transport… dont le poids est : 50 g ≤ X &lt; 100 g</v>
      </c>
      <c r="I40" s="2" t="s">
        <v>745</v>
      </c>
    </row>
    <row r="41" spans="1:13" x14ac:dyDescent="0.35">
      <c r="A41" s="2" t="s">
        <v>800</v>
      </c>
      <c r="B41" s="2" t="s">
        <v>5925</v>
      </c>
      <c r="C41" s="2" t="s">
        <v>346</v>
      </c>
      <c r="D41" s="2"/>
      <c r="E41" s="2" t="s">
        <v>103</v>
      </c>
      <c r="F41" s="2" t="s">
        <v>608</v>
      </c>
      <c r="G41" s="2" t="s">
        <v>740</v>
      </c>
      <c r="H41" s="2" t="str">
        <f t="shared" si="0"/>
        <v>Sac à dos pour vélo, ceinture et gilet d'hydratation, housse de transport… dont le poids est : 0,1 kg ≤ X &lt; 0,2 kg</v>
      </c>
      <c r="I41" s="2" t="s">
        <v>745</v>
      </c>
    </row>
    <row r="42" spans="1:13" x14ac:dyDescent="0.35">
      <c r="A42" s="2" t="s">
        <v>801</v>
      </c>
      <c r="B42" s="2" t="s">
        <v>5926</v>
      </c>
      <c r="C42" s="2" t="s">
        <v>346</v>
      </c>
      <c r="D42" s="2"/>
      <c r="E42" s="2" t="s">
        <v>98</v>
      </c>
      <c r="F42" s="2" t="s">
        <v>608</v>
      </c>
      <c r="G42" s="2" t="s">
        <v>740</v>
      </c>
      <c r="H42" s="2" t="str">
        <f t="shared" si="0"/>
        <v>Sac à dos pour vélo, ceinture et gilet d'hydratation, housse de transport… dont le poids est : 0,2 kg ≤ X &lt; 0,5 kg</v>
      </c>
      <c r="I42" s="2" t="s">
        <v>745</v>
      </c>
    </row>
    <row r="43" spans="1:13" x14ac:dyDescent="0.35">
      <c r="A43" s="2" t="s">
        <v>802</v>
      </c>
      <c r="B43" s="2" t="s">
        <v>5927</v>
      </c>
      <c r="C43" s="2" t="s">
        <v>346</v>
      </c>
      <c r="D43" s="2"/>
      <c r="E43" s="2" t="s">
        <v>104</v>
      </c>
      <c r="F43" s="2" t="s">
        <v>608</v>
      </c>
      <c r="G43" s="2" t="s">
        <v>740</v>
      </c>
      <c r="H43" s="2" t="str">
        <f t="shared" si="0"/>
        <v>Sac à dos pour vélo, ceinture et gilet d'hydratation, housse de transport… dont le poids est : 0,5 kg ≤ X &lt; 1 kg</v>
      </c>
      <c r="I43" s="2" t="s">
        <v>745</v>
      </c>
    </row>
    <row r="44" spans="1:13" x14ac:dyDescent="0.35">
      <c r="A44" s="2" t="s">
        <v>803</v>
      </c>
      <c r="B44" s="2" t="s">
        <v>5928</v>
      </c>
      <c r="C44" s="2" t="s">
        <v>346</v>
      </c>
      <c r="D44" s="2"/>
      <c r="E44" s="2" t="s">
        <v>105</v>
      </c>
      <c r="F44" s="2" t="s">
        <v>608</v>
      </c>
      <c r="G44" s="2" t="s">
        <v>740</v>
      </c>
      <c r="H44" s="2" t="str">
        <f t="shared" si="0"/>
        <v>Sac à dos pour vélo, ceinture et gilet d'hydratation, housse de transport… dont le poids est : 1 kg ≤ X &lt; 2 kg</v>
      </c>
      <c r="I44" s="2" t="s">
        <v>745</v>
      </c>
    </row>
    <row r="45" spans="1:13" x14ac:dyDescent="0.35">
      <c r="A45" s="2" t="s">
        <v>804</v>
      </c>
      <c r="B45" s="2" t="s">
        <v>5929</v>
      </c>
      <c r="C45" s="2" t="s">
        <v>346</v>
      </c>
      <c r="D45" s="2"/>
      <c r="E45" s="2" t="s">
        <v>107</v>
      </c>
      <c r="F45" s="2" t="s">
        <v>608</v>
      </c>
      <c r="G45" s="2" t="s">
        <v>740</v>
      </c>
      <c r="H45" s="2" t="str">
        <f t="shared" si="0"/>
        <v>Sac à dos pour vélo, ceinture et gilet d'hydratation, housse de transport… dont le poids est : 2 kg ≤ X &lt; 3 kg</v>
      </c>
      <c r="I45" s="2" t="s">
        <v>745</v>
      </c>
    </row>
    <row r="46" spans="1:13" x14ac:dyDescent="0.35">
      <c r="A46" s="2" t="s">
        <v>805</v>
      </c>
      <c r="B46" s="2" t="s">
        <v>5930</v>
      </c>
      <c r="C46" s="2" t="s">
        <v>346</v>
      </c>
      <c r="D46" s="2"/>
      <c r="E46" s="2" t="s">
        <v>109</v>
      </c>
      <c r="F46" s="2" t="s">
        <v>608</v>
      </c>
      <c r="G46" s="2" t="s">
        <v>740</v>
      </c>
      <c r="H46" s="2" t="str">
        <f t="shared" si="0"/>
        <v>Sac à dos pour vélo, ceinture et gilet d'hydratation, housse de transport… dont le poids est : 3 kg ≤ X &lt; 5 kg</v>
      </c>
      <c r="I46" s="2" t="s">
        <v>745</v>
      </c>
    </row>
    <row r="47" spans="1:13" x14ac:dyDescent="0.35">
      <c r="A47" s="2" t="s">
        <v>806</v>
      </c>
      <c r="B47" s="2" t="s">
        <v>5931</v>
      </c>
      <c r="C47" s="2" t="s">
        <v>346</v>
      </c>
      <c r="D47" s="2"/>
      <c r="E47" s="2" t="s">
        <v>110</v>
      </c>
      <c r="F47" s="2" t="s">
        <v>608</v>
      </c>
      <c r="G47" s="2" t="s">
        <v>740</v>
      </c>
      <c r="H47" s="2" t="str">
        <f t="shared" si="0"/>
        <v>Sac à dos pour vélo, ceinture et gilet d'hydratation, housse de transport… dont le poids est : 5 kg ≤ X &lt; 7 kg</v>
      </c>
      <c r="I47" s="2" t="s">
        <v>745</v>
      </c>
    </row>
    <row r="48" spans="1:13" x14ac:dyDescent="0.35">
      <c r="A48" s="2" t="s">
        <v>807</v>
      </c>
      <c r="B48" s="2" t="s">
        <v>5932</v>
      </c>
      <c r="C48" s="2" t="s">
        <v>346</v>
      </c>
      <c r="D48" s="2"/>
      <c r="E48" s="2" t="s">
        <v>111</v>
      </c>
      <c r="F48" s="2" t="s">
        <v>608</v>
      </c>
      <c r="G48" s="2" t="s">
        <v>740</v>
      </c>
      <c r="H48" s="2" t="str">
        <f t="shared" si="0"/>
        <v>Sac à dos pour vélo, ceinture et gilet d'hydratation, housse de transport… dont le poids est : 7 kg ≤ X &lt; 9 kg</v>
      </c>
      <c r="I48" s="2" t="s">
        <v>745</v>
      </c>
    </row>
    <row r="49" spans="1:9" x14ac:dyDescent="0.35">
      <c r="A49" s="2" t="s">
        <v>808</v>
      </c>
      <c r="B49" s="2" t="s">
        <v>5933</v>
      </c>
      <c r="C49" s="2" t="s">
        <v>346</v>
      </c>
      <c r="D49" s="2"/>
      <c r="E49" s="2" t="s">
        <v>112</v>
      </c>
      <c r="F49" s="2" t="s">
        <v>608</v>
      </c>
      <c r="G49" s="2" t="s">
        <v>740</v>
      </c>
      <c r="H49" s="2" t="str">
        <f t="shared" si="0"/>
        <v>Sac à dos pour vélo, ceinture et gilet d'hydratation, housse de transport… dont le poids est : 9 kg ≤ X &lt; 11 kg</v>
      </c>
      <c r="I49" s="2" t="s">
        <v>745</v>
      </c>
    </row>
    <row r="50" spans="1:9" x14ac:dyDescent="0.35">
      <c r="A50" s="2" t="s">
        <v>809</v>
      </c>
      <c r="B50" s="2" t="s">
        <v>5934</v>
      </c>
      <c r="C50" s="2" t="s">
        <v>346</v>
      </c>
      <c r="D50" s="2"/>
      <c r="E50" s="2" t="s">
        <v>113</v>
      </c>
      <c r="F50" s="2" t="s">
        <v>608</v>
      </c>
      <c r="G50" s="2" t="s">
        <v>740</v>
      </c>
      <c r="H50" s="2" t="str">
        <f t="shared" si="0"/>
        <v>Sac à dos pour vélo, ceinture et gilet d'hydratation, housse de transport… dont le poids est : 11 kg ≤ X &lt; 13 kg</v>
      </c>
      <c r="I50" s="2" t="s">
        <v>745</v>
      </c>
    </row>
    <row r="51" spans="1:9" x14ac:dyDescent="0.35">
      <c r="A51" s="2" t="s">
        <v>810</v>
      </c>
      <c r="B51" s="2" t="s">
        <v>5935</v>
      </c>
      <c r="C51" s="2" t="s">
        <v>346</v>
      </c>
      <c r="D51" s="2"/>
      <c r="E51" s="2" t="s">
        <v>114</v>
      </c>
      <c r="F51" s="2" t="s">
        <v>608</v>
      </c>
      <c r="G51" s="2" t="s">
        <v>740</v>
      </c>
      <c r="H51" s="2" t="str">
        <f t="shared" si="0"/>
        <v>Sac à dos pour vélo, ceinture et gilet d'hydratation, housse de transport… dont le poids est : 13 kg ≤ X &lt; 15 kg</v>
      </c>
      <c r="I51" s="2" t="s">
        <v>745</v>
      </c>
    </row>
    <row r="52" spans="1:9" x14ac:dyDescent="0.35">
      <c r="A52" s="2" t="s">
        <v>811</v>
      </c>
      <c r="B52" s="2" t="s">
        <v>5936</v>
      </c>
      <c r="C52" s="2" t="s">
        <v>346</v>
      </c>
      <c r="D52" s="2"/>
      <c r="E52" s="2" t="s">
        <v>102</v>
      </c>
      <c r="F52" s="2" t="s">
        <v>608</v>
      </c>
      <c r="G52" s="2" t="s">
        <v>740</v>
      </c>
      <c r="H52" s="2" t="str">
        <f t="shared" si="0"/>
        <v>Sac à dos pour vélo, ceinture et gilet d'hydratation, housse de transport… dont le poids est : X ≥ 15 kg</v>
      </c>
      <c r="I52" s="2" t="s">
        <v>747</v>
      </c>
    </row>
    <row r="53" spans="1:9" x14ac:dyDescent="0.35">
      <c r="A53" s="2" t="s">
        <v>812</v>
      </c>
      <c r="B53" s="2" t="s">
        <v>5937</v>
      </c>
      <c r="C53" s="2" t="s">
        <v>17</v>
      </c>
      <c r="D53" s="2"/>
      <c r="E53" s="2" t="s">
        <v>608</v>
      </c>
      <c r="F53" s="2" t="s">
        <v>608</v>
      </c>
      <c r="G53" s="2"/>
      <c r="H53" s="2" t="str">
        <f t="shared" si="0"/>
        <v>Casque</v>
      </c>
      <c r="I53" s="2"/>
    </row>
    <row r="54" spans="1:9" x14ac:dyDescent="0.35">
      <c r="A54" s="2" t="s">
        <v>813</v>
      </c>
      <c r="B54" s="2" t="s">
        <v>5938</v>
      </c>
      <c r="C54" s="2" t="s">
        <v>315</v>
      </c>
      <c r="D54" s="2"/>
      <c r="E54" s="2" t="s">
        <v>252</v>
      </c>
      <c r="F54" s="2" t="s">
        <v>608</v>
      </c>
      <c r="G54" s="2" t="s">
        <v>740</v>
      </c>
      <c r="H54" s="2" t="str">
        <f t="shared" si="0"/>
        <v>Autre protection / EPI : genouillère, coudière, … dont le poids est : X &lt; 5 g</v>
      </c>
      <c r="I54" s="2" t="s">
        <v>744</v>
      </c>
    </row>
    <row r="55" spans="1:9" x14ac:dyDescent="0.35">
      <c r="A55" s="2" t="s">
        <v>814</v>
      </c>
      <c r="B55" s="2" t="s">
        <v>5939</v>
      </c>
      <c r="C55" s="2" t="s">
        <v>315</v>
      </c>
      <c r="D55" s="2"/>
      <c r="E55" s="2" t="s">
        <v>253</v>
      </c>
      <c r="F55" s="2" t="s">
        <v>608</v>
      </c>
      <c r="G55" s="2" t="s">
        <v>740</v>
      </c>
      <c r="H55" s="2" t="str">
        <f t="shared" si="0"/>
        <v>Autre protection / EPI : genouillère, coudière, … dont le poids est : 5 g ≤ X &lt; 10 g</v>
      </c>
      <c r="I55" s="2" t="s">
        <v>745</v>
      </c>
    </row>
    <row r="56" spans="1:9" x14ac:dyDescent="0.35">
      <c r="A56" s="2" t="s">
        <v>815</v>
      </c>
      <c r="B56" s="2" t="s">
        <v>5940</v>
      </c>
      <c r="C56" s="2" t="s">
        <v>315</v>
      </c>
      <c r="D56" s="2"/>
      <c r="E56" s="2" t="s">
        <v>254</v>
      </c>
      <c r="F56" s="2" t="s">
        <v>608</v>
      </c>
      <c r="G56" s="2" t="s">
        <v>740</v>
      </c>
      <c r="H56" s="2" t="str">
        <f t="shared" si="0"/>
        <v>Autre protection / EPI : genouillère, coudière, … dont le poids est : 10 g ≤ X &lt; 20 g</v>
      </c>
      <c r="I56" s="2" t="s">
        <v>745</v>
      </c>
    </row>
    <row r="57" spans="1:9" x14ac:dyDescent="0.35">
      <c r="A57" s="2" t="s">
        <v>816</v>
      </c>
      <c r="B57" s="2" t="s">
        <v>5941</v>
      </c>
      <c r="C57" s="2" t="s">
        <v>315</v>
      </c>
      <c r="D57" s="2"/>
      <c r="E57" s="2" t="s">
        <v>255</v>
      </c>
      <c r="F57" s="2" t="s">
        <v>608</v>
      </c>
      <c r="G57" s="2" t="s">
        <v>740</v>
      </c>
      <c r="H57" s="2" t="str">
        <f t="shared" si="0"/>
        <v>Autre protection / EPI : genouillère, coudière, … dont le poids est : 20 g ≤ X &lt; 50 g</v>
      </c>
      <c r="I57" s="2" t="s">
        <v>745</v>
      </c>
    </row>
    <row r="58" spans="1:9" x14ac:dyDescent="0.35">
      <c r="A58" s="2" t="s">
        <v>817</v>
      </c>
      <c r="B58" s="2" t="s">
        <v>5942</v>
      </c>
      <c r="C58" s="2" t="s">
        <v>315</v>
      </c>
      <c r="D58" s="2"/>
      <c r="E58" s="2" t="s">
        <v>241</v>
      </c>
      <c r="F58" s="2" t="s">
        <v>608</v>
      </c>
      <c r="G58" s="2" t="s">
        <v>740</v>
      </c>
      <c r="H58" s="2" t="str">
        <f t="shared" si="0"/>
        <v>Autre protection / EPI : genouillère, coudière, … dont le poids est : 50 g ≤ X &lt; 100 g</v>
      </c>
      <c r="I58" s="2" t="s">
        <v>745</v>
      </c>
    </row>
    <row r="59" spans="1:9" x14ac:dyDescent="0.35">
      <c r="A59" s="2" t="s">
        <v>818</v>
      </c>
      <c r="B59" s="2" t="s">
        <v>5943</v>
      </c>
      <c r="C59" s="2" t="s">
        <v>315</v>
      </c>
      <c r="D59" s="2"/>
      <c r="E59" s="2" t="s">
        <v>103</v>
      </c>
      <c r="F59" s="2" t="s">
        <v>608</v>
      </c>
      <c r="G59" s="2" t="s">
        <v>740</v>
      </c>
      <c r="H59" s="2" t="str">
        <f t="shared" si="0"/>
        <v>Autre protection / EPI : genouillère, coudière, … dont le poids est : 0,1 kg ≤ X &lt; 0,2 kg</v>
      </c>
      <c r="I59" s="2" t="s">
        <v>745</v>
      </c>
    </row>
    <row r="60" spans="1:9" x14ac:dyDescent="0.35">
      <c r="A60" s="2" t="s">
        <v>819</v>
      </c>
      <c r="B60" s="2" t="s">
        <v>5944</v>
      </c>
      <c r="C60" s="2" t="s">
        <v>315</v>
      </c>
      <c r="D60" s="2"/>
      <c r="E60" s="2" t="s">
        <v>98</v>
      </c>
      <c r="F60" s="2" t="s">
        <v>608</v>
      </c>
      <c r="G60" s="2" t="s">
        <v>740</v>
      </c>
      <c r="H60" s="2" t="str">
        <f t="shared" si="0"/>
        <v>Autre protection / EPI : genouillère, coudière, … dont le poids est : 0,2 kg ≤ X &lt; 0,5 kg</v>
      </c>
      <c r="I60" s="2" t="s">
        <v>745</v>
      </c>
    </row>
    <row r="61" spans="1:9" x14ac:dyDescent="0.35">
      <c r="A61" s="2" t="s">
        <v>820</v>
      </c>
      <c r="B61" s="2" t="s">
        <v>5945</v>
      </c>
      <c r="C61" s="2" t="s">
        <v>315</v>
      </c>
      <c r="D61" s="2"/>
      <c r="E61" s="2" t="s">
        <v>104</v>
      </c>
      <c r="F61" s="2" t="s">
        <v>608</v>
      </c>
      <c r="G61" s="2" t="s">
        <v>740</v>
      </c>
      <c r="H61" s="2" t="str">
        <f t="shared" si="0"/>
        <v>Autre protection / EPI : genouillère, coudière, … dont le poids est : 0,5 kg ≤ X &lt; 1 kg</v>
      </c>
      <c r="I61" s="2" t="s">
        <v>745</v>
      </c>
    </row>
    <row r="62" spans="1:9" x14ac:dyDescent="0.35">
      <c r="A62" s="2" t="s">
        <v>821</v>
      </c>
      <c r="B62" s="2" t="s">
        <v>5946</v>
      </c>
      <c r="C62" s="2" t="s">
        <v>315</v>
      </c>
      <c r="D62" s="2"/>
      <c r="E62" s="2" t="s">
        <v>105</v>
      </c>
      <c r="F62" s="2" t="s">
        <v>608</v>
      </c>
      <c r="G62" s="2" t="s">
        <v>740</v>
      </c>
      <c r="H62" s="2" t="str">
        <f t="shared" si="0"/>
        <v>Autre protection / EPI : genouillère, coudière, … dont le poids est : 1 kg ≤ X &lt; 2 kg</v>
      </c>
      <c r="I62" s="2" t="s">
        <v>745</v>
      </c>
    </row>
    <row r="63" spans="1:9" x14ac:dyDescent="0.35">
      <c r="A63" s="2" t="s">
        <v>822</v>
      </c>
      <c r="B63" s="2" t="s">
        <v>5947</v>
      </c>
      <c r="C63" s="2" t="s">
        <v>315</v>
      </c>
      <c r="D63" s="2"/>
      <c r="E63" s="2" t="s">
        <v>107</v>
      </c>
      <c r="F63" s="2" t="s">
        <v>608</v>
      </c>
      <c r="G63" s="2" t="s">
        <v>740</v>
      </c>
      <c r="H63" s="2" t="str">
        <f t="shared" si="0"/>
        <v>Autre protection / EPI : genouillère, coudière, … dont le poids est : 2 kg ≤ X &lt; 3 kg</v>
      </c>
      <c r="I63" s="2" t="s">
        <v>745</v>
      </c>
    </row>
    <row r="64" spans="1:9" x14ac:dyDescent="0.35">
      <c r="A64" s="2" t="s">
        <v>823</v>
      </c>
      <c r="B64" s="2" t="s">
        <v>5948</v>
      </c>
      <c r="C64" s="2" t="s">
        <v>315</v>
      </c>
      <c r="D64" s="2"/>
      <c r="E64" s="2" t="s">
        <v>109</v>
      </c>
      <c r="F64" s="2" t="s">
        <v>608</v>
      </c>
      <c r="G64" s="2" t="s">
        <v>740</v>
      </c>
      <c r="H64" s="2" t="str">
        <f t="shared" si="0"/>
        <v>Autre protection / EPI : genouillère, coudière, … dont le poids est : 3 kg ≤ X &lt; 5 kg</v>
      </c>
      <c r="I64" s="2" t="s">
        <v>745</v>
      </c>
    </row>
    <row r="65" spans="1:9" x14ac:dyDescent="0.35">
      <c r="A65" s="2" t="s">
        <v>824</v>
      </c>
      <c r="B65" s="2" t="s">
        <v>5949</v>
      </c>
      <c r="C65" s="2" t="s">
        <v>315</v>
      </c>
      <c r="D65" s="2"/>
      <c r="E65" s="2" t="s">
        <v>110</v>
      </c>
      <c r="F65" s="2" t="s">
        <v>608</v>
      </c>
      <c r="G65" s="2" t="s">
        <v>740</v>
      </c>
      <c r="H65" s="2" t="str">
        <f t="shared" si="0"/>
        <v>Autre protection / EPI : genouillère, coudière, … dont le poids est : 5 kg ≤ X &lt; 7 kg</v>
      </c>
      <c r="I65" s="2" t="s">
        <v>745</v>
      </c>
    </row>
    <row r="66" spans="1:9" x14ac:dyDescent="0.35">
      <c r="A66" s="2" t="s">
        <v>825</v>
      </c>
      <c r="B66" s="2" t="s">
        <v>5950</v>
      </c>
      <c r="C66" s="2" t="s">
        <v>315</v>
      </c>
      <c r="D66" s="2"/>
      <c r="E66" s="2" t="s">
        <v>111</v>
      </c>
      <c r="F66" s="2" t="s">
        <v>608</v>
      </c>
      <c r="G66" s="2" t="s">
        <v>740</v>
      </c>
      <c r="H66" s="2" t="str">
        <f t="shared" si="0"/>
        <v>Autre protection / EPI : genouillère, coudière, … dont le poids est : 7 kg ≤ X &lt; 9 kg</v>
      </c>
      <c r="I66" s="2" t="s">
        <v>745</v>
      </c>
    </row>
    <row r="67" spans="1:9" x14ac:dyDescent="0.35">
      <c r="A67" s="2" t="s">
        <v>826</v>
      </c>
      <c r="B67" s="2" t="s">
        <v>5951</v>
      </c>
      <c r="C67" s="2" t="s">
        <v>315</v>
      </c>
      <c r="D67" s="2"/>
      <c r="E67" s="2" t="s">
        <v>112</v>
      </c>
      <c r="F67" s="2" t="s">
        <v>608</v>
      </c>
      <c r="G67" s="2" t="s">
        <v>740</v>
      </c>
      <c r="H67" s="2" t="str">
        <f t="shared" si="0"/>
        <v>Autre protection / EPI : genouillère, coudière, … dont le poids est : 9 kg ≤ X &lt; 11 kg</v>
      </c>
      <c r="I67" s="2" t="s">
        <v>745</v>
      </c>
    </row>
    <row r="68" spans="1:9" x14ac:dyDescent="0.35">
      <c r="A68" s="2" t="s">
        <v>827</v>
      </c>
      <c r="B68" s="2" t="s">
        <v>5952</v>
      </c>
      <c r="C68" s="2" t="s">
        <v>315</v>
      </c>
      <c r="D68" s="2"/>
      <c r="E68" s="2" t="s">
        <v>113</v>
      </c>
      <c r="F68" s="2" t="s">
        <v>608</v>
      </c>
      <c r="G68" s="2" t="s">
        <v>740</v>
      </c>
      <c r="H68" s="2" t="str">
        <f t="shared" ref="H68:H131" si="2">C68&amp;IF(E68&lt;&gt;"-"," dont le "&amp;G68&amp;" est : "&amp;E68,"")&amp;IF(F68&lt;&gt;"-"," et dont le matériau est : "&amp;F68,"")</f>
        <v>Autre protection / EPI : genouillère, coudière, … dont le poids est : 11 kg ≤ X &lt; 13 kg</v>
      </c>
      <c r="I68" s="2" t="s">
        <v>745</v>
      </c>
    </row>
    <row r="69" spans="1:9" x14ac:dyDescent="0.35">
      <c r="A69" s="2" t="s">
        <v>828</v>
      </c>
      <c r="B69" s="2" t="s">
        <v>5953</v>
      </c>
      <c r="C69" s="2" t="s">
        <v>315</v>
      </c>
      <c r="D69" s="2"/>
      <c r="E69" s="2" t="s">
        <v>114</v>
      </c>
      <c r="F69" s="2" t="s">
        <v>608</v>
      </c>
      <c r="G69" s="2" t="s">
        <v>740</v>
      </c>
      <c r="H69" s="2" t="str">
        <f t="shared" si="2"/>
        <v>Autre protection / EPI : genouillère, coudière, … dont le poids est : 13 kg ≤ X &lt; 15 kg</v>
      </c>
      <c r="I69" s="2" t="s">
        <v>745</v>
      </c>
    </row>
    <row r="70" spans="1:9" x14ac:dyDescent="0.35">
      <c r="A70" s="2" t="s">
        <v>829</v>
      </c>
      <c r="B70" s="2" t="s">
        <v>5954</v>
      </c>
      <c r="C70" s="2" t="s">
        <v>315</v>
      </c>
      <c r="D70" s="2"/>
      <c r="E70" s="2" t="s">
        <v>102</v>
      </c>
      <c r="F70" s="2" t="s">
        <v>608</v>
      </c>
      <c r="G70" s="2" t="s">
        <v>740</v>
      </c>
      <c r="H70" s="2" t="str">
        <f t="shared" si="2"/>
        <v>Autre protection / EPI : genouillère, coudière, … dont le poids est : X ≥ 15 kg</v>
      </c>
      <c r="I70" s="2" t="s">
        <v>747</v>
      </c>
    </row>
    <row r="71" spans="1:9" x14ac:dyDescent="0.35">
      <c r="A71" s="2" t="s">
        <v>830</v>
      </c>
      <c r="B71" s="2" t="s">
        <v>5955</v>
      </c>
      <c r="C71" s="2" t="s">
        <v>332</v>
      </c>
      <c r="D71" s="2"/>
      <c r="E71" s="2" t="s">
        <v>252</v>
      </c>
      <c r="F71" s="2" t="s">
        <v>99</v>
      </c>
      <c r="G71" s="2" t="s">
        <v>740</v>
      </c>
      <c r="H71" s="2" t="str">
        <f t="shared" si="2"/>
        <v>Autre équipement &amp; accessoire (Mobilité Active - Cat. 2) dont le poids est : X &lt; 5 g et dont le matériau est : Métal &gt; 80%</v>
      </c>
      <c r="I71" s="2" t="s">
        <v>744</v>
      </c>
    </row>
    <row r="72" spans="1:9" x14ac:dyDescent="0.35">
      <c r="A72" s="2" t="s">
        <v>831</v>
      </c>
      <c r="B72" s="2" t="s">
        <v>5956</v>
      </c>
      <c r="C72" s="2" t="s">
        <v>332</v>
      </c>
      <c r="D72" s="2"/>
      <c r="E72" s="2" t="s">
        <v>252</v>
      </c>
      <c r="F72" s="2" t="s">
        <v>659</v>
      </c>
      <c r="G72" s="2" t="s">
        <v>740</v>
      </c>
      <c r="H72" s="2" t="str">
        <f t="shared" si="2"/>
        <v>Autre équipement &amp; accessoire (Mobilité Active - Cat. 2) dont le poids est : X &lt; 5 g et dont le matériau est : Autre</v>
      </c>
      <c r="I72" s="2" t="s">
        <v>744</v>
      </c>
    </row>
    <row r="73" spans="1:9" x14ac:dyDescent="0.35">
      <c r="A73" s="2" t="s">
        <v>832</v>
      </c>
      <c r="B73" s="2" t="s">
        <v>5957</v>
      </c>
      <c r="C73" s="2" t="s">
        <v>332</v>
      </c>
      <c r="D73" s="2"/>
      <c r="E73" s="2" t="s">
        <v>253</v>
      </c>
      <c r="F73" s="2" t="s">
        <v>99</v>
      </c>
      <c r="G73" s="2" t="s">
        <v>740</v>
      </c>
      <c r="H73" s="2" t="str">
        <f t="shared" si="2"/>
        <v>Autre équipement &amp; accessoire (Mobilité Active - Cat. 2) dont le poids est : 5 g ≤ X &lt; 10 g et dont le matériau est : Métal &gt; 80%</v>
      </c>
      <c r="I73" s="2" t="s">
        <v>745</v>
      </c>
    </row>
    <row r="74" spans="1:9" x14ac:dyDescent="0.35">
      <c r="A74" s="2" t="s">
        <v>833</v>
      </c>
      <c r="B74" s="2" t="s">
        <v>5958</v>
      </c>
      <c r="C74" s="2" t="s">
        <v>332</v>
      </c>
      <c r="D74" s="2"/>
      <c r="E74" s="2" t="s">
        <v>253</v>
      </c>
      <c r="F74" s="2" t="s">
        <v>659</v>
      </c>
      <c r="G74" s="2" t="s">
        <v>740</v>
      </c>
      <c r="H74" s="2" t="str">
        <f t="shared" si="2"/>
        <v>Autre équipement &amp; accessoire (Mobilité Active - Cat. 2) dont le poids est : 5 g ≤ X &lt; 10 g et dont le matériau est : Autre</v>
      </c>
      <c r="I74" s="2" t="s">
        <v>745</v>
      </c>
    </row>
    <row r="75" spans="1:9" x14ac:dyDescent="0.35">
      <c r="A75" s="2" t="s">
        <v>834</v>
      </c>
      <c r="B75" s="2" t="s">
        <v>5959</v>
      </c>
      <c r="C75" s="2" t="s">
        <v>332</v>
      </c>
      <c r="D75" s="2"/>
      <c r="E75" s="2" t="s">
        <v>254</v>
      </c>
      <c r="F75" s="2" t="s">
        <v>99</v>
      </c>
      <c r="G75" s="2" t="s">
        <v>740</v>
      </c>
      <c r="H75" s="2" t="str">
        <f t="shared" si="2"/>
        <v>Autre équipement &amp; accessoire (Mobilité Active - Cat. 2) dont le poids est : 10 g ≤ X &lt; 20 g et dont le matériau est : Métal &gt; 80%</v>
      </c>
      <c r="I75" s="2" t="s">
        <v>745</v>
      </c>
    </row>
    <row r="76" spans="1:9" x14ac:dyDescent="0.35">
      <c r="A76" s="2" t="s">
        <v>835</v>
      </c>
      <c r="B76" s="2" t="s">
        <v>5960</v>
      </c>
      <c r="C76" s="2" t="s">
        <v>332</v>
      </c>
      <c r="D76" s="2"/>
      <c r="E76" s="2" t="s">
        <v>254</v>
      </c>
      <c r="F76" s="2" t="s">
        <v>659</v>
      </c>
      <c r="G76" s="2" t="s">
        <v>740</v>
      </c>
      <c r="H76" s="2" t="str">
        <f t="shared" si="2"/>
        <v>Autre équipement &amp; accessoire (Mobilité Active - Cat. 2) dont le poids est : 10 g ≤ X &lt; 20 g et dont le matériau est : Autre</v>
      </c>
      <c r="I76" s="2" t="s">
        <v>745</v>
      </c>
    </row>
    <row r="77" spans="1:9" x14ac:dyDescent="0.35">
      <c r="A77" s="2" t="s">
        <v>836</v>
      </c>
      <c r="B77" s="2" t="s">
        <v>5961</v>
      </c>
      <c r="C77" s="2" t="s">
        <v>332</v>
      </c>
      <c r="D77" s="2"/>
      <c r="E77" s="2" t="s">
        <v>255</v>
      </c>
      <c r="F77" s="2" t="s">
        <v>99</v>
      </c>
      <c r="G77" s="2" t="s">
        <v>740</v>
      </c>
      <c r="H77" s="2" t="str">
        <f t="shared" si="2"/>
        <v>Autre équipement &amp; accessoire (Mobilité Active - Cat. 2) dont le poids est : 20 g ≤ X &lt; 50 g et dont le matériau est : Métal &gt; 80%</v>
      </c>
      <c r="I77" s="2" t="s">
        <v>745</v>
      </c>
    </row>
    <row r="78" spans="1:9" x14ac:dyDescent="0.35">
      <c r="A78" s="2" t="s">
        <v>837</v>
      </c>
      <c r="B78" s="2" t="s">
        <v>5962</v>
      </c>
      <c r="C78" s="2" t="s">
        <v>332</v>
      </c>
      <c r="D78" s="2"/>
      <c r="E78" s="2" t="s">
        <v>255</v>
      </c>
      <c r="F78" s="2" t="s">
        <v>659</v>
      </c>
      <c r="G78" s="2" t="s">
        <v>740</v>
      </c>
      <c r="H78" s="2" t="str">
        <f t="shared" si="2"/>
        <v>Autre équipement &amp; accessoire (Mobilité Active - Cat. 2) dont le poids est : 20 g ≤ X &lt; 50 g et dont le matériau est : Autre</v>
      </c>
      <c r="I78" s="2" t="s">
        <v>745</v>
      </c>
    </row>
    <row r="79" spans="1:9" x14ac:dyDescent="0.35">
      <c r="A79" s="2" t="s">
        <v>838</v>
      </c>
      <c r="B79" s="2" t="s">
        <v>5963</v>
      </c>
      <c r="C79" s="2" t="s">
        <v>332</v>
      </c>
      <c r="D79" s="2"/>
      <c r="E79" s="2" t="s">
        <v>241</v>
      </c>
      <c r="F79" s="2" t="s">
        <v>99</v>
      </c>
      <c r="G79" s="2" t="s">
        <v>740</v>
      </c>
      <c r="H79" s="2" t="str">
        <f t="shared" si="2"/>
        <v>Autre équipement &amp; accessoire (Mobilité Active - Cat. 2) dont le poids est : 50 g ≤ X &lt; 100 g et dont le matériau est : Métal &gt; 80%</v>
      </c>
      <c r="I79" s="2" t="s">
        <v>745</v>
      </c>
    </row>
    <row r="80" spans="1:9" x14ac:dyDescent="0.35">
      <c r="A80" s="2" t="s">
        <v>839</v>
      </c>
      <c r="B80" s="2" t="s">
        <v>5964</v>
      </c>
      <c r="C80" s="2" t="s">
        <v>332</v>
      </c>
      <c r="D80" s="2"/>
      <c r="E80" s="2" t="s">
        <v>241</v>
      </c>
      <c r="F80" s="2" t="s">
        <v>659</v>
      </c>
      <c r="G80" s="2" t="s">
        <v>740</v>
      </c>
      <c r="H80" s="2" t="str">
        <f t="shared" si="2"/>
        <v>Autre équipement &amp; accessoire (Mobilité Active - Cat. 2) dont le poids est : 50 g ≤ X &lt; 100 g et dont le matériau est : Autre</v>
      </c>
      <c r="I80" s="2" t="s">
        <v>745</v>
      </c>
    </row>
    <row r="81" spans="1:9" x14ac:dyDescent="0.35">
      <c r="A81" s="2" t="s">
        <v>840</v>
      </c>
      <c r="B81" s="2" t="s">
        <v>5965</v>
      </c>
      <c r="C81" s="2" t="s">
        <v>332</v>
      </c>
      <c r="D81" s="2"/>
      <c r="E81" s="2" t="s">
        <v>103</v>
      </c>
      <c r="F81" s="2" t="s">
        <v>99</v>
      </c>
      <c r="G81" s="2" t="s">
        <v>740</v>
      </c>
      <c r="H81" s="2" t="str">
        <f t="shared" si="2"/>
        <v>Autre équipement &amp; accessoire (Mobilité Active - Cat. 2) dont le poids est : 0,1 kg ≤ X &lt; 0,2 kg et dont le matériau est : Métal &gt; 80%</v>
      </c>
      <c r="I81" s="2" t="s">
        <v>745</v>
      </c>
    </row>
    <row r="82" spans="1:9" x14ac:dyDescent="0.35">
      <c r="A82" s="2" t="s">
        <v>841</v>
      </c>
      <c r="B82" s="2" t="s">
        <v>5966</v>
      </c>
      <c r="C82" s="2" t="s">
        <v>332</v>
      </c>
      <c r="D82" s="2"/>
      <c r="E82" s="2" t="s">
        <v>103</v>
      </c>
      <c r="F82" s="2" t="s">
        <v>659</v>
      </c>
      <c r="G82" s="2" t="s">
        <v>740</v>
      </c>
      <c r="H82" s="2" t="str">
        <f t="shared" si="2"/>
        <v>Autre équipement &amp; accessoire (Mobilité Active - Cat. 2) dont le poids est : 0,1 kg ≤ X &lt; 0,2 kg et dont le matériau est : Autre</v>
      </c>
      <c r="I82" s="2" t="s">
        <v>745</v>
      </c>
    </row>
    <row r="83" spans="1:9" x14ac:dyDescent="0.35">
      <c r="A83" s="2" t="s">
        <v>842</v>
      </c>
      <c r="B83" s="2" t="s">
        <v>5967</v>
      </c>
      <c r="C83" s="2" t="s">
        <v>332</v>
      </c>
      <c r="D83" s="2"/>
      <c r="E83" s="2" t="s">
        <v>98</v>
      </c>
      <c r="F83" s="2" t="s">
        <v>99</v>
      </c>
      <c r="G83" s="2" t="s">
        <v>740</v>
      </c>
      <c r="H83" s="2" t="str">
        <f t="shared" si="2"/>
        <v>Autre équipement &amp; accessoire (Mobilité Active - Cat. 2) dont le poids est : 0,2 kg ≤ X &lt; 0,5 kg et dont le matériau est : Métal &gt; 80%</v>
      </c>
      <c r="I83" s="2" t="s">
        <v>745</v>
      </c>
    </row>
    <row r="84" spans="1:9" x14ac:dyDescent="0.35">
      <c r="A84" s="2" t="s">
        <v>843</v>
      </c>
      <c r="B84" s="2" t="s">
        <v>5968</v>
      </c>
      <c r="C84" s="2" t="s">
        <v>332</v>
      </c>
      <c r="D84" s="2"/>
      <c r="E84" s="2" t="s">
        <v>98</v>
      </c>
      <c r="F84" s="2" t="s">
        <v>659</v>
      </c>
      <c r="G84" s="2" t="s">
        <v>740</v>
      </c>
      <c r="H84" s="2" t="str">
        <f t="shared" si="2"/>
        <v>Autre équipement &amp; accessoire (Mobilité Active - Cat. 2) dont le poids est : 0,2 kg ≤ X &lt; 0,5 kg et dont le matériau est : Autre</v>
      </c>
      <c r="I84" s="2" t="s">
        <v>745</v>
      </c>
    </row>
    <row r="85" spans="1:9" x14ac:dyDescent="0.35">
      <c r="A85" s="2" t="s">
        <v>844</v>
      </c>
      <c r="B85" s="2" t="s">
        <v>5969</v>
      </c>
      <c r="C85" s="2" t="s">
        <v>332</v>
      </c>
      <c r="D85" s="2"/>
      <c r="E85" s="2" t="s">
        <v>104</v>
      </c>
      <c r="F85" s="2" t="s">
        <v>99</v>
      </c>
      <c r="G85" s="2" t="s">
        <v>740</v>
      </c>
      <c r="H85" s="2" t="str">
        <f t="shared" si="2"/>
        <v>Autre équipement &amp; accessoire (Mobilité Active - Cat. 2) dont le poids est : 0,5 kg ≤ X &lt; 1 kg et dont le matériau est : Métal &gt; 80%</v>
      </c>
      <c r="I85" s="2" t="s">
        <v>745</v>
      </c>
    </row>
    <row r="86" spans="1:9" x14ac:dyDescent="0.35">
      <c r="A86" s="2" t="s">
        <v>845</v>
      </c>
      <c r="B86" s="2" t="s">
        <v>5970</v>
      </c>
      <c r="C86" s="2" t="s">
        <v>332</v>
      </c>
      <c r="D86" s="2"/>
      <c r="E86" s="2" t="s">
        <v>104</v>
      </c>
      <c r="F86" s="2" t="s">
        <v>659</v>
      </c>
      <c r="G86" s="2" t="s">
        <v>740</v>
      </c>
      <c r="H86" s="2" t="str">
        <f t="shared" si="2"/>
        <v>Autre équipement &amp; accessoire (Mobilité Active - Cat. 2) dont le poids est : 0,5 kg ≤ X &lt; 1 kg et dont le matériau est : Autre</v>
      </c>
      <c r="I86" s="2" t="s">
        <v>745</v>
      </c>
    </row>
    <row r="87" spans="1:9" x14ac:dyDescent="0.35">
      <c r="A87" s="2" t="s">
        <v>846</v>
      </c>
      <c r="B87" s="2" t="s">
        <v>5971</v>
      </c>
      <c r="C87" s="2" t="s">
        <v>332</v>
      </c>
      <c r="D87" s="2"/>
      <c r="E87" s="2" t="s">
        <v>105</v>
      </c>
      <c r="F87" s="2" t="s">
        <v>99</v>
      </c>
      <c r="G87" s="2" t="s">
        <v>740</v>
      </c>
      <c r="H87" s="2" t="str">
        <f t="shared" si="2"/>
        <v>Autre équipement &amp; accessoire (Mobilité Active - Cat. 2) dont le poids est : 1 kg ≤ X &lt; 2 kg et dont le matériau est : Métal &gt; 80%</v>
      </c>
      <c r="I87" s="2" t="s">
        <v>745</v>
      </c>
    </row>
    <row r="88" spans="1:9" x14ac:dyDescent="0.35">
      <c r="A88" s="2" t="s">
        <v>847</v>
      </c>
      <c r="B88" s="2" t="s">
        <v>5972</v>
      </c>
      <c r="C88" s="2" t="s">
        <v>332</v>
      </c>
      <c r="D88" s="2"/>
      <c r="E88" s="2" t="s">
        <v>105</v>
      </c>
      <c r="F88" s="2" t="s">
        <v>659</v>
      </c>
      <c r="G88" s="2" t="s">
        <v>740</v>
      </c>
      <c r="H88" s="2" t="str">
        <f t="shared" si="2"/>
        <v>Autre équipement &amp; accessoire (Mobilité Active - Cat. 2) dont le poids est : 1 kg ≤ X &lt; 2 kg et dont le matériau est : Autre</v>
      </c>
      <c r="I88" s="2" t="s">
        <v>745</v>
      </c>
    </row>
    <row r="89" spans="1:9" x14ac:dyDescent="0.35">
      <c r="A89" s="2" t="s">
        <v>848</v>
      </c>
      <c r="B89" s="2" t="s">
        <v>5973</v>
      </c>
      <c r="C89" s="2" t="s">
        <v>332</v>
      </c>
      <c r="D89" s="2"/>
      <c r="E89" s="2" t="s">
        <v>107</v>
      </c>
      <c r="F89" s="2" t="s">
        <v>99</v>
      </c>
      <c r="G89" s="2" t="s">
        <v>740</v>
      </c>
      <c r="H89" s="2" t="str">
        <f t="shared" si="2"/>
        <v>Autre équipement &amp; accessoire (Mobilité Active - Cat. 2) dont le poids est : 2 kg ≤ X &lt; 3 kg et dont le matériau est : Métal &gt; 80%</v>
      </c>
      <c r="I89" s="2" t="s">
        <v>745</v>
      </c>
    </row>
    <row r="90" spans="1:9" x14ac:dyDescent="0.35">
      <c r="A90" s="2" t="s">
        <v>849</v>
      </c>
      <c r="B90" s="2" t="s">
        <v>5974</v>
      </c>
      <c r="C90" s="2" t="s">
        <v>332</v>
      </c>
      <c r="D90" s="2"/>
      <c r="E90" s="2" t="s">
        <v>107</v>
      </c>
      <c r="F90" s="2" t="s">
        <v>659</v>
      </c>
      <c r="G90" s="2" t="s">
        <v>740</v>
      </c>
      <c r="H90" s="2" t="str">
        <f t="shared" si="2"/>
        <v>Autre équipement &amp; accessoire (Mobilité Active - Cat. 2) dont le poids est : 2 kg ≤ X &lt; 3 kg et dont le matériau est : Autre</v>
      </c>
      <c r="I90" s="2" t="s">
        <v>745</v>
      </c>
    </row>
    <row r="91" spans="1:9" x14ac:dyDescent="0.35">
      <c r="A91" s="2" t="s">
        <v>850</v>
      </c>
      <c r="B91" s="2" t="s">
        <v>5975</v>
      </c>
      <c r="C91" s="2" t="s">
        <v>332</v>
      </c>
      <c r="D91" s="2"/>
      <c r="E91" s="2" t="s">
        <v>109</v>
      </c>
      <c r="F91" s="2" t="s">
        <v>99</v>
      </c>
      <c r="G91" s="2" t="s">
        <v>740</v>
      </c>
      <c r="H91" s="2" t="str">
        <f t="shared" si="2"/>
        <v>Autre équipement &amp; accessoire (Mobilité Active - Cat. 2) dont le poids est : 3 kg ≤ X &lt; 5 kg et dont le matériau est : Métal &gt; 80%</v>
      </c>
      <c r="I91" s="2" t="s">
        <v>745</v>
      </c>
    </row>
    <row r="92" spans="1:9" x14ac:dyDescent="0.35">
      <c r="A92" s="2" t="s">
        <v>851</v>
      </c>
      <c r="B92" s="2" t="s">
        <v>5976</v>
      </c>
      <c r="C92" s="2" t="s">
        <v>332</v>
      </c>
      <c r="D92" s="2"/>
      <c r="E92" s="2" t="s">
        <v>109</v>
      </c>
      <c r="F92" s="2" t="s">
        <v>659</v>
      </c>
      <c r="G92" s="2" t="s">
        <v>740</v>
      </c>
      <c r="H92" s="2" t="str">
        <f t="shared" si="2"/>
        <v>Autre équipement &amp; accessoire (Mobilité Active - Cat. 2) dont le poids est : 3 kg ≤ X &lt; 5 kg et dont le matériau est : Autre</v>
      </c>
      <c r="I92" s="2" t="s">
        <v>745</v>
      </c>
    </row>
    <row r="93" spans="1:9" x14ac:dyDescent="0.35">
      <c r="A93" s="2" t="s">
        <v>852</v>
      </c>
      <c r="B93" s="2" t="s">
        <v>5977</v>
      </c>
      <c r="C93" s="2" t="s">
        <v>332</v>
      </c>
      <c r="D93" s="2"/>
      <c r="E93" s="2" t="s">
        <v>110</v>
      </c>
      <c r="F93" s="2" t="s">
        <v>99</v>
      </c>
      <c r="G93" s="2" t="s">
        <v>740</v>
      </c>
      <c r="H93" s="2" t="str">
        <f t="shared" si="2"/>
        <v>Autre équipement &amp; accessoire (Mobilité Active - Cat. 2) dont le poids est : 5 kg ≤ X &lt; 7 kg et dont le matériau est : Métal &gt; 80%</v>
      </c>
      <c r="I93" s="2" t="s">
        <v>745</v>
      </c>
    </row>
    <row r="94" spans="1:9" x14ac:dyDescent="0.35">
      <c r="A94" s="2" t="s">
        <v>853</v>
      </c>
      <c r="B94" s="2" t="s">
        <v>5978</v>
      </c>
      <c r="C94" s="2" t="s">
        <v>332</v>
      </c>
      <c r="D94" s="2"/>
      <c r="E94" s="2" t="s">
        <v>110</v>
      </c>
      <c r="F94" s="2" t="s">
        <v>659</v>
      </c>
      <c r="G94" s="2" t="s">
        <v>740</v>
      </c>
      <c r="H94" s="2" t="str">
        <f t="shared" si="2"/>
        <v>Autre équipement &amp; accessoire (Mobilité Active - Cat. 2) dont le poids est : 5 kg ≤ X &lt; 7 kg et dont le matériau est : Autre</v>
      </c>
      <c r="I94" s="2" t="s">
        <v>745</v>
      </c>
    </row>
    <row r="95" spans="1:9" x14ac:dyDescent="0.35">
      <c r="A95" s="2" t="s">
        <v>854</v>
      </c>
      <c r="B95" s="2" t="s">
        <v>5979</v>
      </c>
      <c r="C95" s="2" t="s">
        <v>332</v>
      </c>
      <c r="D95" s="2"/>
      <c r="E95" s="2" t="s">
        <v>111</v>
      </c>
      <c r="F95" s="2" t="s">
        <v>99</v>
      </c>
      <c r="G95" s="2" t="s">
        <v>740</v>
      </c>
      <c r="H95" s="2" t="str">
        <f t="shared" si="2"/>
        <v>Autre équipement &amp; accessoire (Mobilité Active - Cat. 2) dont le poids est : 7 kg ≤ X &lt; 9 kg et dont le matériau est : Métal &gt; 80%</v>
      </c>
      <c r="I95" s="2" t="s">
        <v>745</v>
      </c>
    </row>
    <row r="96" spans="1:9" x14ac:dyDescent="0.35">
      <c r="A96" s="2" t="s">
        <v>855</v>
      </c>
      <c r="B96" s="2" t="s">
        <v>5980</v>
      </c>
      <c r="C96" s="2" t="s">
        <v>332</v>
      </c>
      <c r="D96" s="2"/>
      <c r="E96" s="2" t="s">
        <v>111</v>
      </c>
      <c r="F96" s="2" t="s">
        <v>659</v>
      </c>
      <c r="G96" s="2" t="s">
        <v>740</v>
      </c>
      <c r="H96" s="2" t="str">
        <f t="shared" si="2"/>
        <v>Autre équipement &amp; accessoire (Mobilité Active - Cat. 2) dont le poids est : 7 kg ≤ X &lt; 9 kg et dont le matériau est : Autre</v>
      </c>
      <c r="I96" s="2" t="s">
        <v>745</v>
      </c>
    </row>
    <row r="97" spans="1:9" x14ac:dyDescent="0.35">
      <c r="A97" s="2" t="s">
        <v>856</v>
      </c>
      <c r="B97" s="2" t="s">
        <v>5981</v>
      </c>
      <c r="C97" s="2" t="s">
        <v>332</v>
      </c>
      <c r="D97" s="2"/>
      <c r="E97" s="2" t="s">
        <v>112</v>
      </c>
      <c r="F97" s="2" t="s">
        <v>99</v>
      </c>
      <c r="G97" s="2" t="s">
        <v>740</v>
      </c>
      <c r="H97" s="2" t="str">
        <f t="shared" si="2"/>
        <v>Autre équipement &amp; accessoire (Mobilité Active - Cat. 2) dont le poids est : 9 kg ≤ X &lt; 11 kg et dont le matériau est : Métal &gt; 80%</v>
      </c>
      <c r="I97" s="2" t="s">
        <v>745</v>
      </c>
    </row>
    <row r="98" spans="1:9" x14ac:dyDescent="0.35">
      <c r="A98" s="2" t="s">
        <v>857</v>
      </c>
      <c r="B98" s="2" t="s">
        <v>5982</v>
      </c>
      <c r="C98" s="2" t="s">
        <v>332</v>
      </c>
      <c r="D98" s="2"/>
      <c r="E98" s="2" t="s">
        <v>112</v>
      </c>
      <c r="F98" s="2" t="s">
        <v>659</v>
      </c>
      <c r="G98" s="2" t="s">
        <v>740</v>
      </c>
      <c r="H98" s="2" t="str">
        <f t="shared" si="2"/>
        <v>Autre équipement &amp; accessoire (Mobilité Active - Cat. 2) dont le poids est : 9 kg ≤ X &lt; 11 kg et dont le matériau est : Autre</v>
      </c>
      <c r="I98" s="2" t="s">
        <v>745</v>
      </c>
    </row>
    <row r="99" spans="1:9" x14ac:dyDescent="0.35">
      <c r="A99" s="2" t="s">
        <v>858</v>
      </c>
      <c r="B99" s="2" t="s">
        <v>5983</v>
      </c>
      <c r="C99" s="2" t="s">
        <v>332</v>
      </c>
      <c r="D99" s="2"/>
      <c r="E99" s="2" t="s">
        <v>113</v>
      </c>
      <c r="F99" s="2" t="s">
        <v>99</v>
      </c>
      <c r="G99" s="2" t="s">
        <v>740</v>
      </c>
      <c r="H99" s="2" t="str">
        <f t="shared" si="2"/>
        <v>Autre équipement &amp; accessoire (Mobilité Active - Cat. 2) dont le poids est : 11 kg ≤ X &lt; 13 kg et dont le matériau est : Métal &gt; 80%</v>
      </c>
      <c r="I99" s="2" t="s">
        <v>745</v>
      </c>
    </row>
    <row r="100" spans="1:9" x14ac:dyDescent="0.35">
      <c r="A100" s="2" t="s">
        <v>859</v>
      </c>
      <c r="B100" s="2" t="s">
        <v>5984</v>
      </c>
      <c r="C100" s="2" t="s">
        <v>332</v>
      </c>
      <c r="D100" s="2"/>
      <c r="E100" s="2" t="s">
        <v>113</v>
      </c>
      <c r="F100" s="2" t="s">
        <v>659</v>
      </c>
      <c r="G100" s="2" t="s">
        <v>740</v>
      </c>
      <c r="H100" s="2" t="str">
        <f t="shared" si="2"/>
        <v>Autre équipement &amp; accessoire (Mobilité Active - Cat. 2) dont le poids est : 11 kg ≤ X &lt; 13 kg et dont le matériau est : Autre</v>
      </c>
      <c r="I100" s="2" t="s">
        <v>745</v>
      </c>
    </row>
    <row r="101" spans="1:9" x14ac:dyDescent="0.35">
      <c r="A101" s="2" t="s">
        <v>860</v>
      </c>
      <c r="B101" s="2" t="s">
        <v>5985</v>
      </c>
      <c r="C101" s="2" t="s">
        <v>332</v>
      </c>
      <c r="D101" s="2"/>
      <c r="E101" s="2" t="s">
        <v>114</v>
      </c>
      <c r="F101" s="2" t="s">
        <v>99</v>
      </c>
      <c r="G101" s="2" t="s">
        <v>740</v>
      </c>
      <c r="H101" s="2" t="str">
        <f t="shared" si="2"/>
        <v>Autre équipement &amp; accessoire (Mobilité Active - Cat. 2) dont le poids est : 13 kg ≤ X &lt; 15 kg et dont le matériau est : Métal &gt; 80%</v>
      </c>
      <c r="I101" s="2" t="s">
        <v>745</v>
      </c>
    </row>
    <row r="102" spans="1:9" x14ac:dyDescent="0.35">
      <c r="A102" s="2" t="s">
        <v>861</v>
      </c>
      <c r="B102" s="2" t="s">
        <v>5986</v>
      </c>
      <c r="C102" s="2" t="s">
        <v>332</v>
      </c>
      <c r="D102" s="2"/>
      <c r="E102" s="2" t="s">
        <v>114</v>
      </c>
      <c r="F102" s="2" t="s">
        <v>659</v>
      </c>
      <c r="G102" s="2" t="s">
        <v>740</v>
      </c>
      <c r="H102" s="2" t="str">
        <f t="shared" si="2"/>
        <v>Autre équipement &amp; accessoire (Mobilité Active - Cat. 2) dont le poids est : 13 kg ≤ X &lt; 15 kg et dont le matériau est : Autre</v>
      </c>
      <c r="I102" s="2" t="s">
        <v>745</v>
      </c>
    </row>
    <row r="103" spans="1:9" x14ac:dyDescent="0.35">
      <c r="A103" s="2" t="s">
        <v>862</v>
      </c>
      <c r="B103" s="2" t="s">
        <v>5987</v>
      </c>
      <c r="C103" s="2" t="s">
        <v>332</v>
      </c>
      <c r="D103" s="2"/>
      <c r="E103" s="2" t="s">
        <v>102</v>
      </c>
      <c r="F103" s="2" t="s">
        <v>99</v>
      </c>
      <c r="G103" s="2" t="s">
        <v>740</v>
      </c>
      <c r="H103" s="2" t="str">
        <f t="shared" si="2"/>
        <v>Autre équipement &amp; accessoire (Mobilité Active - Cat. 2) dont le poids est : X ≥ 15 kg et dont le matériau est : Métal &gt; 80%</v>
      </c>
      <c r="I103" s="2" t="s">
        <v>747</v>
      </c>
    </row>
    <row r="104" spans="1:9" x14ac:dyDescent="0.35">
      <c r="A104" s="2" t="s">
        <v>863</v>
      </c>
      <c r="B104" s="2" t="s">
        <v>5988</v>
      </c>
      <c r="C104" s="2" t="s">
        <v>332</v>
      </c>
      <c r="D104" s="2"/>
      <c r="E104" s="2" t="s">
        <v>102</v>
      </c>
      <c r="F104" s="2" t="s">
        <v>659</v>
      </c>
      <c r="G104" s="2" t="s">
        <v>740</v>
      </c>
      <c r="H104" s="2" t="str">
        <f t="shared" si="2"/>
        <v>Autre équipement &amp; accessoire (Mobilité Active - Cat. 2) dont le poids est : X ≥ 15 kg et dont le matériau est : Autre</v>
      </c>
      <c r="I104" s="2" t="s">
        <v>747</v>
      </c>
    </row>
    <row r="105" spans="1:9" x14ac:dyDescent="0.35">
      <c r="A105" s="2" t="s">
        <v>864</v>
      </c>
      <c r="B105" s="2" t="s">
        <v>5989</v>
      </c>
      <c r="C105" s="2" t="s">
        <v>147</v>
      </c>
      <c r="D105" s="2"/>
      <c r="E105" s="2" t="s">
        <v>608</v>
      </c>
      <c r="F105" s="2" t="s">
        <v>608</v>
      </c>
      <c r="G105" s="2"/>
      <c r="H105" s="2" t="str">
        <f t="shared" si="2"/>
        <v>Paire de chaussures à crampons (football, rugby, …)</v>
      </c>
      <c r="I105" s="2"/>
    </row>
    <row r="106" spans="1:9" x14ac:dyDescent="0.35">
      <c r="A106" s="2" t="s">
        <v>865</v>
      </c>
      <c r="B106" s="2" t="s">
        <v>5990</v>
      </c>
      <c r="C106" s="2" t="s">
        <v>153</v>
      </c>
      <c r="D106" s="2"/>
      <c r="E106" s="2" t="s">
        <v>252</v>
      </c>
      <c r="F106" s="2" t="s">
        <v>608</v>
      </c>
      <c r="G106" s="2" t="s">
        <v>740</v>
      </c>
      <c r="H106" s="2" t="str">
        <f t="shared" si="2"/>
        <v>Housse et sac pour balles, ballons raquettes, table de ping-pong, … dont le poids est : X &lt; 5 g</v>
      </c>
      <c r="I106" s="2" t="s">
        <v>744</v>
      </c>
    </row>
    <row r="107" spans="1:9" x14ac:dyDescent="0.35">
      <c r="A107" s="2" t="s">
        <v>866</v>
      </c>
      <c r="B107" s="2" t="s">
        <v>5991</v>
      </c>
      <c r="C107" s="2" t="s">
        <v>153</v>
      </c>
      <c r="D107" s="2"/>
      <c r="E107" s="2" t="s">
        <v>253</v>
      </c>
      <c r="F107" s="2" t="s">
        <v>608</v>
      </c>
      <c r="G107" s="2" t="s">
        <v>740</v>
      </c>
      <c r="H107" s="2" t="str">
        <f t="shared" si="2"/>
        <v>Housse et sac pour balles, ballons raquettes, table de ping-pong, … dont le poids est : 5 g ≤ X &lt; 10 g</v>
      </c>
      <c r="I107" s="2" t="s">
        <v>745</v>
      </c>
    </row>
    <row r="108" spans="1:9" x14ac:dyDescent="0.35">
      <c r="A108" s="2" t="s">
        <v>867</v>
      </c>
      <c r="B108" s="2" t="s">
        <v>5992</v>
      </c>
      <c r="C108" s="2" t="s">
        <v>153</v>
      </c>
      <c r="D108" s="2"/>
      <c r="E108" s="2" t="s">
        <v>254</v>
      </c>
      <c r="F108" s="2" t="s">
        <v>608</v>
      </c>
      <c r="G108" s="2" t="s">
        <v>740</v>
      </c>
      <c r="H108" s="2" t="str">
        <f t="shared" si="2"/>
        <v>Housse et sac pour balles, ballons raquettes, table de ping-pong, … dont le poids est : 10 g ≤ X &lt; 20 g</v>
      </c>
      <c r="I108" s="2" t="s">
        <v>745</v>
      </c>
    </row>
    <row r="109" spans="1:9" x14ac:dyDescent="0.35">
      <c r="A109" s="2" t="s">
        <v>868</v>
      </c>
      <c r="B109" s="2" t="s">
        <v>5993</v>
      </c>
      <c r="C109" s="2" t="s">
        <v>153</v>
      </c>
      <c r="D109" s="2"/>
      <c r="E109" s="2" t="s">
        <v>255</v>
      </c>
      <c r="F109" s="2" t="s">
        <v>608</v>
      </c>
      <c r="G109" s="2" t="s">
        <v>740</v>
      </c>
      <c r="H109" s="2" t="str">
        <f t="shared" si="2"/>
        <v>Housse et sac pour balles, ballons raquettes, table de ping-pong, … dont le poids est : 20 g ≤ X &lt; 50 g</v>
      </c>
      <c r="I109" s="2" t="s">
        <v>745</v>
      </c>
    </row>
    <row r="110" spans="1:9" x14ac:dyDescent="0.35">
      <c r="A110" s="2" t="s">
        <v>869</v>
      </c>
      <c r="B110" s="2" t="s">
        <v>5994</v>
      </c>
      <c r="C110" s="2" t="s">
        <v>153</v>
      </c>
      <c r="D110" s="2"/>
      <c r="E110" s="2" t="s">
        <v>241</v>
      </c>
      <c r="F110" s="2" t="s">
        <v>608</v>
      </c>
      <c r="G110" s="2" t="s">
        <v>740</v>
      </c>
      <c r="H110" s="2" t="str">
        <f t="shared" si="2"/>
        <v>Housse et sac pour balles, ballons raquettes, table de ping-pong, … dont le poids est : 50 g ≤ X &lt; 100 g</v>
      </c>
      <c r="I110" s="2" t="s">
        <v>745</v>
      </c>
    </row>
    <row r="111" spans="1:9" x14ac:dyDescent="0.35">
      <c r="A111" s="2" t="s">
        <v>870</v>
      </c>
      <c r="B111" s="2" t="s">
        <v>5995</v>
      </c>
      <c r="C111" s="2" t="s">
        <v>153</v>
      </c>
      <c r="D111" s="2"/>
      <c r="E111" s="2" t="s">
        <v>103</v>
      </c>
      <c r="F111" s="2" t="s">
        <v>608</v>
      </c>
      <c r="G111" s="2" t="s">
        <v>740</v>
      </c>
      <c r="H111" s="2" t="str">
        <f t="shared" si="2"/>
        <v>Housse et sac pour balles, ballons raquettes, table de ping-pong, … dont le poids est : 0,1 kg ≤ X &lt; 0,2 kg</v>
      </c>
      <c r="I111" s="2" t="s">
        <v>745</v>
      </c>
    </row>
    <row r="112" spans="1:9" x14ac:dyDescent="0.35">
      <c r="A112" s="2" t="s">
        <v>871</v>
      </c>
      <c r="B112" s="2" t="s">
        <v>5996</v>
      </c>
      <c r="C112" s="2" t="s">
        <v>153</v>
      </c>
      <c r="D112" s="2"/>
      <c r="E112" s="2" t="s">
        <v>98</v>
      </c>
      <c r="F112" s="2" t="s">
        <v>608</v>
      </c>
      <c r="G112" s="2" t="s">
        <v>740</v>
      </c>
      <c r="H112" s="2" t="str">
        <f t="shared" si="2"/>
        <v>Housse et sac pour balles, ballons raquettes, table de ping-pong, … dont le poids est : 0,2 kg ≤ X &lt; 0,5 kg</v>
      </c>
      <c r="I112" s="2" t="s">
        <v>745</v>
      </c>
    </row>
    <row r="113" spans="1:9" x14ac:dyDescent="0.35">
      <c r="A113" s="2" t="s">
        <v>872</v>
      </c>
      <c r="B113" s="2" t="s">
        <v>5997</v>
      </c>
      <c r="C113" s="2" t="s">
        <v>153</v>
      </c>
      <c r="D113" s="2"/>
      <c r="E113" s="2" t="s">
        <v>104</v>
      </c>
      <c r="F113" s="2" t="s">
        <v>608</v>
      </c>
      <c r="G113" s="2" t="s">
        <v>740</v>
      </c>
      <c r="H113" s="2" t="str">
        <f t="shared" si="2"/>
        <v>Housse et sac pour balles, ballons raquettes, table de ping-pong, … dont le poids est : 0,5 kg ≤ X &lt; 1 kg</v>
      </c>
      <c r="I113" s="2" t="s">
        <v>745</v>
      </c>
    </row>
    <row r="114" spans="1:9" x14ac:dyDescent="0.35">
      <c r="A114" s="2" t="s">
        <v>873</v>
      </c>
      <c r="B114" s="2" t="s">
        <v>5998</v>
      </c>
      <c r="C114" s="2" t="s">
        <v>153</v>
      </c>
      <c r="D114" s="2"/>
      <c r="E114" s="2" t="s">
        <v>105</v>
      </c>
      <c r="F114" s="2" t="s">
        <v>608</v>
      </c>
      <c r="G114" s="2" t="s">
        <v>740</v>
      </c>
      <c r="H114" s="2" t="str">
        <f t="shared" si="2"/>
        <v>Housse et sac pour balles, ballons raquettes, table de ping-pong, … dont le poids est : 1 kg ≤ X &lt; 2 kg</v>
      </c>
      <c r="I114" s="2" t="s">
        <v>745</v>
      </c>
    </row>
    <row r="115" spans="1:9" x14ac:dyDescent="0.35">
      <c r="A115" s="2" t="s">
        <v>874</v>
      </c>
      <c r="B115" s="2" t="s">
        <v>5999</v>
      </c>
      <c r="C115" s="2" t="s">
        <v>153</v>
      </c>
      <c r="D115" s="2"/>
      <c r="E115" s="2" t="s">
        <v>107</v>
      </c>
      <c r="F115" s="2" t="s">
        <v>608</v>
      </c>
      <c r="G115" s="2" t="s">
        <v>740</v>
      </c>
      <c r="H115" s="2" t="str">
        <f t="shared" si="2"/>
        <v>Housse et sac pour balles, ballons raquettes, table de ping-pong, … dont le poids est : 2 kg ≤ X &lt; 3 kg</v>
      </c>
      <c r="I115" s="2" t="s">
        <v>745</v>
      </c>
    </row>
    <row r="116" spans="1:9" x14ac:dyDescent="0.35">
      <c r="A116" s="2" t="s">
        <v>875</v>
      </c>
      <c r="B116" s="2" t="s">
        <v>6000</v>
      </c>
      <c r="C116" s="2" t="s">
        <v>153</v>
      </c>
      <c r="D116" s="2"/>
      <c r="E116" s="2" t="s">
        <v>109</v>
      </c>
      <c r="F116" s="2" t="s">
        <v>608</v>
      </c>
      <c r="G116" s="2" t="s">
        <v>740</v>
      </c>
      <c r="H116" s="2" t="str">
        <f t="shared" si="2"/>
        <v>Housse et sac pour balles, ballons raquettes, table de ping-pong, … dont le poids est : 3 kg ≤ X &lt; 5 kg</v>
      </c>
      <c r="I116" s="2" t="s">
        <v>745</v>
      </c>
    </row>
    <row r="117" spans="1:9" x14ac:dyDescent="0.35">
      <c r="A117" s="2" t="s">
        <v>876</v>
      </c>
      <c r="B117" s="2" t="s">
        <v>6001</v>
      </c>
      <c r="C117" s="2" t="s">
        <v>153</v>
      </c>
      <c r="D117" s="2"/>
      <c r="E117" s="2" t="s">
        <v>110</v>
      </c>
      <c r="F117" s="2" t="s">
        <v>608</v>
      </c>
      <c r="G117" s="2" t="s">
        <v>740</v>
      </c>
      <c r="H117" s="2" t="str">
        <f t="shared" si="2"/>
        <v>Housse et sac pour balles, ballons raquettes, table de ping-pong, … dont le poids est : 5 kg ≤ X &lt; 7 kg</v>
      </c>
      <c r="I117" s="2" t="s">
        <v>745</v>
      </c>
    </row>
    <row r="118" spans="1:9" x14ac:dyDescent="0.35">
      <c r="A118" s="2" t="s">
        <v>877</v>
      </c>
      <c r="B118" s="2" t="s">
        <v>6002</v>
      </c>
      <c r="C118" s="2" t="s">
        <v>153</v>
      </c>
      <c r="D118" s="2"/>
      <c r="E118" s="2" t="s">
        <v>111</v>
      </c>
      <c r="F118" s="2" t="s">
        <v>608</v>
      </c>
      <c r="G118" s="2" t="s">
        <v>740</v>
      </c>
      <c r="H118" s="2" t="str">
        <f t="shared" si="2"/>
        <v>Housse et sac pour balles, ballons raquettes, table de ping-pong, … dont le poids est : 7 kg ≤ X &lt; 9 kg</v>
      </c>
      <c r="I118" s="2" t="s">
        <v>745</v>
      </c>
    </row>
    <row r="119" spans="1:9" x14ac:dyDescent="0.35">
      <c r="A119" s="2" t="s">
        <v>878</v>
      </c>
      <c r="B119" s="2" t="s">
        <v>6003</v>
      </c>
      <c r="C119" s="2" t="s">
        <v>153</v>
      </c>
      <c r="D119" s="2"/>
      <c r="E119" s="2" t="s">
        <v>112</v>
      </c>
      <c r="F119" s="2" t="s">
        <v>608</v>
      </c>
      <c r="G119" s="2" t="s">
        <v>740</v>
      </c>
      <c r="H119" s="2" t="str">
        <f t="shared" si="2"/>
        <v>Housse et sac pour balles, ballons raquettes, table de ping-pong, … dont le poids est : 9 kg ≤ X &lt; 11 kg</v>
      </c>
      <c r="I119" s="2" t="s">
        <v>745</v>
      </c>
    </row>
    <row r="120" spans="1:9" x14ac:dyDescent="0.35">
      <c r="A120" s="2" t="s">
        <v>879</v>
      </c>
      <c r="B120" s="2" t="s">
        <v>6004</v>
      </c>
      <c r="C120" s="2" t="s">
        <v>153</v>
      </c>
      <c r="D120" s="2"/>
      <c r="E120" s="2" t="s">
        <v>113</v>
      </c>
      <c r="F120" s="2" t="s">
        <v>608</v>
      </c>
      <c r="G120" s="2" t="s">
        <v>740</v>
      </c>
      <c r="H120" s="2" t="str">
        <f t="shared" si="2"/>
        <v>Housse et sac pour balles, ballons raquettes, table de ping-pong, … dont le poids est : 11 kg ≤ X &lt; 13 kg</v>
      </c>
      <c r="I120" s="2" t="s">
        <v>745</v>
      </c>
    </row>
    <row r="121" spans="1:9" x14ac:dyDescent="0.35">
      <c r="A121" s="2" t="s">
        <v>880</v>
      </c>
      <c r="B121" s="2" t="s">
        <v>6005</v>
      </c>
      <c r="C121" s="2" t="s">
        <v>153</v>
      </c>
      <c r="D121" s="2"/>
      <c r="E121" s="2" t="s">
        <v>114</v>
      </c>
      <c r="F121" s="2" t="s">
        <v>608</v>
      </c>
      <c r="G121" s="2" t="s">
        <v>740</v>
      </c>
      <c r="H121" s="2" t="str">
        <f t="shared" si="2"/>
        <v>Housse et sac pour balles, ballons raquettes, table de ping-pong, … dont le poids est : 13 kg ≤ X &lt; 15 kg</v>
      </c>
      <c r="I121" s="2" t="s">
        <v>745</v>
      </c>
    </row>
    <row r="122" spans="1:9" x14ac:dyDescent="0.35">
      <c r="A122" s="2" t="s">
        <v>881</v>
      </c>
      <c r="B122" s="2" t="s">
        <v>6006</v>
      </c>
      <c r="C122" s="2" t="s">
        <v>153</v>
      </c>
      <c r="D122" s="2"/>
      <c r="E122" s="2" t="s">
        <v>102</v>
      </c>
      <c r="F122" s="2" t="s">
        <v>608</v>
      </c>
      <c r="G122" s="2" t="s">
        <v>740</v>
      </c>
      <c r="H122" s="2" t="str">
        <f t="shared" si="2"/>
        <v>Housse et sac pour balles, ballons raquettes, table de ping-pong, … dont le poids est : X ≥ 15 kg</v>
      </c>
      <c r="I122" s="2" t="s">
        <v>747</v>
      </c>
    </row>
    <row r="123" spans="1:9" x14ac:dyDescent="0.35">
      <c r="A123" s="2" t="s">
        <v>882</v>
      </c>
      <c r="B123" s="2" t="s">
        <v>6007</v>
      </c>
      <c r="C123" s="2" t="s">
        <v>154</v>
      </c>
      <c r="D123" s="2"/>
      <c r="E123" s="2" t="s">
        <v>608</v>
      </c>
      <c r="F123" s="2" t="s">
        <v>608</v>
      </c>
      <c r="G123" s="2"/>
      <c r="H123" s="2" t="str">
        <f t="shared" si="2"/>
        <v xml:space="preserve">Protège-tibias </v>
      </c>
      <c r="I123" s="2"/>
    </row>
    <row r="124" spans="1:9" x14ac:dyDescent="0.35">
      <c r="A124" s="2" t="s">
        <v>883</v>
      </c>
      <c r="B124" s="2" t="s">
        <v>6008</v>
      </c>
      <c r="C124" s="2" t="s">
        <v>155</v>
      </c>
      <c r="D124" s="2" t="s">
        <v>97</v>
      </c>
      <c r="E124" s="2" t="s">
        <v>608</v>
      </c>
      <c r="F124" s="2" t="s">
        <v>608</v>
      </c>
      <c r="G124" s="2"/>
      <c r="H124" s="2" t="str">
        <f t="shared" si="2"/>
        <v>Paire de gants de gardien football / handball</v>
      </c>
      <c r="I124" s="2"/>
    </row>
    <row r="125" spans="1:9" x14ac:dyDescent="0.35">
      <c r="A125" s="2" t="s">
        <v>884</v>
      </c>
      <c r="B125" s="2" t="s">
        <v>6009</v>
      </c>
      <c r="C125" s="2" t="s">
        <v>314</v>
      </c>
      <c r="D125" s="2"/>
      <c r="E125" s="2" t="s">
        <v>252</v>
      </c>
      <c r="F125" s="2" t="s">
        <v>608</v>
      </c>
      <c r="G125" s="2" t="s">
        <v>740</v>
      </c>
      <c r="H125" s="2" t="str">
        <f t="shared" si="2"/>
        <v>Autre protection / EPI : paire de protège-poignet, paire de genouillères, paire de gants / protections, protège-dent, … dont le poids est : X &lt; 5 g</v>
      </c>
      <c r="I125" s="2" t="s">
        <v>744</v>
      </c>
    </row>
    <row r="126" spans="1:9" x14ac:dyDescent="0.35">
      <c r="A126" s="2" t="s">
        <v>885</v>
      </c>
      <c r="B126" s="2" t="s">
        <v>6010</v>
      </c>
      <c r="C126" s="2" t="s">
        <v>314</v>
      </c>
      <c r="D126" s="2"/>
      <c r="E126" s="2" t="s">
        <v>253</v>
      </c>
      <c r="F126" s="2" t="s">
        <v>608</v>
      </c>
      <c r="G126" s="2" t="s">
        <v>740</v>
      </c>
      <c r="H126" s="2" t="str">
        <f t="shared" si="2"/>
        <v>Autre protection / EPI : paire de protège-poignet, paire de genouillères, paire de gants / protections, protège-dent, … dont le poids est : 5 g ≤ X &lt; 10 g</v>
      </c>
      <c r="I126" s="2" t="s">
        <v>745</v>
      </c>
    </row>
    <row r="127" spans="1:9" x14ac:dyDescent="0.35">
      <c r="A127" s="2" t="s">
        <v>886</v>
      </c>
      <c r="B127" s="2" t="s">
        <v>6011</v>
      </c>
      <c r="C127" s="2" t="s">
        <v>314</v>
      </c>
      <c r="D127" s="2"/>
      <c r="E127" s="2" t="s">
        <v>254</v>
      </c>
      <c r="F127" s="2" t="s">
        <v>608</v>
      </c>
      <c r="G127" s="2" t="s">
        <v>740</v>
      </c>
      <c r="H127" s="2" t="str">
        <f t="shared" si="2"/>
        <v>Autre protection / EPI : paire de protège-poignet, paire de genouillères, paire de gants / protections, protège-dent, … dont le poids est : 10 g ≤ X &lt; 20 g</v>
      </c>
      <c r="I127" s="2" t="s">
        <v>745</v>
      </c>
    </row>
    <row r="128" spans="1:9" x14ac:dyDescent="0.35">
      <c r="A128" s="2" t="s">
        <v>887</v>
      </c>
      <c r="B128" s="2" t="s">
        <v>6012</v>
      </c>
      <c r="C128" s="2" t="s">
        <v>314</v>
      </c>
      <c r="D128" s="2"/>
      <c r="E128" s="2" t="s">
        <v>255</v>
      </c>
      <c r="F128" s="2" t="s">
        <v>608</v>
      </c>
      <c r="G128" s="2" t="s">
        <v>740</v>
      </c>
      <c r="H128" s="2" t="str">
        <f t="shared" si="2"/>
        <v>Autre protection / EPI : paire de protège-poignet, paire de genouillères, paire de gants / protections, protège-dent, … dont le poids est : 20 g ≤ X &lt; 50 g</v>
      </c>
      <c r="I128" s="2" t="s">
        <v>745</v>
      </c>
    </row>
    <row r="129" spans="1:9" x14ac:dyDescent="0.35">
      <c r="A129" s="2" t="s">
        <v>888</v>
      </c>
      <c r="B129" s="2" t="s">
        <v>6013</v>
      </c>
      <c r="C129" s="2" t="s">
        <v>314</v>
      </c>
      <c r="D129" s="2"/>
      <c r="E129" s="2" t="s">
        <v>241</v>
      </c>
      <c r="F129" s="2" t="s">
        <v>608</v>
      </c>
      <c r="G129" s="2" t="s">
        <v>740</v>
      </c>
      <c r="H129" s="2" t="str">
        <f t="shared" si="2"/>
        <v>Autre protection / EPI : paire de protège-poignet, paire de genouillères, paire de gants / protections, protège-dent, … dont le poids est : 50 g ≤ X &lt; 100 g</v>
      </c>
      <c r="I129" s="2" t="s">
        <v>745</v>
      </c>
    </row>
    <row r="130" spans="1:9" x14ac:dyDescent="0.35">
      <c r="A130" s="2" t="s">
        <v>889</v>
      </c>
      <c r="B130" s="2" t="s">
        <v>6014</v>
      </c>
      <c r="C130" s="2" t="s">
        <v>314</v>
      </c>
      <c r="D130" s="2"/>
      <c r="E130" s="2" t="s">
        <v>103</v>
      </c>
      <c r="F130" s="2" t="s">
        <v>608</v>
      </c>
      <c r="G130" s="2" t="s">
        <v>740</v>
      </c>
      <c r="H130" s="2" t="str">
        <f t="shared" si="2"/>
        <v>Autre protection / EPI : paire de protège-poignet, paire de genouillères, paire de gants / protections, protège-dent, … dont le poids est : 0,1 kg ≤ X &lt; 0,2 kg</v>
      </c>
      <c r="I130" s="2" t="s">
        <v>745</v>
      </c>
    </row>
    <row r="131" spans="1:9" x14ac:dyDescent="0.35">
      <c r="A131" s="2" t="s">
        <v>890</v>
      </c>
      <c r="B131" s="2" t="s">
        <v>6015</v>
      </c>
      <c r="C131" s="2" t="s">
        <v>314</v>
      </c>
      <c r="D131" s="2"/>
      <c r="E131" s="2" t="s">
        <v>98</v>
      </c>
      <c r="F131" s="2" t="s">
        <v>608</v>
      </c>
      <c r="G131" s="2" t="s">
        <v>740</v>
      </c>
      <c r="H131" s="2" t="str">
        <f t="shared" si="2"/>
        <v>Autre protection / EPI : paire de protège-poignet, paire de genouillères, paire de gants / protections, protège-dent, … dont le poids est : 0,2 kg ≤ X &lt; 0,5 kg</v>
      </c>
      <c r="I131" s="2" t="s">
        <v>745</v>
      </c>
    </row>
    <row r="132" spans="1:9" x14ac:dyDescent="0.35">
      <c r="A132" s="2" t="s">
        <v>891</v>
      </c>
      <c r="B132" s="2" t="s">
        <v>6016</v>
      </c>
      <c r="C132" s="2" t="s">
        <v>314</v>
      </c>
      <c r="D132" s="2"/>
      <c r="E132" s="2" t="s">
        <v>104</v>
      </c>
      <c r="F132" s="2" t="s">
        <v>608</v>
      </c>
      <c r="G132" s="2" t="s">
        <v>740</v>
      </c>
      <c r="H132" s="2" t="str">
        <f t="shared" ref="H132:H195" si="3">C132&amp;IF(E132&lt;&gt;"-"," dont le "&amp;G132&amp;" est : "&amp;E132,"")&amp;IF(F132&lt;&gt;"-"," et dont le matériau est : "&amp;F132,"")</f>
        <v>Autre protection / EPI : paire de protège-poignet, paire de genouillères, paire de gants / protections, protège-dent, … dont le poids est : 0,5 kg ≤ X &lt; 1 kg</v>
      </c>
      <c r="I132" s="2" t="s">
        <v>745</v>
      </c>
    </row>
    <row r="133" spans="1:9" x14ac:dyDescent="0.35">
      <c r="A133" s="2" t="s">
        <v>892</v>
      </c>
      <c r="B133" s="2" t="s">
        <v>6017</v>
      </c>
      <c r="C133" s="2" t="s">
        <v>314</v>
      </c>
      <c r="D133" s="2"/>
      <c r="E133" s="2" t="s">
        <v>105</v>
      </c>
      <c r="F133" s="2" t="s">
        <v>608</v>
      </c>
      <c r="G133" s="2" t="s">
        <v>740</v>
      </c>
      <c r="H133" s="2" t="str">
        <f t="shared" si="3"/>
        <v>Autre protection / EPI : paire de protège-poignet, paire de genouillères, paire de gants / protections, protège-dent, … dont le poids est : 1 kg ≤ X &lt; 2 kg</v>
      </c>
      <c r="I133" s="2" t="s">
        <v>745</v>
      </c>
    </row>
    <row r="134" spans="1:9" x14ac:dyDescent="0.35">
      <c r="A134" s="2" t="s">
        <v>893</v>
      </c>
      <c r="B134" s="2" t="s">
        <v>6018</v>
      </c>
      <c r="C134" s="2" t="s">
        <v>314</v>
      </c>
      <c r="D134" s="2"/>
      <c r="E134" s="2" t="s">
        <v>107</v>
      </c>
      <c r="F134" s="2" t="s">
        <v>608</v>
      </c>
      <c r="G134" s="2" t="s">
        <v>740</v>
      </c>
      <c r="H134" s="2" t="str">
        <f t="shared" si="3"/>
        <v>Autre protection / EPI : paire de protège-poignet, paire de genouillères, paire de gants / protections, protège-dent, … dont le poids est : 2 kg ≤ X &lt; 3 kg</v>
      </c>
      <c r="I134" s="2" t="s">
        <v>745</v>
      </c>
    </row>
    <row r="135" spans="1:9" x14ac:dyDescent="0.35">
      <c r="A135" s="2" t="s">
        <v>894</v>
      </c>
      <c r="B135" s="2" t="s">
        <v>6019</v>
      </c>
      <c r="C135" s="2" t="s">
        <v>314</v>
      </c>
      <c r="D135" s="2"/>
      <c r="E135" s="2" t="s">
        <v>109</v>
      </c>
      <c r="F135" s="2" t="s">
        <v>608</v>
      </c>
      <c r="G135" s="2" t="s">
        <v>740</v>
      </c>
      <c r="H135" s="2" t="str">
        <f t="shared" si="3"/>
        <v>Autre protection / EPI : paire de protège-poignet, paire de genouillères, paire de gants / protections, protège-dent, … dont le poids est : 3 kg ≤ X &lt; 5 kg</v>
      </c>
      <c r="I135" s="2" t="s">
        <v>745</v>
      </c>
    </row>
    <row r="136" spans="1:9" x14ac:dyDescent="0.35">
      <c r="A136" s="2" t="s">
        <v>895</v>
      </c>
      <c r="B136" s="2" t="s">
        <v>6020</v>
      </c>
      <c r="C136" s="2" t="s">
        <v>314</v>
      </c>
      <c r="D136" s="2"/>
      <c r="E136" s="2" t="s">
        <v>110</v>
      </c>
      <c r="F136" s="2" t="s">
        <v>608</v>
      </c>
      <c r="G136" s="2" t="s">
        <v>740</v>
      </c>
      <c r="H136" s="2" t="str">
        <f t="shared" si="3"/>
        <v>Autre protection / EPI : paire de protège-poignet, paire de genouillères, paire de gants / protections, protège-dent, … dont le poids est : 5 kg ≤ X &lt; 7 kg</v>
      </c>
      <c r="I136" s="2" t="s">
        <v>745</v>
      </c>
    </row>
    <row r="137" spans="1:9" x14ac:dyDescent="0.35">
      <c r="A137" s="2" t="s">
        <v>896</v>
      </c>
      <c r="B137" s="2" t="s">
        <v>6021</v>
      </c>
      <c r="C137" s="2" t="s">
        <v>314</v>
      </c>
      <c r="D137" s="2"/>
      <c r="E137" s="2" t="s">
        <v>111</v>
      </c>
      <c r="F137" s="2" t="s">
        <v>608</v>
      </c>
      <c r="G137" s="2" t="s">
        <v>740</v>
      </c>
      <c r="H137" s="2" t="str">
        <f t="shared" si="3"/>
        <v>Autre protection / EPI : paire de protège-poignet, paire de genouillères, paire de gants / protections, protège-dent, … dont le poids est : 7 kg ≤ X &lt; 9 kg</v>
      </c>
      <c r="I137" s="2" t="s">
        <v>745</v>
      </c>
    </row>
    <row r="138" spans="1:9" x14ac:dyDescent="0.35">
      <c r="A138" s="2" t="s">
        <v>897</v>
      </c>
      <c r="B138" s="2" t="s">
        <v>6022</v>
      </c>
      <c r="C138" s="2" t="s">
        <v>314</v>
      </c>
      <c r="D138" s="2"/>
      <c r="E138" s="2" t="s">
        <v>112</v>
      </c>
      <c r="F138" s="2" t="s">
        <v>608</v>
      </c>
      <c r="G138" s="2" t="s">
        <v>740</v>
      </c>
      <c r="H138" s="2" t="str">
        <f t="shared" si="3"/>
        <v>Autre protection / EPI : paire de protège-poignet, paire de genouillères, paire de gants / protections, protège-dent, … dont le poids est : 9 kg ≤ X &lt; 11 kg</v>
      </c>
      <c r="I138" s="2" t="s">
        <v>745</v>
      </c>
    </row>
    <row r="139" spans="1:9" x14ac:dyDescent="0.35">
      <c r="A139" s="2" t="s">
        <v>898</v>
      </c>
      <c r="B139" s="2" t="s">
        <v>6023</v>
      </c>
      <c r="C139" s="2" t="s">
        <v>314</v>
      </c>
      <c r="D139" s="2"/>
      <c r="E139" s="2" t="s">
        <v>113</v>
      </c>
      <c r="F139" s="2" t="s">
        <v>608</v>
      </c>
      <c r="G139" s="2" t="s">
        <v>740</v>
      </c>
      <c r="H139" s="2" t="str">
        <f t="shared" si="3"/>
        <v>Autre protection / EPI : paire de protège-poignet, paire de genouillères, paire de gants / protections, protège-dent, … dont le poids est : 11 kg ≤ X &lt; 13 kg</v>
      </c>
      <c r="I139" s="2" t="s">
        <v>745</v>
      </c>
    </row>
    <row r="140" spans="1:9" x14ac:dyDescent="0.35">
      <c r="A140" s="2" t="s">
        <v>899</v>
      </c>
      <c r="B140" s="2" t="s">
        <v>6024</v>
      </c>
      <c r="C140" s="2" t="s">
        <v>314</v>
      </c>
      <c r="D140" s="2"/>
      <c r="E140" s="2" t="s">
        <v>114</v>
      </c>
      <c r="F140" s="2" t="s">
        <v>608</v>
      </c>
      <c r="G140" s="2" t="s">
        <v>740</v>
      </c>
      <c r="H140" s="2" t="str">
        <f t="shared" si="3"/>
        <v>Autre protection / EPI : paire de protège-poignet, paire de genouillères, paire de gants / protections, protège-dent, … dont le poids est : 13 kg ≤ X &lt; 15 kg</v>
      </c>
      <c r="I140" s="2" t="s">
        <v>745</v>
      </c>
    </row>
    <row r="141" spans="1:9" x14ac:dyDescent="0.35">
      <c r="A141" s="2" t="s">
        <v>900</v>
      </c>
      <c r="B141" s="2" t="s">
        <v>6025</v>
      </c>
      <c r="C141" s="2" t="s">
        <v>314</v>
      </c>
      <c r="D141" s="2"/>
      <c r="E141" s="2" t="s">
        <v>102</v>
      </c>
      <c r="F141" s="2" t="s">
        <v>608</v>
      </c>
      <c r="G141" s="2" t="s">
        <v>740</v>
      </c>
      <c r="H141" s="2" t="str">
        <f t="shared" si="3"/>
        <v>Autre protection / EPI : paire de protège-poignet, paire de genouillères, paire de gants / protections, protège-dent, … dont le poids est : X ≥ 15 kg</v>
      </c>
      <c r="I141" s="2" t="s">
        <v>747</v>
      </c>
    </row>
    <row r="142" spans="1:9" x14ac:dyDescent="0.35">
      <c r="A142" s="2" t="s">
        <v>901</v>
      </c>
      <c r="B142" s="2" t="s">
        <v>6026</v>
      </c>
      <c r="C142" s="2" t="s">
        <v>128</v>
      </c>
      <c r="D142" s="2" t="s">
        <v>97</v>
      </c>
      <c r="E142" s="2" t="s">
        <v>106</v>
      </c>
      <c r="F142" s="2" t="s">
        <v>608</v>
      </c>
      <c r="G142" s="2" t="s">
        <v>740</v>
      </c>
      <c r="H142" s="2" t="str">
        <f t="shared" si="3"/>
        <v>Ballon : football, basketball, volleyball, rugby, handball dont le poids est : X &lt; 0,2 kg</v>
      </c>
      <c r="I142" s="2" t="s">
        <v>744</v>
      </c>
    </row>
    <row r="143" spans="1:9" x14ac:dyDescent="0.35">
      <c r="A143" s="2" t="s">
        <v>902</v>
      </c>
      <c r="B143" s="2" t="s">
        <v>6027</v>
      </c>
      <c r="C143" s="2" t="s">
        <v>128</v>
      </c>
      <c r="D143" s="2" t="s">
        <v>97</v>
      </c>
      <c r="E143" s="2" t="s">
        <v>98</v>
      </c>
      <c r="F143" s="2" t="s">
        <v>608</v>
      </c>
      <c r="G143" s="2" t="s">
        <v>740</v>
      </c>
      <c r="H143" s="2" t="str">
        <f t="shared" si="3"/>
        <v>Ballon : football, basketball, volleyball, rugby, handball dont le poids est : 0,2 kg ≤ X &lt; 0,5 kg</v>
      </c>
      <c r="I143" s="2" t="s">
        <v>745</v>
      </c>
    </row>
    <row r="144" spans="1:9" x14ac:dyDescent="0.35">
      <c r="A144" s="2" t="s">
        <v>903</v>
      </c>
      <c r="B144" s="2" t="s">
        <v>6028</v>
      </c>
      <c r="C144" s="2" t="s">
        <v>128</v>
      </c>
      <c r="D144" s="2" t="s">
        <v>97</v>
      </c>
      <c r="E144" s="2" t="s">
        <v>129</v>
      </c>
      <c r="F144" s="2" t="s">
        <v>608</v>
      </c>
      <c r="G144" s="2" t="s">
        <v>740</v>
      </c>
      <c r="H144" s="2" t="str">
        <f t="shared" si="3"/>
        <v>Ballon : football, basketball, volleyball, rugby, handball dont le poids est : X ≥ 0,5 kg</v>
      </c>
      <c r="I144" s="2" t="s">
        <v>747</v>
      </c>
    </row>
    <row r="145" spans="1:9" x14ac:dyDescent="0.35">
      <c r="A145" s="2" t="s">
        <v>904</v>
      </c>
      <c r="B145" s="2" t="s">
        <v>6029</v>
      </c>
      <c r="C145" s="2" t="s">
        <v>130</v>
      </c>
      <c r="D145" s="2" t="s">
        <v>97</v>
      </c>
      <c r="E145" s="2" t="s">
        <v>608</v>
      </c>
      <c r="F145" s="2" t="s">
        <v>608</v>
      </c>
      <c r="G145" s="2"/>
      <c r="H145" s="2" t="str">
        <f t="shared" si="3"/>
        <v>Balle de tennis et padel (à l’unité)</v>
      </c>
      <c r="I145" s="2"/>
    </row>
    <row r="146" spans="1:9" x14ac:dyDescent="0.35">
      <c r="A146" s="2" t="s">
        <v>905</v>
      </c>
      <c r="B146" s="2" t="s">
        <v>6030</v>
      </c>
      <c r="C146" s="2" t="s">
        <v>131</v>
      </c>
      <c r="D146" s="2" t="s">
        <v>97</v>
      </c>
      <c r="E146" s="2" t="s">
        <v>608</v>
      </c>
      <c r="F146" s="2" t="s">
        <v>608</v>
      </c>
      <c r="G146" s="2"/>
      <c r="H146" s="2" t="str">
        <f t="shared" si="3"/>
        <v>Balle de pickleball (à l'unité)</v>
      </c>
      <c r="I146" s="2"/>
    </row>
    <row r="147" spans="1:9" x14ac:dyDescent="0.35">
      <c r="A147" s="2" t="s">
        <v>906</v>
      </c>
      <c r="B147" s="2" t="s">
        <v>6031</v>
      </c>
      <c r="C147" s="2" t="s">
        <v>132</v>
      </c>
      <c r="D147" s="2" t="s">
        <v>97</v>
      </c>
      <c r="E147" s="2" t="s">
        <v>608</v>
      </c>
      <c r="F147" s="2" t="s">
        <v>608</v>
      </c>
      <c r="G147" s="2"/>
      <c r="H147" s="2" t="str">
        <f t="shared" si="3"/>
        <v>Balle de tennis de table / ping-pong (à l’unité)</v>
      </c>
      <c r="I147" s="2"/>
    </row>
    <row r="148" spans="1:9" x14ac:dyDescent="0.35">
      <c r="A148" s="2" t="s">
        <v>907</v>
      </c>
      <c r="B148" s="2" t="s">
        <v>6032</v>
      </c>
      <c r="C148" s="2" t="s">
        <v>133</v>
      </c>
      <c r="D148" s="2" t="s">
        <v>97</v>
      </c>
      <c r="E148" s="2" t="s">
        <v>608</v>
      </c>
      <c r="F148" s="2" t="s">
        <v>608</v>
      </c>
      <c r="G148" s="2"/>
      <c r="H148" s="2" t="str">
        <f t="shared" si="3"/>
        <v>Balle de squash (à l’unité)</v>
      </c>
      <c r="I148" s="2"/>
    </row>
    <row r="149" spans="1:9" x14ac:dyDescent="0.35">
      <c r="A149" s="2" t="s">
        <v>908</v>
      </c>
      <c r="B149" s="2" t="s">
        <v>6033</v>
      </c>
      <c r="C149" s="2" t="s">
        <v>134</v>
      </c>
      <c r="D149" s="2" t="s">
        <v>97</v>
      </c>
      <c r="E149" s="2" t="s">
        <v>608</v>
      </c>
      <c r="F149" s="2" t="s">
        <v>608</v>
      </c>
      <c r="G149" s="2"/>
      <c r="H149" s="2" t="str">
        <f t="shared" si="3"/>
        <v>Volant de badminton (à l’unité)</v>
      </c>
      <c r="I149" s="2"/>
    </row>
    <row r="150" spans="1:9" x14ac:dyDescent="0.35">
      <c r="A150" s="2" t="s">
        <v>909</v>
      </c>
      <c r="B150" s="2" t="s">
        <v>6034</v>
      </c>
      <c r="C150" s="2" t="s">
        <v>288</v>
      </c>
      <c r="D150" s="2"/>
      <c r="E150" s="2" t="s">
        <v>106</v>
      </c>
      <c r="F150" s="2" t="s">
        <v>99</v>
      </c>
      <c r="G150" s="2" t="s">
        <v>740</v>
      </c>
      <c r="H150" s="2" t="str">
        <f t="shared" si="3"/>
        <v>Raquette de tennis enfant (à l’unité) dont le poids est : X &lt; 0,2 kg et dont le matériau est : Métal &gt; 80%</v>
      </c>
      <c r="I150" s="2" t="s">
        <v>744</v>
      </c>
    </row>
    <row r="151" spans="1:9" x14ac:dyDescent="0.35">
      <c r="A151" s="2" t="s">
        <v>910</v>
      </c>
      <c r="B151" s="2" t="s">
        <v>6035</v>
      </c>
      <c r="C151" s="2" t="s">
        <v>288</v>
      </c>
      <c r="D151" s="2"/>
      <c r="E151" s="2" t="s">
        <v>106</v>
      </c>
      <c r="F151" s="2" t="s">
        <v>659</v>
      </c>
      <c r="G151" s="2" t="s">
        <v>740</v>
      </c>
      <c r="H151" s="2" t="str">
        <f t="shared" si="3"/>
        <v>Raquette de tennis enfant (à l’unité) dont le poids est : X &lt; 0,2 kg et dont le matériau est : Autre</v>
      </c>
      <c r="I151" s="2" t="s">
        <v>744</v>
      </c>
    </row>
    <row r="152" spans="1:9" x14ac:dyDescent="0.35">
      <c r="A152" s="2" t="s">
        <v>911</v>
      </c>
      <c r="B152" s="2" t="s">
        <v>6036</v>
      </c>
      <c r="C152" s="2" t="s">
        <v>288</v>
      </c>
      <c r="D152" s="2"/>
      <c r="E152" s="2" t="s">
        <v>98</v>
      </c>
      <c r="F152" s="2" t="s">
        <v>99</v>
      </c>
      <c r="G152" s="2" t="s">
        <v>740</v>
      </c>
      <c r="H152" s="2" t="str">
        <f t="shared" si="3"/>
        <v>Raquette de tennis enfant (à l’unité) dont le poids est : 0,2 kg ≤ X &lt; 0,5 kg et dont le matériau est : Métal &gt; 80%</v>
      </c>
      <c r="I152" s="2" t="s">
        <v>745</v>
      </c>
    </row>
    <row r="153" spans="1:9" x14ac:dyDescent="0.35">
      <c r="A153" s="2" t="s">
        <v>912</v>
      </c>
      <c r="B153" s="2" t="s">
        <v>6037</v>
      </c>
      <c r="C153" s="2" t="s">
        <v>288</v>
      </c>
      <c r="D153" s="2"/>
      <c r="E153" s="2" t="s">
        <v>98</v>
      </c>
      <c r="F153" s="2" t="s">
        <v>659</v>
      </c>
      <c r="G153" s="2" t="s">
        <v>740</v>
      </c>
      <c r="H153" s="2" t="str">
        <f t="shared" si="3"/>
        <v>Raquette de tennis enfant (à l’unité) dont le poids est : 0,2 kg ≤ X &lt; 0,5 kg et dont le matériau est : Autre</v>
      </c>
      <c r="I153" s="2" t="s">
        <v>745</v>
      </c>
    </row>
    <row r="154" spans="1:9" x14ac:dyDescent="0.35">
      <c r="A154" s="2" t="s">
        <v>913</v>
      </c>
      <c r="B154" s="2" t="s">
        <v>6038</v>
      </c>
      <c r="C154" s="2" t="s">
        <v>288</v>
      </c>
      <c r="D154" s="2"/>
      <c r="E154" s="2" t="s">
        <v>129</v>
      </c>
      <c r="F154" s="2" t="s">
        <v>99</v>
      </c>
      <c r="G154" s="2" t="s">
        <v>740</v>
      </c>
      <c r="H154" s="2" t="str">
        <f t="shared" si="3"/>
        <v>Raquette de tennis enfant (à l’unité) dont le poids est : X ≥ 0,5 kg et dont le matériau est : Métal &gt; 80%</v>
      </c>
      <c r="I154" s="2" t="s">
        <v>747</v>
      </c>
    </row>
    <row r="155" spans="1:9" x14ac:dyDescent="0.35">
      <c r="A155" s="2" t="s">
        <v>914</v>
      </c>
      <c r="B155" s="2" t="s">
        <v>6039</v>
      </c>
      <c r="C155" s="2" t="s">
        <v>288</v>
      </c>
      <c r="D155" s="2"/>
      <c r="E155" s="2" t="s">
        <v>129</v>
      </c>
      <c r="F155" s="2" t="s">
        <v>659</v>
      </c>
      <c r="G155" s="2" t="s">
        <v>740</v>
      </c>
      <c r="H155" s="2" t="str">
        <f t="shared" si="3"/>
        <v>Raquette de tennis enfant (à l’unité) dont le poids est : X ≥ 0,5 kg et dont le matériau est : Autre</v>
      </c>
      <c r="I155" s="2" t="s">
        <v>747</v>
      </c>
    </row>
    <row r="156" spans="1:9" x14ac:dyDescent="0.35">
      <c r="A156" s="2" t="s">
        <v>915</v>
      </c>
      <c r="B156" s="2" t="s">
        <v>6040</v>
      </c>
      <c r="C156" s="2" t="s">
        <v>289</v>
      </c>
      <c r="D156" s="2"/>
      <c r="E156" s="2" t="s">
        <v>106</v>
      </c>
      <c r="F156" s="2" t="s">
        <v>99</v>
      </c>
      <c r="G156" s="2" t="s">
        <v>740</v>
      </c>
      <c r="H156" s="2" t="str">
        <f t="shared" si="3"/>
        <v>Raquette de tennis adulte (à l’unité) dont le poids est : X &lt; 0,2 kg et dont le matériau est : Métal &gt; 80%</v>
      </c>
      <c r="I156" s="2" t="s">
        <v>744</v>
      </c>
    </row>
    <row r="157" spans="1:9" x14ac:dyDescent="0.35">
      <c r="A157" s="2" t="s">
        <v>916</v>
      </c>
      <c r="B157" s="2" t="s">
        <v>6041</v>
      </c>
      <c r="C157" s="2" t="s">
        <v>289</v>
      </c>
      <c r="D157" s="2"/>
      <c r="E157" s="2" t="s">
        <v>106</v>
      </c>
      <c r="F157" s="2" t="s">
        <v>659</v>
      </c>
      <c r="G157" s="2" t="s">
        <v>740</v>
      </c>
      <c r="H157" s="2" t="str">
        <f t="shared" si="3"/>
        <v>Raquette de tennis adulte (à l’unité) dont le poids est : X &lt; 0,2 kg et dont le matériau est : Autre</v>
      </c>
      <c r="I157" s="2" t="s">
        <v>744</v>
      </c>
    </row>
    <row r="158" spans="1:9" x14ac:dyDescent="0.35">
      <c r="A158" s="2" t="s">
        <v>917</v>
      </c>
      <c r="B158" s="2" t="s">
        <v>6042</v>
      </c>
      <c r="C158" s="2" t="s">
        <v>289</v>
      </c>
      <c r="D158" s="2"/>
      <c r="E158" s="2" t="s">
        <v>98</v>
      </c>
      <c r="F158" s="2" t="s">
        <v>99</v>
      </c>
      <c r="G158" s="2" t="s">
        <v>740</v>
      </c>
      <c r="H158" s="2" t="str">
        <f t="shared" si="3"/>
        <v>Raquette de tennis adulte (à l’unité) dont le poids est : 0,2 kg ≤ X &lt; 0,5 kg et dont le matériau est : Métal &gt; 80%</v>
      </c>
      <c r="I158" s="2" t="s">
        <v>745</v>
      </c>
    </row>
    <row r="159" spans="1:9" x14ac:dyDescent="0.35">
      <c r="A159" s="2" t="s">
        <v>918</v>
      </c>
      <c r="B159" s="2" t="s">
        <v>6043</v>
      </c>
      <c r="C159" s="2" t="s">
        <v>289</v>
      </c>
      <c r="D159" s="2"/>
      <c r="E159" s="2" t="s">
        <v>98</v>
      </c>
      <c r="F159" s="2" t="s">
        <v>659</v>
      </c>
      <c r="G159" s="2" t="s">
        <v>740</v>
      </c>
      <c r="H159" s="2" t="str">
        <f t="shared" si="3"/>
        <v>Raquette de tennis adulte (à l’unité) dont le poids est : 0,2 kg ≤ X &lt; 0,5 kg et dont le matériau est : Autre</v>
      </c>
      <c r="I159" s="2" t="s">
        <v>745</v>
      </c>
    </row>
    <row r="160" spans="1:9" x14ac:dyDescent="0.35">
      <c r="A160" s="2" t="s">
        <v>919</v>
      </c>
      <c r="B160" s="2" t="s">
        <v>6044</v>
      </c>
      <c r="C160" s="2" t="s">
        <v>289</v>
      </c>
      <c r="D160" s="2"/>
      <c r="E160" s="2" t="s">
        <v>129</v>
      </c>
      <c r="F160" s="2" t="s">
        <v>99</v>
      </c>
      <c r="G160" s="2" t="s">
        <v>740</v>
      </c>
      <c r="H160" s="2" t="str">
        <f t="shared" si="3"/>
        <v>Raquette de tennis adulte (à l’unité) dont le poids est : X ≥ 0,5 kg et dont le matériau est : Métal &gt; 80%</v>
      </c>
      <c r="I160" s="2" t="s">
        <v>747</v>
      </c>
    </row>
    <row r="161" spans="1:9" x14ac:dyDescent="0.35">
      <c r="A161" s="2" t="s">
        <v>920</v>
      </c>
      <c r="B161" s="2" t="s">
        <v>6045</v>
      </c>
      <c r="C161" s="2" t="s">
        <v>289</v>
      </c>
      <c r="D161" s="2"/>
      <c r="E161" s="2" t="s">
        <v>129</v>
      </c>
      <c r="F161" s="2" t="s">
        <v>659</v>
      </c>
      <c r="G161" s="2" t="s">
        <v>740</v>
      </c>
      <c r="H161" s="2" t="str">
        <f t="shared" si="3"/>
        <v>Raquette de tennis adulte (à l’unité) dont le poids est : X ≥ 0,5 kg et dont le matériau est : Autre</v>
      </c>
      <c r="I161" s="2" t="s">
        <v>747</v>
      </c>
    </row>
    <row r="162" spans="1:9" x14ac:dyDescent="0.35">
      <c r="A162" s="2" t="s">
        <v>921</v>
      </c>
      <c r="B162" s="2" t="s">
        <v>6046</v>
      </c>
      <c r="C162" s="2" t="s">
        <v>135</v>
      </c>
      <c r="D162" s="2"/>
      <c r="E162" s="2" t="s">
        <v>608</v>
      </c>
      <c r="F162" s="2" t="s">
        <v>608</v>
      </c>
      <c r="G162" s="2"/>
      <c r="H162" s="2" t="str">
        <f t="shared" si="3"/>
        <v>Raquette de tennis de table (à l’unité)</v>
      </c>
      <c r="I162" s="2"/>
    </row>
    <row r="163" spans="1:9" x14ac:dyDescent="0.35">
      <c r="A163" s="2" t="s">
        <v>922</v>
      </c>
      <c r="B163" s="2" t="s">
        <v>6047</v>
      </c>
      <c r="C163" s="2" t="s">
        <v>136</v>
      </c>
      <c r="D163" s="2"/>
      <c r="E163" s="2" t="s">
        <v>608</v>
      </c>
      <c r="F163" s="2" t="s">
        <v>608</v>
      </c>
      <c r="G163" s="2"/>
      <c r="H163" s="2" t="str">
        <f t="shared" si="3"/>
        <v>Raquette de padel, raquette de pickleball (à l’unité)</v>
      </c>
      <c r="I163" s="2"/>
    </row>
    <row r="164" spans="1:9" x14ac:dyDescent="0.35">
      <c r="A164" s="2" t="s">
        <v>923</v>
      </c>
      <c r="B164" s="2" t="s">
        <v>6048</v>
      </c>
      <c r="C164" s="2" t="s">
        <v>137</v>
      </c>
      <c r="D164" s="2"/>
      <c r="E164" s="2" t="s">
        <v>106</v>
      </c>
      <c r="F164" s="2" t="s">
        <v>99</v>
      </c>
      <c r="G164" s="2" t="s">
        <v>740</v>
      </c>
      <c r="H164" s="2" t="str">
        <f t="shared" si="3"/>
        <v>Raquette de badminton (à l’unité) dont le poids est : X &lt; 0,2 kg et dont le matériau est : Métal &gt; 80%</v>
      </c>
      <c r="I164" s="2" t="s">
        <v>744</v>
      </c>
    </row>
    <row r="165" spans="1:9" x14ac:dyDescent="0.35">
      <c r="A165" s="2" t="s">
        <v>924</v>
      </c>
      <c r="B165" s="2" t="s">
        <v>6049</v>
      </c>
      <c r="C165" s="2" t="s">
        <v>137</v>
      </c>
      <c r="D165" s="2"/>
      <c r="E165" s="2" t="s">
        <v>106</v>
      </c>
      <c r="F165" s="2" t="s">
        <v>659</v>
      </c>
      <c r="G165" s="2" t="s">
        <v>740</v>
      </c>
      <c r="H165" s="2" t="str">
        <f t="shared" si="3"/>
        <v>Raquette de badminton (à l’unité) dont le poids est : X &lt; 0,2 kg et dont le matériau est : Autre</v>
      </c>
      <c r="I165" s="2" t="s">
        <v>744</v>
      </c>
    </row>
    <row r="166" spans="1:9" x14ac:dyDescent="0.35">
      <c r="A166" s="2" t="s">
        <v>925</v>
      </c>
      <c r="B166" s="2" t="s">
        <v>6050</v>
      </c>
      <c r="C166" s="2" t="s">
        <v>137</v>
      </c>
      <c r="D166" s="2"/>
      <c r="E166" s="2" t="s">
        <v>138</v>
      </c>
      <c r="F166" s="2" t="s">
        <v>99</v>
      </c>
      <c r="G166" s="2" t="s">
        <v>740</v>
      </c>
      <c r="H166" s="2" t="str">
        <f t="shared" si="3"/>
        <v>Raquette de badminton (à l’unité) dont le poids est : X ≥ 0,2 kg et dont le matériau est : Métal &gt; 80%</v>
      </c>
      <c r="I166" s="2" t="s">
        <v>747</v>
      </c>
    </row>
    <row r="167" spans="1:9" x14ac:dyDescent="0.35">
      <c r="A167" s="2" t="s">
        <v>926</v>
      </c>
      <c r="B167" s="2" t="s">
        <v>6051</v>
      </c>
      <c r="C167" s="2" t="s">
        <v>137</v>
      </c>
      <c r="D167" s="2"/>
      <c r="E167" s="2" t="s">
        <v>138</v>
      </c>
      <c r="F167" s="2" t="s">
        <v>659</v>
      </c>
      <c r="G167" s="2" t="s">
        <v>740</v>
      </c>
      <c r="H167" s="2" t="str">
        <f t="shared" si="3"/>
        <v>Raquette de badminton (à l’unité) dont le poids est : X ≥ 0,2 kg et dont le matériau est : Autre</v>
      </c>
      <c r="I167" s="2" t="s">
        <v>747</v>
      </c>
    </row>
    <row r="168" spans="1:9" x14ac:dyDescent="0.35">
      <c r="A168" s="2" t="s">
        <v>927</v>
      </c>
      <c r="B168" s="2" t="s">
        <v>6052</v>
      </c>
      <c r="C168" s="2" t="s">
        <v>139</v>
      </c>
      <c r="D168" s="2"/>
      <c r="E168" s="2" t="s">
        <v>608</v>
      </c>
      <c r="F168" s="2" t="s">
        <v>99</v>
      </c>
      <c r="G168" s="2"/>
      <c r="H168" s="2" t="str">
        <f t="shared" si="3"/>
        <v>Raquette de squash (à l’unité) et dont le matériau est : Métal &gt; 80%</v>
      </c>
      <c r="I168" s="2"/>
    </row>
    <row r="169" spans="1:9" x14ac:dyDescent="0.35">
      <c r="A169" s="2" t="s">
        <v>928</v>
      </c>
      <c r="B169" s="2" t="s">
        <v>6053</v>
      </c>
      <c r="C169" s="2" t="s">
        <v>139</v>
      </c>
      <c r="D169" s="2"/>
      <c r="E169" s="2" t="s">
        <v>608</v>
      </c>
      <c r="F169" s="2" t="s">
        <v>659</v>
      </c>
      <c r="G169" s="2"/>
      <c r="H169" s="2" t="str">
        <f t="shared" si="3"/>
        <v>Raquette de squash (à l’unité) et dont le matériau est : Autre</v>
      </c>
      <c r="I169" s="2"/>
    </row>
    <row r="170" spans="1:9" x14ac:dyDescent="0.35">
      <c r="A170" s="2" t="s">
        <v>929</v>
      </c>
      <c r="B170" s="2" t="s">
        <v>6054</v>
      </c>
      <c r="C170" s="2" t="s">
        <v>140</v>
      </c>
      <c r="D170" s="2"/>
      <c r="E170" s="2" t="s">
        <v>608</v>
      </c>
      <c r="F170" s="2" t="s">
        <v>608</v>
      </c>
      <c r="G170" s="2"/>
      <c r="H170" s="2" t="str">
        <f t="shared" si="3"/>
        <v>Raquette de plage (à l’unité)</v>
      </c>
      <c r="I170" s="2"/>
    </row>
    <row r="171" spans="1:9" x14ac:dyDescent="0.35">
      <c r="A171" s="2" t="s">
        <v>930</v>
      </c>
      <c r="B171" s="2" t="s">
        <v>6055</v>
      </c>
      <c r="C171" s="2" t="s">
        <v>148</v>
      </c>
      <c r="D171" s="2" t="s">
        <v>97</v>
      </c>
      <c r="E171" s="2" t="s">
        <v>608</v>
      </c>
      <c r="F171" s="2" t="s">
        <v>608</v>
      </c>
      <c r="G171" s="2"/>
      <c r="H171" s="2" t="str">
        <f t="shared" si="3"/>
        <v>Grip, surgrip (à l'unité)</v>
      </c>
      <c r="I171" s="2"/>
    </row>
    <row r="172" spans="1:9" x14ac:dyDescent="0.35">
      <c r="A172" s="2" t="s">
        <v>931</v>
      </c>
      <c r="B172" s="2" t="s">
        <v>6056</v>
      </c>
      <c r="C172" s="2" t="s">
        <v>149</v>
      </c>
      <c r="D172" s="2" t="s">
        <v>97</v>
      </c>
      <c r="E172" s="2" t="s">
        <v>256</v>
      </c>
      <c r="F172" s="2" t="s">
        <v>608</v>
      </c>
      <c r="G172" s="2" t="s">
        <v>740</v>
      </c>
      <c r="H172" s="2" t="str">
        <f t="shared" si="3"/>
        <v>Cordage de raquette dont le poids est : X &lt; 20 g</v>
      </c>
      <c r="I172" s="2" t="s">
        <v>744</v>
      </c>
    </row>
    <row r="173" spans="1:9" x14ac:dyDescent="0.35">
      <c r="A173" s="2" t="s">
        <v>932</v>
      </c>
      <c r="B173" s="2" t="s">
        <v>6057</v>
      </c>
      <c r="C173" s="2" t="s">
        <v>149</v>
      </c>
      <c r="D173" s="2" t="s">
        <v>97</v>
      </c>
      <c r="E173" s="2" t="s">
        <v>255</v>
      </c>
      <c r="F173" s="2" t="s">
        <v>608</v>
      </c>
      <c r="G173" s="2" t="s">
        <v>740</v>
      </c>
      <c r="H173" s="2" t="str">
        <f t="shared" si="3"/>
        <v>Cordage de raquette dont le poids est : 20 g ≤ X &lt; 50 g</v>
      </c>
      <c r="I173" s="2" t="s">
        <v>745</v>
      </c>
    </row>
    <row r="174" spans="1:9" x14ac:dyDescent="0.35">
      <c r="A174" s="2" t="s">
        <v>933</v>
      </c>
      <c r="B174" s="2" t="s">
        <v>6058</v>
      </c>
      <c r="C174" s="2" t="s">
        <v>149</v>
      </c>
      <c r="D174" s="2" t="s">
        <v>97</v>
      </c>
      <c r="E174" s="2" t="s">
        <v>241</v>
      </c>
      <c r="F174" s="2" t="s">
        <v>608</v>
      </c>
      <c r="G174" s="2" t="s">
        <v>740</v>
      </c>
      <c r="H174" s="2" t="str">
        <f t="shared" si="3"/>
        <v>Cordage de raquette dont le poids est : 50 g ≤ X &lt; 100 g</v>
      </c>
      <c r="I174" s="2" t="s">
        <v>745</v>
      </c>
    </row>
    <row r="175" spans="1:9" x14ac:dyDescent="0.35">
      <c r="A175" s="2" t="s">
        <v>934</v>
      </c>
      <c r="B175" s="2" t="s">
        <v>6059</v>
      </c>
      <c r="C175" s="2" t="s">
        <v>149</v>
      </c>
      <c r="D175" s="2" t="s">
        <v>97</v>
      </c>
      <c r="E175" s="2" t="s">
        <v>103</v>
      </c>
      <c r="F175" s="2" t="s">
        <v>608</v>
      </c>
      <c r="G175" s="2" t="s">
        <v>740</v>
      </c>
      <c r="H175" s="2" t="str">
        <f t="shared" si="3"/>
        <v>Cordage de raquette dont le poids est : 0,1 kg ≤ X &lt; 0,2 kg</v>
      </c>
      <c r="I175" s="2" t="s">
        <v>745</v>
      </c>
    </row>
    <row r="176" spans="1:9" x14ac:dyDescent="0.35">
      <c r="A176" s="2" t="s">
        <v>935</v>
      </c>
      <c r="B176" s="2" t="s">
        <v>6060</v>
      </c>
      <c r="C176" s="2" t="s">
        <v>149</v>
      </c>
      <c r="D176" s="2" t="s">
        <v>97</v>
      </c>
      <c r="E176" s="2" t="s">
        <v>98</v>
      </c>
      <c r="F176" s="2" t="s">
        <v>608</v>
      </c>
      <c r="G176" s="2" t="s">
        <v>740</v>
      </c>
      <c r="H176" s="2" t="str">
        <f t="shared" si="3"/>
        <v>Cordage de raquette dont le poids est : 0,2 kg ≤ X &lt; 0,5 kg</v>
      </c>
      <c r="I176" s="2" t="s">
        <v>745</v>
      </c>
    </row>
    <row r="177" spans="1:9" x14ac:dyDescent="0.35">
      <c r="A177" s="2" t="s">
        <v>936</v>
      </c>
      <c r="B177" s="2" t="s">
        <v>6061</v>
      </c>
      <c r="C177" s="2" t="s">
        <v>149</v>
      </c>
      <c r="D177" s="2" t="s">
        <v>97</v>
      </c>
      <c r="E177" s="2" t="s">
        <v>104</v>
      </c>
      <c r="F177" s="2" t="s">
        <v>608</v>
      </c>
      <c r="G177" s="2" t="s">
        <v>740</v>
      </c>
      <c r="H177" s="2" t="str">
        <f t="shared" si="3"/>
        <v>Cordage de raquette dont le poids est : 0,5 kg ≤ X &lt; 1 kg</v>
      </c>
      <c r="I177" s="2" t="s">
        <v>745</v>
      </c>
    </row>
    <row r="178" spans="1:9" x14ac:dyDescent="0.35">
      <c r="A178" s="2" t="s">
        <v>937</v>
      </c>
      <c r="B178" s="2" t="s">
        <v>6062</v>
      </c>
      <c r="C178" s="2" t="s">
        <v>149</v>
      </c>
      <c r="D178" s="2" t="s">
        <v>97</v>
      </c>
      <c r="E178" s="2" t="s">
        <v>171</v>
      </c>
      <c r="F178" s="2" t="s">
        <v>608</v>
      </c>
      <c r="G178" s="2" t="s">
        <v>740</v>
      </c>
      <c r="H178" s="2" t="str">
        <f t="shared" si="3"/>
        <v>Cordage de raquette dont le poids est : X ≥ 1 kg</v>
      </c>
      <c r="I178" s="2" t="s">
        <v>747</v>
      </c>
    </row>
    <row r="179" spans="1:9" x14ac:dyDescent="0.35">
      <c r="A179" s="2" t="s">
        <v>938</v>
      </c>
      <c r="B179" s="2" t="s">
        <v>6063</v>
      </c>
      <c r="C179" s="2" t="s">
        <v>150</v>
      </c>
      <c r="D179" s="2" t="s">
        <v>97</v>
      </c>
      <c r="E179" s="2" t="s">
        <v>608</v>
      </c>
      <c r="F179" s="2" t="s">
        <v>608</v>
      </c>
      <c r="G179" s="2"/>
      <c r="H179" s="2" t="str">
        <f t="shared" si="3"/>
        <v>Antivibrateur</v>
      </c>
      <c r="I179" s="2"/>
    </row>
    <row r="180" spans="1:9" x14ac:dyDescent="0.35">
      <c r="A180" s="2" t="s">
        <v>939</v>
      </c>
      <c r="B180" s="2" t="s">
        <v>6064</v>
      </c>
      <c r="C180" s="2" t="s">
        <v>145</v>
      </c>
      <c r="D180" s="2"/>
      <c r="E180" s="2" t="s">
        <v>106</v>
      </c>
      <c r="F180" s="2" t="s">
        <v>608</v>
      </c>
      <c r="G180" s="2" t="s">
        <v>740</v>
      </c>
      <c r="H180" s="2" t="str">
        <f t="shared" si="3"/>
        <v>Filet : tennis de table, volley, badminton, … dont le poids est : X &lt; 0,2 kg</v>
      </c>
      <c r="I180" s="2" t="s">
        <v>744</v>
      </c>
    </row>
    <row r="181" spans="1:9" x14ac:dyDescent="0.35">
      <c r="A181" s="2" t="s">
        <v>940</v>
      </c>
      <c r="B181" s="2" t="s">
        <v>6065</v>
      </c>
      <c r="C181" s="2" t="s">
        <v>145</v>
      </c>
      <c r="D181" s="2"/>
      <c r="E181" s="2" t="s">
        <v>98</v>
      </c>
      <c r="F181" s="2" t="s">
        <v>608</v>
      </c>
      <c r="G181" s="2" t="s">
        <v>740</v>
      </c>
      <c r="H181" s="2" t="str">
        <f t="shared" si="3"/>
        <v>Filet : tennis de table, volley, badminton, … dont le poids est : 0,2 kg ≤ X &lt; 0,5 kg</v>
      </c>
      <c r="I181" s="2" t="s">
        <v>745</v>
      </c>
    </row>
    <row r="182" spans="1:9" x14ac:dyDescent="0.35">
      <c r="A182" s="2" t="s">
        <v>941</v>
      </c>
      <c r="B182" s="2" t="s">
        <v>6066</v>
      </c>
      <c r="C182" s="2" t="s">
        <v>145</v>
      </c>
      <c r="D182" s="2"/>
      <c r="E182" s="2" t="s">
        <v>104</v>
      </c>
      <c r="F182" s="2" t="s">
        <v>608</v>
      </c>
      <c r="G182" s="2" t="s">
        <v>740</v>
      </c>
      <c r="H182" s="2" t="str">
        <f t="shared" si="3"/>
        <v>Filet : tennis de table, volley, badminton, … dont le poids est : 0,5 kg ≤ X &lt; 1 kg</v>
      </c>
      <c r="I182" s="2" t="s">
        <v>745</v>
      </c>
    </row>
    <row r="183" spans="1:9" x14ac:dyDescent="0.35">
      <c r="A183" s="2" t="s">
        <v>942</v>
      </c>
      <c r="B183" s="2" t="s">
        <v>6067</v>
      </c>
      <c r="C183" s="2" t="s">
        <v>145</v>
      </c>
      <c r="D183" s="2"/>
      <c r="E183" s="2" t="s">
        <v>105</v>
      </c>
      <c r="F183" s="2" t="s">
        <v>608</v>
      </c>
      <c r="G183" s="2" t="s">
        <v>740</v>
      </c>
      <c r="H183" s="2" t="str">
        <f t="shared" si="3"/>
        <v>Filet : tennis de table, volley, badminton, … dont le poids est : 1 kg ≤ X &lt; 2 kg</v>
      </c>
      <c r="I183" s="2" t="s">
        <v>745</v>
      </c>
    </row>
    <row r="184" spans="1:9" x14ac:dyDescent="0.35">
      <c r="A184" s="2" t="s">
        <v>943</v>
      </c>
      <c r="B184" s="2" t="s">
        <v>6068</v>
      </c>
      <c r="C184" s="2" t="s">
        <v>145</v>
      </c>
      <c r="D184" s="2"/>
      <c r="E184" s="2" t="s">
        <v>107</v>
      </c>
      <c r="F184" s="2" t="s">
        <v>608</v>
      </c>
      <c r="G184" s="2" t="s">
        <v>740</v>
      </c>
      <c r="H184" s="2" t="str">
        <f t="shared" si="3"/>
        <v>Filet : tennis de table, volley, badminton, … dont le poids est : 2 kg ≤ X &lt; 3 kg</v>
      </c>
      <c r="I184" s="2" t="s">
        <v>745</v>
      </c>
    </row>
    <row r="185" spans="1:9" x14ac:dyDescent="0.35">
      <c r="A185" s="2" t="s">
        <v>944</v>
      </c>
      <c r="B185" s="2" t="s">
        <v>6069</v>
      </c>
      <c r="C185" s="2" t="s">
        <v>145</v>
      </c>
      <c r="D185" s="2"/>
      <c r="E185" s="2" t="s">
        <v>109</v>
      </c>
      <c r="F185" s="2" t="s">
        <v>608</v>
      </c>
      <c r="G185" s="2" t="s">
        <v>740</v>
      </c>
      <c r="H185" s="2" t="str">
        <f t="shared" si="3"/>
        <v>Filet : tennis de table, volley, badminton, … dont le poids est : 3 kg ≤ X &lt; 5 kg</v>
      </c>
      <c r="I185" s="2" t="s">
        <v>745</v>
      </c>
    </row>
    <row r="186" spans="1:9" x14ac:dyDescent="0.35">
      <c r="A186" s="2" t="s">
        <v>945</v>
      </c>
      <c r="B186" s="2" t="s">
        <v>6070</v>
      </c>
      <c r="C186" s="2" t="s">
        <v>145</v>
      </c>
      <c r="D186" s="2"/>
      <c r="E186" s="2" t="s">
        <v>110</v>
      </c>
      <c r="F186" s="2" t="s">
        <v>608</v>
      </c>
      <c r="G186" s="2" t="s">
        <v>740</v>
      </c>
      <c r="H186" s="2" t="str">
        <f t="shared" si="3"/>
        <v>Filet : tennis de table, volley, badminton, … dont le poids est : 5 kg ≤ X &lt; 7 kg</v>
      </c>
      <c r="I186" s="2" t="s">
        <v>745</v>
      </c>
    </row>
    <row r="187" spans="1:9" x14ac:dyDescent="0.35">
      <c r="A187" s="2" t="s">
        <v>946</v>
      </c>
      <c r="B187" s="2" t="s">
        <v>6071</v>
      </c>
      <c r="C187" s="2" t="s">
        <v>145</v>
      </c>
      <c r="D187" s="2"/>
      <c r="E187" s="2" t="s">
        <v>111</v>
      </c>
      <c r="F187" s="2" t="s">
        <v>608</v>
      </c>
      <c r="G187" s="2" t="s">
        <v>740</v>
      </c>
      <c r="H187" s="2" t="str">
        <f t="shared" si="3"/>
        <v>Filet : tennis de table, volley, badminton, … dont le poids est : 7 kg ≤ X &lt; 9 kg</v>
      </c>
      <c r="I187" s="2" t="s">
        <v>745</v>
      </c>
    </row>
    <row r="188" spans="1:9" x14ac:dyDescent="0.35">
      <c r="A188" s="2" t="s">
        <v>947</v>
      </c>
      <c r="B188" s="2" t="s">
        <v>6072</v>
      </c>
      <c r="C188" s="2" t="s">
        <v>145</v>
      </c>
      <c r="D188" s="2"/>
      <c r="E188" s="2" t="s">
        <v>240</v>
      </c>
      <c r="F188" s="2" t="s">
        <v>608</v>
      </c>
      <c r="G188" s="2" t="s">
        <v>740</v>
      </c>
      <c r="H188" s="2" t="str">
        <f t="shared" si="3"/>
        <v>Filet : tennis de table, volley, badminton, … dont le poids est : X ≥ 9 kg</v>
      </c>
      <c r="I188" s="2" t="s">
        <v>747</v>
      </c>
    </row>
    <row r="189" spans="1:9" x14ac:dyDescent="0.35">
      <c r="A189" s="2" t="s">
        <v>948</v>
      </c>
      <c r="B189" s="2" t="s">
        <v>6073</v>
      </c>
      <c r="C189" s="2" t="s">
        <v>141</v>
      </c>
      <c r="D189" s="2"/>
      <c r="E189" s="2" t="s">
        <v>142</v>
      </c>
      <c r="F189" s="2" t="s">
        <v>99</v>
      </c>
      <c r="G189" s="2" t="s">
        <v>740</v>
      </c>
      <c r="H189" s="2" t="str">
        <f t="shared" si="3"/>
        <v>Cage/but de football, de handball, .../poteaux (amovible) dont le poids est : X &lt; 5 kg et dont le matériau est : Métal &gt; 80%</v>
      </c>
      <c r="I189" s="2" t="s">
        <v>744</v>
      </c>
    </row>
    <row r="190" spans="1:9" x14ac:dyDescent="0.35">
      <c r="A190" s="2" t="s">
        <v>949</v>
      </c>
      <c r="B190" s="2" t="s">
        <v>6074</v>
      </c>
      <c r="C190" s="2" t="s">
        <v>141</v>
      </c>
      <c r="D190" s="2"/>
      <c r="E190" s="2" t="s">
        <v>142</v>
      </c>
      <c r="F190" s="2" t="s">
        <v>659</v>
      </c>
      <c r="G190" s="2" t="s">
        <v>740</v>
      </c>
      <c r="H190" s="2" t="str">
        <f t="shared" si="3"/>
        <v>Cage/but de football, de handball, .../poteaux (amovible) dont le poids est : X &lt; 5 kg et dont le matériau est : Autre</v>
      </c>
      <c r="I190" s="2" t="s">
        <v>744</v>
      </c>
    </row>
    <row r="191" spans="1:9" x14ac:dyDescent="0.35">
      <c r="A191" s="2" t="s">
        <v>950</v>
      </c>
      <c r="B191" s="2" t="s">
        <v>6075</v>
      </c>
      <c r="C191" s="2" t="s">
        <v>141</v>
      </c>
      <c r="D191" s="2"/>
      <c r="E191" s="2" t="s">
        <v>100</v>
      </c>
      <c r="F191" s="2" t="s">
        <v>99</v>
      </c>
      <c r="G191" s="2" t="s">
        <v>740</v>
      </c>
      <c r="H191" s="2" t="str">
        <f t="shared" si="3"/>
        <v>Cage/but de football, de handball, .../poteaux (amovible) dont le poids est : X ≥ 5 kg et dont le matériau est : Métal &gt; 80%</v>
      </c>
      <c r="I191" s="2" t="s">
        <v>747</v>
      </c>
    </row>
    <row r="192" spans="1:9" x14ac:dyDescent="0.35">
      <c r="A192" s="2" t="s">
        <v>951</v>
      </c>
      <c r="B192" s="2" t="s">
        <v>6076</v>
      </c>
      <c r="C192" s="2" t="s">
        <v>141</v>
      </c>
      <c r="D192" s="2"/>
      <c r="E192" s="2" t="s">
        <v>100</v>
      </c>
      <c r="F192" s="2" t="s">
        <v>659</v>
      </c>
      <c r="G192" s="2" t="s">
        <v>740</v>
      </c>
      <c r="H192" s="2" t="str">
        <f t="shared" si="3"/>
        <v>Cage/but de football, de handball, .../poteaux (amovible) dont le poids est : X ≥ 5 kg et dont le matériau est : Autre</v>
      </c>
      <c r="I192" s="2" t="s">
        <v>747</v>
      </c>
    </row>
    <row r="193" spans="1:9" x14ac:dyDescent="0.35">
      <c r="A193" s="2" t="s">
        <v>952</v>
      </c>
      <c r="B193" s="2" t="s">
        <v>6077</v>
      </c>
      <c r="C193" s="2" t="s">
        <v>143</v>
      </c>
      <c r="D193" s="2"/>
      <c r="E193" s="2" t="s">
        <v>144</v>
      </c>
      <c r="F193" s="2" t="s">
        <v>99</v>
      </c>
      <c r="G193" s="2" t="s">
        <v>740</v>
      </c>
      <c r="H193" s="2" t="str">
        <f t="shared" si="3"/>
        <v>Panier de basket dont le poids est : X &lt; 3 kg et dont le matériau est : Métal &gt; 80%</v>
      </c>
      <c r="I193" s="2" t="s">
        <v>744</v>
      </c>
    </row>
    <row r="194" spans="1:9" x14ac:dyDescent="0.35">
      <c r="A194" s="2" t="s">
        <v>953</v>
      </c>
      <c r="B194" s="2" t="s">
        <v>6078</v>
      </c>
      <c r="C194" s="2" t="s">
        <v>143</v>
      </c>
      <c r="D194" s="2"/>
      <c r="E194" s="2" t="s">
        <v>144</v>
      </c>
      <c r="F194" s="2" t="s">
        <v>659</v>
      </c>
      <c r="G194" s="2" t="s">
        <v>740</v>
      </c>
      <c r="H194" s="2" t="str">
        <f t="shared" si="3"/>
        <v>Panier de basket dont le poids est : X &lt; 3 kg et dont le matériau est : Autre</v>
      </c>
      <c r="I194" s="2" t="s">
        <v>744</v>
      </c>
    </row>
    <row r="195" spans="1:9" x14ac:dyDescent="0.35">
      <c r="A195" s="2" t="s">
        <v>954</v>
      </c>
      <c r="B195" s="2" t="s">
        <v>6079</v>
      </c>
      <c r="C195" s="2" t="s">
        <v>143</v>
      </c>
      <c r="D195" s="2"/>
      <c r="E195" s="2" t="s">
        <v>109</v>
      </c>
      <c r="F195" s="2" t="s">
        <v>99</v>
      </c>
      <c r="G195" s="2" t="s">
        <v>740</v>
      </c>
      <c r="H195" s="2" t="str">
        <f t="shared" si="3"/>
        <v>Panier de basket dont le poids est : 3 kg ≤ X &lt; 5 kg et dont le matériau est : Métal &gt; 80%</v>
      </c>
      <c r="I195" s="2" t="s">
        <v>745</v>
      </c>
    </row>
    <row r="196" spans="1:9" x14ac:dyDescent="0.35">
      <c r="A196" s="2" t="s">
        <v>955</v>
      </c>
      <c r="B196" s="2" t="s">
        <v>6080</v>
      </c>
      <c r="C196" s="2" t="s">
        <v>143</v>
      </c>
      <c r="D196" s="2"/>
      <c r="E196" s="2" t="s">
        <v>109</v>
      </c>
      <c r="F196" s="2" t="s">
        <v>659</v>
      </c>
      <c r="G196" s="2" t="s">
        <v>740</v>
      </c>
      <c r="H196" s="2" t="str">
        <f t="shared" ref="H196:H259" si="4">C196&amp;IF(E196&lt;&gt;"-"," dont le "&amp;G196&amp;" est : "&amp;E196,"")&amp;IF(F196&lt;&gt;"-"," et dont le matériau est : "&amp;F196,"")</f>
        <v>Panier de basket dont le poids est : 3 kg ≤ X &lt; 5 kg et dont le matériau est : Autre</v>
      </c>
      <c r="I196" s="2" t="s">
        <v>745</v>
      </c>
    </row>
    <row r="197" spans="1:9" x14ac:dyDescent="0.35">
      <c r="A197" s="2" t="s">
        <v>956</v>
      </c>
      <c r="B197" s="2" t="s">
        <v>6081</v>
      </c>
      <c r="C197" s="2" t="s">
        <v>143</v>
      </c>
      <c r="D197" s="2"/>
      <c r="E197" s="2" t="s">
        <v>110</v>
      </c>
      <c r="F197" s="2" t="s">
        <v>99</v>
      </c>
      <c r="G197" s="2" t="s">
        <v>740</v>
      </c>
      <c r="H197" s="2" t="str">
        <f t="shared" si="4"/>
        <v>Panier de basket dont le poids est : 5 kg ≤ X &lt; 7 kg et dont le matériau est : Métal &gt; 80%</v>
      </c>
      <c r="I197" s="2" t="s">
        <v>745</v>
      </c>
    </row>
    <row r="198" spans="1:9" x14ac:dyDescent="0.35">
      <c r="A198" s="2" t="s">
        <v>957</v>
      </c>
      <c r="B198" s="2" t="s">
        <v>6082</v>
      </c>
      <c r="C198" s="2" t="s">
        <v>143</v>
      </c>
      <c r="D198" s="2"/>
      <c r="E198" s="2" t="s">
        <v>110</v>
      </c>
      <c r="F198" s="2" t="s">
        <v>659</v>
      </c>
      <c r="G198" s="2" t="s">
        <v>740</v>
      </c>
      <c r="H198" s="2" t="str">
        <f t="shared" si="4"/>
        <v>Panier de basket dont le poids est : 5 kg ≤ X &lt; 7 kg et dont le matériau est : Autre</v>
      </c>
      <c r="I198" s="2" t="s">
        <v>745</v>
      </c>
    </row>
    <row r="199" spans="1:9" x14ac:dyDescent="0.35">
      <c r="A199" s="2" t="s">
        <v>958</v>
      </c>
      <c r="B199" s="2" t="s">
        <v>6083</v>
      </c>
      <c r="C199" s="2" t="s">
        <v>143</v>
      </c>
      <c r="D199" s="2"/>
      <c r="E199" s="2" t="s">
        <v>111</v>
      </c>
      <c r="F199" s="2" t="s">
        <v>99</v>
      </c>
      <c r="G199" s="2" t="s">
        <v>740</v>
      </c>
      <c r="H199" s="2" t="str">
        <f t="shared" si="4"/>
        <v>Panier de basket dont le poids est : 7 kg ≤ X &lt; 9 kg et dont le matériau est : Métal &gt; 80%</v>
      </c>
      <c r="I199" s="2" t="s">
        <v>745</v>
      </c>
    </row>
    <row r="200" spans="1:9" x14ac:dyDescent="0.35">
      <c r="A200" s="2" t="s">
        <v>959</v>
      </c>
      <c r="B200" s="2" t="s">
        <v>6084</v>
      </c>
      <c r="C200" s="2" t="s">
        <v>143</v>
      </c>
      <c r="D200" s="2"/>
      <c r="E200" s="2" t="s">
        <v>111</v>
      </c>
      <c r="F200" s="2" t="s">
        <v>659</v>
      </c>
      <c r="G200" s="2" t="s">
        <v>740</v>
      </c>
      <c r="H200" s="2" t="str">
        <f t="shared" si="4"/>
        <v>Panier de basket dont le poids est : 7 kg ≤ X &lt; 9 kg et dont le matériau est : Autre</v>
      </c>
      <c r="I200" s="2" t="s">
        <v>745</v>
      </c>
    </row>
    <row r="201" spans="1:9" x14ac:dyDescent="0.35">
      <c r="A201" s="2" t="s">
        <v>960</v>
      </c>
      <c r="B201" s="2" t="s">
        <v>6085</v>
      </c>
      <c r="C201" s="2" t="s">
        <v>143</v>
      </c>
      <c r="D201" s="2"/>
      <c r="E201" s="2" t="s">
        <v>112</v>
      </c>
      <c r="F201" s="2" t="s">
        <v>99</v>
      </c>
      <c r="G201" s="2" t="s">
        <v>740</v>
      </c>
      <c r="H201" s="2" t="str">
        <f t="shared" si="4"/>
        <v>Panier de basket dont le poids est : 9 kg ≤ X &lt; 11 kg et dont le matériau est : Métal &gt; 80%</v>
      </c>
      <c r="I201" s="2" t="s">
        <v>745</v>
      </c>
    </row>
    <row r="202" spans="1:9" x14ac:dyDescent="0.35">
      <c r="A202" s="2" t="s">
        <v>961</v>
      </c>
      <c r="B202" s="2" t="s">
        <v>6086</v>
      </c>
      <c r="C202" s="2" t="s">
        <v>143</v>
      </c>
      <c r="D202" s="2"/>
      <c r="E202" s="2" t="s">
        <v>112</v>
      </c>
      <c r="F202" s="2" t="s">
        <v>659</v>
      </c>
      <c r="G202" s="2" t="s">
        <v>740</v>
      </c>
      <c r="H202" s="2" t="str">
        <f t="shared" si="4"/>
        <v>Panier de basket dont le poids est : 9 kg ≤ X &lt; 11 kg et dont le matériau est : Autre</v>
      </c>
      <c r="I202" s="2" t="s">
        <v>745</v>
      </c>
    </row>
    <row r="203" spans="1:9" x14ac:dyDescent="0.35">
      <c r="A203" s="2" t="s">
        <v>962</v>
      </c>
      <c r="B203" s="2" t="s">
        <v>6087</v>
      </c>
      <c r="C203" s="2" t="s">
        <v>143</v>
      </c>
      <c r="D203" s="2"/>
      <c r="E203" s="2" t="s">
        <v>113</v>
      </c>
      <c r="F203" s="2" t="s">
        <v>99</v>
      </c>
      <c r="G203" s="2" t="s">
        <v>740</v>
      </c>
      <c r="H203" s="2" t="str">
        <f t="shared" si="4"/>
        <v>Panier de basket dont le poids est : 11 kg ≤ X &lt; 13 kg et dont le matériau est : Métal &gt; 80%</v>
      </c>
      <c r="I203" s="2" t="s">
        <v>745</v>
      </c>
    </row>
    <row r="204" spans="1:9" x14ac:dyDescent="0.35">
      <c r="A204" s="2" t="s">
        <v>963</v>
      </c>
      <c r="B204" s="2" t="s">
        <v>6088</v>
      </c>
      <c r="C204" s="2" t="s">
        <v>143</v>
      </c>
      <c r="D204" s="2"/>
      <c r="E204" s="2" t="s">
        <v>113</v>
      </c>
      <c r="F204" s="2" t="s">
        <v>659</v>
      </c>
      <c r="G204" s="2" t="s">
        <v>740</v>
      </c>
      <c r="H204" s="2" t="str">
        <f t="shared" si="4"/>
        <v>Panier de basket dont le poids est : 11 kg ≤ X &lt; 13 kg et dont le matériau est : Autre</v>
      </c>
      <c r="I204" s="2" t="s">
        <v>745</v>
      </c>
    </row>
    <row r="205" spans="1:9" x14ac:dyDescent="0.35">
      <c r="A205" s="2" t="s">
        <v>964</v>
      </c>
      <c r="B205" s="2" t="s">
        <v>6089</v>
      </c>
      <c r="C205" s="2" t="s">
        <v>143</v>
      </c>
      <c r="D205" s="2"/>
      <c r="E205" s="2" t="s">
        <v>114</v>
      </c>
      <c r="F205" s="2" t="s">
        <v>99</v>
      </c>
      <c r="G205" s="2" t="s">
        <v>740</v>
      </c>
      <c r="H205" s="2" t="str">
        <f t="shared" si="4"/>
        <v>Panier de basket dont le poids est : 13 kg ≤ X &lt; 15 kg et dont le matériau est : Métal &gt; 80%</v>
      </c>
      <c r="I205" s="2" t="s">
        <v>745</v>
      </c>
    </row>
    <row r="206" spans="1:9" x14ac:dyDescent="0.35">
      <c r="A206" s="2" t="s">
        <v>965</v>
      </c>
      <c r="B206" s="2" t="s">
        <v>6090</v>
      </c>
      <c r="C206" s="2" t="s">
        <v>143</v>
      </c>
      <c r="D206" s="2"/>
      <c r="E206" s="2" t="s">
        <v>114</v>
      </c>
      <c r="F206" s="2" t="s">
        <v>659</v>
      </c>
      <c r="G206" s="2" t="s">
        <v>740</v>
      </c>
      <c r="H206" s="2" t="str">
        <f t="shared" si="4"/>
        <v>Panier de basket dont le poids est : 13 kg ≤ X &lt; 15 kg et dont le matériau est : Autre</v>
      </c>
      <c r="I206" s="2" t="s">
        <v>745</v>
      </c>
    </row>
    <row r="207" spans="1:9" x14ac:dyDescent="0.35">
      <c r="A207" s="2" t="s">
        <v>966</v>
      </c>
      <c r="B207" s="2" t="s">
        <v>6091</v>
      </c>
      <c r="C207" s="2" t="s">
        <v>143</v>
      </c>
      <c r="D207" s="2"/>
      <c r="E207" s="2" t="s">
        <v>102</v>
      </c>
      <c r="F207" s="2" t="s">
        <v>99</v>
      </c>
      <c r="G207" s="2" t="s">
        <v>740</v>
      </c>
      <c r="H207" s="2" t="str">
        <f t="shared" si="4"/>
        <v>Panier de basket dont le poids est : X ≥ 15 kg et dont le matériau est : Métal &gt; 80%</v>
      </c>
      <c r="I207" s="2" t="s">
        <v>747</v>
      </c>
    </row>
    <row r="208" spans="1:9" x14ac:dyDescent="0.35">
      <c r="A208" s="2" t="s">
        <v>967</v>
      </c>
      <c r="B208" s="2" t="s">
        <v>6092</v>
      </c>
      <c r="C208" s="2" t="s">
        <v>143</v>
      </c>
      <c r="D208" s="2"/>
      <c r="E208" s="2" t="s">
        <v>102</v>
      </c>
      <c r="F208" s="2" t="s">
        <v>659</v>
      </c>
      <c r="G208" s="2" t="s">
        <v>740</v>
      </c>
      <c r="H208" s="2" t="str">
        <f t="shared" si="4"/>
        <v>Panier de basket dont le poids est : X ≥ 15 kg et dont le matériau est : Autre</v>
      </c>
      <c r="I208" s="2" t="s">
        <v>747</v>
      </c>
    </row>
    <row r="209" spans="1:9" x14ac:dyDescent="0.35">
      <c r="A209" s="2" t="s">
        <v>968</v>
      </c>
      <c r="B209" s="2" t="s">
        <v>6093</v>
      </c>
      <c r="C209" s="2" t="s">
        <v>151</v>
      </c>
      <c r="D209" s="2" t="s">
        <v>97</v>
      </c>
      <c r="E209" s="2" t="s">
        <v>256</v>
      </c>
      <c r="F209" s="2" t="s">
        <v>608</v>
      </c>
      <c r="G209" s="2" t="s">
        <v>740</v>
      </c>
      <c r="H209" s="2" t="str">
        <f t="shared" si="4"/>
        <v>Plot et cône de marquage pour entraînements dont le poids est : X &lt; 20 g</v>
      </c>
      <c r="I209" s="2" t="s">
        <v>744</v>
      </c>
    </row>
    <row r="210" spans="1:9" x14ac:dyDescent="0.35">
      <c r="A210" s="2" t="s">
        <v>969</v>
      </c>
      <c r="B210" s="2" t="s">
        <v>6094</v>
      </c>
      <c r="C210" s="2" t="s">
        <v>151</v>
      </c>
      <c r="D210" s="2" t="s">
        <v>97</v>
      </c>
      <c r="E210" s="2" t="s">
        <v>255</v>
      </c>
      <c r="F210" s="2" t="s">
        <v>608</v>
      </c>
      <c r="G210" s="2" t="s">
        <v>740</v>
      </c>
      <c r="H210" s="2" t="str">
        <f t="shared" si="4"/>
        <v>Plot et cône de marquage pour entraînements dont le poids est : 20 g ≤ X &lt; 50 g</v>
      </c>
      <c r="I210" s="2" t="s">
        <v>745</v>
      </c>
    </row>
    <row r="211" spans="1:9" x14ac:dyDescent="0.35">
      <c r="A211" s="2" t="s">
        <v>970</v>
      </c>
      <c r="B211" s="2" t="s">
        <v>6095</v>
      </c>
      <c r="C211" s="2" t="s">
        <v>151</v>
      </c>
      <c r="D211" s="2" t="s">
        <v>97</v>
      </c>
      <c r="E211" s="2" t="s">
        <v>241</v>
      </c>
      <c r="F211" s="2" t="s">
        <v>608</v>
      </c>
      <c r="G211" s="2" t="s">
        <v>740</v>
      </c>
      <c r="H211" s="2" t="str">
        <f t="shared" si="4"/>
        <v>Plot et cône de marquage pour entraînements dont le poids est : 50 g ≤ X &lt; 100 g</v>
      </c>
      <c r="I211" s="2" t="s">
        <v>745</v>
      </c>
    </row>
    <row r="212" spans="1:9" x14ac:dyDescent="0.35">
      <c r="A212" s="2" t="s">
        <v>971</v>
      </c>
      <c r="B212" s="2" t="s">
        <v>6096</v>
      </c>
      <c r="C212" s="2" t="s">
        <v>151</v>
      </c>
      <c r="D212" s="2" t="s">
        <v>97</v>
      </c>
      <c r="E212" s="2" t="s">
        <v>103</v>
      </c>
      <c r="F212" s="2" t="s">
        <v>608</v>
      </c>
      <c r="G212" s="2" t="s">
        <v>740</v>
      </c>
      <c r="H212" s="2" t="str">
        <f t="shared" si="4"/>
        <v>Plot et cône de marquage pour entraînements dont le poids est : 0,1 kg ≤ X &lt; 0,2 kg</v>
      </c>
      <c r="I212" s="2" t="s">
        <v>745</v>
      </c>
    </row>
    <row r="213" spans="1:9" x14ac:dyDescent="0.35">
      <c r="A213" s="2" t="s">
        <v>972</v>
      </c>
      <c r="B213" s="2" t="s">
        <v>6097</v>
      </c>
      <c r="C213" s="2" t="s">
        <v>151</v>
      </c>
      <c r="D213" s="2" t="s">
        <v>97</v>
      </c>
      <c r="E213" s="2" t="s">
        <v>98</v>
      </c>
      <c r="F213" s="2" t="s">
        <v>608</v>
      </c>
      <c r="G213" s="2" t="s">
        <v>740</v>
      </c>
      <c r="H213" s="2" t="str">
        <f t="shared" si="4"/>
        <v>Plot et cône de marquage pour entraînements dont le poids est : 0,2 kg ≤ X &lt; 0,5 kg</v>
      </c>
      <c r="I213" s="2" t="s">
        <v>745</v>
      </c>
    </row>
    <row r="214" spans="1:9" x14ac:dyDescent="0.35">
      <c r="A214" s="2" t="s">
        <v>973</v>
      </c>
      <c r="B214" s="2" t="s">
        <v>6098</v>
      </c>
      <c r="C214" s="2" t="s">
        <v>151</v>
      </c>
      <c r="D214" s="2" t="s">
        <v>97</v>
      </c>
      <c r="E214" s="2" t="s">
        <v>104</v>
      </c>
      <c r="F214" s="2" t="s">
        <v>608</v>
      </c>
      <c r="G214" s="2" t="s">
        <v>740</v>
      </c>
      <c r="H214" s="2" t="str">
        <f t="shared" si="4"/>
        <v>Plot et cône de marquage pour entraînements dont le poids est : 0,5 kg ≤ X &lt; 1 kg</v>
      </c>
      <c r="I214" s="2" t="s">
        <v>745</v>
      </c>
    </row>
    <row r="215" spans="1:9" x14ac:dyDescent="0.35">
      <c r="A215" s="2" t="s">
        <v>974</v>
      </c>
      <c r="B215" s="2" t="s">
        <v>6099</v>
      </c>
      <c r="C215" s="2" t="s">
        <v>151</v>
      </c>
      <c r="D215" s="2" t="s">
        <v>97</v>
      </c>
      <c r="E215" s="2" t="s">
        <v>105</v>
      </c>
      <c r="F215" s="2" t="s">
        <v>608</v>
      </c>
      <c r="G215" s="2" t="s">
        <v>740</v>
      </c>
      <c r="H215" s="2" t="str">
        <f t="shared" si="4"/>
        <v>Plot et cône de marquage pour entraînements dont le poids est : 1 kg ≤ X &lt; 2 kg</v>
      </c>
      <c r="I215" s="2" t="s">
        <v>745</v>
      </c>
    </row>
    <row r="216" spans="1:9" x14ac:dyDescent="0.35">
      <c r="A216" s="2" t="s">
        <v>975</v>
      </c>
      <c r="B216" s="2" t="s">
        <v>6100</v>
      </c>
      <c r="C216" s="2" t="s">
        <v>151</v>
      </c>
      <c r="D216" s="2" t="s">
        <v>97</v>
      </c>
      <c r="E216" s="2" t="s">
        <v>163</v>
      </c>
      <c r="F216" s="2" t="s">
        <v>608</v>
      </c>
      <c r="G216" s="2" t="s">
        <v>740</v>
      </c>
      <c r="H216" s="2" t="str">
        <f t="shared" si="4"/>
        <v>Plot et cône de marquage pour entraînements dont le poids est : X ≥ 2 kg</v>
      </c>
      <c r="I216" s="2" t="s">
        <v>747</v>
      </c>
    </row>
    <row r="217" spans="1:9" x14ac:dyDescent="0.35">
      <c r="A217" s="2" t="s">
        <v>976</v>
      </c>
      <c r="B217" s="2" t="s">
        <v>6101</v>
      </c>
      <c r="C217" s="2" t="s">
        <v>152</v>
      </c>
      <c r="D217" s="2"/>
      <c r="E217" s="2" t="s">
        <v>608</v>
      </c>
      <c r="F217" s="2" t="s">
        <v>608</v>
      </c>
      <c r="G217" s="2"/>
      <c r="H217" s="2" t="str">
        <f t="shared" si="4"/>
        <v>Chasuble (à l'unité)</v>
      </c>
      <c r="I217" s="2"/>
    </row>
    <row r="218" spans="1:9" x14ac:dyDescent="0.35">
      <c r="A218" s="2" t="s">
        <v>977</v>
      </c>
      <c r="B218" s="2" t="s">
        <v>6102</v>
      </c>
      <c r="C218" s="2" t="s">
        <v>146</v>
      </c>
      <c r="D218" s="2"/>
      <c r="E218" s="2" t="s">
        <v>233</v>
      </c>
      <c r="F218" s="2" t="s">
        <v>608</v>
      </c>
      <c r="G218" s="2" t="s">
        <v>740</v>
      </c>
      <c r="H218" s="2" t="str">
        <f t="shared" si="4"/>
        <v>Table de tennis de table dont le poids est : X ≥ 20 kg</v>
      </c>
      <c r="I218" s="2" t="s">
        <v>747</v>
      </c>
    </row>
    <row r="219" spans="1:9" x14ac:dyDescent="0.35">
      <c r="A219" s="2" t="s">
        <v>978</v>
      </c>
      <c r="B219" s="2" t="s">
        <v>6103</v>
      </c>
      <c r="C219" s="2" t="s">
        <v>354</v>
      </c>
      <c r="D219" s="2"/>
      <c r="E219" s="2" t="s">
        <v>252</v>
      </c>
      <c r="F219" s="2" t="s">
        <v>99</v>
      </c>
      <c r="G219" s="2" t="s">
        <v>740</v>
      </c>
      <c r="H219" s="2" t="str">
        <f t="shared" si="4"/>
        <v>Autre équipement &amp; accessoire (Sports de Balles, Ballons, Raquettes) dont le poids est : X &lt; 5 g et dont le matériau est : Métal &gt; 80%</v>
      </c>
      <c r="I219" s="2" t="s">
        <v>744</v>
      </c>
    </row>
    <row r="220" spans="1:9" x14ac:dyDescent="0.35">
      <c r="A220" s="2" t="s">
        <v>979</v>
      </c>
      <c r="B220" s="2" t="s">
        <v>6104</v>
      </c>
      <c r="C220" s="2" t="s">
        <v>354</v>
      </c>
      <c r="D220" s="2"/>
      <c r="E220" s="2" t="s">
        <v>252</v>
      </c>
      <c r="F220" s="2" t="s">
        <v>659</v>
      </c>
      <c r="G220" s="2" t="s">
        <v>740</v>
      </c>
      <c r="H220" s="2" t="str">
        <f t="shared" si="4"/>
        <v>Autre équipement &amp; accessoire (Sports de Balles, Ballons, Raquettes) dont le poids est : X &lt; 5 g et dont le matériau est : Autre</v>
      </c>
      <c r="I220" s="2" t="s">
        <v>744</v>
      </c>
    </row>
    <row r="221" spans="1:9" x14ac:dyDescent="0.35">
      <c r="A221" s="2" t="s">
        <v>980</v>
      </c>
      <c r="B221" s="2" t="s">
        <v>6105</v>
      </c>
      <c r="C221" s="2" t="s">
        <v>354</v>
      </c>
      <c r="D221" s="2"/>
      <c r="E221" s="2" t="s">
        <v>253</v>
      </c>
      <c r="F221" s="2" t="s">
        <v>99</v>
      </c>
      <c r="G221" s="2" t="s">
        <v>740</v>
      </c>
      <c r="H221" s="2" t="str">
        <f t="shared" si="4"/>
        <v>Autre équipement &amp; accessoire (Sports de Balles, Ballons, Raquettes) dont le poids est : 5 g ≤ X &lt; 10 g et dont le matériau est : Métal &gt; 80%</v>
      </c>
      <c r="I221" s="2" t="s">
        <v>745</v>
      </c>
    </row>
    <row r="222" spans="1:9" x14ac:dyDescent="0.35">
      <c r="A222" s="2" t="s">
        <v>981</v>
      </c>
      <c r="B222" s="2" t="s">
        <v>6106</v>
      </c>
      <c r="C222" s="2" t="s">
        <v>354</v>
      </c>
      <c r="D222" s="2"/>
      <c r="E222" s="2" t="s">
        <v>253</v>
      </c>
      <c r="F222" s="2" t="s">
        <v>659</v>
      </c>
      <c r="G222" s="2" t="s">
        <v>740</v>
      </c>
      <c r="H222" s="2" t="str">
        <f t="shared" si="4"/>
        <v>Autre équipement &amp; accessoire (Sports de Balles, Ballons, Raquettes) dont le poids est : 5 g ≤ X &lt; 10 g et dont le matériau est : Autre</v>
      </c>
      <c r="I222" s="2" t="s">
        <v>745</v>
      </c>
    </row>
    <row r="223" spans="1:9" x14ac:dyDescent="0.35">
      <c r="A223" s="2" t="s">
        <v>982</v>
      </c>
      <c r="B223" s="2" t="s">
        <v>6107</v>
      </c>
      <c r="C223" s="2" t="s">
        <v>354</v>
      </c>
      <c r="D223" s="2"/>
      <c r="E223" s="2" t="s">
        <v>254</v>
      </c>
      <c r="F223" s="2" t="s">
        <v>99</v>
      </c>
      <c r="G223" s="2" t="s">
        <v>740</v>
      </c>
      <c r="H223" s="2" t="str">
        <f t="shared" si="4"/>
        <v>Autre équipement &amp; accessoire (Sports de Balles, Ballons, Raquettes) dont le poids est : 10 g ≤ X &lt; 20 g et dont le matériau est : Métal &gt; 80%</v>
      </c>
      <c r="I223" s="2" t="s">
        <v>745</v>
      </c>
    </row>
    <row r="224" spans="1:9" x14ac:dyDescent="0.35">
      <c r="A224" s="2" t="s">
        <v>983</v>
      </c>
      <c r="B224" s="2" t="s">
        <v>6108</v>
      </c>
      <c r="C224" s="2" t="s">
        <v>354</v>
      </c>
      <c r="D224" s="2"/>
      <c r="E224" s="2" t="s">
        <v>254</v>
      </c>
      <c r="F224" s="2" t="s">
        <v>659</v>
      </c>
      <c r="G224" s="2" t="s">
        <v>740</v>
      </c>
      <c r="H224" s="2" t="str">
        <f t="shared" si="4"/>
        <v>Autre équipement &amp; accessoire (Sports de Balles, Ballons, Raquettes) dont le poids est : 10 g ≤ X &lt; 20 g et dont le matériau est : Autre</v>
      </c>
      <c r="I224" s="2" t="s">
        <v>745</v>
      </c>
    </row>
    <row r="225" spans="1:9" x14ac:dyDescent="0.35">
      <c r="A225" s="2" t="s">
        <v>984</v>
      </c>
      <c r="B225" s="2" t="s">
        <v>6109</v>
      </c>
      <c r="C225" s="2" t="s">
        <v>354</v>
      </c>
      <c r="D225" s="2"/>
      <c r="E225" s="2" t="s">
        <v>255</v>
      </c>
      <c r="F225" s="2" t="s">
        <v>99</v>
      </c>
      <c r="G225" s="2" t="s">
        <v>740</v>
      </c>
      <c r="H225" s="2" t="str">
        <f t="shared" si="4"/>
        <v>Autre équipement &amp; accessoire (Sports de Balles, Ballons, Raquettes) dont le poids est : 20 g ≤ X &lt; 50 g et dont le matériau est : Métal &gt; 80%</v>
      </c>
      <c r="I225" s="2" t="s">
        <v>745</v>
      </c>
    </row>
    <row r="226" spans="1:9" x14ac:dyDescent="0.35">
      <c r="A226" s="2" t="s">
        <v>985</v>
      </c>
      <c r="B226" s="2" t="s">
        <v>6110</v>
      </c>
      <c r="C226" s="2" t="s">
        <v>354</v>
      </c>
      <c r="D226" s="2"/>
      <c r="E226" s="2" t="s">
        <v>255</v>
      </c>
      <c r="F226" s="2" t="s">
        <v>659</v>
      </c>
      <c r="G226" s="2" t="s">
        <v>740</v>
      </c>
      <c r="H226" s="2" t="str">
        <f t="shared" si="4"/>
        <v>Autre équipement &amp; accessoire (Sports de Balles, Ballons, Raquettes) dont le poids est : 20 g ≤ X &lt; 50 g et dont le matériau est : Autre</v>
      </c>
      <c r="I226" s="2" t="s">
        <v>745</v>
      </c>
    </row>
    <row r="227" spans="1:9" x14ac:dyDescent="0.35">
      <c r="A227" s="2" t="s">
        <v>986</v>
      </c>
      <c r="B227" s="2" t="s">
        <v>6111</v>
      </c>
      <c r="C227" s="2" t="s">
        <v>354</v>
      </c>
      <c r="D227" s="2"/>
      <c r="E227" s="2" t="s">
        <v>241</v>
      </c>
      <c r="F227" s="2" t="s">
        <v>99</v>
      </c>
      <c r="G227" s="2" t="s">
        <v>740</v>
      </c>
      <c r="H227" s="2" t="str">
        <f t="shared" si="4"/>
        <v>Autre équipement &amp; accessoire (Sports de Balles, Ballons, Raquettes) dont le poids est : 50 g ≤ X &lt; 100 g et dont le matériau est : Métal &gt; 80%</v>
      </c>
      <c r="I227" s="2" t="s">
        <v>745</v>
      </c>
    </row>
    <row r="228" spans="1:9" x14ac:dyDescent="0.35">
      <c r="A228" s="2" t="s">
        <v>987</v>
      </c>
      <c r="B228" s="2" t="s">
        <v>6112</v>
      </c>
      <c r="C228" s="2" t="s">
        <v>354</v>
      </c>
      <c r="D228" s="2"/>
      <c r="E228" s="2" t="s">
        <v>241</v>
      </c>
      <c r="F228" s="2" t="s">
        <v>659</v>
      </c>
      <c r="G228" s="2" t="s">
        <v>740</v>
      </c>
      <c r="H228" s="2" t="str">
        <f t="shared" si="4"/>
        <v>Autre équipement &amp; accessoire (Sports de Balles, Ballons, Raquettes) dont le poids est : 50 g ≤ X &lt; 100 g et dont le matériau est : Autre</v>
      </c>
      <c r="I228" s="2" t="s">
        <v>745</v>
      </c>
    </row>
    <row r="229" spans="1:9" x14ac:dyDescent="0.35">
      <c r="A229" s="2" t="s">
        <v>988</v>
      </c>
      <c r="B229" s="2" t="s">
        <v>6113</v>
      </c>
      <c r="C229" s="2" t="s">
        <v>354</v>
      </c>
      <c r="D229" s="2"/>
      <c r="E229" s="2" t="s">
        <v>103</v>
      </c>
      <c r="F229" s="2" t="s">
        <v>99</v>
      </c>
      <c r="G229" s="2" t="s">
        <v>740</v>
      </c>
      <c r="H229" s="2" t="str">
        <f t="shared" si="4"/>
        <v>Autre équipement &amp; accessoire (Sports de Balles, Ballons, Raquettes) dont le poids est : 0,1 kg ≤ X &lt; 0,2 kg et dont le matériau est : Métal &gt; 80%</v>
      </c>
      <c r="I229" s="2" t="s">
        <v>745</v>
      </c>
    </row>
    <row r="230" spans="1:9" x14ac:dyDescent="0.35">
      <c r="A230" s="2" t="s">
        <v>989</v>
      </c>
      <c r="B230" s="2" t="s">
        <v>6114</v>
      </c>
      <c r="C230" s="2" t="s">
        <v>354</v>
      </c>
      <c r="D230" s="2"/>
      <c r="E230" s="2" t="s">
        <v>103</v>
      </c>
      <c r="F230" s="2" t="s">
        <v>659</v>
      </c>
      <c r="G230" s="2" t="s">
        <v>740</v>
      </c>
      <c r="H230" s="2" t="str">
        <f t="shared" si="4"/>
        <v>Autre équipement &amp; accessoire (Sports de Balles, Ballons, Raquettes) dont le poids est : 0,1 kg ≤ X &lt; 0,2 kg et dont le matériau est : Autre</v>
      </c>
      <c r="I230" s="2" t="s">
        <v>745</v>
      </c>
    </row>
    <row r="231" spans="1:9" x14ac:dyDescent="0.35">
      <c r="A231" s="2" t="s">
        <v>990</v>
      </c>
      <c r="B231" s="2" t="s">
        <v>6115</v>
      </c>
      <c r="C231" s="2" t="s">
        <v>354</v>
      </c>
      <c r="D231" s="2"/>
      <c r="E231" s="2" t="s">
        <v>98</v>
      </c>
      <c r="F231" s="2" t="s">
        <v>99</v>
      </c>
      <c r="G231" s="2" t="s">
        <v>740</v>
      </c>
      <c r="H231" s="2" t="str">
        <f t="shared" si="4"/>
        <v>Autre équipement &amp; accessoire (Sports de Balles, Ballons, Raquettes) dont le poids est : 0,2 kg ≤ X &lt; 0,5 kg et dont le matériau est : Métal &gt; 80%</v>
      </c>
      <c r="I231" s="2" t="s">
        <v>745</v>
      </c>
    </row>
    <row r="232" spans="1:9" x14ac:dyDescent="0.35">
      <c r="A232" s="2" t="s">
        <v>991</v>
      </c>
      <c r="B232" s="2" t="s">
        <v>6116</v>
      </c>
      <c r="C232" s="2" t="s">
        <v>354</v>
      </c>
      <c r="D232" s="2"/>
      <c r="E232" s="2" t="s">
        <v>98</v>
      </c>
      <c r="F232" s="2" t="s">
        <v>659</v>
      </c>
      <c r="G232" s="2" t="s">
        <v>740</v>
      </c>
      <c r="H232" s="2" t="str">
        <f t="shared" si="4"/>
        <v>Autre équipement &amp; accessoire (Sports de Balles, Ballons, Raquettes) dont le poids est : 0,2 kg ≤ X &lt; 0,5 kg et dont le matériau est : Autre</v>
      </c>
      <c r="I232" s="2" t="s">
        <v>745</v>
      </c>
    </row>
    <row r="233" spans="1:9" x14ac:dyDescent="0.35">
      <c r="A233" s="2" t="s">
        <v>992</v>
      </c>
      <c r="B233" s="2" t="s">
        <v>6117</v>
      </c>
      <c r="C233" s="2" t="s">
        <v>354</v>
      </c>
      <c r="D233" s="2"/>
      <c r="E233" s="2" t="s">
        <v>104</v>
      </c>
      <c r="F233" s="2" t="s">
        <v>99</v>
      </c>
      <c r="G233" s="2" t="s">
        <v>740</v>
      </c>
      <c r="H233" s="2" t="str">
        <f t="shared" si="4"/>
        <v>Autre équipement &amp; accessoire (Sports de Balles, Ballons, Raquettes) dont le poids est : 0,5 kg ≤ X &lt; 1 kg et dont le matériau est : Métal &gt; 80%</v>
      </c>
      <c r="I233" s="2" t="s">
        <v>745</v>
      </c>
    </row>
    <row r="234" spans="1:9" x14ac:dyDescent="0.35">
      <c r="A234" s="2" t="s">
        <v>993</v>
      </c>
      <c r="B234" s="2" t="s">
        <v>6118</v>
      </c>
      <c r="C234" s="2" t="s">
        <v>354</v>
      </c>
      <c r="D234" s="2"/>
      <c r="E234" s="2" t="s">
        <v>104</v>
      </c>
      <c r="F234" s="2" t="s">
        <v>659</v>
      </c>
      <c r="G234" s="2" t="s">
        <v>740</v>
      </c>
      <c r="H234" s="2" t="str">
        <f t="shared" si="4"/>
        <v>Autre équipement &amp; accessoire (Sports de Balles, Ballons, Raquettes) dont le poids est : 0,5 kg ≤ X &lt; 1 kg et dont le matériau est : Autre</v>
      </c>
      <c r="I234" s="2" t="s">
        <v>745</v>
      </c>
    </row>
    <row r="235" spans="1:9" x14ac:dyDescent="0.35">
      <c r="A235" s="2" t="s">
        <v>994</v>
      </c>
      <c r="B235" s="2" t="s">
        <v>6119</v>
      </c>
      <c r="C235" s="2" t="s">
        <v>354</v>
      </c>
      <c r="D235" s="2"/>
      <c r="E235" s="2" t="s">
        <v>105</v>
      </c>
      <c r="F235" s="2" t="s">
        <v>99</v>
      </c>
      <c r="G235" s="2" t="s">
        <v>740</v>
      </c>
      <c r="H235" s="2" t="str">
        <f t="shared" si="4"/>
        <v>Autre équipement &amp; accessoire (Sports de Balles, Ballons, Raquettes) dont le poids est : 1 kg ≤ X &lt; 2 kg et dont le matériau est : Métal &gt; 80%</v>
      </c>
      <c r="I235" s="2" t="s">
        <v>745</v>
      </c>
    </row>
    <row r="236" spans="1:9" x14ac:dyDescent="0.35">
      <c r="A236" s="2" t="s">
        <v>995</v>
      </c>
      <c r="B236" s="2" t="s">
        <v>6120</v>
      </c>
      <c r="C236" s="2" t="s">
        <v>354</v>
      </c>
      <c r="D236" s="2"/>
      <c r="E236" s="2" t="s">
        <v>105</v>
      </c>
      <c r="F236" s="2" t="s">
        <v>659</v>
      </c>
      <c r="G236" s="2" t="s">
        <v>740</v>
      </c>
      <c r="H236" s="2" t="str">
        <f t="shared" si="4"/>
        <v>Autre équipement &amp; accessoire (Sports de Balles, Ballons, Raquettes) dont le poids est : 1 kg ≤ X &lt; 2 kg et dont le matériau est : Autre</v>
      </c>
      <c r="I236" s="2" t="s">
        <v>745</v>
      </c>
    </row>
    <row r="237" spans="1:9" x14ac:dyDescent="0.35">
      <c r="A237" s="2" t="s">
        <v>996</v>
      </c>
      <c r="B237" s="2" t="s">
        <v>6121</v>
      </c>
      <c r="C237" s="2" t="s">
        <v>354</v>
      </c>
      <c r="D237" s="2"/>
      <c r="E237" s="2" t="s">
        <v>107</v>
      </c>
      <c r="F237" s="2" t="s">
        <v>99</v>
      </c>
      <c r="G237" s="2" t="s">
        <v>740</v>
      </c>
      <c r="H237" s="2" t="str">
        <f t="shared" si="4"/>
        <v>Autre équipement &amp; accessoire (Sports de Balles, Ballons, Raquettes) dont le poids est : 2 kg ≤ X &lt; 3 kg et dont le matériau est : Métal &gt; 80%</v>
      </c>
      <c r="I237" s="2" t="s">
        <v>745</v>
      </c>
    </row>
    <row r="238" spans="1:9" x14ac:dyDescent="0.35">
      <c r="A238" s="2" t="s">
        <v>997</v>
      </c>
      <c r="B238" s="2" t="s">
        <v>6122</v>
      </c>
      <c r="C238" s="2" t="s">
        <v>354</v>
      </c>
      <c r="D238" s="2"/>
      <c r="E238" s="2" t="s">
        <v>107</v>
      </c>
      <c r="F238" s="2" t="s">
        <v>659</v>
      </c>
      <c r="G238" s="2" t="s">
        <v>740</v>
      </c>
      <c r="H238" s="2" t="str">
        <f t="shared" si="4"/>
        <v>Autre équipement &amp; accessoire (Sports de Balles, Ballons, Raquettes) dont le poids est : 2 kg ≤ X &lt; 3 kg et dont le matériau est : Autre</v>
      </c>
      <c r="I238" s="2" t="s">
        <v>745</v>
      </c>
    </row>
    <row r="239" spans="1:9" x14ac:dyDescent="0.35">
      <c r="A239" s="2" t="s">
        <v>998</v>
      </c>
      <c r="B239" s="2" t="s">
        <v>6123</v>
      </c>
      <c r="C239" s="2" t="s">
        <v>354</v>
      </c>
      <c r="D239" s="2"/>
      <c r="E239" s="2" t="s">
        <v>109</v>
      </c>
      <c r="F239" s="2" t="s">
        <v>99</v>
      </c>
      <c r="G239" s="2" t="s">
        <v>740</v>
      </c>
      <c r="H239" s="2" t="str">
        <f t="shared" si="4"/>
        <v>Autre équipement &amp; accessoire (Sports de Balles, Ballons, Raquettes) dont le poids est : 3 kg ≤ X &lt; 5 kg et dont le matériau est : Métal &gt; 80%</v>
      </c>
      <c r="I239" s="2" t="s">
        <v>745</v>
      </c>
    </row>
    <row r="240" spans="1:9" x14ac:dyDescent="0.35">
      <c r="A240" s="2" t="s">
        <v>999</v>
      </c>
      <c r="B240" s="2" t="s">
        <v>6124</v>
      </c>
      <c r="C240" s="2" t="s">
        <v>354</v>
      </c>
      <c r="D240" s="2"/>
      <c r="E240" s="2" t="s">
        <v>109</v>
      </c>
      <c r="F240" s="2" t="s">
        <v>659</v>
      </c>
      <c r="G240" s="2" t="s">
        <v>740</v>
      </c>
      <c r="H240" s="2" t="str">
        <f t="shared" si="4"/>
        <v>Autre équipement &amp; accessoire (Sports de Balles, Ballons, Raquettes) dont le poids est : 3 kg ≤ X &lt; 5 kg et dont le matériau est : Autre</v>
      </c>
      <c r="I240" s="2" t="s">
        <v>745</v>
      </c>
    </row>
    <row r="241" spans="1:9" x14ac:dyDescent="0.35">
      <c r="A241" s="2" t="s">
        <v>1000</v>
      </c>
      <c r="B241" s="2" t="s">
        <v>6125</v>
      </c>
      <c r="C241" s="2" t="s">
        <v>354</v>
      </c>
      <c r="D241" s="2"/>
      <c r="E241" s="2" t="s">
        <v>110</v>
      </c>
      <c r="F241" s="2" t="s">
        <v>99</v>
      </c>
      <c r="G241" s="2" t="s">
        <v>740</v>
      </c>
      <c r="H241" s="2" t="str">
        <f t="shared" si="4"/>
        <v>Autre équipement &amp; accessoire (Sports de Balles, Ballons, Raquettes) dont le poids est : 5 kg ≤ X &lt; 7 kg et dont le matériau est : Métal &gt; 80%</v>
      </c>
      <c r="I241" s="2" t="s">
        <v>745</v>
      </c>
    </row>
    <row r="242" spans="1:9" x14ac:dyDescent="0.35">
      <c r="A242" s="2" t="s">
        <v>1001</v>
      </c>
      <c r="B242" s="2" t="s">
        <v>6126</v>
      </c>
      <c r="C242" s="2" t="s">
        <v>354</v>
      </c>
      <c r="D242" s="2"/>
      <c r="E242" s="2" t="s">
        <v>110</v>
      </c>
      <c r="F242" s="2" t="s">
        <v>659</v>
      </c>
      <c r="G242" s="2" t="s">
        <v>740</v>
      </c>
      <c r="H242" s="2" t="str">
        <f t="shared" si="4"/>
        <v>Autre équipement &amp; accessoire (Sports de Balles, Ballons, Raquettes) dont le poids est : 5 kg ≤ X &lt; 7 kg et dont le matériau est : Autre</v>
      </c>
      <c r="I242" s="2" t="s">
        <v>745</v>
      </c>
    </row>
    <row r="243" spans="1:9" x14ac:dyDescent="0.35">
      <c r="A243" s="2" t="s">
        <v>1002</v>
      </c>
      <c r="B243" s="2" t="s">
        <v>6127</v>
      </c>
      <c r="C243" s="2" t="s">
        <v>354</v>
      </c>
      <c r="D243" s="2"/>
      <c r="E243" s="2" t="s">
        <v>111</v>
      </c>
      <c r="F243" s="2" t="s">
        <v>99</v>
      </c>
      <c r="G243" s="2" t="s">
        <v>740</v>
      </c>
      <c r="H243" s="2" t="str">
        <f t="shared" si="4"/>
        <v>Autre équipement &amp; accessoire (Sports de Balles, Ballons, Raquettes) dont le poids est : 7 kg ≤ X &lt; 9 kg et dont le matériau est : Métal &gt; 80%</v>
      </c>
      <c r="I243" s="2" t="s">
        <v>745</v>
      </c>
    </row>
    <row r="244" spans="1:9" x14ac:dyDescent="0.35">
      <c r="A244" s="2" t="s">
        <v>1003</v>
      </c>
      <c r="B244" s="2" t="s">
        <v>6128</v>
      </c>
      <c r="C244" s="2" t="s">
        <v>354</v>
      </c>
      <c r="D244" s="2"/>
      <c r="E244" s="2" t="s">
        <v>111</v>
      </c>
      <c r="F244" s="2" t="s">
        <v>659</v>
      </c>
      <c r="G244" s="2" t="s">
        <v>740</v>
      </c>
      <c r="H244" s="2" t="str">
        <f t="shared" si="4"/>
        <v>Autre équipement &amp; accessoire (Sports de Balles, Ballons, Raquettes) dont le poids est : 7 kg ≤ X &lt; 9 kg et dont le matériau est : Autre</v>
      </c>
      <c r="I244" s="2" t="s">
        <v>745</v>
      </c>
    </row>
    <row r="245" spans="1:9" x14ac:dyDescent="0.35">
      <c r="A245" s="2" t="s">
        <v>1004</v>
      </c>
      <c r="B245" s="2" t="s">
        <v>6129</v>
      </c>
      <c r="C245" s="2" t="s">
        <v>354</v>
      </c>
      <c r="D245" s="2"/>
      <c r="E245" s="2" t="s">
        <v>112</v>
      </c>
      <c r="F245" s="2" t="s">
        <v>99</v>
      </c>
      <c r="G245" s="2" t="s">
        <v>740</v>
      </c>
      <c r="H245" s="2" t="str">
        <f t="shared" si="4"/>
        <v>Autre équipement &amp; accessoire (Sports de Balles, Ballons, Raquettes) dont le poids est : 9 kg ≤ X &lt; 11 kg et dont le matériau est : Métal &gt; 80%</v>
      </c>
      <c r="I245" s="2" t="s">
        <v>745</v>
      </c>
    </row>
    <row r="246" spans="1:9" x14ac:dyDescent="0.35">
      <c r="A246" s="2" t="s">
        <v>1005</v>
      </c>
      <c r="B246" s="2" t="s">
        <v>6130</v>
      </c>
      <c r="C246" s="2" t="s">
        <v>354</v>
      </c>
      <c r="D246" s="2"/>
      <c r="E246" s="2" t="s">
        <v>112</v>
      </c>
      <c r="F246" s="2" t="s">
        <v>659</v>
      </c>
      <c r="G246" s="2" t="s">
        <v>740</v>
      </c>
      <c r="H246" s="2" t="str">
        <f t="shared" si="4"/>
        <v>Autre équipement &amp; accessoire (Sports de Balles, Ballons, Raquettes) dont le poids est : 9 kg ≤ X &lt; 11 kg et dont le matériau est : Autre</v>
      </c>
      <c r="I246" s="2" t="s">
        <v>745</v>
      </c>
    </row>
    <row r="247" spans="1:9" x14ac:dyDescent="0.35">
      <c r="A247" s="2" t="s">
        <v>1006</v>
      </c>
      <c r="B247" s="2" t="s">
        <v>6131</v>
      </c>
      <c r="C247" s="2" t="s">
        <v>354</v>
      </c>
      <c r="D247" s="2"/>
      <c r="E247" s="2" t="s">
        <v>113</v>
      </c>
      <c r="F247" s="2" t="s">
        <v>99</v>
      </c>
      <c r="G247" s="2" t="s">
        <v>740</v>
      </c>
      <c r="H247" s="2" t="str">
        <f t="shared" si="4"/>
        <v>Autre équipement &amp; accessoire (Sports de Balles, Ballons, Raquettes) dont le poids est : 11 kg ≤ X &lt; 13 kg et dont le matériau est : Métal &gt; 80%</v>
      </c>
      <c r="I247" s="2" t="s">
        <v>745</v>
      </c>
    </row>
    <row r="248" spans="1:9" x14ac:dyDescent="0.35">
      <c r="A248" s="2" t="s">
        <v>1007</v>
      </c>
      <c r="B248" s="2" t="s">
        <v>6132</v>
      </c>
      <c r="C248" s="2" t="s">
        <v>354</v>
      </c>
      <c r="D248" s="2"/>
      <c r="E248" s="2" t="s">
        <v>113</v>
      </c>
      <c r="F248" s="2" t="s">
        <v>659</v>
      </c>
      <c r="G248" s="2" t="s">
        <v>740</v>
      </c>
      <c r="H248" s="2" t="str">
        <f t="shared" si="4"/>
        <v>Autre équipement &amp; accessoire (Sports de Balles, Ballons, Raquettes) dont le poids est : 11 kg ≤ X &lt; 13 kg et dont le matériau est : Autre</v>
      </c>
      <c r="I248" s="2" t="s">
        <v>745</v>
      </c>
    </row>
    <row r="249" spans="1:9" x14ac:dyDescent="0.35">
      <c r="A249" s="2" t="s">
        <v>1008</v>
      </c>
      <c r="B249" s="2" t="s">
        <v>6133</v>
      </c>
      <c r="C249" s="2" t="s">
        <v>354</v>
      </c>
      <c r="D249" s="2"/>
      <c r="E249" s="2" t="s">
        <v>114</v>
      </c>
      <c r="F249" s="2" t="s">
        <v>99</v>
      </c>
      <c r="G249" s="2" t="s">
        <v>740</v>
      </c>
      <c r="H249" s="2" t="str">
        <f t="shared" si="4"/>
        <v>Autre équipement &amp; accessoire (Sports de Balles, Ballons, Raquettes) dont le poids est : 13 kg ≤ X &lt; 15 kg et dont le matériau est : Métal &gt; 80%</v>
      </c>
      <c r="I249" s="2" t="s">
        <v>745</v>
      </c>
    </row>
    <row r="250" spans="1:9" x14ac:dyDescent="0.35">
      <c r="A250" s="2" t="s">
        <v>1009</v>
      </c>
      <c r="B250" s="2" t="s">
        <v>6134</v>
      </c>
      <c r="C250" s="2" t="s">
        <v>354</v>
      </c>
      <c r="D250" s="2"/>
      <c r="E250" s="2" t="s">
        <v>114</v>
      </c>
      <c r="F250" s="2" t="s">
        <v>659</v>
      </c>
      <c r="G250" s="2" t="s">
        <v>740</v>
      </c>
      <c r="H250" s="2" t="str">
        <f t="shared" si="4"/>
        <v>Autre équipement &amp; accessoire (Sports de Balles, Ballons, Raquettes) dont le poids est : 13 kg ≤ X &lt; 15 kg et dont le matériau est : Autre</v>
      </c>
      <c r="I250" s="2" t="s">
        <v>745</v>
      </c>
    </row>
    <row r="251" spans="1:9" x14ac:dyDescent="0.35">
      <c r="A251" s="2" t="s">
        <v>1010</v>
      </c>
      <c r="B251" s="2" t="s">
        <v>6135</v>
      </c>
      <c r="C251" s="2" t="s">
        <v>354</v>
      </c>
      <c r="D251" s="2"/>
      <c r="E251" s="2" t="s">
        <v>102</v>
      </c>
      <c r="F251" s="2" t="s">
        <v>99</v>
      </c>
      <c r="G251" s="2" t="s">
        <v>740</v>
      </c>
      <c r="H251" s="2" t="str">
        <f t="shared" si="4"/>
        <v>Autre équipement &amp; accessoire (Sports de Balles, Ballons, Raquettes) dont le poids est : X ≥ 15 kg et dont le matériau est : Métal &gt; 80%</v>
      </c>
      <c r="I251" s="2" t="s">
        <v>747</v>
      </c>
    </row>
    <row r="252" spans="1:9" x14ac:dyDescent="0.35">
      <c r="A252" s="2" t="s">
        <v>1011</v>
      </c>
      <c r="B252" s="2" t="s">
        <v>6136</v>
      </c>
      <c r="C252" s="2" t="s">
        <v>354</v>
      </c>
      <c r="D252" s="2"/>
      <c r="E252" s="2" t="s">
        <v>102</v>
      </c>
      <c r="F252" s="2" t="s">
        <v>659</v>
      </c>
      <c r="G252" s="2" t="s">
        <v>740</v>
      </c>
      <c r="H252" s="2" t="str">
        <f t="shared" si="4"/>
        <v>Autre équipement &amp; accessoire (Sports de Balles, Ballons, Raquettes) dont le poids est : X ≥ 15 kg et dont le matériau est : Autre</v>
      </c>
      <c r="I252" s="2" t="s">
        <v>747</v>
      </c>
    </row>
    <row r="253" spans="1:9" x14ac:dyDescent="0.35">
      <c r="A253" s="2" t="s">
        <v>1012</v>
      </c>
      <c r="B253" s="2" t="s">
        <v>6137</v>
      </c>
      <c r="C253" s="2" t="s">
        <v>158</v>
      </c>
      <c r="D253" s="2"/>
      <c r="E253" s="2" t="s">
        <v>106</v>
      </c>
      <c r="F253" s="2" t="s">
        <v>608</v>
      </c>
      <c r="G253" s="2" t="s">
        <v>740</v>
      </c>
      <c r="H253" s="2" t="str">
        <f t="shared" si="4"/>
        <v>Sac de randonnée (s'il y a une ceinture ventrale ou pectorale) dont le poids est : X &lt; 0,2 kg</v>
      </c>
      <c r="I253" s="2" t="s">
        <v>744</v>
      </c>
    </row>
    <row r="254" spans="1:9" x14ac:dyDescent="0.35">
      <c r="A254" s="2" t="s">
        <v>1013</v>
      </c>
      <c r="B254" s="2" t="s">
        <v>6138</v>
      </c>
      <c r="C254" s="2" t="s">
        <v>158</v>
      </c>
      <c r="D254" s="2"/>
      <c r="E254" s="2" t="s">
        <v>98</v>
      </c>
      <c r="F254" s="2" t="s">
        <v>608</v>
      </c>
      <c r="G254" s="2" t="s">
        <v>740</v>
      </c>
      <c r="H254" s="2" t="str">
        <f t="shared" si="4"/>
        <v>Sac de randonnée (s'il y a une ceinture ventrale ou pectorale) dont le poids est : 0,2 kg ≤ X &lt; 0,5 kg</v>
      </c>
      <c r="I254" s="2" t="s">
        <v>745</v>
      </c>
    </row>
    <row r="255" spans="1:9" x14ac:dyDescent="0.35">
      <c r="A255" s="2" t="s">
        <v>1014</v>
      </c>
      <c r="B255" s="2" t="s">
        <v>6139</v>
      </c>
      <c r="C255" s="2" t="s">
        <v>158</v>
      </c>
      <c r="D255" s="2"/>
      <c r="E255" s="2" t="s">
        <v>104</v>
      </c>
      <c r="F255" s="2" t="s">
        <v>608</v>
      </c>
      <c r="G255" s="2" t="s">
        <v>740</v>
      </c>
      <c r="H255" s="2" t="str">
        <f t="shared" si="4"/>
        <v>Sac de randonnée (s'il y a une ceinture ventrale ou pectorale) dont le poids est : 0,5 kg ≤ X &lt; 1 kg</v>
      </c>
      <c r="I255" s="2" t="s">
        <v>745</v>
      </c>
    </row>
    <row r="256" spans="1:9" x14ac:dyDescent="0.35">
      <c r="A256" s="2" t="s">
        <v>1015</v>
      </c>
      <c r="B256" s="2" t="s">
        <v>6140</v>
      </c>
      <c r="C256" s="2" t="s">
        <v>158</v>
      </c>
      <c r="D256" s="2"/>
      <c r="E256" s="2" t="s">
        <v>105</v>
      </c>
      <c r="F256" s="2" t="s">
        <v>608</v>
      </c>
      <c r="G256" s="2" t="s">
        <v>740</v>
      </c>
      <c r="H256" s="2" t="str">
        <f t="shared" si="4"/>
        <v>Sac de randonnée (s'il y a une ceinture ventrale ou pectorale) dont le poids est : 1 kg ≤ X &lt; 2 kg</v>
      </c>
      <c r="I256" s="2" t="s">
        <v>745</v>
      </c>
    </row>
    <row r="257" spans="1:9" x14ac:dyDescent="0.35">
      <c r="A257" s="2" t="s">
        <v>1016</v>
      </c>
      <c r="B257" s="2" t="s">
        <v>6141</v>
      </c>
      <c r="C257" s="2" t="s">
        <v>158</v>
      </c>
      <c r="D257" s="2"/>
      <c r="E257" s="2" t="s">
        <v>107</v>
      </c>
      <c r="F257" s="2" t="s">
        <v>608</v>
      </c>
      <c r="G257" s="2" t="s">
        <v>740</v>
      </c>
      <c r="H257" s="2" t="str">
        <f t="shared" si="4"/>
        <v>Sac de randonnée (s'il y a une ceinture ventrale ou pectorale) dont le poids est : 2 kg ≤ X &lt; 3 kg</v>
      </c>
      <c r="I257" s="2" t="s">
        <v>745</v>
      </c>
    </row>
    <row r="258" spans="1:9" x14ac:dyDescent="0.35">
      <c r="A258" s="2" t="s">
        <v>1017</v>
      </c>
      <c r="B258" s="2" t="s">
        <v>6142</v>
      </c>
      <c r="C258" s="2" t="s">
        <v>158</v>
      </c>
      <c r="D258" s="2"/>
      <c r="E258" s="2" t="s">
        <v>159</v>
      </c>
      <c r="F258" s="2" t="s">
        <v>608</v>
      </c>
      <c r="G258" s="2" t="s">
        <v>740</v>
      </c>
      <c r="H258" s="2" t="str">
        <f t="shared" si="4"/>
        <v>Sac de randonnée (s'il y a une ceinture ventrale ou pectorale) dont le poids est : X ≥ 3 kg</v>
      </c>
      <c r="I258" s="2" t="s">
        <v>747</v>
      </c>
    </row>
    <row r="259" spans="1:9" x14ac:dyDescent="0.35">
      <c r="A259" s="2" t="s">
        <v>1018</v>
      </c>
      <c r="B259" s="2" t="s">
        <v>6143</v>
      </c>
      <c r="C259" s="2" t="s">
        <v>335</v>
      </c>
      <c r="D259" s="2"/>
      <c r="E259" s="2" t="s">
        <v>252</v>
      </c>
      <c r="F259" s="2" t="s">
        <v>608</v>
      </c>
      <c r="G259" s="2" t="s">
        <v>740</v>
      </c>
      <c r="H259" s="2" t="str">
        <f t="shared" si="4"/>
        <v>Sac à dos isotherme, organisateur / housse de rangement de sac de randonnée, housse de pluie pour sac, ceinture et gilet d'hydratation… dont le poids est : X &lt; 5 g</v>
      </c>
      <c r="I259" s="2" t="s">
        <v>744</v>
      </c>
    </row>
    <row r="260" spans="1:9" x14ac:dyDescent="0.35">
      <c r="A260" s="2" t="s">
        <v>1019</v>
      </c>
      <c r="B260" s="2" t="s">
        <v>6144</v>
      </c>
      <c r="C260" s="2" t="s">
        <v>335</v>
      </c>
      <c r="D260" s="2"/>
      <c r="E260" s="2" t="s">
        <v>253</v>
      </c>
      <c r="F260" s="2" t="s">
        <v>608</v>
      </c>
      <c r="G260" s="2" t="s">
        <v>740</v>
      </c>
      <c r="H260" s="2" t="str">
        <f t="shared" ref="H260:H323" si="5">C260&amp;IF(E260&lt;&gt;"-"," dont le "&amp;G260&amp;" est : "&amp;E260,"")&amp;IF(F260&lt;&gt;"-"," et dont le matériau est : "&amp;F260,"")</f>
        <v>Sac à dos isotherme, organisateur / housse de rangement de sac de randonnée, housse de pluie pour sac, ceinture et gilet d'hydratation… dont le poids est : 5 g ≤ X &lt; 10 g</v>
      </c>
      <c r="I260" s="2" t="s">
        <v>745</v>
      </c>
    </row>
    <row r="261" spans="1:9" x14ac:dyDescent="0.35">
      <c r="A261" s="2" t="s">
        <v>1020</v>
      </c>
      <c r="B261" s="2" t="s">
        <v>6145</v>
      </c>
      <c r="C261" s="2" t="s">
        <v>335</v>
      </c>
      <c r="D261" s="2"/>
      <c r="E261" s="2" t="s">
        <v>254</v>
      </c>
      <c r="F261" s="2" t="s">
        <v>608</v>
      </c>
      <c r="G261" s="2" t="s">
        <v>740</v>
      </c>
      <c r="H261" s="2" t="str">
        <f t="shared" si="5"/>
        <v>Sac à dos isotherme, organisateur / housse de rangement de sac de randonnée, housse de pluie pour sac, ceinture et gilet d'hydratation… dont le poids est : 10 g ≤ X &lt; 20 g</v>
      </c>
      <c r="I261" s="2" t="s">
        <v>745</v>
      </c>
    </row>
    <row r="262" spans="1:9" x14ac:dyDescent="0.35">
      <c r="A262" s="2" t="s">
        <v>1021</v>
      </c>
      <c r="B262" s="2" t="s">
        <v>6146</v>
      </c>
      <c r="C262" s="2" t="s">
        <v>335</v>
      </c>
      <c r="D262" s="2"/>
      <c r="E262" s="2" t="s">
        <v>255</v>
      </c>
      <c r="F262" s="2" t="s">
        <v>608</v>
      </c>
      <c r="G262" s="2" t="s">
        <v>740</v>
      </c>
      <c r="H262" s="2" t="str">
        <f t="shared" si="5"/>
        <v>Sac à dos isotherme, organisateur / housse de rangement de sac de randonnée, housse de pluie pour sac, ceinture et gilet d'hydratation… dont le poids est : 20 g ≤ X &lt; 50 g</v>
      </c>
      <c r="I262" s="2" t="s">
        <v>745</v>
      </c>
    </row>
    <row r="263" spans="1:9" x14ac:dyDescent="0.35">
      <c r="A263" s="2" t="s">
        <v>1022</v>
      </c>
      <c r="B263" s="2" t="s">
        <v>6147</v>
      </c>
      <c r="C263" s="2" t="s">
        <v>335</v>
      </c>
      <c r="D263" s="2"/>
      <c r="E263" s="2" t="s">
        <v>241</v>
      </c>
      <c r="F263" s="2" t="s">
        <v>608</v>
      </c>
      <c r="G263" s="2" t="s">
        <v>740</v>
      </c>
      <c r="H263" s="2" t="str">
        <f t="shared" si="5"/>
        <v>Sac à dos isotherme, organisateur / housse de rangement de sac de randonnée, housse de pluie pour sac, ceinture et gilet d'hydratation… dont le poids est : 50 g ≤ X &lt; 100 g</v>
      </c>
      <c r="I263" s="2" t="s">
        <v>745</v>
      </c>
    </row>
    <row r="264" spans="1:9" x14ac:dyDescent="0.35">
      <c r="A264" s="2" t="s">
        <v>1023</v>
      </c>
      <c r="B264" s="2" t="s">
        <v>6148</v>
      </c>
      <c r="C264" s="2" t="s">
        <v>335</v>
      </c>
      <c r="D264" s="2"/>
      <c r="E264" s="2" t="s">
        <v>103</v>
      </c>
      <c r="F264" s="2" t="s">
        <v>608</v>
      </c>
      <c r="G264" s="2" t="s">
        <v>740</v>
      </c>
      <c r="H264" s="2" t="str">
        <f t="shared" si="5"/>
        <v>Sac à dos isotherme, organisateur / housse de rangement de sac de randonnée, housse de pluie pour sac, ceinture et gilet d'hydratation… dont le poids est : 0,1 kg ≤ X &lt; 0,2 kg</v>
      </c>
      <c r="I264" s="2" t="s">
        <v>745</v>
      </c>
    </row>
    <row r="265" spans="1:9" x14ac:dyDescent="0.35">
      <c r="A265" s="2" t="s">
        <v>1024</v>
      </c>
      <c r="B265" s="2" t="s">
        <v>6149</v>
      </c>
      <c r="C265" s="2" t="s">
        <v>335</v>
      </c>
      <c r="D265" s="2"/>
      <c r="E265" s="2" t="s">
        <v>98</v>
      </c>
      <c r="F265" s="2" t="s">
        <v>608</v>
      </c>
      <c r="G265" s="2" t="s">
        <v>740</v>
      </c>
      <c r="H265" s="2" t="str">
        <f t="shared" si="5"/>
        <v>Sac à dos isotherme, organisateur / housse de rangement de sac de randonnée, housse de pluie pour sac, ceinture et gilet d'hydratation… dont le poids est : 0,2 kg ≤ X &lt; 0,5 kg</v>
      </c>
      <c r="I265" s="2" t="s">
        <v>745</v>
      </c>
    </row>
    <row r="266" spans="1:9" x14ac:dyDescent="0.35">
      <c r="A266" s="2" t="s">
        <v>1025</v>
      </c>
      <c r="B266" s="2" t="s">
        <v>6150</v>
      </c>
      <c r="C266" s="2" t="s">
        <v>335</v>
      </c>
      <c r="D266" s="2"/>
      <c r="E266" s="2" t="s">
        <v>104</v>
      </c>
      <c r="F266" s="2" t="s">
        <v>608</v>
      </c>
      <c r="G266" s="2" t="s">
        <v>740</v>
      </c>
      <c r="H266" s="2" t="str">
        <f t="shared" si="5"/>
        <v>Sac à dos isotherme, organisateur / housse de rangement de sac de randonnée, housse de pluie pour sac, ceinture et gilet d'hydratation… dont le poids est : 0,5 kg ≤ X &lt; 1 kg</v>
      </c>
      <c r="I266" s="2" t="s">
        <v>745</v>
      </c>
    </row>
    <row r="267" spans="1:9" x14ac:dyDescent="0.35">
      <c r="A267" s="2" t="s">
        <v>1026</v>
      </c>
      <c r="B267" s="2" t="s">
        <v>6151</v>
      </c>
      <c r="C267" s="2" t="s">
        <v>335</v>
      </c>
      <c r="D267" s="2"/>
      <c r="E267" s="2" t="s">
        <v>105</v>
      </c>
      <c r="F267" s="2" t="s">
        <v>608</v>
      </c>
      <c r="G267" s="2" t="s">
        <v>740</v>
      </c>
      <c r="H267" s="2" t="str">
        <f t="shared" si="5"/>
        <v>Sac à dos isotherme, organisateur / housse de rangement de sac de randonnée, housse de pluie pour sac, ceinture et gilet d'hydratation… dont le poids est : 1 kg ≤ X &lt; 2 kg</v>
      </c>
      <c r="I267" s="2" t="s">
        <v>745</v>
      </c>
    </row>
    <row r="268" spans="1:9" x14ac:dyDescent="0.35">
      <c r="A268" s="2" t="s">
        <v>1027</v>
      </c>
      <c r="B268" s="2" t="s">
        <v>6152</v>
      </c>
      <c r="C268" s="2" t="s">
        <v>335</v>
      </c>
      <c r="D268" s="2"/>
      <c r="E268" s="2" t="s">
        <v>107</v>
      </c>
      <c r="F268" s="2" t="s">
        <v>608</v>
      </c>
      <c r="G268" s="2" t="s">
        <v>740</v>
      </c>
      <c r="H268" s="2" t="str">
        <f t="shared" si="5"/>
        <v>Sac à dos isotherme, organisateur / housse de rangement de sac de randonnée, housse de pluie pour sac, ceinture et gilet d'hydratation… dont le poids est : 2 kg ≤ X &lt; 3 kg</v>
      </c>
      <c r="I268" s="2" t="s">
        <v>745</v>
      </c>
    </row>
    <row r="269" spans="1:9" x14ac:dyDescent="0.35">
      <c r="A269" s="2" t="s">
        <v>1028</v>
      </c>
      <c r="B269" s="2" t="s">
        <v>6153</v>
      </c>
      <c r="C269" s="2" t="s">
        <v>335</v>
      </c>
      <c r="D269" s="2"/>
      <c r="E269" s="2" t="s">
        <v>109</v>
      </c>
      <c r="F269" s="2" t="s">
        <v>608</v>
      </c>
      <c r="G269" s="2" t="s">
        <v>740</v>
      </c>
      <c r="H269" s="2" t="str">
        <f t="shared" si="5"/>
        <v>Sac à dos isotherme, organisateur / housse de rangement de sac de randonnée, housse de pluie pour sac, ceinture et gilet d'hydratation… dont le poids est : 3 kg ≤ X &lt; 5 kg</v>
      </c>
      <c r="I269" s="2" t="s">
        <v>745</v>
      </c>
    </row>
    <row r="270" spans="1:9" x14ac:dyDescent="0.35">
      <c r="A270" s="2" t="s">
        <v>1029</v>
      </c>
      <c r="B270" s="2" t="s">
        <v>6154</v>
      </c>
      <c r="C270" s="2" t="s">
        <v>335</v>
      </c>
      <c r="D270" s="2"/>
      <c r="E270" s="2" t="s">
        <v>110</v>
      </c>
      <c r="F270" s="2" t="s">
        <v>608</v>
      </c>
      <c r="G270" s="2" t="s">
        <v>740</v>
      </c>
      <c r="H270" s="2" t="str">
        <f t="shared" si="5"/>
        <v>Sac à dos isotherme, organisateur / housse de rangement de sac de randonnée, housse de pluie pour sac, ceinture et gilet d'hydratation… dont le poids est : 5 kg ≤ X &lt; 7 kg</v>
      </c>
      <c r="I270" s="2" t="s">
        <v>745</v>
      </c>
    </row>
    <row r="271" spans="1:9" x14ac:dyDescent="0.35">
      <c r="A271" s="2" t="s">
        <v>1030</v>
      </c>
      <c r="B271" s="2" t="s">
        <v>6155</v>
      </c>
      <c r="C271" s="2" t="s">
        <v>335</v>
      </c>
      <c r="D271" s="2"/>
      <c r="E271" s="2" t="s">
        <v>111</v>
      </c>
      <c r="F271" s="2" t="s">
        <v>608</v>
      </c>
      <c r="G271" s="2" t="s">
        <v>740</v>
      </c>
      <c r="H271" s="2" t="str">
        <f t="shared" si="5"/>
        <v>Sac à dos isotherme, organisateur / housse de rangement de sac de randonnée, housse de pluie pour sac, ceinture et gilet d'hydratation… dont le poids est : 7 kg ≤ X &lt; 9 kg</v>
      </c>
      <c r="I271" s="2" t="s">
        <v>745</v>
      </c>
    </row>
    <row r="272" spans="1:9" x14ac:dyDescent="0.35">
      <c r="A272" s="2" t="s">
        <v>1031</v>
      </c>
      <c r="B272" s="2" t="s">
        <v>6156</v>
      </c>
      <c r="C272" s="2" t="s">
        <v>335</v>
      </c>
      <c r="D272" s="2"/>
      <c r="E272" s="2" t="s">
        <v>112</v>
      </c>
      <c r="F272" s="2" t="s">
        <v>608</v>
      </c>
      <c r="G272" s="2" t="s">
        <v>740</v>
      </c>
      <c r="H272" s="2" t="str">
        <f t="shared" si="5"/>
        <v>Sac à dos isotherme, organisateur / housse de rangement de sac de randonnée, housse de pluie pour sac, ceinture et gilet d'hydratation… dont le poids est : 9 kg ≤ X &lt; 11 kg</v>
      </c>
      <c r="I272" s="2" t="s">
        <v>745</v>
      </c>
    </row>
    <row r="273" spans="1:9" x14ac:dyDescent="0.35">
      <c r="A273" s="2" t="s">
        <v>1032</v>
      </c>
      <c r="B273" s="2" t="s">
        <v>6157</v>
      </c>
      <c r="C273" s="2" t="s">
        <v>335</v>
      </c>
      <c r="D273" s="2"/>
      <c r="E273" s="2" t="s">
        <v>113</v>
      </c>
      <c r="F273" s="2" t="s">
        <v>608</v>
      </c>
      <c r="G273" s="2" t="s">
        <v>740</v>
      </c>
      <c r="H273" s="2" t="str">
        <f t="shared" si="5"/>
        <v>Sac à dos isotherme, organisateur / housse de rangement de sac de randonnée, housse de pluie pour sac, ceinture et gilet d'hydratation… dont le poids est : 11 kg ≤ X &lt; 13 kg</v>
      </c>
      <c r="I273" s="2" t="s">
        <v>745</v>
      </c>
    </row>
    <row r="274" spans="1:9" x14ac:dyDescent="0.35">
      <c r="A274" s="2" t="s">
        <v>1033</v>
      </c>
      <c r="B274" s="2" t="s">
        <v>6158</v>
      </c>
      <c r="C274" s="2" t="s">
        <v>335</v>
      </c>
      <c r="D274" s="2"/>
      <c r="E274" s="2" t="s">
        <v>114</v>
      </c>
      <c r="F274" s="2" t="s">
        <v>608</v>
      </c>
      <c r="G274" s="2" t="s">
        <v>740</v>
      </c>
      <c r="H274" s="2" t="str">
        <f t="shared" si="5"/>
        <v>Sac à dos isotherme, organisateur / housse de rangement de sac de randonnée, housse de pluie pour sac, ceinture et gilet d'hydratation… dont le poids est : 13 kg ≤ X &lt; 15 kg</v>
      </c>
      <c r="I274" s="2" t="s">
        <v>745</v>
      </c>
    </row>
    <row r="275" spans="1:9" x14ac:dyDescent="0.35">
      <c r="A275" s="2" t="s">
        <v>1034</v>
      </c>
      <c r="B275" s="2" t="s">
        <v>6159</v>
      </c>
      <c r="C275" s="2" t="s">
        <v>335</v>
      </c>
      <c r="D275" s="2"/>
      <c r="E275" s="2" t="s">
        <v>102</v>
      </c>
      <c r="F275" s="2" t="s">
        <v>608</v>
      </c>
      <c r="G275" s="2" t="s">
        <v>740</v>
      </c>
      <c r="H275" s="2" t="str">
        <f t="shared" si="5"/>
        <v>Sac à dos isotherme, organisateur / housse de rangement de sac de randonnée, housse de pluie pour sac, ceinture et gilet d'hydratation… dont le poids est : X ≥ 15 kg</v>
      </c>
      <c r="I275" s="2" t="s">
        <v>747</v>
      </c>
    </row>
    <row r="276" spans="1:9" x14ac:dyDescent="0.35">
      <c r="A276" s="2" t="s">
        <v>1035</v>
      </c>
      <c r="B276" s="2" t="s">
        <v>6160</v>
      </c>
      <c r="C276" s="2" t="s">
        <v>166</v>
      </c>
      <c r="D276" s="2"/>
      <c r="E276" s="2" t="s">
        <v>608</v>
      </c>
      <c r="F276" s="2" t="s">
        <v>99</v>
      </c>
      <c r="G276" s="2"/>
      <c r="H276" s="2" t="str">
        <f t="shared" si="5"/>
        <v>Paire de crampons de randonnée et dont le matériau est : Métal &gt; 80%</v>
      </c>
      <c r="I276" s="2"/>
    </row>
    <row r="277" spans="1:9" x14ac:dyDescent="0.35">
      <c r="A277" s="2" t="s">
        <v>1036</v>
      </c>
      <c r="B277" s="2" t="s">
        <v>6161</v>
      </c>
      <c r="C277" s="2" t="s">
        <v>166</v>
      </c>
      <c r="D277" s="2"/>
      <c r="E277" s="2" t="s">
        <v>608</v>
      </c>
      <c r="F277" s="2" t="s">
        <v>659</v>
      </c>
      <c r="G277" s="2"/>
      <c r="H277" s="2" t="str">
        <f t="shared" si="5"/>
        <v>Paire de crampons de randonnée et dont le matériau est : Autre</v>
      </c>
      <c r="I277" s="2"/>
    </row>
    <row r="278" spans="1:9" x14ac:dyDescent="0.35">
      <c r="A278" s="2" t="s">
        <v>1037</v>
      </c>
      <c r="B278" s="2" t="s">
        <v>6162</v>
      </c>
      <c r="C278" s="2" t="s">
        <v>316</v>
      </c>
      <c r="D278" s="2"/>
      <c r="E278" s="2" t="s">
        <v>252</v>
      </c>
      <c r="F278" s="2" t="s">
        <v>608</v>
      </c>
      <c r="G278" s="2" t="s">
        <v>740</v>
      </c>
      <c r="H278" s="2" t="str">
        <f t="shared" si="5"/>
        <v>Autre protection / EPI : paire de gants rembourrés, genouillère, … dont le poids est : X &lt; 5 g</v>
      </c>
      <c r="I278" s="2" t="s">
        <v>744</v>
      </c>
    </row>
    <row r="279" spans="1:9" x14ac:dyDescent="0.35">
      <c r="A279" s="2" t="s">
        <v>1038</v>
      </c>
      <c r="B279" s="2" t="s">
        <v>6163</v>
      </c>
      <c r="C279" s="2" t="s">
        <v>316</v>
      </c>
      <c r="D279" s="2"/>
      <c r="E279" s="2" t="s">
        <v>253</v>
      </c>
      <c r="F279" s="2" t="s">
        <v>608</v>
      </c>
      <c r="G279" s="2" t="s">
        <v>740</v>
      </c>
      <c r="H279" s="2" t="str">
        <f t="shared" si="5"/>
        <v>Autre protection / EPI : paire de gants rembourrés, genouillère, … dont le poids est : 5 g ≤ X &lt; 10 g</v>
      </c>
      <c r="I279" s="2" t="s">
        <v>745</v>
      </c>
    </row>
    <row r="280" spans="1:9" x14ac:dyDescent="0.35">
      <c r="A280" s="2" t="s">
        <v>1039</v>
      </c>
      <c r="B280" s="2" t="s">
        <v>6164</v>
      </c>
      <c r="C280" s="2" t="s">
        <v>316</v>
      </c>
      <c r="D280" s="2"/>
      <c r="E280" s="2" t="s">
        <v>254</v>
      </c>
      <c r="F280" s="2" t="s">
        <v>608</v>
      </c>
      <c r="G280" s="2" t="s">
        <v>740</v>
      </c>
      <c r="H280" s="2" t="str">
        <f t="shared" si="5"/>
        <v>Autre protection / EPI : paire de gants rembourrés, genouillère, … dont le poids est : 10 g ≤ X &lt; 20 g</v>
      </c>
      <c r="I280" s="2" t="s">
        <v>745</v>
      </c>
    </row>
    <row r="281" spans="1:9" x14ac:dyDescent="0.35">
      <c r="A281" s="2" t="s">
        <v>1040</v>
      </c>
      <c r="B281" s="2" t="s">
        <v>6165</v>
      </c>
      <c r="C281" s="2" t="s">
        <v>316</v>
      </c>
      <c r="D281" s="2"/>
      <c r="E281" s="2" t="s">
        <v>255</v>
      </c>
      <c r="F281" s="2" t="s">
        <v>608</v>
      </c>
      <c r="G281" s="2" t="s">
        <v>740</v>
      </c>
      <c r="H281" s="2" t="str">
        <f t="shared" si="5"/>
        <v>Autre protection / EPI : paire de gants rembourrés, genouillère, … dont le poids est : 20 g ≤ X &lt; 50 g</v>
      </c>
      <c r="I281" s="2" t="s">
        <v>745</v>
      </c>
    </row>
    <row r="282" spans="1:9" x14ac:dyDescent="0.35">
      <c r="A282" s="2" t="s">
        <v>1041</v>
      </c>
      <c r="B282" s="2" t="s">
        <v>6166</v>
      </c>
      <c r="C282" s="2" t="s">
        <v>316</v>
      </c>
      <c r="D282" s="2"/>
      <c r="E282" s="2" t="s">
        <v>241</v>
      </c>
      <c r="F282" s="2" t="s">
        <v>608</v>
      </c>
      <c r="G282" s="2" t="s">
        <v>740</v>
      </c>
      <c r="H282" s="2" t="str">
        <f t="shared" si="5"/>
        <v>Autre protection / EPI : paire de gants rembourrés, genouillère, … dont le poids est : 50 g ≤ X &lt; 100 g</v>
      </c>
      <c r="I282" s="2" t="s">
        <v>745</v>
      </c>
    </row>
    <row r="283" spans="1:9" x14ac:dyDescent="0.35">
      <c r="A283" s="2" t="s">
        <v>1042</v>
      </c>
      <c r="B283" s="2" t="s">
        <v>6167</v>
      </c>
      <c r="C283" s="2" t="s">
        <v>316</v>
      </c>
      <c r="D283" s="2"/>
      <c r="E283" s="2" t="s">
        <v>103</v>
      </c>
      <c r="F283" s="2" t="s">
        <v>608</v>
      </c>
      <c r="G283" s="2" t="s">
        <v>740</v>
      </c>
      <c r="H283" s="2" t="str">
        <f t="shared" si="5"/>
        <v>Autre protection / EPI : paire de gants rembourrés, genouillère, … dont le poids est : 0,1 kg ≤ X &lt; 0,2 kg</v>
      </c>
      <c r="I283" s="2" t="s">
        <v>745</v>
      </c>
    </row>
    <row r="284" spans="1:9" x14ac:dyDescent="0.35">
      <c r="A284" s="2" t="s">
        <v>1043</v>
      </c>
      <c r="B284" s="2" t="s">
        <v>6168</v>
      </c>
      <c r="C284" s="2" t="s">
        <v>316</v>
      </c>
      <c r="D284" s="2"/>
      <c r="E284" s="2" t="s">
        <v>98</v>
      </c>
      <c r="F284" s="2" t="s">
        <v>608</v>
      </c>
      <c r="G284" s="2" t="s">
        <v>740</v>
      </c>
      <c r="H284" s="2" t="str">
        <f t="shared" si="5"/>
        <v>Autre protection / EPI : paire de gants rembourrés, genouillère, … dont le poids est : 0,2 kg ≤ X &lt; 0,5 kg</v>
      </c>
      <c r="I284" s="2" t="s">
        <v>745</v>
      </c>
    </row>
    <row r="285" spans="1:9" x14ac:dyDescent="0.35">
      <c r="A285" s="2" t="s">
        <v>1044</v>
      </c>
      <c r="B285" s="2" t="s">
        <v>6169</v>
      </c>
      <c r="C285" s="2" t="s">
        <v>316</v>
      </c>
      <c r="D285" s="2"/>
      <c r="E285" s="2" t="s">
        <v>104</v>
      </c>
      <c r="F285" s="2" t="s">
        <v>608</v>
      </c>
      <c r="G285" s="2" t="s">
        <v>740</v>
      </c>
      <c r="H285" s="2" t="str">
        <f t="shared" si="5"/>
        <v>Autre protection / EPI : paire de gants rembourrés, genouillère, … dont le poids est : 0,5 kg ≤ X &lt; 1 kg</v>
      </c>
      <c r="I285" s="2" t="s">
        <v>745</v>
      </c>
    </row>
    <row r="286" spans="1:9" x14ac:dyDescent="0.35">
      <c r="A286" s="2" t="s">
        <v>1045</v>
      </c>
      <c r="B286" s="2" t="s">
        <v>6170</v>
      </c>
      <c r="C286" s="2" t="s">
        <v>316</v>
      </c>
      <c r="D286" s="2"/>
      <c r="E286" s="2" t="s">
        <v>105</v>
      </c>
      <c r="F286" s="2" t="s">
        <v>608</v>
      </c>
      <c r="G286" s="2" t="s">
        <v>740</v>
      </c>
      <c r="H286" s="2" t="str">
        <f t="shared" si="5"/>
        <v>Autre protection / EPI : paire de gants rembourrés, genouillère, … dont le poids est : 1 kg ≤ X &lt; 2 kg</v>
      </c>
      <c r="I286" s="2" t="s">
        <v>745</v>
      </c>
    </row>
    <row r="287" spans="1:9" x14ac:dyDescent="0.35">
      <c r="A287" s="2" t="s">
        <v>1046</v>
      </c>
      <c r="B287" s="2" t="s">
        <v>6171</v>
      </c>
      <c r="C287" s="2" t="s">
        <v>316</v>
      </c>
      <c r="D287" s="2"/>
      <c r="E287" s="2" t="s">
        <v>107</v>
      </c>
      <c r="F287" s="2" t="s">
        <v>608</v>
      </c>
      <c r="G287" s="2" t="s">
        <v>740</v>
      </c>
      <c r="H287" s="2" t="str">
        <f t="shared" si="5"/>
        <v>Autre protection / EPI : paire de gants rembourrés, genouillère, … dont le poids est : 2 kg ≤ X &lt; 3 kg</v>
      </c>
      <c r="I287" s="2" t="s">
        <v>745</v>
      </c>
    </row>
    <row r="288" spans="1:9" x14ac:dyDescent="0.35">
      <c r="A288" s="2" t="s">
        <v>1047</v>
      </c>
      <c r="B288" s="2" t="s">
        <v>6172</v>
      </c>
      <c r="C288" s="2" t="s">
        <v>316</v>
      </c>
      <c r="D288" s="2"/>
      <c r="E288" s="2" t="s">
        <v>109</v>
      </c>
      <c r="F288" s="2" t="s">
        <v>608</v>
      </c>
      <c r="G288" s="2" t="s">
        <v>740</v>
      </c>
      <c r="H288" s="2" t="str">
        <f t="shared" si="5"/>
        <v>Autre protection / EPI : paire de gants rembourrés, genouillère, … dont le poids est : 3 kg ≤ X &lt; 5 kg</v>
      </c>
      <c r="I288" s="2" t="s">
        <v>745</v>
      </c>
    </row>
    <row r="289" spans="1:9" x14ac:dyDescent="0.35">
      <c r="A289" s="2" t="s">
        <v>1048</v>
      </c>
      <c r="B289" s="2" t="s">
        <v>6173</v>
      </c>
      <c r="C289" s="2" t="s">
        <v>316</v>
      </c>
      <c r="D289" s="2"/>
      <c r="E289" s="2" t="s">
        <v>110</v>
      </c>
      <c r="F289" s="2" t="s">
        <v>608</v>
      </c>
      <c r="G289" s="2" t="s">
        <v>740</v>
      </c>
      <c r="H289" s="2" t="str">
        <f t="shared" si="5"/>
        <v>Autre protection / EPI : paire de gants rembourrés, genouillère, … dont le poids est : 5 kg ≤ X &lt; 7 kg</v>
      </c>
      <c r="I289" s="2" t="s">
        <v>745</v>
      </c>
    </row>
    <row r="290" spans="1:9" x14ac:dyDescent="0.35">
      <c r="A290" s="2" t="s">
        <v>1049</v>
      </c>
      <c r="B290" s="2" t="s">
        <v>6174</v>
      </c>
      <c r="C290" s="2" t="s">
        <v>316</v>
      </c>
      <c r="D290" s="2"/>
      <c r="E290" s="2" t="s">
        <v>111</v>
      </c>
      <c r="F290" s="2" t="s">
        <v>608</v>
      </c>
      <c r="G290" s="2" t="s">
        <v>740</v>
      </c>
      <c r="H290" s="2" t="str">
        <f t="shared" si="5"/>
        <v>Autre protection / EPI : paire de gants rembourrés, genouillère, … dont le poids est : 7 kg ≤ X &lt; 9 kg</v>
      </c>
      <c r="I290" s="2" t="s">
        <v>745</v>
      </c>
    </row>
    <row r="291" spans="1:9" x14ac:dyDescent="0.35">
      <c r="A291" s="2" t="s">
        <v>1050</v>
      </c>
      <c r="B291" s="2" t="s">
        <v>6175</v>
      </c>
      <c r="C291" s="2" t="s">
        <v>316</v>
      </c>
      <c r="D291" s="2"/>
      <c r="E291" s="2" t="s">
        <v>112</v>
      </c>
      <c r="F291" s="2" t="s">
        <v>608</v>
      </c>
      <c r="G291" s="2" t="s">
        <v>740</v>
      </c>
      <c r="H291" s="2" t="str">
        <f t="shared" si="5"/>
        <v>Autre protection / EPI : paire de gants rembourrés, genouillère, … dont le poids est : 9 kg ≤ X &lt; 11 kg</v>
      </c>
      <c r="I291" s="2" t="s">
        <v>745</v>
      </c>
    </row>
    <row r="292" spans="1:9" x14ac:dyDescent="0.35">
      <c r="A292" s="2" t="s">
        <v>1051</v>
      </c>
      <c r="B292" s="2" t="s">
        <v>6176</v>
      </c>
      <c r="C292" s="2" t="s">
        <v>316</v>
      </c>
      <c r="D292" s="2"/>
      <c r="E292" s="2" t="s">
        <v>113</v>
      </c>
      <c r="F292" s="2" t="s">
        <v>608</v>
      </c>
      <c r="G292" s="2" t="s">
        <v>740</v>
      </c>
      <c r="H292" s="2" t="str">
        <f t="shared" si="5"/>
        <v>Autre protection / EPI : paire de gants rembourrés, genouillère, … dont le poids est : 11 kg ≤ X &lt; 13 kg</v>
      </c>
      <c r="I292" s="2" t="s">
        <v>745</v>
      </c>
    </row>
    <row r="293" spans="1:9" x14ac:dyDescent="0.35">
      <c r="A293" s="2" t="s">
        <v>1052</v>
      </c>
      <c r="B293" s="2" t="s">
        <v>6177</v>
      </c>
      <c r="C293" s="2" t="s">
        <v>316</v>
      </c>
      <c r="D293" s="2"/>
      <c r="E293" s="2" t="s">
        <v>114</v>
      </c>
      <c r="F293" s="2" t="s">
        <v>608</v>
      </c>
      <c r="G293" s="2" t="s">
        <v>740</v>
      </c>
      <c r="H293" s="2" t="str">
        <f t="shared" si="5"/>
        <v>Autre protection / EPI : paire de gants rembourrés, genouillère, … dont le poids est : 13 kg ≤ X &lt; 15 kg</v>
      </c>
      <c r="I293" s="2" t="s">
        <v>745</v>
      </c>
    </row>
    <row r="294" spans="1:9" x14ac:dyDescent="0.35">
      <c r="A294" s="2" t="s">
        <v>1053</v>
      </c>
      <c r="B294" s="2" t="s">
        <v>6178</v>
      </c>
      <c r="C294" s="2" t="s">
        <v>316</v>
      </c>
      <c r="D294" s="2"/>
      <c r="E294" s="2" t="s">
        <v>102</v>
      </c>
      <c r="F294" s="2" t="s">
        <v>608</v>
      </c>
      <c r="G294" s="2" t="s">
        <v>740</v>
      </c>
      <c r="H294" s="2" t="str">
        <f t="shared" si="5"/>
        <v>Autre protection / EPI : paire de gants rembourrés, genouillère, … dont le poids est : X ≥ 15 kg</v>
      </c>
      <c r="I294" s="2" t="s">
        <v>747</v>
      </c>
    </row>
    <row r="295" spans="1:9" x14ac:dyDescent="0.35">
      <c r="A295" s="2" t="s">
        <v>1054</v>
      </c>
      <c r="B295" s="2" t="s">
        <v>6179</v>
      </c>
      <c r="C295" s="2" t="s">
        <v>157</v>
      </c>
      <c r="D295" s="2"/>
      <c r="E295" s="2" t="s">
        <v>106</v>
      </c>
      <c r="F295" s="2" t="s">
        <v>99</v>
      </c>
      <c r="G295" s="2" t="s">
        <v>740</v>
      </c>
      <c r="H295" s="2" t="str">
        <f t="shared" si="5"/>
        <v>Bâton de randonnée (à l'unité) dont le poids est : X &lt; 0,2 kg et dont le matériau est : Métal &gt; 80%</v>
      </c>
      <c r="I295" s="2" t="s">
        <v>744</v>
      </c>
    </row>
    <row r="296" spans="1:9" x14ac:dyDescent="0.35">
      <c r="A296" s="2" t="s">
        <v>1055</v>
      </c>
      <c r="B296" s="2" t="s">
        <v>6180</v>
      </c>
      <c r="C296" s="2" t="s">
        <v>157</v>
      </c>
      <c r="D296" s="2"/>
      <c r="E296" s="2" t="s">
        <v>106</v>
      </c>
      <c r="F296" s="2" t="s">
        <v>659</v>
      </c>
      <c r="G296" s="2" t="s">
        <v>740</v>
      </c>
      <c r="H296" s="2" t="str">
        <f t="shared" si="5"/>
        <v>Bâton de randonnée (à l'unité) dont le poids est : X &lt; 0,2 kg et dont le matériau est : Autre</v>
      </c>
      <c r="I296" s="2" t="s">
        <v>744</v>
      </c>
    </row>
    <row r="297" spans="1:9" x14ac:dyDescent="0.35">
      <c r="A297" s="2" t="s">
        <v>1056</v>
      </c>
      <c r="B297" s="2" t="s">
        <v>6181</v>
      </c>
      <c r="C297" s="2" t="s">
        <v>157</v>
      </c>
      <c r="D297" s="2"/>
      <c r="E297" s="2" t="s">
        <v>138</v>
      </c>
      <c r="F297" s="2" t="s">
        <v>99</v>
      </c>
      <c r="G297" s="2" t="s">
        <v>740</v>
      </c>
      <c r="H297" s="2" t="str">
        <f t="shared" si="5"/>
        <v>Bâton de randonnée (à l'unité) dont le poids est : X ≥ 0,2 kg et dont le matériau est : Métal &gt; 80%</v>
      </c>
      <c r="I297" s="2" t="s">
        <v>747</v>
      </c>
    </row>
    <row r="298" spans="1:9" x14ac:dyDescent="0.35">
      <c r="A298" s="2" t="s">
        <v>1057</v>
      </c>
      <c r="B298" s="2" t="s">
        <v>6182</v>
      </c>
      <c r="C298" s="2" t="s">
        <v>157</v>
      </c>
      <c r="D298" s="2"/>
      <c r="E298" s="2" t="s">
        <v>138</v>
      </c>
      <c r="F298" s="2" t="s">
        <v>659</v>
      </c>
      <c r="G298" s="2" t="s">
        <v>740</v>
      </c>
      <c r="H298" s="2" t="str">
        <f t="shared" si="5"/>
        <v>Bâton de randonnée (à l'unité) dont le poids est : X ≥ 0,2 kg et dont le matériau est : Autre</v>
      </c>
      <c r="I298" s="2" t="s">
        <v>747</v>
      </c>
    </row>
    <row r="299" spans="1:9" x14ac:dyDescent="0.35">
      <c r="A299" s="2" t="s">
        <v>1058</v>
      </c>
      <c r="B299" s="2" t="s">
        <v>6183</v>
      </c>
      <c r="C299" s="2" t="s">
        <v>164</v>
      </c>
      <c r="D299" s="2" t="s">
        <v>97</v>
      </c>
      <c r="E299" s="2" t="s">
        <v>608</v>
      </c>
      <c r="F299" s="2" t="s">
        <v>608</v>
      </c>
      <c r="G299" s="2"/>
      <c r="H299" s="2" t="str">
        <f t="shared" si="5"/>
        <v>Paire d'embouts pour bâtons de randonnée</v>
      </c>
      <c r="I299" s="2"/>
    </row>
    <row r="300" spans="1:9" x14ac:dyDescent="0.35">
      <c r="A300" s="2" t="s">
        <v>1059</v>
      </c>
      <c r="B300" s="2" t="s">
        <v>6184</v>
      </c>
      <c r="C300" s="2" t="s">
        <v>160</v>
      </c>
      <c r="D300" s="2"/>
      <c r="E300" s="2" t="s">
        <v>142</v>
      </c>
      <c r="F300" s="2" t="s">
        <v>608</v>
      </c>
      <c r="G300" s="2" t="s">
        <v>740</v>
      </c>
      <c r="H300" s="2" t="str">
        <f t="shared" si="5"/>
        <v>Tente (s'il y a des couchages) - pour du camping ou randonnée dont le poids est : X &lt; 5 kg</v>
      </c>
      <c r="I300" s="2" t="s">
        <v>744</v>
      </c>
    </row>
    <row r="301" spans="1:9" x14ac:dyDescent="0.35">
      <c r="A301" s="2" t="s">
        <v>1060</v>
      </c>
      <c r="B301" s="2" t="s">
        <v>6185</v>
      </c>
      <c r="C301" s="2" t="s">
        <v>160</v>
      </c>
      <c r="D301" s="2"/>
      <c r="E301" s="2" t="s">
        <v>100</v>
      </c>
      <c r="F301" s="2" t="s">
        <v>608</v>
      </c>
      <c r="G301" s="2" t="s">
        <v>740</v>
      </c>
      <c r="H301" s="2" t="str">
        <f t="shared" si="5"/>
        <v>Tente (s'il y a des couchages) - pour du camping ou randonnée dont le poids est : X ≥ 5 kg</v>
      </c>
      <c r="I301" s="2" t="s">
        <v>747</v>
      </c>
    </row>
    <row r="302" spans="1:9" x14ac:dyDescent="0.35">
      <c r="A302" s="2" t="s">
        <v>1061</v>
      </c>
      <c r="B302" s="2" t="s">
        <v>6186</v>
      </c>
      <c r="C302" s="2" t="s">
        <v>161</v>
      </c>
      <c r="D302" s="2"/>
      <c r="E302" s="2" t="s">
        <v>608</v>
      </c>
      <c r="F302" s="2" t="s">
        <v>608</v>
      </c>
      <c r="G302" s="2"/>
      <c r="H302" s="2" t="str">
        <f t="shared" si="5"/>
        <v>Tente (s'il y a des couchages) - pour des vans, ou tente canadienne</v>
      </c>
      <c r="I302" s="2"/>
    </row>
    <row r="303" spans="1:9" x14ac:dyDescent="0.35">
      <c r="A303" s="2" t="s">
        <v>1062</v>
      </c>
      <c r="B303" s="2" t="s">
        <v>6187</v>
      </c>
      <c r="C303" s="2" t="s">
        <v>266</v>
      </c>
      <c r="D303" s="2"/>
      <c r="E303" s="2" t="s">
        <v>608</v>
      </c>
      <c r="F303" s="2" t="s">
        <v>99</v>
      </c>
      <c r="G303" s="2"/>
      <c r="H303" s="2" t="str">
        <f t="shared" si="5"/>
        <v>Piquet / sardine (à l'unité)  et dont le matériau est : Métal &gt; 80%</v>
      </c>
      <c r="I303" s="2"/>
    </row>
    <row r="304" spans="1:9" x14ac:dyDescent="0.35">
      <c r="A304" s="2" t="s">
        <v>1063</v>
      </c>
      <c r="B304" s="2" t="s">
        <v>6188</v>
      </c>
      <c r="C304" s="2" t="s">
        <v>266</v>
      </c>
      <c r="D304" s="2"/>
      <c r="E304" s="2" t="s">
        <v>608</v>
      </c>
      <c r="F304" s="2" t="s">
        <v>659</v>
      </c>
      <c r="G304" s="2"/>
      <c r="H304" s="2" t="str">
        <f t="shared" si="5"/>
        <v>Piquet / sardine (à l'unité)  et dont le matériau est : Autre</v>
      </c>
      <c r="I304" s="2"/>
    </row>
    <row r="305" spans="1:9" x14ac:dyDescent="0.35">
      <c r="A305" s="2" t="s">
        <v>1064</v>
      </c>
      <c r="B305" s="2" t="s">
        <v>6189</v>
      </c>
      <c r="C305" s="2" t="s">
        <v>162</v>
      </c>
      <c r="D305" s="2"/>
      <c r="E305" s="2" t="s">
        <v>608</v>
      </c>
      <c r="F305" s="2" t="s">
        <v>608</v>
      </c>
      <c r="G305" s="2"/>
      <c r="H305" s="2" t="str">
        <f t="shared" si="5"/>
        <v>Tapis de sol (hors tapis de sol gonflable)</v>
      </c>
      <c r="I305" s="2"/>
    </row>
    <row r="306" spans="1:9" x14ac:dyDescent="0.35">
      <c r="A306" s="2" t="s">
        <v>1065</v>
      </c>
      <c r="B306" s="2" t="s">
        <v>6190</v>
      </c>
      <c r="C306" s="2" t="s">
        <v>325</v>
      </c>
      <c r="D306" s="2"/>
      <c r="E306" s="2" t="s">
        <v>189</v>
      </c>
      <c r="F306" s="2" t="s">
        <v>608</v>
      </c>
      <c r="G306" s="2" t="s">
        <v>740</v>
      </c>
      <c r="H306" s="2" t="str">
        <f t="shared" si="5"/>
        <v>Glacière  dont le poids est : X &lt; 0,5 kg</v>
      </c>
      <c r="I306" s="2" t="s">
        <v>744</v>
      </c>
    </row>
    <row r="307" spans="1:9" x14ac:dyDescent="0.35">
      <c r="A307" s="2" t="s">
        <v>1066</v>
      </c>
      <c r="B307" s="2" t="s">
        <v>6191</v>
      </c>
      <c r="C307" s="2" t="s">
        <v>325</v>
      </c>
      <c r="D307" s="2"/>
      <c r="E307" s="2" t="s">
        <v>104</v>
      </c>
      <c r="F307" s="2" t="s">
        <v>608</v>
      </c>
      <c r="G307" s="2" t="s">
        <v>740</v>
      </c>
      <c r="H307" s="2" t="str">
        <f t="shared" si="5"/>
        <v>Glacière  dont le poids est : 0,5 kg ≤ X &lt; 1 kg</v>
      </c>
      <c r="I307" s="2" t="s">
        <v>745</v>
      </c>
    </row>
    <row r="308" spans="1:9" x14ac:dyDescent="0.35">
      <c r="A308" s="2" t="s">
        <v>1067</v>
      </c>
      <c r="B308" s="2" t="s">
        <v>6192</v>
      </c>
      <c r="C308" s="2" t="s">
        <v>325</v>
      </c>
      <c r="D308" s="2"/>
      <c r="E308" s="2" t="s">
        <v>105</v>
      </c>
      <c r="F308" s="2" t="s">
        <v>608</v>
      </c>
      <c r="G308" s="2" t="s">
        <v>740</v>
      </c>
      <c r="H308" s="2" t="str">
        <f t="shared" si="5"/>
        <v>Glacière  dont le poids est : 1 kg ≤ X &lt; 2 kg</v>
      </c>
      <c r="I308" s="2" t="s">
        <v>745</v>
      </c>
    </row>
    <row r="309" spans="1:9" x14ac:dyDescent="0.35">
      <c r="A309" s="2" t="s">
        <v>1068</v>
      </c>
      <c r="B309" s="2" t="s">
        <v>6193</v>
      </c>
      <c r="C309" s="2" t="s">
        <v>325</v>
      </c>
      <c r="D309" s="2"/>
      <c r="E309" s="2" t="s">
        <v>163</v>
      </c>
      <c r="F309" s="2" t="s">
        <v>608</v>
      </c>
      <c r="G309" s="2" t="s">
        <v>740</v>
      </c>
      <c r="H309" s="2" t="str">
        <f t="shared" si="5"/>
        <v>Glacière  dont le poids est : X ≥ 2 kg</v>
      </c>
      <c r="I309" s="2" t="s">
        <v>747</v>
      </c>
    </row>
    <row r="310" spans="1:9" x14ac:dyDescent="0.35">
      <c r="A310" s="2" t="s">
        <v>1069</v>
      </c>
      <c r="B310" s="2" t="s">
        <v>6194</v>
      </c>
      <c r="C310" s="2" t="s">
        <v>165</v>
      </c>
      <c r="D310" s="2"/>
      <c r="E310" s="2" t="s">
        <v>608</v>
      </c>
      <c r="F310" s="2" t="s">
        <v>608</v>
      </c>
      <c r="G310" s="2"/>
      <c r="H310" s="2" t="str">
        <f t="shared" si="5"/>
        <v xml:space="preserve">Flasque, gourde souple pour le trail, la randonnée, la course à pied </v>
      </c>
      <c r="I310" s="2"/>
    </row>
    <row r="311" spans="1:9" x14ac:dyDescent="0.35">
      <c r="A311" s="2" t="s">
        <v>1070</v>
      </c>
      <c r="B311" s="2" t="s">
        <v>6195</v>
      </c>
      <c r="C311" s="2" t="s">
        <v>326</v>
      </c>
      <c r="D311" s="2"/>
      <c r="E311" s="2" t="s">
        <v>252</v>
      </c>
      <c r="F311" s="2" t="s">
        <v>99</v>
      </c>
      <c r="G311" s="2" t="s">
        <v>740</v>
      </c>
      <c r="H311" s="2" t="str">
        <f t="shared" si="5"/>
        <v>Autre équipement &amp; accessoire (Outdoor / Randonnée) dont le poids est : X &lt; 5 g et dont le matériau est : Métal &gt; 80%</v>
      </c>
      <c r="I311" s="2" t="s">
        <v>744</v>
      </c>
    </row>
    <row r="312" spans="1:9" x14ac:dyDescent="0.35">
      <c r="A312" s="2" t="s">
        <v>1071</v>
      </c>
      <c r="B312" s="2" t="s">
        <v>6196</v>
      </c>
      <c r="C312" s="2" t="s">
        <v>326</v>
      </c>
      <c r="D312" s="2"/>
      <c r="E312" s="2" t="s">
        <v>252</v>
      </c>
      <c r="F312" s="2" t="s">
        <v>659</v>
      </c>
      <c r="G312" s="2" t="s">
        <v>740</v>
      </c>
      <c r="H312" s="2" t="str">
        <f t="shared" si="5"/>
        <v>Autre équipement &amp; accessoire (Outdoor / Randonnée) dont le poids est : X &lt; 5 g et dont le matériau est : Autre</v>
      </c>
      <c r="I312" s="2" t="s">
        <v>744</v>
      </c>
    </row>
    <row r="313" spans="1:9" x14ac:dyDescent="0.35">
      <c r="A313" s="2" t="s">
        <v>1072</v>
      </c>
      <c r="B313" s="2" t="s">
        <v>6197</v>
      </c>
      <c r="C313" s="2" t="s">
        <v>326</v>
      </c>
      <c r="D313" s="2"/>
      <c r="E313" s="2" t="s">
        <v>253</v>
      </c>
      <c r="F313" s="2" t="s">
        <v>99</v>
      </c>
      <c r="G313" s="2" t="s">
        <v>740</v>
      </c>
      <c r="H313" s="2" t="str">
        <f t="shared" si="5"/>
        <v>Autre équipement &amp; accessoire (Outdoor / Randonnée) dont le poids est : 5 g ≤ X &lt; 10 g et dont le matériau est : Métal &gt; 80%</v>
      </c>
      <c r="I313" s="2" t="s">
        <v>745</v>
      </c>
    </row>
    <row r="314" spans="1:9" x14ac:dyDescent="0.35">
      <c r="A314" s="2" t="s">
        <v>1073</v>
      </c>
      <c r="B314" s="2" t="s">
        <v>6198</v>
      </c>
      <c r="C314" s="2" t="s">
        <v>326</v>
      </c>
      <c r="D314" s="2"/>
      <c r="E314" s="2" t="s">
        <v>253</v>
      </c>
      <c r="F314" s="2" t="s">
        <v>659</v>
      </c>
      <c r="G314" s="2" t="s">
        <v>740</v>
      </c>
      <c r="H314" s="2" t="str">
        <f t="shared" si="5"/>
        <v>Autre équipement &amp; accessoire (Outdoor / Randonnée) dont le poids est : 5 g ≤ X &lt; 10 g et dont le matériau est : Autre</v>
      </c>
      <c r="I314" s="2" t="s">
        <v>745</v>
      </c>
    </row>
    <row r="315" spans="1:9" x14ac:dyDescent="0.35">
      <c r="A315" s="2" t="s">
        <v>1074</v>
      </c>
      <c r="B315" s="2" t="s">
        <v>6199</v>
      </c>
      <c r="C315" s="2" t="s">
        <v>326</v>
      </c>
      <c r="D315" s="2"/>
      <c r="E315" s="2" t="s">
        <v>254</v>
      </c>
      <c r="F315" s="2" t="s">
        <v>99</v>
      </c>
      <c r="G315" s="2" t="s">
        <v>740</v>
      </c>
      <c r="H315" s="2" t="str">
        <f t="shared" si="5"/>
        <v>Autre équipement &amp; accessoire (Outdoor / Randonnée) dont le poids est : 10 g ≤ X &lt; 20 g et dont le matériau est : Métal &gt; 80%</v>
      </c>
      <c r="I315" s="2" t="s">
        <v>745</v>
      </c>
    </row>
    <row r="316" spans="1:9" x14ac:dyDescent="0.35">
      <c r="A316" s="2" t="s">
        <v>1075</v>
      </c>
      <c r="B316" s="2" t="s">
        <v>6200</v>
      </c>
      <c r="C316" s="2" t="s">
        <v>326</v>
      </c>
      <c r="D316" s="2"/>
      <c r="E316" s="2" t="s">
        <v>254</v>
      </c>
      <c r="F316" s="2" t="s">
        <v>659</v>
      </c>
      <c r="G316" s="2" t="s">
        <v>740</v>
      </c>
      <c r="H316" s="2" t="str">
        <f t="shared" si="5"/>
        <v>Autre équipement &amp; accessoire (Outdoor / Randonnée) dont le poids est : 10 g ≤ X &lt; 20 g et dont le matériau est : Autre</v>
      </c>
      <c r="I316" s="2" t="s">
        <v>745</v>
      </c>
    </row>
    <row r="317" spans="1:9" x14ac:dyDescent="0.35">
      <c r="A317" s="2" t="s">
        <v>1076</v>
      </c>
      <c r="B317" s="2" t="s">
        <v>6201</v>
      </c>
      <c r="C317" s="2" t="s">
        <v>326</v>
      </c>
      <c r="D317" s="2"/>
      <c r="E317" s="2" t="s">
        <v>255</v>
      </c>
      <c r="F317" s="2" t="s">
        <v>99</v>
      </c>
      <c r="G317" s="2" t="s">
        <v>740</v>
      </c>
      <c r="H317" s="2" t="str">
        <f t="shared" si="5"/>
        <v>Autre équipement &amp; accessoire (Outdoor / Randonnée) dont le poids est : 20 g ≤ X &lt; 50 g et dont le matériau est : Métal &gt; 80%</v>
      </c>
      <c r="I317" s="2" t="s">
        <v>745</v>
      </c>
    </row>
    <row r="318" spans="1:9" x14ac:dyDescent="0.35">
      <c r="A318" s="2" t="s">
        <v>1077</v>
      </c>
      <c r="B318" s="2" t="s">
        <v>6202</v>
      </c>
      <c r="C318" s="2" t="s">
        <v>326</v>
      </c>
      <c r="D318" s="2"/>
      <c r="E318" s="2" t="s">
        <v>255</v>
      </c>
      <c r="F318" s="2" t="s">
        <v>659</v>
      </c>
      <c r="G318" s="2" t="s">
        <v>740</v>
      </c>
      <c r="H318" s="2" t="str">
        <f t="shared" si="5"/>
        <v>Autre équipement &amp; accessoire (Outdoor / Randonnée) dont le poids est : 20 g ≤ X &lt; 50 g et dont le matériau est : Autre</v>
      </c>
      <c r="I318" s="2" t="s">
        <v>745</v>
      </c>
    </row>
    <row r="319" spans="1:9" x14ac:dyDescent="0.35">
      <c r="A319" s="2" t="s">
        <v>1078</v>
      </c>
      <c r="B319" s="2" t="s">
        <v>6203</v>
      </c>
      <c r="C319" s="2" t="s">
        <v>326</v>
      </c>
      <c r="D319" s="2"/>
      <c r="E319" s="2" t="s">
        <v>241</v>
      </c>
      <c r="F319" s="2" t="s">
        <v>99</v>
      </c>
      <c r="G319" s="2" t="s">
        <v>740</v>
      </c>
      <c r="H319" s="2" t="str">
        <f t="shared" si="5"/>
        <v>Autre équipement &amp; accessoire (Outdoor / Randonnée) dont le poids est : 50 g ≤ X &lt; 100 g et dont le matériau est : Métal &gt; 80%</v>
      </c>
      <c r="I319" s="2" t="s">
        <v>745</v>
      </c>
    </row>
    <row r="320" spans="1:9" x14ac:dyDescent="0.35">
      <c r="A320" s="2" t="s">
        <v>1079</v>
      </c>
      <c r="B320" s="2" t="s">
        <v>6204</v>
      </c>
      <c r="C320" s="2" t="s">
        <v>326</v>
      </c>
      <c r="D320" s="2"/>
      <c r="E320" s="2" t="s">
        <v>241</v>
      </c>
      <c r="F320" s="2" t="s">
        <v>659</v>
      </c>
      <c r="G320" s="2" t="s">
        <v>740</v>
      </c>
      <c r="H320" s="2" t="str">
        <f t="shared" si="5"/>
        <v>Autre équipement &amp; accessoire (Outdoor / Randonnée) dont le poids est : 50 g ≤ X &lt; 100 g et dont le matériau est : Autre</v>
      </c>
      <c r="I320" s="2" t="s">
        <v>745</v>
      </c>
    </row>
    <row r="321" spans="1:9" x14ac:dyDescent="0.35">
      <c r="A321" s="2" t="s">
        <v>1080</v>
      </c>
      <c r="B321" s="2" t="s">
        <v>6205</v>
      </c>
      <c r="C321" s="2" t="s">
        <v>326</v>
      </c>
      <c r="D321" s="2"/>
      <c r="E321" s="2" t="s">
        <v>103</v>
      </c>
      <c r="F321" s="2" t="s">
        <v>99</v>
      </c>
      <c r="G321" s="2" t="s">
        <v>740</v>
      </c>
      <c r="H321" s="2" t="str">
        <f t="shared" si="5"/>
        <v>Autre équipement &amp; accessoire (Outdoor / Randonnée) dont le poids est : 0,1 kg ≤ X &lt; 0,2 kg et dont le matériau est : Métal &gt; 80%</v>
      </c>
      <c r="I321" s="2" t="s">
        <v>745</v>
      </c>
    </row>
    <row r="322" spans="1:9" x14ac:dyDescent="0.35">
      <c r="A322" s="2" t="s">
        <v>1081</v>
      </c>
      <c r="B322" s="2" t="s">
        <v>6206</v>
      </c>
      <c r="C322" s="2" t="s">
        <v>326</v>
      </c>
      <c r="D322" s="2"/>
      <c r="E322" s="2" t="s">
        <v>103</v>
      </c>
      <c r="F322" s="2" t="s">
        <v>659</v>
      </c>
      <c r="G322" s="2" t="s">
        <v>740</v>
      </c>
      <c r="H322" s="2" t="str">
        <f t="shared" si="5"/>
        <v>Autre équipement &amp; accessoire (Outdoor / Randonnée) dont le poids est : 0,1 kg ≤ X &lt; 0,2 kg et dont le matériau est : Autre</v>
      </c>
      <c r="I322" s="2" t="s">
        <v>745</v>
      </c>
    </row>
    <row r="323" spans="1:9" x14ac:dyDescent="0.35">
      <c r="A323" s="2" t="s">
        <v>1082</v>
      </c>
      <c r="B323" s="2" t="s">
        <v>6207</v>
      </c>
      <c r="C323" s="2" t="s">
        <v>326</v>
      </c>
      <c r="D323" s="2"/>
      <c r="E323" s="2" t="s">
        <v>98</v>
      </c>
      <c r="F323" s="2" t="s">
        <v>99</v>
      </c>
      <c r="G323" s="2" t="s">
        <v>740</v>
      </c>
      <c r="H323" s="2" t="str">
        <f t="shared" si="5"/>
        <v>Autre équipement &amp; accessoire (Outdoor / Randonnée) dont le poids est : 0,2 kg ≤ X &lt; 0,5 kg et dont le matériau est : Métal &gt; 80%</v>
      </c>
      <c r="I323" s="2" t="s">
        <v>745</v>
      </c>
    </row>
    <row r="324" spans="1:9" x14ac:dyDescent="0.35">
      <c r="A324" s="2" t="s">
        <v>1083</v>
      </c>
      <c r="B324" s="2" t="s">
        <v>6208</v>
      </c>
      <c r="C324" s="2" t="s">
        <v>326</v>
      </c>
      <c r="D324" s="2"/>
      <c r="E324" s="2" t="s">
        <v>98</v>
      </c>
      <c r="F324" s="2" t="s">
        <v>659</v>
      </c>
      <c r="G324" s="2" t="s">
        <v>740</v>
      </c>
      <c r="H324" s="2" t="str">
        <f t="shared" ref="H324:H387" si="6">C324&amp;IF(E324&lt;&gt;"-"," dont le "&amp;G324&amp;" est : "&amp;E324,"")&amp;IF(F324&lt;&gt;"-"," et dont le matériau est : "&amp;F324,"")</f>
        <v>Autre équipement &amp; accessoire (Outdoor / Randonnée) dont le poids est : 0,2 kg ≤ X &lt; 0,5 kg et dont le matériau est : Autre</v>
      </c>
      <c r="I324" s="2" t="s">
        <v>745</v>
      </c>
    </row>
    <row r="325" spans="1:9" x14ac:dyDescent="0.35">
      <c r="A325" s="2" t="s">
        <v>1084</v>
      </c>
      <c r="B325" s="2" t="s">
        <v>6209</v>
      </c>
      <c r="C325" s="2" t="s">
        <v>326</v>
      </c>
      <c r="D325" s="2"/>
      <c r="E325" s="2" t="s">
        <v>104</v>
      </c>
      <c r="F325" s="2" t="s">
        <v>99</v>
      </c>
      <c r="G325" s="2" t="s">
        <v>740</v>
      </c>
      <c r="H325" s="2" t="str">
        <f t="shared" si="6"/>
        <v>Autre équipement &amp; accessoire (Outdoor / Randonnée) dont le poids est : 0,5 kg ≤ X &lt; 1 kg et dont le matériau est : Métal &gt; 80%</v>
      </c>
      <c r="I325" s="2" t="s">
        <v>745</v>
      </c>
    </row>
    <row r="326" spans="1:9" x14ac:dyDescent="0.35">
      <c r="A326" s="2" t="s">
        <v>1085</v>
      </c>
      <c r="B326" s="2" t="s">
        <v>6210</v>
      </c>
      <c r="C326" s="2" t="s">
        <v>326</v>
      </c>
      <c r="D326" s="2"/>
      <c r="E326" s="2" t="s">
        <v>104</v>
      </c>
      <c r="F326" s="2" t="s">
        <v>659</v>
      </c>
      <c r="G326" s="2" t="s">
        <v>740</v>
      </c>
      <c r="H326" s="2" t="str">
        <f t="shared" si="6"/>
        <v>Autre équipement &amp; accessoire (Outdoor / Randonnée) dont le poids est : 0,5 kg ≤ X &lt; 1 kg et dont le matériau est : Autre</v>
      </c>
      <c r="I326" s="2" t="s">
        <v>745</v>
      </c>
    </row>
    <row r="327" spans="1:9" x14ac:dyDescent="0.35">
      <c r="A327" s="2" t="s">
        <v>1086</v>
      </c>
      <c r="B327" s="2" t="s">
        <v>6211</v>
      </c>
      <c r="C327" s="2" t="s">
        <v>326</v>
      </c>
      <c r="D327" s="2"/>
      <c r="E327" s="2" t="s">
        <v>105</v>
      </c>
      <c r="F327" s="2" t="s">
        <v>99</v>
      </c>
      <c r="G327" s="2" t="s">
        <v>740</v>
      </c>
      <c r="H327" s="2" t="str">
        <f t="shared" si="6"/>
        <v>Autre équipement &amp; accessoire (Outdoor / Randonnée) dont le poids est : 1 kg ≤ X &lt; 2 kg et dont le matériau est : Métal &gt; 80%</v>
      </c>
      <c r="I327" s="2" t="s">
        <v>745</v>
      </c>
    </row>
    <row r="328" spans="1:9" x14ac:dyDescent="0.35">
      <c r="A328" s="2" t="s">
        <v>1087</v>
      </c>
      <c r="B328" s="2" t="s">
        <v>6212</v>
      </c>
      <c r="C328" s="2" t="s">
        <v>326</v>
      </c>
      <c r="D328" s="2"/>
      <c r="E328" s="2" t="s">
        <v>105</v>
      </c>
      <c r="F328" s="2" t="s">
        <v>659</v>
      </c>
      <c r="G328" s="2" t="s">
        <v>740</v>
      </c>
      <c r="H328" s="2" t="str">
        <f t="shared" si="6"/>
        <v>Autre équipement &amp; accessoire (Outdoor / Randonnée) dont le poids est : 1 kg ≤ X &lt; 2 kg et dont le matériau est : Autre</v>
      </c>
      <c r="I328" s="2" t="s">
        <v>745</v>
      </c>
    </row>
    <row r="329" spans="1:9" x14ac:dyDescent="0.35">
      <c r="A329" s="2" t="s">
        <v>1088</v>
      </c>
      <c r="B329" s="2" t="s">
        <v>6213</v>
      </c>
      <c r="C329" s="2" t="s">
        <v>326</v>
      </c>
      <c r="D329" s="2"/>
      <c r="E329" s="2" t="s">
        <v>107</v>
      </c>
      <c r="F329" s="2" t="s">
        <v>99</v>
      </c>
      <c r="G329" s="2" t="s">
        <v>740</v>
      </c>
      <c r="H329" s="2" t="str">
        <f t="shared" si="6"/>
        <v>Autre équipement &amp; accessoire (Outdoor / Randonnée) dont le poids est : 2 kg ≤ X &lt; 3 kg et dont le matériau est : Métal &gt; 80%</v>
      </c>
      <c r="I329" s="2" t="s">
        <v>745</v>
      </c>
    </row>
    <row r="330" spans="1:9" x14ac:dyDescent="0.35">
      <c r="A330" s="2" t="s">
        <v>1089</v>
      </c>
      <c r="B330" s="2" t="s">
        <v>6214</v>
      </c>
      <c r="C330" s="2" t="s">
        <v>326</v>
      </c>
      <c r="D330" s="2"/>
      <c r="E330" s="2" t="s">
        <v>107</v>
      </c>
      <c r="F330" s="2" t="s">
        <v>659</v>
      </c>
      <c r="G330" s="2" t="s">
        <v>740</v>
      </c>
      <c r="H330" s="2" t="str">
        <f t="shared" si="6"/>
        <v>Autre équipement &amp; accessoire (Outdoor / Randonnée) dont le poids est : 2 kg ≤ X &lt; 3 kg et dont le matériau est : Autre</v>
      </c>
      <c r="I330" s="2" t="s">
        <v>745</v>
      </c>
    </row>
    <row r="331" spans="1:9" x14ac:dyDescent="0.35">
      <c r="A331" s="2" t="s">
        <v>1090</v>
      </c>
      <c r="B331" s="2" t="s">
        <v>6215</v>
      </c>
      <c r="C331" s="2" t="s">
        <v>326</v>
      </c>
      <c r="D331" s="2"/>
      <c r="E331" s="2" t="s">
        <v>109</v>
      </c>
      <c r="F331" s="2" t="s">
        <v>99</v>
      </c>
      <c r="G331" s="2" t="s">
        <v>740</v>
      </c>
      <c r="H331" s="2" t="str">
        <f t="shared" si="6"/>
        <v>Autre équipement &amp; accessoire (Outdoor / Randonnée) dont le poids est : 3 kg ≤ X &lt; 5 kg et dont le matériau est : Métal &gt; 80%</v>
      </c>
      <c r="I331" s="2" t="s">
        <v>745</v>
      </c>
    </row>
    <row r="332" spans="1:9" x14ac:dyDescent="0.35">
      <c r="A332" s="2" t="s">
        <v>1091</v>
      </c>
      <c r="B332" s="2" t="s">
        <v>6216</v>
      </c>
      <c r="C332" s="2" t="s">
        <v>326</v>
      </c>
      <c r="D332" s="2"/>
      <c r="E332" s="2" t="s">
        <v>109</v>
      </c>
      <c r="F332" s="2" t="s">
        <v>659</v>
      </c>
      <c r="G332" s="2" t="s">
        <v>740</v>
      </c>
      <c r="H332" s="2" t="str">
        <f t="shared" si="6"/>
        <v>Autre équipement &amp; accessoire (Outdoor / Randonnée) dont le poids est : 3 kg ≤ X &lt; 5 kg et dont le matériau est : Autre</v>
      </c>
      <c r="I332" s="2" t="s">
        <v>745</v>
      </c>
    </row>
    <row r="333" spans="1:9" x14ac:dyDescent="0.35">
      <c r="A333" s="2" t="s">
        <v>1092</v>
      </c>
      <c r="B333" s="2" t="s">
        <v>6217</v>
      </c>
      <c r="C333" s="2" t="s">
        <v>326</v>
      </c>
      <c r="D333" s="2"/>
      <c r="E333" s="2" t="s">
        <v>110</v>
      </c>
      <c r="F333" s="2" t="s">
        <v>99</v>
      </c>
      <c r="G333" s="2" t="s">
        <v>740</v>
      </c>
      <c r="H333" s="2" t="str">
        <f t="shared" si="6"/>
        <v>Autre équipement &amp; accessoire (Outdoor / Randonnée) dont le poids est : 5 kg ≤ X &lt; 7 kg et dont le matériau est : Métal &gt; 80%</v>
      </c>
      <c r="I333" s="2" t="s">
        <v>745</v>
      </c>
    </row>
    <row r="334" spans="1:9" x14ac:dyDescent="0.35">
      <c r="A334" s="2" t="s">
        <v>1093</v>
      </c>
      <c r="B334" s="2" t="s">
        <v>6218</v>
      </c>
      <c r="C334" s="2" t="s">
        <v>326</v>
      </c>
      <c r="D334" s="2"/>
      <c r="E334" s="2" t="s">
        <v>110</v>
      </c>
      <c r="F334" s="2" t="s">
        <v>659</v>
      </c>
      <c r="G334" s="2" t="s">
        <v>740</v>
      </c>
      <c r="H334" s="2" t="str">
        <f t="shared" si="6"/>
        <v>Autre équipement &amp; accessoire (Outdoor / Randonnée) dont le poids est : 5 kg ≤ X &lt; 7 kg et dont le matériau est : Autre</v>
      </c>
      <c r="I334" s="2" t="s">
        <v>745</v>
      </c>
    </row>
    <row r="335" spans="1:9" x14ac:dyDescent="0.35">
      <c r="A335" s="2" t="s">
        <v>1094</v>
      </c>
      <c r="B335" s="2" t="s">
        <v>6219</v>
      </c>
      <c r="C335" s="2" t="s">
        <v>326</v>
      </c>
      <c r="D335" s="2"/>
      <c r="E335" s="2" t="s">
        <v>111</v>
      </c>
      <c r="F335" s="2" t="s">
        <v>99</v>
      </c>
      <c r="G335" s="2" t="s">
        <v>740</v>
      </c>
      <c r="H335" s="2" t="str">
        <f t="shared" si="6"/>
        <v>Autre équipement &amp; accessoire (Outdoor / Randonnée) dont le poids est : 7 kg ≤ X &lt; 9 kg et dont le matériau est : Métal &gt; 80%</v>
      </c>
      <c r="I335" s="2" t="s">
        <v>745</v>
      </c>
    </row>
    <row r="336" spans="1:9" x14ac:dyDescent="0.35">
      <c r="A336" s="2" t="s">
        <v>1095</v>
      </c>
      <c r="B336" s="2" t="s">
        <v>6220</v>
      </c>
      <c r="C336" s="2" t="s">
        <v>326</v>
      </c>
      <c r="D336" s="2"/>
      <c r="E336" s="2" t="s">
        <v>111</v>
      </c>
      <c r="F336" s="2" t="s">
        <v>659</v>
      </c>
      <c r="G336" s="2" t="s">
        <v>740</v>
      </c>
      <c r="H336" s="2" t="str">
        <f t="shared" si="6"/>
        <v>Autre équipement &amp; accessoire (Outdoor / Randonnée) dont le poids est : 7 kg ≤ X &lt; 9 kg et dont le matériau est : Autre</v>
      </c>
      <c r="I336" s="2" t="s">
        <v>745</v>
      </c>
    </row>
    <row r="337" spans="1:9" x14ac:dyDescent="0.35">
      <c r="A337" s="2" t="s">
        <v>1096</v>
      </c>
      <c r="B337" s="2" t="s">
        <v>6221</v>
      </c>
      <c r="C337" s="2" t="s">
        <v>326</v>
      </c>
      <c r="D337" s="2"/>
      <c r="E337" s="2" t="s">
        <v>112</v>
      </c>
      <c r="F337" s="2" t="s">
        <v>99</v>
      </c>
      <c r="G337" s="2" t="s">
        <v>740</v>
      </c>
      <c r="H337" s="2" t="str">
        <f t="shared" si="6"/>
        <v>Autre équipement &amp; accessoire (Outdoor / Randonnée) dont le poids est : 9 kg ≤ X &lt; 11 kg et dont le matériau est : Métal &gt; 80%</v>
      </c>
      <c r="I337" s="2" t="s">
        <v>745</v>
      </c>
    </row>
    <row r="338" spans="1:9" x14ac:dyDescent="0.35">
      <c r="A338" s="2" t="s">
        <v>1097</v>
      </c>
      <c r="B338" s="2" t="s">
        <v>6222</v>
      </c>
      <c r="C338" s="2" t="s">
        <v>326</v>
      </c>
      <c r="D338" s="2"/>
      <c r="E338" s="2" t="s">
        <v>112</v>
      </c>
      <c r="F338" s="2" t="s">
        <v>659</v>
      </c>
      <c r="G338" s="2" t="s">
        <v>740</v>
      </c>
      <c r="H338" s="2" t="str">
        <f t="shared" si="6"/>
        <v>Autre équipement &amp; accessoire (Outdoor / Randonnée) dont le poids est : 9 kg ≤ X &lt; 11 kg et dont le matériau est : Autre</v>
      </c>
      <c r="I338" s="2" t="s">
        <v>745</v>
      </c>
    </row>
    <row r="339" spans="1:9" x14ac:dyDescent="0.35">
      <c r="A339" s="2" t="s">
        <v>1098</v>
      </c>
      <c r="B339" s="2" t="s">
        <v>6223</v>
      </c>
      <c r="C339" s="2" t="s">
        <v>326</v>
      </c>
      <c r="D339" s="2"/>
      <c r="E339" s="2" t="s">
        <v>113</v>
      </c>
      <c r="F339" s="2" t="s">
        <v>99</v>
      </c>
      <c r="G339" s="2" t="s">
        <v>740</v>
      </c>
      <c r="H339" s="2" t="str">
        <f t="shared" si="6"/>
        <v>Autre équipement &amp; accessoire (Outdoor / Randonnée) dont le poids est : 11 kg ≤ X &lt; 13 kg et dont le matériau est : Métal &gt; 80%</v>
      </c>
      <c r="I339" s="2" t="s">
        <v>745</v>
      </c>
    </row>
    <row r="340" spans="1:9" x14ac:dyDescent="0.35">
      <c r="A340" s="2" t="s">
        <v>1099</v>
      </c>
      <c r="B340" s="2" t="s">
        <v>6224</v>
      </c>
      <c r="C340" s="2" t="s">
        <v>326</v>
      </c>
      <c r="D340" s="2"/>
      <c r="E340" s="2" t="s">
        <v>113</v>
      </c>
      <c r="F340" s="2" t="s">
        <v>659</v>
      </c>
      <c r="G340" s="2" t="s">
        <v>740</v>
      </c>
      <c r="H340" s="2" t="str">
        <f t="shared" si="6"/>
        <v>Autre équipement &amp; accessoire (Outdoor / Randonnée) dont le poids est : 11 kg ≤ X &lt; 13 kg et dont le matériau est : Autre</v>
      </c>
      <c r="I340" s="2" t="s">
        <v>745</v>
      </c>
    </row>
    <row r="341" spans="1:9" x14ac:dyDescent="0.35">
      <c r="A341" s="2" t="s">
        <v>1100</v>
      </c>
      <c r="B341" s="2" t="s">
        <v>6225</v>
      </c>
      <c r="C341" s="2" t="s">
        <v>326</v>
      </c>
      <c r="D341" s="2"/>
      <c r="E341" s="2" t="s">
        <v>114</v>
      </c>
      <c r="F341" s="2" t="s">
        <v>99</v>
      </c>
      <c r="G341" s="2" t="s">
        <v>740</v>
      </c>
      <c r="H341" s="2" t="str">
        <f t="shared" si="6"/>
        <v>Autre équipement &amp; accessoire (Outdoor / Randonnée) dont le poids est : 13 kg ≤ X &lt; 15 kg et dont le matériau est : Métal &gt; 80%</v>
      </c>
      <c r="I341" s="2" t="s">
        <v>745</v>
      </c>
    </row>
    <row r="342" spans="1:9" x14ac:dyDescent="0.35">
      <c r="A342" s="2" t="s">
        <v>1101</v>
      </c>
      <c r="B342" s="2" t="s">
        <v>6226</v>
      </c>
      <c r="C342" s="2" t="s">
        <v>326</v>
      </c>
      <c r="D342" s="2"/>
      <c r="E342" s="2" t="s">
        <v>114</v>
      </c>
      <c r="F342" s="2" t="s">
        <v>659</v>
      </c>
      <c r="G342" s="2" t="s">
        <v>740</v>
      </c>
      <c r="H342" s="2" t="str">
        <f t="shared" si="6"/>
        <v>Autre équipement &amp; accessoire (Outdoor / Randonnée) dont le poids est : 13 kg ≤ X &lt; 15 kg et dont le matériau est : Autre</v>
      </c>
      <c r="I342" s="2" t="s">
        <v>745</v>
      </c>
    </row>
    <row r="343" spans="1:9" x14ac:dyDescent="0.35">
      <c r="A343" s="2" t="s">
        <v>1102</v>
      </c>
      <c r="B343" s="2" t="s">
        <v>6227</v>
      </c>
      <c r="C343" s="2" t="s">
        <v>326</v>
      </c>
      <c r="D343" s="2"/>
      <c r="E343" s="2" t="s">
        <v>102</v>
      </c>
      <c r="F343" s="2" t="s">
        <v>99</v>
      </c>
      <c r="G343" s="2" t="s">
        <v>740</v>
      </c>
      <c r="H343" s="2" t="str">
        <f t="shared" si="6"/>
        <v>Autre équipement &amp; accessoire (Outdoor / Randonnée) dont le poids est : X ≥ 15 kg et dont le matériau est : Métal &gt; 80%</v>
      </c>
      <c r="I343" s="2" t="s">
        <v>747</v>
      </c>
    </row>
    <row r="344" spans="1:9" x14ac:dyDescent="0.35">
      <c r="A344" s="2" t="s">
        <v>1103</v>
      </c>
      <c r="B344" s="2" t="s">
        <v>6228</v>
      </c>
      <c r="C344" s="2" t="s">
        <v>326</v>
      </c>
      <c r="D344" s="2"/>
      <c r="E344" s="2" t="s">
        <v>102</v>
      </c>
      <c r="F344" s="2" t="s">
        <v>659</v>
      </c>
      <c r="G344" s="2" t="s">
        <v>740</v>
      </c>
      <c r="H344" s="2" t="str">
        <f t="shared" si="6"/>
        <v>Autre équipement &amp; accessoire (Outdoor / Randonnée) dont le poids est : X ≥ 15 kg et dont le matériau est : Autre</v>
      </c>
      <c r="I344" s="2" t="s">
        <v>747</v>
      </c>
    </row>
    <row r="345" spans="1:9" x14ac:dyDescent="0.35">
      <c r="A345" s="2" t="s">
        <v>1104</v>
      </c>
      <c r="B345" s="2" t="s">
        <v>6229</v>
      </c>
      <c r="C345" s="2" t="s">
        <v>491</v>
      </c>
      <c r="D345" s="2"/>
      <c r="E345" s="2" t="s">
        <v>608</v>
      </c>
      <c r="F345" s="2" t="s">
        <v>608</v>
      </c>
      <c r="G345" s="2"/>
      <c r="H345" s="2" t="str">
        <f t="shared" si="6"/>
        <v>Paire de chaussures d'athlétisme à pointes, …</v>
      </c>
      <c r="I345" s="2"/>
    </row>
    <row r="346" spans="1:9" x14ac:dyDescent="0.35">
      <c r="A346" s="2" t="s">
        <v>1105</v>
      </c>
      <c r="B346" s="2" t="s">
        <v>6230</v>
      </c>
      <c r="C346" s="2" t="s">
        <v>348</v>
      </c>
      <c r="D346" s="2"/>
      <c r="E346" s="2" t="s">
        <v>252</v>
      </c>
      <c r="F346" s="2" t="s">
        <v>608</v>
      </c>
      <c r="G346" s="2" t="s">
        <v>740</v>
      </c>
      <c r="H346" s="2" t="str">
        <f t="shared" si="6"/>
        <v>Sac et housse de transport pour athlétisme (y.c. pour javelots, marteaux) dont le poids est : X &lt; 5 g</v>
      </c>
      <c r="I346" s="2" t="s">
        <v>744</v>
      </c>
    </row>
    <row r="347" spans="1:9" x14ac:dyDescent="0.35">
      <c r="A347" s="2" t="s">
        <v>1106</v>
      </c>
      <c r="B347" s="2" t="s">
        <v>6231</v>
      </c>
      <c r="C347" s="2" t="s">
        <v>348</v>
      </c>
      <c r="D347" s="2"/>
      <c r="E347" s="2" t="s">
        <v>253</v>
      </c>
      <c r="F347" s="2" t="s">
        <v>608</v>
      </c>
      <c r="G347" s="2" t="s">
        <v>740</v>
      </c>
      <c r="H347" s="2" t="str">
        <f t="shared" si="6"/>
        <v>Sac et housse de transport pour athlétisme (y.c. pour javelots, marteaux) dont le poids est : 5 g ≤ X &lt; 10 g</v>
      </c>
      <c r="I347" s="2" t="s">
        <v>745</v>
      </c>
    </row>
    <row r="348" spans="1:9" x14ac:dyDescent="0.35">
      <c r="A348" s="2" t="s">
        <v>1107</v>
      </c>
      <c r="B348" s="2" t="s">
        <v>6232</v>
      </c>
      <c r="C348" s="2" t="s">
        <v>348</v>
      </c>
      <c r="D348" s="2"/>
      <c r="E348" s="2" t="s">
        <v>254</v>
      </c>
      <c r="F348" s="2" t="s">
        <v>608</v>
      </c>
      <c r="G348" s="2" t="s">
        <v>740</v>
      </c>
      <c r="H348" s="2" t="str">
        <f t="shared" si="6"/>
        <v>Sac et housse de transport pour athlétisme (y.c. pour javelots, marteaux) dont le poids est : 10 g ≤ X &lt; 20 g</v>
      </c>
      <c r="I348" s="2" t="s">
        <v>745</v>
      </c>
    </row>
    <row r="349" spans="1:9" x14ac:dyDescent="0.35">
      <c r="A349" s="2" t="s">
        <v>1108</v>
      </c>
      <c r="B349" s="2" t="s">
        <v>6233</v>
      </c>
      <c r="C349" s="2" t="s">
        <v>348</v>
      </c>
      <c r="D349" s="2"/>
      <c r="E349" s="2" t="s">
        <v>255</v>
      </c>
      <c r="F349" s="2" t="s">
        <v>608</v>
      </c>
      <c r="G349" s="2" t="s">
        <v>740</v>
      </c>
      <c r="H349" s="2" t="str">
        <f t="shared" si="6"/>
        <v>Sac et housse de transport pour athlétisme (y.c. pour javelots, marteaux) dont le poids est : 20 g ≤ X &lt; 50 g</v>
      </c>
      <c r="I349" s="2" t="s">
        <v>745</v>
      </c>
    </row>
    <row r="350" spans="1:9" x14ac:dyDescent="0.35">
      <c r="A350" s="2" t="s">
        <v>1109</v>
      </c>
      <c r="B350" s="2" t="s">
        <v>6234</v>
      </c>
      <c r="C350" s="2" t="s">
        <v>348</v>
      </c>
      <c r="D350" s="2"/>
      <c r="E350" s="2" t="s">
        <v>241</v>
      </c>
      <c r="F350" s="2" t="s">
        <v>608</v>
      </c>
      <c r="G350" s="2" t="s">
        <v>740</v>
      </c>
      <c r="H350" s="2" t="str">
        <f t="shared" si="6"/>
        <v>Sac et housse de transport pour athlétisme (y.c. pour javelots, marteaux) dont le poids est : 50 g ≤ X &lt; 100 g</v>
      </c>
      <c r="I350" s="2" t="s">
        <v>745</v>
      </c>
    </row>
    <row r="351" spans="1:9" x14ac:dyDescent="0.35">
      <c r="A351" s="2" t="s">
        <v>1110</v>
      </c>
      <c r="B351" s="2" t="s">
        <v>6235</v>
      </c>
      <c r="C351" s="2" t="s">
        <v>348</v>
      </c>
      <c r="D351" s="2"/>
      <c r="E351" s="2" t="s">
        <v>103</v>
      </c>
      <c r="F351" s="2" t="s">
        <v>608</v>
      </c>
      <c r="G351" s="2" t="s">
        <v>740</v>
      </c>
      <c r="H351" s="2" t="str">
        <f t="shared" si="6"/>
        <v>Sac et housse de transport pour athlétisme (y.c. pour javelots, marteaux) dont le poids est : 0,1 kg ≤ X &lt; 0,2 kg</v>
      </c>
      <c r="I351" s="2" t="s">
        <v>745</v>
      </c>
    </row>
    <row r="352" spans="1:9" x14ac:dyDescent="0.35">
      <c r="A352" s="2" t="s">
        <v>1111</v>
      </c>
      <c r="B352" s="2" t="s">
        <v>6236</v>
      </c>
      <c r="C352" s="2" t="s">
        <v>348</v>
      </c>
      <c r="D352" s="2"/>
      <c r="E352" s="2" t="s">
        <v>98</v>
      </c>
      <c r="F352" s="2" t="s">
        <v>608</v>
      </c>
      <c r="G352" s="2" t="s">
        <v>740</v>
      </c>
      <c r="H352" s="2" t="str">
        <f t="shared" si="6"/>
        <v>Sac et housse de transport pour athlétisme (y.c. pour javelots, marteaux) dont le poids est : 0,2 kg ≤ X &lt; 0,5 kg</v>
      </c>
      <c r="I352" s="2" t="s">
        <v>745</v>
      </c>
    </row>
    <row r="353" spans="1:9" x14ac:dyDescent="0.35">
      <c r="A353" s="2" t="s">
        <v>1112</v>
      </c>
      <c r="B353" s="2" t="s">
        <v>6237</v>
      </c>
      <c r="C353" s="2" t="s">
        <v>348</v>
      </c>
      <c r="D353" s="2"/>
      <c r="E353" s="2" t="s">
        <v>104</v>
      </c>
      <c r="F353" s="2" t="s">
        <v>608</v>
      </c>
      <c r="G353" s="2" t="s">
        <v>740</v>
      </c>
      <c r="H353" s="2" t="str">
        <f t="shared" si="6"/>
        <v>Sac et housse de transport pour athlétisme (y.c. pour javelots, marteaux) dont le poids est : 0,5 kg ≤ X &lt; 1 kg</v>
      </c>
      <c r="I353" s="2" t="s">
        <v>745</v>
      </c>
    </row>
    <row r="354" spans="1:9" x14ac:dyDescent="0.35">
      <c r="A354" s="2" t="s">
        <v>1113</v>
      </c>
      <c r="B354" s="2" t="s">
        <v>6238</v>
      </c>
      <c r="C354" s="2" t="s">
        <v>348</v>
      </c>
      <c r="D354" s="2"/>
      <c r="E354" s="2" t="s">
        <v>105</v>
      </c>
      <c r="F354" s="2" t="s">
        <v>608</v>
      </c>
      <c r="G354" s="2" t="s">
        <v>740</v>
      </c>
      <c r="H354" s="2" t="str">
        <f t="shared" si="6"/>
        <v>Sac et housse de transport pour athlétisme (y.c. pour javelots, marteaux) dont le poids est : 1 kg ≤ X &lt; 2 kg</v>
      </c>
      <c r="I354" s="2" t="s">
        <v>745</v>
      </c>
    </row>
    <row r="355" spans="1:9" x14ac:dyDescent="0.35">
      <c r="A355" s="2" t="s">
        <v>1114</v>
      </c>
      <c r="B355" s="2" t="s">
        <v>6239</v>
      </c>
      <c r="C355" s="2" t="s">
        <v>348</v>
      </c>
      <c r="D355" s="2"/>
      <c r="E355" s="2" t="s">
        <v>107</v>
      </c>
      <c r="F355" s="2" t="s">
        <v>608</v>
      </c>
      <c r="G355" s="2" t="s">
        <v>740</v>
      </c>
      <c r="H355" s="2" t="str">
        <f t="shared" si="6"/>
        <v>Sac et housse de transport pour athlétisme (y.c. pour javelots, marteaux) dont le poids est : 2 kg ≤ X &lt; 3 kg</v>
      </c>
      <c r="I355" s="2" t="s">
        <v>745</v>
      </c>
    </row>
    <row r="356" spans="1:9" x14ac:dyDescent="0.35">
      <c r="A356" s="2" t="s">
        <v>1115</v>
      </c>
      <c r="B356" s="2" t="s">
        <v>6240</v>
      </c>
      <c r="C356" s="2" t="s">
        <v>348</v>
      </c>
      <c r="D356" s="2"/>
      <c r="E356" s="2" t="s">
        <v>109</v>
      </c>
      <c r="F356" s="2" t="s">
        <v>608</v>
      </c>
      <c r="G356" s="2" t="s">
        <v>740</v>
      </c>
      <c r="H356" s="2" t="str">
        <f t="shared" si="6"/>
        <v>Sac et housse de transport pour athlétisme (y.c. pour javelots, marteaux) dont le poids est : 3 kg ≤ X &lt; 5 kg</v>
      </c>
      <c r="I356" s="2" t="s">
        <v>745</v>
      </c>
    </row>
    <row r="357" spans="1:9" x14ac:dyDescent="0.35">
      <c r="A357" s="2" t="s">
        <v>1116</v>
      </c>
      <c r="B357" s="2" t="s">
        <v>6241</v>
      </c>
      <c r="C357" s="2" t="s">
        <v>348</v>
      </c>
      <c r="D357" s="2"/>
      <c r="E357" s="2" t="s">
        <v>110</v>
      </c>
      <c r="F357" s="2" t="s">
        <v>608</v>
      </c>
      <c r="G357" s="2" t="s">
        <v>740</v>
      </c>
      <c r="H357" s="2" t="str">
        <f t="shared" si="6"/>
        <v>Sac et housse de transport pour athlétisme (y.c. pour javelots, marteaux) dont le poids est : 5 kg ≤ X &lt; 7 kg</v>
      </c>
      <c r="I357" s="2" t="s">
        <v>745</v>
      </c>
    </row>
    <row r="358" spans="1:9" x14ac:dyDescent="0.35">
      <c r="A358" s="2" t="s">
        <v>1117</v>
      </c>
      <c r="B358" s="2" t="s">
        <v>6242</v>
      </c>
      <c r="C358" s="2" t="s">
        <v>348</v>
      </c>
      <c r="D358" s="2"/>
      <c r="E358" s="2" t="s">
        <v>111</v>
      </c>
      <c r="F358" s="2" t="s">
        <v>608</v>
      </c>
      <c r="G358" s="2" t="s">
        <v>740</v>
      </c>
      <c r="H358" s="2" t="str">
        <f t="shared" si="6"/>
        <v>Sac et housse de transport pour athlétisme (y.c. pour javelots, marteaux) dont le poids est : 7 kg ≤ X &lt; 9 kg</v>
      </c>
      <c r="I358" s="2" t="s">
        <v>745</v>
      </c>
    </row>
    <row r="359" spans="1:9" x14ac:dyDescent="0.35">
      <c r="A359" s="2" t="s">
        <v>1118</v>
      </c>
      <c r="B359" s="2" t="s">
        <v>6243</v>
      </c>
      <c r="C359" s="2" t="s">
        <v>348</v>
      </c>
      <c r="D359" s="2"/>
      <c r="E359" s="2" t="s">
        <v>112</v>
      </c>
      <c r="F359" s="2" t="s">
        <v>608</v>
      </c>
      <c r="G359" s="2" t="s">
        <v>740</v>
      </c>
      <c r="H359" s="2" t="str">
        <f t="shared" si="6"/>
        <v>Sac et housse de transport pour athlétisme (y.c. pour javelots, marteaux) dont le poids est : 9 kg ≤ X &lt; 11 kg</v>
      </c>
      <c r="I359" s="2" t="s">
        <v>745</v>
      </c>
    </row>
    <row r="360" spans="1:9" x14ac:dyDescent="0.35">
      <c r="A360" s="2" t="s">
        <v>1119</v>
      </c>
      <c r="B360" s="2" t="s">
        <v>6244</v>
      </c>
      <c r="C360" s="2" t="s">
        <v>348</v>
      </c>
      <c r="D360" s="2"/>
      <c r="E360" s="2" t="s">
        <v>113</v>
      </c>
      <c r="F360" s="2" t="s">
        <v>608</v>
      </c>
      <c r="G360" s="2" t="s">
        <v>740</v>
      </c>
      <c r="H360" s="2" t="str">
        <f t="shared" si="6"/>
        <v>Sac et housse de transport pour athlétisme (y.c. pour javelots, marteaux) dont le poids est : 11 kg ≤ X &lt; 13 kg</v>
      </c>
      <c r="I360" s="2" t="s">
        <v>745</v>
      </c>
    </row>
    <row r="361" spans="1:9" x14ac:dyDescent="0.35">
      <c r="A361" s="2" t="s">
        <v>1120</v>
      </c>
      <c r="B361" s="2" t="s">
        <v>6245</v>
      </c>
      <c r="C361" s="2" t="s">
        <v>348</v>
      </c>
      <c r="D361" s="2"/>
      <c r="E361" s="2" t="s">
        <v>114</v>
      </c>
      <c r="F361" s="2" t="s">
        <v>608</v>
      </c>
      <c r="G361" s="2" t="s">
        <v>740</v>
      </c>
      <c r="H361" s="2" t="str">
        <f t="shared" si="6"/>
        <v>Sac et housse de transport pour athlétisme (y.c. pour javelots, marteaux) dont le poids est : 13 kg ≤ X &lt; 15 kg</v>
      </c>
      <c r="I361" s="2" t="s">
        <v>745</v>
      </c>
    </row>
    <row r="362" spans="1:9" x14ac:dyDescent="0.35">
      <c r="A362" s="2" t="s">
        <v>1121</v>
      </c>
      <c r="B362" s="2" t="s">
        <v>6246</v>
      </c>
      <c r="C362" s="2" t="s">
        <v>348</v>
      </c>
      <c r="D362" s="2"/>
      <c r="E362" s="2" t="s">
        <v>102</v>
      </c>
      <c r="F362" s="2" t="s">
        <v>608</v>
      </c>
      <c r="G362" s="2" t="s">
        <v>740</v>
      </c>
      <c r="H362" s="2" t="str">
        <f t="shared" si="6"/>
        <v>Sac et housse de transport pour athlétisme (y.c. pour javelots, marteaux) dont le poids est : X ≥ 15 kg</v>
      </c>
      <c r="I362" s="2" t="s">
        <v>747</v>
      </c>
    </row>
    <row r="363" spans="1:9" x14ac:dyDescent="0.35">
      <c r="A363" s="2" t="s">
        <v>1122</v>
      </c>
      <c r="B363" s="2" t="s">
        <v>6247</v>
      </c>
      <c r="C363" s="2" t="s">
        <v>318</v>
      </c>
      <c r="D363" s="2"/>
      <c r="E363" s="2" t="s">
        <v>252</v>
      </c>
      <c r="F363" s="2" t="s">
        <v>608</v>
      </c>
      <c r="G363" s="2" t="s">
        <v>740</v>
      </c>
      <c r="H363" s="2" t="str">
        <f t="shared" si="6"/>
        <v>Autre protection / EPI : gant d'athlétisme, … dont le poids est : X &lt; 5 g</v>
      </c>
      <c r="I363" s="2" t="s">
        <v>744</v>
      </c>
    </row>
    <row r="364" spans="1:9" x14ac:dyDescent="0.35">
      <c r="A364" s="2" t="s">
        <v>1123</v>
      </c>
      <c r="B364" s="2" t="s">
        <v>6248</v>
      </c>
      <c r="C364" s="2" t="s">
        <v>318</v>
      </c>
      <c r="D364" s="2"/>
      <c r="E364" s="2" t="s">
        <v>253</v>
      </c>
      <c r="F364" s="2" t="s">
        <v>608</v>
      </c>
      <c r="G364" s="2" t="s">
        <v>740</v>
      </c>
      <c r="H364" s="2" t="str">
        <f t="shared" si="6"/>
        <v>Autre protection / EPI : gant d'athlétisme, … dont le poids est : 5 g ≤ X &lt; 10 g</v>
      </c>
      <c r="I364" s="2" t="s">
        <v>745</v>
      </c>
    </row>
    <row r="365" spans="1:9" x14ac:dyDescent="0.35">
      <c r="A365" s="2" t="s">
        <v>1124</v>
      </c>
      <c r="B365" s="2" t="s">
        <v>6249</v>
      </c>
      <c r="C365" s="2" t="s">
        <v>318</v>
      </c>
      <c r="D365" s="2"/>
      <c r="E365" s="2" t="s">
        <v>254</v>
      </c>
      <c r="F365" s="2" t="s">
        <v>608</v>
      </c>
      <c r="G365" s="2" t="s">
        <v>740</v>
      </c>
      <c r="H365" s="2" t="str">
        <f t="shared" si="6"/>
        <v>Autre protection / EPI : gant d'athlétisme, … dont le poids est : 10 g ≤ X &lt; 20 g</v>
      </c>
      <c r="I365" s="2" t="s">
        <v>745</v>
      </c>
    </row>
    <row r="366" spans="1:9" x14ac:dyDescent="0.35">
      <c r="A366" s="2" t="s">
        <v>1125</v>
      </c>
      <c r="B366" s="2" t="s">
        <v>6250</v>
      </c>
      <c r="C366" s="2" t="s">
        <v>318</v>
      </c>
      <c r="D366" s="2"/>
      <c r="E366" s="2" t="s">
        <v>255</v>
      </c>
      <c r="F366" s="2" t="s">
        <v>608</v>
      </c>
      <c r="G366" s="2" t="s">
        <v>740</v>
      </c>
      <c r="H366" s="2" t="str">
        <f t="shared" si="6"/>
        <v>Autre protection / EPI : gant d'athlétisme, … dont le poids est : 20 g ≤ X &lt; 50 g</v>
      </c>
      <c r="I366" s="2" t="s">
        <v>745</v>
      </c>
    </row>
    <row r="367" spans="1:9" x14ac:dyDescent="0.35">
      <c r="A367" s="2" t="s">
        <v>1126</v>
      </c>
      <c r="B367" s="2" t="s">
        <v>6251</v>
      </c>
      <c r="C367" s="2" t="s">
        <v>318</v>
      </c>
      <c r="D367" s="2"/>
      <c r="E367" s="2" t="s">
        <v>241</v>
      </c>
      <c r="F367" s="2" t="s">
        <v>608</v>
      </c>
      <c r="G367" s="2" t="s">
        <v>740</v>
      </c>
      <c r="H367" s="2" t="str">
        <f t="shared" si="6"/>
        <v>Autre protection / EPI : gant d'athlétisme, … dont le poids est : 50 g ≤ X &lt; 100 g</v>
      </c>
      <c r="I367" s="2" t="s">
        <v>745</v>
      </c>
    </row>
    <row r="368" spans="1:9" x14ac:dyDescent="0.35">
      <c r="A368" s="2" t="s">
        <v>1127</v>
      </c>
      <c r="B368" s="2" t="s">
        <v>6252</v>
      </c>
      <c r="C368" s="2" t="s">
        <v>318</v>
      </c>
      <c r="D368" s="2"/>
      <c r="E368" s="2" t="s">
        <v>103</v>
      </c>
      <c r="F368" s="2" t="s">
        <v>608</v>
      </c>
      <c r="G368" s="2" t="s">
        <v>740</v>
      </c>
      <c r="H368" s="2" t="str">
        <f t="shared" si="6"/>
        <v>Autre protection / EPI : gant d'athlétisme, … dont le poids est : 0,1 kg ≤ X &lt; 0,2 kg</v>
      </c>
      <c r="I368" s="2" t="s">
        <v>745</v>
      </c>
    </row>
    <row r="369" spans="1:9" x14ac:dyDescent="0.35">
      <c r="A369" s="2" t="s">
        <v>1128</v>
      </c>
      <c r="B369" s="2" t="s">
        <v>6253</v>
      </c>
      <c r="C369" s="2" t="s">
        <v>318</v>
      </c>
      <c r="D369" s="2"/>
      <c r="E369" s="2" t="s">
        <v>98</v>
      </c>
      <c r="F369" s="2" t="s">
        <v>608</v>
      </c>
      <c r="G369" s="2" t="s">
        <v>740</v>
      </c>
      <c r="H369" s="2" t="str">
        <f t="shared" si="6"/>
        <v>Autre protection / EPI : gant d'athlétisme, … dont le poids est : 0,2 kg ≤ X &lt; 0,5 kg</v>
      </c>
      <c r="I369" s="2" t="s">
        <v>745</v>
      </c>
    </row>
    <row r="370" spans="1:9" x14ac:dyDescent="0.35">
      <c r="A370" s="2" t="s">
        <v>1129</v>
      </c>
      <c r="B370" s="2" t="s">
        <v>6254</v>
      </c>
      <c r="C370" s="2" t="s">
        <v>318</v>
      </c>
      <c r="D370" s="2"/>
      <c r="E370" s="2" t="s">
        <v>104</v>
      </c>
      <c r="F370" s="2" t="s">
        <v>608</v>
      </c>
      <c r="G370" s="2" t="s">
        <v>740</v>
      </c>
      <c r="H370" s="2" t="str">
        <f t="shared" si="6"/>
        <v>Autre protection / EPI : gant d'athlétisme, … dont le poids est : 0,5 kg ≤ X &lt; 1 kg</v>
      </c>
      <c r="I370" s="2" t="s">
        <v>745</v>
      </c>
    </row>
    <row r="371" spans="1:9" x14ac:dyDescent="0.35">
      <c r="A371" s="2" t="s">
        <v>1130</v>
      </c>
      <c r="B371" s="2" t="s">
        <v>6255</v>
      </c>
      <c r="C371" s="2" t="s">
        <v>318</v>
      </c>
      <c r="D371" s="2"/>
      <c r="E371" s="2" t="s">
        <v>105</v>
      </c>
      <c r="F371" s="2" t="s">
        <v>608</v>
      </c>
      <c r="G371" s="2" t="s">
        <v>740</v>
      </c>
      <c r="H371" s="2" t="str">
        <f t="shared" si="6"/>
        <v>Autre protection / EPI : gant d'athlétisme, … dont le poids est : 1 kg ≤ X &lt; 2 kg</v>
      </c>
      <c r="I371" s="2" t="s">
        <v>745</v>
      </c>
    </row>
    <row r="372" spans="1:9" x14ac:dyDescent="0.35">
      <c r="A372" s="2" t="s">
        <v>1131</v>
      </c>
      <c r="B372" s="2" t="s">
        <v>6256</v>
      </c>
      <c r="C372" s="2" t="s">
        <v>318</v>
      </c>
      <c r="D372" s="2"/>
      <c r="E372" s="2" t="s">
        <v>107</v>
      </c>
      <c r="F372" s="2" t="s">
        <v>608</v>
      </c>
      <c r="G372" s="2" t="s">
        <v>740</v>
      </c>
      <c r="H372" s="2" t="str">
        <f t="shared" si="6"/>
        <v>Autre protection / EPI : gant d'athlétisme, … dont le poids est : 2 kg ≤ X &lt; 3 kg</v>
      </c>
      <c r="I372" s="2" t="s">
        <v>745</v>
      </c>
    </row>
    <row r="373" spans="1:9" x14ac:dyDescent="0.35">
      <c r="A373" s="2" t="s">
        <v>1132</v>
      </c>
      <c r="B373" s="2" t="s">
        <v>6257</v>
      </c>
      <c r="C373" s="2" t="s">
        <v>318</v>
      </c>
      <c r="D373" s="2"/>
      <c r="E373" s="2" t="s">
        <v>109</v>
      </c>
      <c r="F373" s="2" t="s">
        <v>608</v>
      </c>
      <c r="G373" s="2" t="s">
        <v>740</v>
      </c>
      <c r="H373" s="2" t="str">
        <f t="shared" si="6"/>
        <v>Autre protection / EPI : gant d'athlétisme, … dont le poids est : 3 kg ≤ X &lt; 5 kg</v>
      </c>
      <c r="I373" s="2" t="s">
        <v>745</v>
      </c>
    </row>
    <row r="374" spans="1:9" x14ac:dyDescent="0.35">
      <c r="A374" s="2" t="s">
        <v>1133</v>
      </c>
      <c r="B374" s="2" t="s">
        <v>6258</v>
      </c>
      <c r="C374" s="2" t="s">
        <v>318</v>
      </c>
      <c r="D374" s="2"/>
      <c r="E374" s="2" t="s">
        <v>110</v>
      </c>
      <c r="F374" s="2" t="s">
        <v>608</v>
      </c>
      <c r="G374" s="2" t="s">
        <v>740</v>
      </c>
      <c r="H374" s="2" t="str">
        <f t="shared" si="6"/>
        <v>Autre protection / EPI : gant d'athlétisme, … dont le poids est : 5 kg ≤ X &lt; 7 kg</v>
      </c>
      <c r="I374" s="2" t="s">
        <v>745</v>
      </c>
    </row>
    <row r="375" spans="1:9" x14ac:dyDescent="0.35">
      <c r="A375" s="2" t="s">
        <v>1134</v>
      </c>
      <c r="B375" s="2" t="s">
        <v>6259</v>
      </c>
      <c r="C375" s="2" t="s">
        <v>318</v>
      </c>
      <c r="D375" s="2"/>
      <c r="E375" s="2" t="s">
        <v>111</v>
      </c>
      <c r="F375" s="2" t="s">
        <v>608</v>
      </c>
      <c r="G375" s="2" t="s">
        <v>740</v>
      </c>
      <c r="H375" s="2" t="str">
        <f t="shared" si="6"/>
        <v>Autre protection / EPI : gant d'athlétisme, … dont le poids est : 7 kg ≤ X &lt; 9 kg</v>
      </c>
      <c r="I375" s="2" t="s">
        <v>745</v>
      </c>
    </row>
    <row r="376" spans="1:9" x14ac:dyDescent="0.35">
      <c r="A376" s="2" t="s">
        <v>1135</v>
      </c>
      <c r="B376" s="2" t="s">
        <v>6260</v>
      </c>
      <c r="C376" s="2" t="s">
        <v>318</v>
      </c>
      <c r="D376" s="2"/>
      <c r="E376" s="2" t="s">
        <v>112</v>
      </c>
      <c r="F376" s="2" t="s">
        <v>608</v>
      </c>
      <c r="G376" s="2" t="s">
        <v>740</v>
      </c>
      <c r="H376" s="2" t="str">
        <f t="shared" si="6"/>
        <v>Autre protection / EPI : gant d'athlétisme, … dont le poids est : 9 kg ≤ X &lt; 11 kg</v>
      </c>
      <c r="I376" s="2" t="s">
        <v>745</v>
      </c>
    </row>
    <row r="377" spans="1:9" x14ac:dyDescent="0.35">
      <c r="A377" s="2" t="s">
        <v>1136</v>
      </c>
      <c r="B377" s="2" t="s">
        <v>6261</v>
      </c>
      <c r="C377" s="2" t="s">
        <v>318</v>
      </c>
      <c r="D377" s="2"/>
      <c r="E377" s="2" t="s">
        <v>113</v>
      </c>
      <c r="F377" s="2" t="s">
        <v>608</v>
      </c>
      <c r="G377" s="2" t="s">
        <v>740</v>
      </c>
      <c r="H377" s="2" t="str">
        <f t="shared" si="6"/>
        <v>Autre protection / EPI : gant d'athlétisme, … dont le poids est : 11 kg ≤ X &lt; 13 kg</v>
      </c>
      <c r="I377" s="2" t="s">
        <v>745</v>
      </c>
    </row>
    <row r="378" spans="1:9" x14ac:dyDescent="0.35">
      <c r="A378" s="2" t="s">
        <v>1137</v>
      </c>
      <c r="B378" s="2" t="s">
        <v>6262</v>
      </c>
      <c r="C378" s="2" t="s">
        <v>318</v>
      </c>
      <c r="D378" s="2"/>
      <c r="E378" s="2" t="s">
        <v>114</v>
      </c>
      <c r="F378" s="2" t="s">
        <v>608</v>
      </c>
      <c r="G378" s="2" t="s">
        <v>740</v>
      </c>
      <c r="H378" s="2" t="str">
        <f t="shared" si="6"/>
        <v>Autre protection / EPI : gant d'athlétisme, … dont le poids est : 13 kg ≤ X &lt; 15 kg</v>
      </c>
      <c r="I378" s="2" t="s">
        <v>745</v>
      </c>
    </row>
    <row r="379" spans="1:9" x14ac:dyDescent="0.35">
      <c r="A379" s="2" t="s">
        <v>1138</v>
      </c>
      <c r="B379" s="2" t="s">
        <v>6263</v>
      </c>
      <c r="C379" s="2" t="s">
        <v>318</v>
      </c>
      <c r="D379" s="2"/>
      <c r="E379" s="2" t="s">
        <v>102</v>
      </c>
      <c r="F379" s="2" t="s">
        <v>608</v>
      </c>
      <c r="G379" s="2" t="s">
        <v>740</v>
      </c>
      <c r="H379" s="2" t="str">
        <f t="shared" si="6"/>
        <v>Autre protection / EPI : gant d'athlétisme, … dont le poids est : X ≥ 15 kg</v>
      </c>
      <c r="I379" s="2" t="s">
        <v>747</v>
      </c>
    </row>
    <row r="380" spans="1:9" x14ac:dyDescent="0.35">
      <c r="A380" s="2" t="s">
        <v>1139</v>
      </c>
      <c r="B380" s="2" t="s">
        <v>6264</v>
      </c>
      <c r="C380" s="2" t="s">
        <v>167</v>
      </c>
      <c r="D380" s="2"/>
      <c r="E380" s="2" t="s">
        <v>189</v>
      </c>
      <c r="F380" s="2" t="s">
        <v>99</v>
      </c>
      <c r="G380" s="2" t="s">
        <v>740</v>
      </c>
      <c r="H380" s="2" t="str">
        <f t="shared" si="6"/>
        <v>Haie et starting block dont le poids est : X &lt; 0,5 kg et dont le matériau est : Métal &gt; 80%</v>
      </c>
      <c r="I380" s="2" t="s">
        <v>744</v>
      </c>
    </row>
    <row r="381" spans="1:9" x14ac:dyDescent="0.35">
      <c r="A381" s="2" t="s">
        <v>1140</v>
      </c>
      <c r="B381" s="2" t="s">
        <v>6265</v>
      </c>
      <c r="C381" s="2" t="s">
        <v>167</v>
      </c>
      <c r="D381" s="2"/>
      <c r="E381" s="2" t="s">
        <v>189</v>
      </c>
      <c r="F381" s="2" t="s">
        <v>659</v>
      </c>
      <c r="G381" s="2" t="s">
        <v>740</v>
      </c>
      <c r="H381" s="2" t="str">
        <f t="shared" si="6"/>
        <v>Haie et starting block dont le poids est : X &lt; 0,5 kg et dont le matériau est : Autre</v>
      </c>
      <c r="I381" s="2" t="s">
        <v>744</v>
      </c>
    </row>
    <row r="382" spans="1:9" x14ac:dyDescent="0.35">
      <c r="A382" s="2" t="s">
        <v>1141</v>
      </c>
      <c r="B382" s="2" t="s">
        <v>6266</v>
      </c>
      <c r="C382" s="2" t="s">
        <v>167</v>
      </c>
      <c r="D382" s="2"/>
      <c r="E382" s="2" t="s">
        <v>104</v>
      </c>
      <c r="F382" s="2" t="s">
        <v>99</v>
      </c>
      <c r="G382" s="2" t="s">
        <v>740</v>
      </c>
      <c r="H382" s="2" t="str">
        <f t="shared" si="6"/>
        <v>Haie et starting block dont le poids est : 0,5 kg ≤ X &lt; 1 kg et dont le matériau est : Métal &gt; 80%</v>
      </c>
      <c r="I382" s="2" t="s">
        <v>745</v>
      </c>
    </row>
    <row r="383" spans="1:9" x14ac:dyDescent="0.35">
      <c r="A383" s="2" t="s">
        <v>1142</v>
      </c>
      <c r="B383" s="2" t="s">
        <v>6267</v>
      </c>
      <c r="C383" s="2" t="s">
        <v>167</v>
      </c>
      <c r="D383" s="2"/>
      <c r="E383" s="2" t="s">
        <v>104</v>
      </c>
      <c r="F383" s="2" t="s">
        <v>659</v>
      </c>
      <c r="G383" s="2" t="s">
        <v>740</v>
      </c>
      <c r="H383" s="2" t="str">
        <f t="shared" si="6"/>
        <v>Haie et starting block dont le poids est : 0,5 kg ≤ X &lt; 1 kg et dont le matériau est : Autre</v>
      </c>
      <c r="I383" s="2" t="s">
        <v>745</v>
      </c>
    </row>
    <row r="384" spans="1:9" x14ac:dyDescent="0.35">
      <c r="A384" s="2" t="s">
        <v>1143</v>
      </c>
      <c r="B384" s="2" t="s">
        <v>6268</v>
      </c>
      <c r="C384" s="2" t="s">
        <v>167</v>
      </c>
      <c r="D384" s="2"/>
      <c r="E384" s="2" t="s">
        <v>105</v>
      </c>
      <c r="F384" s="2" t="s">
        <v>99</v>
      </c>
      <c r="G384" s="2" t="s">
        <v>740</v>
      </c>
      <c r="H384" s="2" t="str">
        <f t="shared" si="6"/>
        <v>Haie et starting block dont le poids est : 1 kg ≤ X &lt; 2 kg et dont le matériau est : Métal &gt; 80%</v>
      </c>
      <c r="I384" s="2" t="s">
        <v>745</v>
      </c>
    </row>
    <row r="385" spans="1:9" x14ac:dyDescent="0.35">
      <c r="A385" s="2" t="s">
        <v>1144</v>
      </c>
      <c r="B385" s="2" t="s">
        <v>6269</v>
      </c>
      <c r="C385" s="2" t="s">
        <v>167</v>
      </c>
      <c r="D385" s="2"/>
      <c r="E385" s="2" t="s">
        <v>105</v>
      </c>
      <c r="F385" s="2" t="s">
        <v>659</v>
      </c>
      <c r="G385" s="2" t="s">
        <v>740</v>
      </c>
      <c r="H385" s="2" t="str">
        <f t="shared" si="6"/>
        <v>Haie et starting block dont le poids est : 1 kg ≤ X &lt; 2 kg et dont le matériau est : Autre</v>
      </c>
      <c r="I385" s="2" t="s">
        <v>745</v>
      </c>
    </row>
    <row r="386" spans="1:9" x14ac:dyDescent="0.35">
      <c r="A386" s="2" t="s">
        <v>1145</v>
      </c>
      <c r="B386" s="2" t="s">
        <v>6270</v>
      </c>
      <c r="C386" s="2" t="s">
        <v>167</v>
      </c>
      <c r="D386" s="2"/>
      <c r="E386" s="2" t="s">
        <v>107</v>
      </c>
      <c r="F386" s="2" t="s">
        <v>99</v>
      </c>
      <c r="G386" s="2" t="s">
        <v>740</v>
      </c>
      <c r="H386" s="2" t="str">
        <f t="shared" si="6"/>
        <v>Haie et starting block dont le poids est : 2 kg ≤ X &lt; 3 kg et dont le matériau est : Métal &gt; 80%</v>
      </c>
      <c r="I386" s="2" t="s">
        <v>745</v>
      </c>
    </row>
    <row r="387" spans="1:9" x14ac:dyDescent="0.35">
      <c r="A387" s="2" t="s">
        <v>1146</v>
      </c>
      <c r="B387" s="2" t="s">
        <v>6271</v>
      </c>
      <c r="C387" s="2" t="s">
        <v>167</v>
      </c>
      <c r="D387" s="2"/>
      <c r="E387" s="2" t="s">
        <v>107</v>
      </c>
      <c r="F387" s="2" t="s">
        <v>659</v>
      </c>
      <c r="G387" s="2" t="s">
        <v>740</v>
      </c>
      <c r="H387" s="2" t="str">
        <f t="shared" si="6"/>
        <v>Haie et starting block dont le poids est : 2 kg ≤ X &lt; 3 kg et dont le matériau est : Autre</v>
      </c>
      <c r="I387" s="2" t="s">
        <v>745</v>
      </c>
    </row>
    <row r="388" spans="1:9" x14ac:dyDescent="0.35">
      <c r="A388" s="2" t="s">
        <v>1147</v>
      </c>
      <c r="B388" s="2" t="s">
        <v>6272</v>
      </c>
      <c r="C388" s="2" t="s">
        <v>167</v>
      </c>
      <c r="D388" s="2"/>
      <c r="E388" s="2" t="s">
        <v>109</v>
      </c>
      <c r="F388" s="2" t="s">
        <v>99</v>
      </c>
      <c r="G388" s="2" t="s">
        <v>740</v>
      </c>
      <c r="H388" s="2" t="str">
        <f t="shared" ref="H388:H451" si="7">C388&amp;IF(E388&lt;&gt;"-"," dont le "&amp;G388&amp;" est : "&amp;E388,"")&amp;IF(F388&lt;&gt;"-"," et dont le matériau est : "&amp;F388,"")</f>
        <v>Haie et starting block dont le poids est : 3 kg ≤ X &lt; 5 kg et dont le matériau est : Métal &gt; 80%</v>
      </c>
      <c r="I388" s="2" t="s">
        <v>745</v>
      </c>
    </row>
    <row r="389" spans="1:9" x14ac:dyDescent="0.35">
      <c r="A389" s="2" t="s">
        <v>1148</v>
      </c>
      <c r="B389" s="2" t="s">
        <v>6273</v>
      </c>
      <c r="C389" s="2" t="s">
        <v>167</v>
      </c>
      <c r="D389" s="2"/>
      <c r="E389" s="2" t="s">
        <v>109</v>
      </c>
      <c r="F389" s="2" t="s">
        <v>659</v>
      </c>
      <c r="G389" s="2" t="s">
        <v>740</v>
      </c>
      <c r="H389" s="2" t="str">
        <f t="shared" si="7"/>
        <v>Haie et starting block dont le poids est : 3 kg ≤ X &lt; 5 kg et dont le matériau est : Autre</v>
      </c>
      <c r="I389" s="2" t="s">
        <v>745</v>
      </c>
    </row>
    <row r="390" spans="1:9" x14ac:dyDescent="0.35">
      <c r="A390" s="2" t="s">
        <v>1149</v>
      </c>
      <c r="B390" s="2" t="s">
        <v>6274</v>
      </c>
      <c r="C390" s="2" t="s">
        <v>167</v>
      </c>
      <c r="D390" s="2"/>
      <c r="E390" s="2" t="s">
        <v>110</v>
      </c>
      <c r="F390" s="2" t="s">
        <v>99</v>
      </c>
      <c r="G390" s="2" t="s">
        <v>740</v>
      </c>
      <c r="H390" s="2" t="str">
        <f t="shared" si="7"/>
        <v>Haie et starting block dont le poids est : 5 kg ≤ X &lt; 7 kg et dont le matériau est : Métal &gt; 80%</v>
      </c>
      <c r="I390" s="2" t="s">
        <v>745</v>
      </c>
    </row>
    <row r="391" spans="1:9" x14ac:dyDescent="0.35">
      <c r="A391" s="2" t="s">
        <v>1150</v>
      </c>
      <c r="B391" s="2" t="s">
        <v>6275</v>
      </c>
      <c r="C391" s="2" t="s">
        <v>167</v>
      </c>
      <c r="D391" s="2"/>
      <c r="E391" s="2" t="s">
        <v>110</v>
      </c>
      <c r="F391" s="2" t="s">
        <v>659</v>
      </c>
      <c r="G391" s="2" t="s">
        <v>740</v>
      </c>
      <c r="H391" s="2" t="str">
        <f t="shared" si="7"/>
        <v>Haie et starting block dont le poids est : 5 kg ≤ X &lt; 7 kg et dont le matériau est : Autre</v>
      </c>
      <c r="I391" s="2" t="s">
        <v>745</v>
      </c>
    </row>
    <row r="392" spans="1:9" x14ac:dyDescent="0.35">
      <c r="A392" s="2" t="s">
        <v>1151</v>
      </c>
      <c r="B392" s="2" t="s">
        <v>6276</v>
      </c>
      <c r="C392" s="2" t="s">
        <v>167</v>
      </c>
      <c r="D392" s="2"/>
      <c r="E392" s="2" t="s">
        <v>111</v>
      </c>
      <c r="F392" s="2" t="s">
        <v>99</v>
      </c>
      <c r="G392" s="2" t="s">
        <v>740</v>
      </c>
      <c r="H392" s="2" t="str">
        <f t="shared" si="7"/>
        <v>Haie et starting block dont le poids est : 7 kg ≤ X &lt; 9 kg et dont le matériau est : Métal &gt; 80%</v>
      </c>
      <c r="I392" s="2" t="s">
        <v>745</v>
      </c>
    </row>
    <row r="393" spans="1:9" x14ac:dyDescent="0.35">
      <c r="A393" s="2" t="s">
        <v>1152</v>
      </c>
      <c r="B393" s="2" t="s">
        <v>6277</v>
      </c>
      <c r="C393" s="2" t="s">
        <v>167</v>
      </c>
      <c r="D393" s="2"/>
      <c r="E393" s="2" t="s">
        <v>111</v>
      </c>
      <c r="F393" s="2" t="s">
        <v>659</v>
      </c>
      <c r="G393" s="2" t="s">
        <v>740</v>
      </c>
      <c r="H393" s="2" t="str">
        <f t="shared" si="7"/>
        <v>Haie et starting block dont le poids est : 7 kg ≤ X &lt; 9 kg et dont le matériau est : Autre</v>
      </c>
      <c r="I393" s="2" t="s">
        <v>745</v>
      </c>
    </row>
    <row r="394" spans="1:9" x14ac:dyDescent="0.35">
      <c r="A394" s="2" t="s">
        <v>1153</v>
      </c>
      <c r="B394" s="2" t="s">
        <v>6278</v>
      </c>
      <c r="C394" s="2" t="s">
        <v>167</v>
      </c>
      <c r="D394" s="2"/>
      <c r="E394" s="2" t="s">
        <v>112</v>
      </c>
      <c r="F394" s="2" t="s">
        <v>99</v>
      </c>
      <c r="G394" s="2" t="s">
        <v>740</v>
      </c>
      <c r="H394" s="2" t="str">
        <f t="shared" si="7"/>
        <v>Haie et starting block dont le poids est : 9 kg ≤ X &lt; 11 kg et dont le matériau est : Métal &gt; 80%</v>
      </c>
      <c r="I394" s="2" t="s">
        <v>745</v>
      </c>
    </row>
    <row r="395" spans="1:9" x14ac:dyDescent="0.35">
      <c r="A395" s="2" t="s">
        <v>1154</v>
      </c>
      <c r="B395" s="2" t="s">
        <v>6279</v>
      </c>
      <c r="C395" s="2" t="s">
        <v>167</v>
      </c>
      <c r="D395" s="2"/>
      <c r="E395" s="2" t="s">
        <v>112</v>
      </c>
      <c r="F395" s="2" t="s">
        <v>659</v>
      </c>
      <c r="G395" s="2" t="s">
        <v>740</v>
      </c>
      <c r="H395" s="2" t="str">
        <f t="shared" si="7"/>
        <v>Haie et starting block dont le poids est : 9 kg ≤ X &lt; 11 kg et dont le matériau est : Autre</v>
      </c>
      <c r="I395" s="2" t="s">
        <v>745</v>
      </c>
    </row>
    <row r="396" spans="1:9" x14ac:dyDescent="0.35">
      <c r="A396" s="2" t="s">
        <v>1155</v>
      </c>
      <c r="B396" s="2" t="s">
        <v>6280</v>
      </c>
      <c r="C396" s="2" t="s">
        <v>167</v>
      </c>
      <c r="D396" s="2"/>
      <c r="E396" s="2" t="s">
        <v>113</v>
      </c>
      <c r="F396" s="2" t="s">
        <v>99</v>
      </c>
      <c r="G396" s="2" t="s">
        <v>740</v>
      </c>
      <c r="H396" s="2" t="str">
        <f t="shared" si="7"/>
        <v>Haie et starting block dont le poids est : 11 kg ≤ X &lt; 13 kg et dont le matériau est : Métal &gt; 80%</v>
      </c>
      <c r="I396" s="2" t="s">
        <v>745</v>
      </c>
    </row>
    <row r="397" spans="1:9" x14ac:dyDescent="0.35">
      <c r="A397" s="2" t="s">
        <v>1156</v>
      </c>
      <c r="B397" s="2" t="s">
        <v>6281</v>
      </c>
      <c r="C397" s="2" t="s">
        <v>167</v>
      </c>
      <c r="D397" s="2"/>
      <c r="E397" s="2" t="s">
        <v>113</v>
      </c>
      <c r="F397" s="2" t="s">
        <v>659</v>
      </c>
      <c r="G397" s="2" t="s">
        <v>740</v>
      </c>
      <c r="H397" s="2" t="str">
        <f t="shared" si="7"/>
        <v>Haie et starting block dont le poids est : 11 kg ≤ X &lt; 13 kg et dont le matériau est : Autre</v>
      </c>
      <c r="I397" s="2" t="s">
        <v>745</v>
      </c>
    </row>
    <row r="398" spans="1:9" x14ac:dyDescent="0.35">
      <c r="A398" s="2" t="s">
        <v>1157</v>
      </c>
      <c r="B398" s="2" t="s">
        <v>6282</v>
      </c>
      <c r="C398" s="2" t="s">
        <v>167</v>
      </c>
      <c r="D398" s="2"/>
      <c r="E398" s="2" t="s">
        <v>114</v>
      </c>
      <c r="F398" s="2" t="s">
        <v>99</v>
      </c>
      <c r="G398" s="2" t="s">
        <v>740</v>
      </c>
      <c r="H398" s="2" t="str">
        <f t="shared" si="7"/>
        <v>Haie et starting block dont le poids est : 13 kg ≤ X &lt; 15 kg et dont le matériau est : Métal &gt; 80%</v>
      </c>
      <c r="I398" s="2" t="s">
        <v>745</v>
      </c>
    </row>
    <row r="399" spans="1:9" x14ac:dyDescent="0.35">
      <c r="A399" s="2" t="s">
        <v>1158</v>
      </c>
      <c r="B399" s="2" t="s">
        <v>6283</v>
      </c>
      <c r="C399" s="2" t="s">
        <v>167</v>
      </c>
      <c r="D399" s="2"/>
      <c r="E399" s="2" t="s">
        <v>114</v>
      </c>
      <c r="F399" s="2" t="s">
        <v>659</v>
      </c>
      <c r="G399" s="2" t="s">
        <v>740</v>
      </c>
      <c r="H399" s="2" t="str">
        <f t="shared" si="7"/>
        <v>Haie et starting block dont le poids est : 13 kg ≤ X &lt; 15 kg et dont le matériau est : Autre</v>
      </c>
      <c r="I399" s="2" t="s">
        <v>745</v>
      </c>
    </row>
    <row r="400" spans="1:9" x14ac:dyDescent="0.35">
      <c r="A400" s="2" t="s">
        <v>1159</v>
      </c>
      <c r="B400" s="2" t="s">
        <v>6284</v>
      </c>
      <c r="C400" s="2" t="s">
        <v>167</v>
      </c>
      <c r="D400" s="2"/>
      <c r="E400" s="2" t="s">
        <v>102</v>
      </c>
      <c r="F400" s="2" t="s">
        <v>99</v>
      </c>
      <c r="G400" s="2" t="s">
        <v>740</v>
      </c>
      <c r="H400" s="2" t="str">
        <f t="shared" si="7"/>
        <v>Haie et starting block dont le poids est : X ≥ 15 kg et dont le matériau est : Métal &gt; 80%</v>
      </c>
      <c r="I400" s="2" t="s">
        <v>747</v>
      </c>
    </row>
    <row r="401" spans="1:9" x14ac:dyDescent="0.35">
      <c r="A401" s="2" t="s">
        <v>1160</v>
      </c>
      <c r="B401" s="2" t="s">
        <v>6285</v>
      </c>
      <c r="C401" s="2" t="s">
        <v>167</v>
      </c>
      <c r="D401" s="2"/>
      <c r="E401" s="2" t="s">
        <v>102</v>
      </c>
      <c r="F401" s="2" t="s">
        <v>659</v>
      </c>
      <c r="G401" s="2" t="s">
        <v>740</v>
      </c>
      <c r="H401" s="2" t="str">
        <f t="shared" si="7"/>
        <v>Haie et starting block dont le poids est : X ≥ 15 kg et dont le matériau est : Autre</v>
      </c>
      <c r="I401" s="2" t="s">
        <v>747</v>
      </c>
    </row>
    <row r="402" spans="1:9" x14ac:dyDescent="0.35">
      <c r="A402" s="2" t="s">
        <v>1161</v>
      </c>
      <c r="B402" s="2" t="s">
        <v>6286</v>
      </c>
      <c r="C402" s="2" t="s">
        <v>327</v>
      </c>
      <c r="D402" s="2"/>
      <c r="E402" s="2" t="s">
        <v>144</v>
      </c>
      <c r="F402" s="2" t="s">
        <v>608</v>
      </c>
      <c r="G402" s="2" t="s">
        <v>740</v>
      </c>
      <c r="H402" s="2" t="str">
        <f t="shared" si="7"/>
        <v>Tapis / matelas de réception, de gym et autre module de mousse (hors jouet) dont le poids est : X &lt; 3 kg</v>
      </c>
      <c r="I402" s="2" t="s">
        <v>744</v>
      </c>
    </row>
    <row r="403" spans="1:9" x14ac:dyDescent="0.35">
      <c r="A403" s="2" t="s">
        <v>1162</v>
      </c>
      <c r="B403" s="2" t="s">
        <v>6287</v>
      </c>
      <c r="C403" s="2" t="s">
        <v>327</v>
      </c>
      <c r="D403" s="2"/>
      <c r="E403" s="2" t="s">
        <v>109</v>
      </c>
      <c r="F403" s="2" t="s">
        <v>608</v>
      </c>
      <c r="G403" s="2" t="s">
        <v>740</v>
      </c>
      <c r="H403" s="2" t="str">
        <f t="shared" si="7"/>
        <v>Tapis / matelas de réception, de gym et autre module de mousse (hors jouet) dont le poids est : 3 kg ≤ X &lt; 5 kg</v>
      </c>
      <c r="I403" s="2" t="s">
        <v>745</v>
      </c>
    </row>
    <row r="404" spans="1:9" x14ac:dyDescent="0.35">
      <c r="A404" s="2" t="s">
        <v>1163</v>
      </c>
      <c r="B404" s="2" t="s">
        <v>6288</v>
      </c>
      <c r="C404" s="2" t="s">
        <v>327</v>
      </c>
      <c r="D404" s="2"/>
      <c r="E404" s="2" t="s">
        <v>110</v>
      </c>
      <c r="F404" s="2" t="s">
        <v>608</v>
      </c>
      <c r="G404" s="2" t="s">
        <v>740</v>
      </c>
      <c r="H404" s="2" t="str">
        <f t="shared" si="7"/>
        <v>Tapis / matelas de réception, de gym et autre module de mousse (hors jouet) dont le poids est : 5 kg ≤ X &lt; 7 kg</v>
      </c>
      <c r="I404" s="2" t="s">
        <v>745</v>
      </c>
    </row>
    <row r="405" spans="1:9" x14ac:dyDescent="0.35">
      <c r="A405" s="2" t="s">
        <v>1164</v>
      </c>
      <c r="B405" s="2" t="s">
        <v>6289</v>
      </c>
      <c r="C405" s="2" t="s">
        <v>327</v>
      </c>
      <c r="D405" s="2"/>
      <c r="E405" s="2" t="s">
        <v>111</v>
      </c>
      <c r="F405" s="2" t="s">
        <v>608</v>
      </c>
      <c r="G405" s="2" t="s">
        <v>740</v>
      </c>
      <c r="H405" s="2" t="str">
        <f t="shared" si="7"/>
        <v>Tapis / matelas de réception, de gym et autre module de mousse (hors jouet) dont le poids est : 7 kg ≤ X &lt; 9 kg</v>
      </c>
      <c r="I405" s="2" t="s">
        <v>745</v>
      </c>
    </row>
    <row r="406" spans="1:9" x14ac:dyDescent="0.35">
      <c r="A406" s="2" t="s">
        <v>1165</v>
      </c>
      <c r="B406" s="2" t="s">
        <v>6290</v>
      </c>
      <c r="C406" s="2" t="s">
        <v>327</v>
      </c>
      <c r="D406" s="2"/>
      <c r="E406" s="2" t="s">
        <v>112</v>
      </c>
      <c r="F406" s="2" t="s">
        <v>608</v>
      </c>
      <c r="G406" s="2" t="s">
        <v>740</v>
      </c>
      <c r="H406" s="2" t="str">
        <f t="shared" si="7"/>
        <v>Tapis / matelas de réception, de gym et autre module de mousse (hors jouet) dont le poids est : 9 kg ≤ X &lt; 11 kg</v>
      </c>
      <c r="I406" s="2" t="s">
        <v>745</v>
      </c>
    </row>
    <row r="407" spans="1:9" x14ac:dyDescent="0.35">
      <c r="A407" s="2" t="s">
        <v>1166</v>
      </c>
      <c r="B407" s="2" t="s">
        <v>6291</v>
      </c>
      <c r="C407" s="2" t="s">
        <v>327</v>
      </c>
      <c r="D407" s="2"/>
      <c r="E407" s="2" t="s">
        <v>113</v>
      </c>
      <c r="F407" s="2" t="s">
        <v>608</v>
      </c>
      <c r="G407" s="2" t="s">
        <v>740</v>
      </c>
      <c r="H407" s="2" t="str">
        <f t="shared" si="7"/>
        <v>Tapis / matelas de réception, de gym et autre module de mousse (hors jouet) dont le poids est : 11 kg ≤ X &lt; 13 kg</v>
      </c>
      <c r="I407" s="2" t="s">
        <v>745</v>
      </c>
    </row>
    <row r="408" spans="1:9" x14ac:dyDescent="0.35">
      <c r="A408" s="2" t="s">
        <v>1167</v>
      </c>
      <c r="B408" s="2" t="s">
        <v>6292</v>
      </c>
      <c r="C408" s="2" t="s">
        <v>327</v>
      </c>
      <c r="D408" s="2"/>
      <c r="E408" s="2" t="s">
        <v>114</v>
      </c>
      <c r="F408" s="2" t="s">
        <v>608</v>
      </c>
      <c r="G408" s="2" t="s">
        <v>740</v>
      </c>
      <c r="H408" s="2" t="str">
        <f t="shared" si="7"/>
        <v>Tapis / matelas de réception, de gym et autre module de mousse (hors jouet) dont le poids est : 13 kg ≤ X &lt; 15 kg</v>
      </c>
      <c r="I408" s="2" t="s">
        <v>745</v>
      </c>
    </row>
    <row r="409" spans="1:9" x14ac:dyDescent="0.35">
      <c r="A409" s="2" t="s">
        <v>1168</v>
      </c>
      <c r="B409" s="2" t="s">
        <v>6293</v>
      </c>
      <c r="C409" s="2" t="s">
        <v>327</v>
      </c>
      <c r="D409" s="2"/>
      <c r="E409" s="2" t="s">
        <v>102</v>
      </c>
      <c r="F409" s="2" t="s">
        <v>608</v>
      </c>
      <c r="G409" s="2" t="s">
        <v>740</v>
      </c>
      <c r="H409" s="2" t="str">
        <f t="shared" si="7"/>
        <v>Tapis / matelas de réception, de gym et autre module de mousse (hors jouet) dont le poids est : X ≥ 15 kg</v>
      </c>
      <c r="I409" s="2" t="s">
        <v>747</v>
      </c>
    </row>
    <row r="410" spans="1:9" x14ac:dyDescent="0.35">
      <c r="A410" s="2" t="s">
        <v>1169</v>
      </c>
      <c r="B410" s="2" t="s">
        <v>6294</v>
      </c>
      <c r="C410" s="2" t="s">
        <v>168</v>
      </c>
      <c r="D410" s="2"/>
      <c r="E410" s="2" t="s">
        <v>144</v>
      </c>
      <c r="F410" s="2" t="s">
        <v>99</v>
      </c>
      <c r="G410" s="2" t="s">
        <v>740</v>
      </c>
      <c r="H410" s="2" t="str">
        <f t="shared" si="7"/>
        <v>Poids de lancer dont le poids est : X &lt; 3 kg et dont le matériau est : Métal &gt; 80%</v>
      </c>
      <c r="I410" s="2" t="s">
        <v>744</v>
      </c>
    </row>
    <row r="411" spans="1:9" x14ac:dyDescent="0.35">
      <c r="A411" s="2" t="s">
        <v>1170</v>
      </c>
      <c r="B411" s="2" t="s">
        <v>6295</v>
      </c>
      <c r="C411" s="2" t="s">
        <v>168</v>
      </c>
      <c r="D411" s="2"/>
      <c r="E411" s="2" t="s">
        <v>144</v>
      </c>
      <c r="F411" s="2" t="s">
        <v>659</v>
      </c>
      <c r="G411" s="2" t="s">
        <v>740</v>
      </c>
      <c r="H411" s="2" t="str">
        <f t="shared" si="7"/>
        <v>Poids de lancer dont le poids est : X &lt; 3 kg et dont le matériau est : Autre</v>
      </c>
      <c r="I411" s="2" t="s">
        <v>744</v>
      </c>
    </row>
    <row r="412" spans="1:9" x14ac:dyDescent="0.35">
      <c r="A412" s="2" t="s">
        <v>1171</v>
      </c>
      <c r="B412" s="2" t="s">
        <v>6296</v>
      </c>
      <c r="C412" s="2" t="s">
        <v>168</v>
      </c>
      <c r="D412" s="2"/>
      <c r="E412" s="2" t="s">
        <v>109</v>
      </c>
      <c r="F412" s="2" t="s">
        <v>99</v>
      </c>
      <c r="G412" s="2" t="s">
        <v>740</v>
      </c>
      <c r="H412" s="2" t="str">
        <f t="shared" si="7"/>
        <v>Poids de lancer dont le poids est : 3 kg ≤ X &lt; 5 kg et dont le matériau est : Métal &gt; 80%</v>
      </c>
      <c r="I412" s="2" t="s">
        <v>745</v>
      </c>
    </row>
    <row r="413" spans="1:9" x14ac:dyDescent="0.35">
      <c r="A413" s="2" t="s">
        <v>1172</v>
      </c>
      <c r="B413" s="2" t="s">
        <v>6297</v>
      </c>
      <c r="C413" s="2" t="s">
        <v>168</v>
      </c>
      <c r="D413" s="2"/>
      <c r="E413" s="2" t="s">
        <v>109</v>
      </c>
      <c r="F413" s="2" t="s">
        <v>659</v>
      </c>
      <c r="G413" s="2" t="s">
        <v>740</v>
      </c>
      <c r="H413" s="2" t="str">
        <f t="shared" si="7"/>
        <v>Poids de lancer dont le poids est : 3 kg ≤ X &lt; 5 kg et dont le matériau est : Autre</v>
      </c>
      <c r="I413" s="2" t="s">
        <v>745</v>
      </c>
    </row>
    <row r="414" spans="1:9" x14ac:dyDescent="0.35">
      <c r="A414" s="2" t="s">
        <v>1173</v>
      </c>
      <c r="B414" s="2" t="s">
        <v>6298</v>
      </c>
      <c r="C414" s="2" t="s">
        <v>168</v>
      </c>
      <c r="D414" s="2"/>
      <c r="E414" s="2" t="s">
        <v>100</v>
      </c>
      <c r="F414" s="2" t="s">
        <v>99</v>
      </c>
      <c r="G414" s="2" t="s">
        <v>740</v>
      </c>
      <c r="H414" s="2" t="str">
        <f t="shared" si="7"/>
        <v>Poids de lancer dont le poids est : X ≥ 5 kg et dont le matériau est : Métal &gt; 80%</v>
      </c>
      <c r="I414" s="2" t="s">
        <v>747</v>
      </c>
    </row>
    <row r="415" spans="1:9" x14ac:dyDescent="0.35">
      <c r="A415" s="2" t="s">
        <v>1174</v>
      </c>
      <c r="B415" s="2" t="s">
        <v>6299</v>
      </c>
      <c r="C415" s="2" t="s">
        <v>168</v>
      </c>
      <c r="D415" s="2"/>
      <c r="E415" s="2" t="s">
        <v>100</v>
      </c>
      <c r="F415" s="2" t="s">
        <v>659</v>
      </c>
      <c r="G415" s="2" t="s">
        <v>740</v>
      </c>
      <c r="H415" s="2" t="str">
        <f t="shared" si="7"/>
        <v>Poids de lancer dont le poids est : X ≥ 5 kg et dont le matériau est : Autre</v>
      </c>
      <c r="I415" s="2" t="s">
        <v>747</v>
      </c>
    </row>
    <row r="416" spans="1:9" x14ac:dyDescent="0.35">
      <c r="A416" s="2" t="s">
        <v>1175</v>
      </c>
      <c r="B416" s="2" t="s">
        <v>6300</v>
      </c>
      <c r="C416" s="2" t="s">
        <v>169</v>
      </c>
      <c r="D416" s="2"/>
      <c r="E416" s="2" t="s">
        <v>106</v>
      </c>
      <c r="F416" s="2" t="s">
        <v>99</v>
      </c>
      <c r="G416" s="2" t="s">
        <v>740</v>
      </c>
      <c r="H416" s="2" t="str">
        <f t="shared" si="7"/>
        <v>Javelot de lancer (à l'unité) dont le poids est : X &lt; 0,2 kg et dont le matériau est : Métal &gt; 80%</v>
      </c>
      <c r="I416" s="2" t="s">
        <v>744</v>
      </c>
    </row>
    <row r="417" spans="1:9" x14ac:dyDescent="0.35">
      <c r="A417" s="2" t="s">
        <v>1176</v>
      </c>
      <c r="B417" s="2" t="s">
        <v>6301</v>
      </c>
      <c r="C417" s="2" t="s">
        <v>169</v>
      </c>
      <c r="D417" s="2"/>
      <c r="E417" s="2" t="s">
        <v>106</v>
      </c>
      <c r="F417" s="2" t="s">
        <v>659</v>
      </c>
      <c r="G417" s="2" t="s">
        <v>740</v>
      </c>
      <c r="H417" s="2" t="str">
        <f t="shared" si="7"/>
        <v>Javelot de lancer (à l'unité) dont le poids est : X &lt; 0,2 kg et dont le matériau est : Autre</v>
      </c>
      <c r="I417" s="2" t="s">
        <v>744</v>
      </c>
    </row>
    <row r="418" spans="1:9" x14ac:dyDescent="0.35">
      <c r="A418" s="2" t="s">
        <v>1177</v>
      </c>
      <c r="B418" s="2" t="s">
        <v>6302</v>
      </c>
      <c r="C418" s="2" t="s">
        <v>169</v>
      </c>
      <c r="D418" s="2"/>
      <c r="E418" s="2" t="s">
        <v>138</v>
      </c>
      <c r="F418" s="2" t="s">
        <v>99</v>
      </c>
      <c r="G418" s="2" t="s">
        <v>740</v>
      </c>
      <c r="H418" s="2" t="str">
        <f t="shared" si="7"/>
        <v>Javelot de lancer (à l'unité) dont le poids est : X ≥ 0,2 kg et dont le matériau est : Métal &gt; 80%</v>
      </c>
      <c r="I418" s="2" t="s">
        <v>747</v>
      </c>
    </row>
    <row r="419" spans="1:9" x14ac:dyDescent="0.35">
      <c r="A419" s="2" t="s">
        <v>1178</v>
      </c>
      <c r="B419" s="2" t="s">
        <v>6303</v>
      </c>
      <c r="C419" s="2" t="s">
        <v>169</v>
      </c>
      <c r="D419" s="2"/>
      <c r="E419" s="2" t="s">
        <v>138</v>
      </c>
      <c r="F419" s="2" t="s">
        <v>659</v>
      </c>
      <c r="G419" s="2" t="s">
        <v>740</v>
      </c>
      <c r="H419" s="2" t="str">
        <f t="shared" si="7"/>
        <v>Javelot de lancer (à l'unité) dont le poids est : X ≥ 0,2 kg et dont le matériau est : Autre</v>
      </c>
      <c r="I419" s="2" t="s">
        <v>747</v>
      </c>
    </row>
    <row r="420" spans="1:9" x14ac:dyDescent="0.35">
      <c r="A420" s="2" t="s">
        <v>1179</v>
      </c>
      <c r="B420" s="2" t="s">
        <v>6304</v>
      </c>
      <c r="C420" s="2" t="s">
        <v>170</v>
      </c>
      <c r="D420" s="2"/>
      <c r="E420" s="2" t="s">
        <v>108</v>
      </c>
      <c r="F420" s="2" t="s">
        <v>99</v>
      </c>
      <c r="G420" s="2" t="s">
        <v>740</v>
      </c>
      <c r="H420" s="2" t="str">
        <f t="shared" si="7"/>
        <v>Disque de lancer (à l'unité) dont le poids est : X &lt; 1 kg et dont le matériau est : Métal &gt; 80%</v>
      </c>
      <c r="I420" s="2" t="s">
        <v>744</v>
      </c>
    </row>
    <row r="421" spans="1:9" x14ac:dyDescent="0.35">
      <c r="A421" s="2" t="s">
        <v>1180</v>
      </c>
      <c r="B421" s="2" t="s">
        <v>6305</v>
      </c>
      <c r="C421" s="2" t="s">
        <v>170</v>
      </c>
      <c r="D421" s="2"/>
      <c r="E421" s="2" t="s">
        <v>108</v>
      </c>
      <c r="F421" s="2" t="s">
        <v>659</v>
      </c>
      <c r="G421" s="2" t="s">
        <v>740</v>
      </c>
      <c r="H421" s="2" t="str">
        <f t="shared" si="7"/>
        <v>Disque de lancer (à l'unité) dont le poids est : X &lt; 1 kg et dont le matériau est : Autre</v>
      </c>
      <c r="I421" s="2" t="s">
        <v>744</v>
      </c>
    </row>
    <row r="422" spans="1:9" x14ac:dyDescent="0.35">
      <c r="A422" s="2" t="s">
        <v>1181</v>
      </c>
      <c r="B422" s="2" t="s">
        <v>6306</v>
      </c>
      <c r="C422" s="2" t="s">
        <v>170</v>
      </c>
      <c r="D422" s="2"/>
      <c r="E422" s="2" t="s">
        <v>171</v>
      </c>
      <c r="F422" s="2" t="s">
        <v>99</v>
      </c>
      <c r="G422" s="2" t="s">
        <v>740</v>
      </c>
      <c r="H422" s="2" t="str">
        <f t="shared" si="7"/>
        <v>Disque de lancer (à l'unité) dont le poids est : X ≥ 1 kg et dont le matériau est : Métal &gt; 80%</v>
      </c>
      <c r="I422" s="2" t="s">
        <v>747</v>
      </c>
    </row>
    <row r="423" spans="1:9" x14ac:dyDescent="0.35">
      <c r="A423" s="2" t="s">
        <v>1182</v>
      </c>
      <c r="B423" s="2" t="s">
        <v>6307</v>
      </c>
      <c r="C423" s="2" t="s">
        <v>170</v>
      </c>
      <c r="D423" s="2"/>
      <c r="E423" s="2" t="s">
        <v>171</v>
      </c>
      <c r="F423" s="2" t="s">
        <v>659</v>
      </c>
      <c r="G423" s="2" t="s">
        <v>740</v>
      </c>
      <c r="H423" s="2" t="str">
        <f t="shared" si="7"/>
        <v>Disque de lancer (à l'unité) dont le poids est : X ≥ 1 kg et dont le matériau est : Autre</v>
      </c>
      <c r="I423" s="2" t="s">
        <v>747</v>
      </c>
    </row>
    <row r="424" spans="1:9" x14ac:dyDescent="0.35">
      <c r="A424" s="2" t="s">
        <v>1183</v>
      </c>
      <c r="B424" s="2" t="s">
        <v>6308</v>
      </c>
      <c r="C424" s="2" t="s">
        <v>172</v>
      </c>
      <c r="D424" s="2"/>
      <c r="E424" s="2" t="s">
        <v>144</v>
      </c>
      <c r="F424" s="2" t="s">
        <v>99</v>
      </c>
      <c r="G424" s="2" t="s">
        <v>740</v>
      </c>
      <c r="H424" s="2" t="str">
        <f t="shared" si="7"/>
        <v>Marteau de lancer (à l'unité) dont le poids est : X &lt; 3 kg et dont le matériau est : Métal &gt; 80%</v>
      </c>
      <c r="I424" s="2" t="s">
        <v>744</v>
      </c>
    </row>
    <row r="425" spans="1:9" x14ac:dyDescent="0.35">
      <c r="A425" s="2" t="s">
        <v>1184</v>
      </c>
      <c r="B425" s="2" t="s">
        <v>6309</v>
      </c>
      <c r="C425" s="2" t="s">
        <v>172</v>
      </c>
      <c r="D425" s="2"/>
      <c r="E425" s="2" t="s">
        <v>144</v>
      </c>
      <c r="F425" s="2" t="s">
        <v>659</v>
      </c>
      <c r="G425" s="2" t="s">
        <v>740</v>
      </c>
      <c r="H425" s="2" t="str">
        <f t="shared" si="7"/>
        <v>Marteau de lancer (à l'unité) dont le poids est : X &lt; 3 kg et dont le matériau est : Autre</v>
      </c>
      <c r="I425" s="2" t="s">
        <v>744</v>
      </c>
    </row>
    <row r="426" spans="1:9" x14ac:dyDescent="0.35">
      <c r="A426" s="2" t="s">
        <v>1185</v>
      </c>
      <c r="B426" s="2" t="s">
        <v>6310</v>
      </c>
      <c r="C426" s="2" t="s">
        <v>172</v>
      </c>
      <c r="D426" s="2"/>
      <c r="E426" s="2" t="s">
        <v>109</v>
      </c>
      <c r="F426" s="2" t="s">
        <v>99</v>
      </c>
      <c r="G426" s="2" t="s">
        <v>740</v>
      </c>
      <c r="H426" s="2" t="str">
        <f t="shared" si="7"/>
        <v>Marteau de lancer (à l'unité) dont le poids est : 3 kg ≤ X &lt; 5 kg et dont le matériau est : Métal &gt; 80%</v>
      </c>
      <c r="I426" s="2" t="s">
        <v>745</v>
      </c>
    </row>
    <row r="427" spans="1:9" x14ac:dyDescent="0.35">
      <c r="A427" s="2" t="s">
        <v>1186</v>
      </c>
      <c r="B427" s="2" t="s">
        <v>6311</v>
      </c>
      <c r="C427" s="2" t="s">
        <v>172</v>
      </c>
      <c r="D427" s="2"/>
      <c r="E427" s="2" t="s">
        <v>109</v>
      </c>
      <c r="F427" s="2" t="s">
        <v>659</v>
      </c>
      <c r="G427" s="2" t="s">
        <v>740</v>
      </c>
      <c r="H427" s="2" t="str">
        <f t="shared" si="7"/>
        <v>Marteau de lancer (à l'unité) dont le poids est : 3 kg ≤ X &lt; 5 kg et dont le matériau est : Autre</v>
      </c>
      <c r="I427" s="2" t="s">
        <v>745</v>
      </c>
    </row>
    <row r="428" spans="1:9" x14ac:dyDescent="0.35">
      <c r="A428" s="2" t="s">
        <v>1187</v>
      </c>
      <c r="B428" s="2" t="s">
        <v>6312</v>
      </c>
      <c r="C428" s="2" t="s">
        <v>172</v>
      </c>
      <c r="D428" s="2"/>
      <c r="E428" s="2" t="s">
        <v>100</v>
      </c>
      <c r="F428" s="2" t="s">
        <v>99</v>
      </c>
      <c r="G428" s="2" t="s">
        <v>740</v>
      </c>
      <c r="H428" s="2" t="str">
        <f t="shared" si="7"/>
        <v>Marteau de lancer (à l'unité) dont le poids est : X ≥ 5 kg et dont le matériau est : Métal &gt; 80%</v>
      </c>
      <c r="I428" s="2" t="s">
        <v>747</v>
      </c>
    </row>
    <row r="429" spans="1:9" x14ac:dyDescent="0.35">
      <c r="A429" s="2" t="s">
        <v>1188</v>
      </c>
      <c r="B429" s="2" t="s">
        <v>6313</v>
      </c>
      <c r="C429" s="2" t="s">
        <v>172</v>
      </c>
      <c r="D429" s="2"/>
      <c r="E429" s="2" t="s">
        <v>100</v>
      </c>
      <c r="F429" s="2" t="s">
        <v>659</v>
      </c>
      <c r="G429" s="2" t="s">
        <v>740</v>
      </c>
      <c r="H429" s="2" t="str">
        <f t="shared" si="7"/>
        <v>Marteau de lancer (à l'unité) dont le poids est : X ≥ 5 kg et dont le matériau est : Autre</v>
      </c>
      <c r="I429" s="2" t="s">
        <v>747</v>
      </c>
    </row>
    <row r="430" spans="1:9" x14ac:dyDescent="0.35">
      <c r="A430" s="2" t="s">
        <v>1189</v>
      </c>
      <c r="B430" s="2" t="s">
        <v>6314</v>
      </c>
      <c r="C430" s="2" t="s">
        <v>328</v>
      </c>
      <c r="D430" s="2"/>
      <c r="E430" s="2" t="s">
        <v>252</v>
      </c>
      <c r="F430" s="2" t="s">
        <v>99</v>
      </c>
      <c r="G430" s="2" t="s">
        <v>740</v>
      </c>
      <c r="H430" s="2" t="str">
        <f t="shared" si="7"/>
        <v>Autre équipement &amp; accessoire (Athlétisme) dont le poids est : X &lt; 5 g et dont le matériau est : Métal &gt; 80%</v>
      </c>
      <c r="I430" s="2" t="s">
        <v>744</v>
      </c>
    </row>
    <row r="431" spans="1:9" x14ac:dyDescent="0.35">
      <c r="A431" s="2" t="s">
        <v>1190</v>
      </c>
      <c r="B431" s="2" t="s">
        <v>6315</v>
      </c>
      <c r="C431" s="2" t="s">
        <v>328</v>
      </c>
      <c r="D431" s="2"/>
      <c r="E431" s="2" t="s">
        <v>252</v>
      </c>
      <c r="F431" s="2" t="s">
        <v>659</v>
      </c>
      <c r="G431" s="2" t="s">
        <v>740</v>
      </c>
      <c r="H431" s="2" t="str">
        <f t="shared" si="7"/>
        <v>Autre équipement &amp; accessoire (Athlétisme) dont le poids est : X &lt; 5 g et dont le matériau est : Autre</v>
      </c>
      <c r="I431" s="2" t="s">
        <v>744</v>
      </c>
    </row>
    <row r="432" spans="1:9" x14ac:dyDescent="0.35">
      <c r="A432" s="2" t="s">
        <v>1191</v>
      </c>
      <c r="B432" s="2" t="s">
        <v>6316</v>
      </c>
      <c r="C432" s="2" t="s">
        <v>328</v>
      </c>
      <c r="D432" s="2"/>
      <c r="E432" s="2" t="s">
        <v>253</v>
      </c>
      <c r="F432" s="2" t="s">
        <v>99</v>
      </c>
      <c r="G432" s="2" t="s">
        <v>740</v>
      </c>
      <c r="H432" s="2" t="str">
        <f t="shared" si="7"/>
        <v>Autre équipement &amp; accessoire (Athlétisme) dont le poids est : 5 g ≤ X &lt; 10 g et dont le matériau est : Métal &gt; 80%</v>
      </c>
      <c r="I432" s="2" t="s">
        <v>745</v>
      </c>
    </row>
    <row r="433" spans="1:9" x14ac:dyDescent="0.35">
      <c r="A433" s="2" t="s">
        <v>1192</v>
      </c>
      <c r="B433" s="2" t="s">
        <v>6317</v>
      </c>
      <c r="C433" s="2" t="s">
        <v>328</v>
      </c>
      <c r="D433" s="2"/>
      <c r="E433" s="2" t="s">
        <v>253</v>
      </c>
      <c r="F433" s="2" t="s">
        <v>659</v>
      </c>
      <c r="G433" s="2" t="s">
        <v>740</v>
      </c>
      <c r="H433" s="2" t="str">
        <f t="shared" si="7"/>
        <v>Autre équipement &amp; accessoire (Athlétisme) dont le poids est : 5 g ≤ X &lt; 10 g et dont le matériau est : Autre</v>
      </c>
      <c r="I433" s="2" t="s">
        <v>745</v>
      </c>
    </row>
    <row r="434" spans="1:9" x14ac:dyDescent="0.35">
      <c r="A434" s="2" t="s">
        <v>1193</v>
      </c>
      <c r="B434" s="2" t="s">
        <v>6318</v>
      </c>
      <c r="C434" s="2" t="s">
        <v>328</v>
      </c>
      <c r="D434" s="2"/>
      <c r="E434" s="2" t="s">
        <v>254</v>
      </c>
      <c r="F434" s="2" t="s">
        <v>99</v>
      </c>
      <c r="G434" s="2" t="s">
        <v>740</v>
      </c>
      <c r="H434" s="2" t="str">
        <f t="shared" si="7"/>
        <v>Autre équipement &amp; accessoire (Athlétisme) dont le poids est : 10 g ≤ X &lt; 20 g et dont le matériau est : Métal &gt; 80%</v>
      </c>
      <c r="I434" s="2" t="s">
        <v>745</v>
      </c>
    </row>
    <row r="435" spans="1:9" x14ac:dyDescent="0.35">
      <c r="A435" s="2" t="s">
        <v>1194</v>
      </c>
      <c r="B435" s="2" t="s">
        <v>6319</v>
      </c>
      <c r="C435" s="2" t="s">
        <v>328</v>
      </c>
      <c r="D435" s="2"/>
      <c r="E435" s="2" t="s">
        <v>254</v>
      </c>
      <c r="F435" s="2" t="s">
        <v>659</v>
      </c>
      <c r="G435" s="2" t="s">
        <v>740</v>
      </c>
      <c r="H435" s="2" t="str">
        <f t="shared" si="7"/>
        <v>Autre équipement &amp; accessoire (Athlétisme) dont le poids est : 10 g ≤ X &lt; 20 g et dont le matériau est : Autre</v>
      </c>
      <c r="I435" s="2" t="s">
        <v>745</v>
      </c>
    </row>
    <row r="436" spans="1:9" x14ac:dyDescent="0.35">
      <c r="A436" s="2" t="s">
        <v>1195</v>
      </c>
      <c r="B436" s="2" t="s">
        <v>6320</v>
      </c>
      <c r="C436" s="2" t="s">
        <v>328</v>
      </c>
      <c r="D436" s="2"/>
      <c r="E436" s="2" t="s">
        <v>255</v>
      </c>
      <c r="F436" s="2" t="s">
        <v>99</v>
      </c>
      <c r="G436" s="2" t="s">
        <v>740</v>
      </c>
      <c r="H436" s="2" t="str">
        <f t="shared" si="7"/>
        <v>Autre équipement &amp; accessoire (Athlétisme) dont le poids est : 20 g ≤ X &lt; 50 g et dont le matériau est : Métal &gt; 80%</v>
      </c>
      <c r="I436" s="2" t="s">
        <v>745</v>
      </c>
    </row>
    <row r="437" spans="1:9" x14ac:dyDescent="0.35">
      <c r="A437" s="2" t="s">
        <v>1196</v>
      </c>
      <c r="B437" s="2" t="s">
        <v>6321</v>
      </c>
      <c r="C437" s="2" t="s">
        <v>328</v>
      </c>
      <c r="D437" s="2"/>
      <c r="E437" s="2" t="s">
        <v>255</v>
      </c>
      <c r="F437" s="2" t="s">
        <v>659</v>
      </c>
      <c r="G437" s="2" t="s">
        <v>740</v>
      </c>
      <c r="H437" s="2" t="str">
        <f t="shared" si="7"/>
        <v>Autre équipement &amp; accessoire (Athlétisme) dont le poids est : 20 g ≤ X &lt; 50 g et dont le matériau est : Autre</v>
      </c>
      <c r="I437" s="2" t="s">
        <v>745</v>
      </c>
    </row>
    <row r="438" spans="1:9" x14ac:dyDescent="0.35">
      <c r="A438" s="2" t="s">
        <v>1197</v>
      </c>
      <c r="B438" s="2" t="s">
        <v>6322</v>
      </c>
      <c r="C438" s="2" t="s">
        <v>328</v>
      </c>
      <c r="D438" s="2"/>
      <c r="E438" s="2" t="s">
        <v>241</v>
      </c>
      <c r="F438" s="2" t="s">
        <v>99</v>
      </c>
      <c r="G438" s="2" t="s">
        <v>740</v>
      </c>
      <c r="H438" s="2" t="str">
        <f t="shared" si="7"/>
        <v>Autre équipement &amp; accessoire (Athlétisme) dont le poids est : 50 g ≤ X &lt; 100 g et dont le matériau est : Métal &gt; 80%</v>
      </c>
      <c r="I438" s="2" t="s">
        <v>745</v>
      </c>
    </row>
    <row r="439" spans="1:9" x14ac:dyDescent="0.35">
      <c r="A439" s="2" t="s">
        <v>1198</v>
      </c>
      <c r="B439" s="2" t="s">
        <v>6323</v>
      </c>
      <c r="C439" s="2" t="s">
        <v>328</v>
      </c>
      <c r="D439" s="2"/>
      <c r="E439" s="2" t="s">
        <v>241</v>
      </c>
      <c r="F439" s="2" t="s">
        <v>659</v>
      </c>
      <c r="G439" s="2" t="s">
        <v>740</v>
      </c>
      <c r="H439" s="2" t="str">
        <f t="shared" si="7"/>
        <v>Autre équipement &amp; accessoire (Athlétisme) dont le poids est : 50 g ≤ X &lt; 100 g et dont le matériau est : Autre</v>
      </c>
      <c r="I439" s="2" t="s">
        <v>745</v>
      </c>
    </row>
    <row r="440" spans="1:9" x14ac:dyDescent="0.35">
      <c r="A440" s="2" t="s">
        <v>1199</v>
      </c>
      <c r="B440" s="2" t="s">
        <v>6324</v>
      </c>
      <c r="C440" s="2" t="s">
        <v>328</v>
      </c>
      <c r="D440" s="2"/>
      <c r="E440" s="2" t="s">
        <v>103</v>
      </c>
      <c r="F440" s="2" t="s">
        <v>99</v>
      </c>
      <c r="G440" s="2" t="s">
        <v>740</v>
      </c>
      <c r="H440" s="2" t="str">
        <f t="shared" si="7"/>
        <v>Autre équipement &amp; accessoire (Athlétisme) dont le poids est : 0,1 kg ≤ X &lt; 0,2 kg et dont le matériau est : Métal &gt; 80%</v>
      </c>
      <c r="I440" s="2" t="s">
        <v>745</v>
      </c>
    </row>
    <row r="441" spans="1:9" x14ac:dyDescent="0.35">
      <c r="A441" s="2" t="s">
        <v>1200</v>
      </c>
      <c r="B441" s="2" t="s">
        <v>6325</v>
      </c>
      <c r="C441" s="2" t="s">
        <v>328</v>
      </c>
      <c r="D441" s="2"/>
      <c r="E441" s="2" t="s">
        <v>103</v>
      </c>
      <c r="F441" s="2" t="s">
        <v>659</v>
      </c>
      <c r="G441" s="2" t="s">
        <v>740</v>
      </c>
      <c r="H441" s="2" t="str">
        <f t="shared" si="7"/>
        <v>Autre équipement &amp; accessoire (Athlétisme) dont le poids est : 0,1 kg ≤ X &lt; 0,2 kg et dont le matériau est : Autre</v>
      </c>
      <c r="I441" s="2" t="s">
        <v>745</v>
      </c>
    </row>
    <row r="442" spans="1:9" x14ac:dyDescent="0.35">
      <c r="A442" s="2" t="s">
        <v>1201</v>
      </c>
      <c r="B442" s="2" t="s">
        <v>6326</v>
      </c>
      <c r="C442" s="2" t="s">
        <v>328</v>
      </c>
      <c r="D442" s="2"/>
      <c r="E442" s="2" t="s">
        <v>98</v>
      </c>
      <c r="F442" s="2" t="s">
        <v>99</v>
      </c>
      <c r="G442" s="2" t="s">
        <v>740</v>
      </c>
      <c r="H442" s="2" t="str">
        <f t="shared" si="7"/>
        <v>Autre équipement &amp; accessoire (Athlétisme) dont le poids est : 0,2 kg ≤ X &lt; 0,5 kg et dont le matériau est : Métal &gt; 80%</v>
      </c>
      <c r="I442" s="2" t="s">
        <v>745</v>
      </c>
    </row>
    <row r="443" spans="1:9" x14ac:dyDescent="0.35">
      <c r="A443" s="2" t="s">
        <v>1202</v>
      </c>
      <c r="B443" s="2" t="s">
        <v>6327</v>
      </c>
      <c r="C443" s="2" t="s">
        <v>328</v>
      </c>
      <c r="D443" s="2"/>
      <c r="E443" s="2" t="s">
        <v>98</v>
      </c>
      <c r="F443" s="2" t="s">
        <v>659</v>
      </c>
      <c r="G443" s="2" t="s">
        <v>740</v>
      </c>
      <c r="H443" s="2" t="str">
        <f t="shared" si="7"/>
        <v>Autre équipement &amp; accessoire (Athlétisme) dont le poids est : 0,2 kg ≤ X &lt; 0,5 kg et dont le matériau est : Autre</v>
      </c>
      <c r="I443" s="2" t="s">
        <v>745</v>
      </c>
    </row>
    <row r="444" spans="1:9" x14ac:dyDescent="0.35">
      <c r="A444" s="2" t="s">
        <v>1203</v>
      </c>
      <c r="B444" s="2" t="s">
        <v>6328</v>
      </c>
      <c r="C444" s="2" t="s">
        <v>328</v>
      </c>
      <c r="D444" s="2"/>
      <c r="E444" s="2" t="s">
        <v>104</v>
      </c>
      <c r="F444" s="2" t="s">
        <v>99</v>
      </c>
      <c r="G444" s="2" t="s">
        <v>740</v>
      </c>
      <c r="H444" s="2" t="str">
        <f t="shared" si="7"/>
        <v>Autre équipement &amp; accessoire (Athlétisme) dont le poids est : 0,5 kg ≤ X &lt; 1 kg et dont le matériau est : Métal &gt; 80%</v>
      </c>
      <c r="I444" s="2" t="s">
        <v>745</v>
      </c>
    </row>
    <row r="445" spans="1:9" x14ac:dyDescent="0.35">
      <c r="A445" s="2" t="s">
        <v>1204</v>
      </c>
      <c r="B445" s="2" t="s">
        <v>6329</v>
      </c>
      <c r="C445" s="2" t="s">
        <v>328</v>
      </c>
      <c r="D445" s="2"/>
      <c r="E445" s="2" t="s">
        <v>104</v>
      </c>
      <c r="F445" s="2" t="s">
        <v>659</v>
      </c>
      <c r="G445" s="2" t="s">
        <v>740</v>
      </c>
      <c r="H445" s="2" t="str">
        <f t="shared" si="7"/>
        <v>Autre équipement &amp; accessoire (Athlétisme) dont le poids est : 0,5 kg ≤ X &lt; 1 kg et dont le matériau est : Autre</v>
      </c>
      <c r="I445" s="2" t="s">
        <v>745</v>
      </c>
    </row>
    <row r="446" spans="1:9" x14ac:dyDescent="0.35">
      <c r="A446" s="2" t="s">
        <v>1205</v>
      </c>
      <c r="B446" s="2" t="s">
        <v>6330</v>
      </c>
      <c r="C446" s="2" t="s">
        <v>328</v>
      </c>
      <c r="D446" s="2"/>
      <c r="E446" s="2" t="s">
        <v>105</v>
      </c>
      <c r="F446" s="2" t="s">
        <v>99</v>
      </c>
      <c r="G446" s="2" t="s">
        <v>740</v>
      </c>
      <c r="H446" s="2" t="str">
        <f t="shared" si="7"/>
        <v>Autre équipement &amp; accessoire (Athlétisme) dont le poids est : 1 kg ≤ X &lt; 2 kg et dont le matériau est : Métal &gt; 80%</v>
      </c>
      <c r="I446" s="2" t="s">
        <v>745</v>
      </c>
    </row>
    <row r="447" spans="1:9" x14ac:dyDescent="0.35">
      <c r="A447" s="2" t="s">
        <v>1206</v>
      </c>
      <c r="B447" s="2" t="s">
        <v>6331</v>
      </c>
      <c r="C447" s="2" t="s">
        <v>328</v>
      </c>
      <c r="D447" s="2"/>
      <c r="E447" s="2" t="s">
        <v>105</v>
      </c>
      <c r="F447" s="2" t="s">
        <v>659</v>
      </c>
      <c r="G447" s="2" t="s">
        <v>740</v>
      </c>
      <c r="H447" s="2" t="str">
        <f t="shared" si="7"/>
        <v>Autre équipement &amp; accessoire (Athlétisme) dont le poids est : 1 kg ≤ X &lt; 2 kg et dont le matériau est : Autre</v>
      </c>
      <c r="I447" s="2" t="s">
        <v>745</v>
      </c>
    </row>
    <row r="448" spans="1:9" x14ac:dyDescent="0.35">
      <c r="A448" s="2" t="s">
        <v>1207</v>
      </c>
      <c r="B448" s="2" t="s">
        <v>6332</v>
      </c>
      <c r="C448" s="2" t="s">
        <v>328</v>
      </c>
      <c r="D448" s="2"/>
      <c r="E448" s="2" t="s">
        <v>107</v>
      </c>
      <c r="F448" s="2" t="s">
        <v>99</v>
      </c>
      <c r="G448" s="2" t="s">
        <v>740</v>
      </c>
      <c r="H448" s="2" t="str">
        <f t="shared" si="7"/>
        <v>Autre équipement &amp; accessoire (Athlétisme) dont le poids est : 2 kg ≤ X &lt; 3 kg et dont le matériau est : Métal &gt; 80%</v>
      </c>
      <c r="I448" s="2" t="s">
        <v>745</v>
      </c>
    </row>
    <row r="449" spans="1:9" x14ac:dyDescent="0.35">
      <c r="A449" s="2" t="s">
        <v>1208</v>
      </c>
      <c r="B449" s="2" t="s">
        <v>6333</v>
      </c>
      <c r="C449" s="2" t="s">
        <v>328</v>
      </c>
      <c r="D449" s="2"/>
      <c r="E449" s="2" t="s">
        <v>107</v>
      </c>
      <c r="F449" s="2" t="s">
        <v>659</v>
      </c>
      <c r="G449" s="2" t="s">
        <v>740</v>
      </c>
      <c r="H449" s="2" t="str">
        <f t="shared" si="7"/>
        <v>Autre équipement &amp; accessoire (Athlétisme) dont le poids est : 2 kg ≤ X &lt; 3 kg et dont le matériau est : Autre</v>
      </c>
      <c r="I449" s="2" t="s">
        <v>745</v>
      </c>
    </row>
    <row r="450" spans="1:9" x14ac:dyDescent="0.35">
      <c r="A450" s="2" t="s">
        <v>1209</v>
      </c>
      <c r="B450" s="2" t="s">
        <v>6334</v>
      </c>
      <c r="C450" s="2" t="s">
        <v>328</v>
      </c>
      <c r="D450" s="2"/>
      <c r="E450" s="2" t="s">
        <v>109</v>
      </c>
      <c r="F450" s="2" t="s">
        <v>99</v>
      </c>
      <c r="G450" s="2" t="s">
        <v>740</v>
      </c>
      <c r="H450" s="2" t="str">
        <f t="shared" si="7"/>
        <v>Autre équipement &amp; accessoire (Athlétisme) dont le poids est : 3 kg ≤ X &lt; 5 kg et dont le matériau est : Métal &gt; 80%</v>
      </c>
      <c r="I450" s="2" t="s">
        <v>745</v>
      </c>
    </row>
    <row r="451" spans="1:9" x14ac:dyDescent="0.35">
      <c r="A451" s="2" t="s">
        <v>1210</v>
      </c>
      <c r="B451" s="2" t="s">
        <v>6335</v>
      </c>
      <c r="C451" s="2" t="s">
        <v>328</v>
      </c>
      <c r="D451" s="2"/>
      <c r="E451" s="2" t="s">
        <v>109</v>
      </c>
      <c r="F451" s="2" t="s">
        <v>659</v>
      </c>
      <c r="G451" s="2" t="s">
        <v>740</v>
      </c>
      <c r="H451" s="2" t="str">
        <f t="shared" si="7"/>
        <v>Autre équipement &amp; accessoire (Athlétisme) dont le poids est : 3 kg ≤ X &lt; 5 kg et dont le matériau est : Autre</v>
      </c>
      <c r="I451" s="2" t="s">
        <v>745</v>
      </c>
    </row>
    <row r="452" spans="1:9" x14ac:dyDescent="0.35">
      <c r="A452" s="2" t="s">
        <v>1211</v>
      </c>
      <c r="B452" s="2" t="s">
        <v>6336</v>
      </c>
      <c r="C452" s="2" t="s">
        <v>328</v>
      </c>
      <c r="D452" s="2"/>
      <c r="E452" s="2" t="s">
        <v>110</v>
      </c>
      <c r="F452" s="2" t="s">
        <v>99</v>
      </c>
      <c r="G452" s="2" t="s">
        <v>740</v>
      </c>
      <c r="H452" s="2" t="str">
        <f t="shared" ref="H452:H515" si="8">C452&amp;IF(E452&lt;&gt;"-"," dont le "&amp;G452&amp;" est : "&amp;E452,"")&amp;IF(F452&lt;&gt;"-"," et dont le matériau est : "&amp;F452,"")</f>
        <v>Autre équipement &amp; accessoire (Athlétisme) dont le poids est : 5 kg ≤ X &lt; 7 kg et dont le matériau est : Métal &gt; 80%</v>
      </c>
      <c r="I452" s="2" t="s">
        <v>745</v>
      </c>
    </row>
    <row r="453" spans="1:9" x14ac:dyDescent="0.35">
      <c r="A453" s="2" t="s">
        <v>1212</v>
      </c>
      <c r="B453" s="2" t="s">
        <v>6337</v>
      </c>
      <c r="C453" s="2" t="s">
        <v>328</v>
      </c>
      <c r="D453" s="2"/>
      <c r="E453" s="2" t="s">
        <v>110</v>
      </c>
      <c r="F453" s="2" t="s">
        <v>659</v>
      </c>
      <c r="G453" s="2" t="s">
        <v>740</v>
      </c>
      <c r="H453" s="2" t="str">
        <f t="shared" si="8"/>
        <v>Autre équipement &amp; accessoire (Athlétisme) dont le poids est : 5 kg ≤ X &lt; 7 kg et dont le matériau est : Autre</v>
      </c>
      <c r="I453" s="2" t="s">
        <v>745</v>
      </c>
    </row>
    <row r="454" spans="1:9" x14ac:dyDescent="0.35">
      <c r="A454" s="2" t="s">
        <v>1213</v>
      </c>
      <c r="B454" s="2" t="s">
        <v>6338</v>
      </c>
      <c r="C454" s="2" t="s">
        <v>328</v>
      </c>
      <c r="D454" s="2"/>
      <c r="E454" s="2" t="s">
        <v>111</v>
      </c>
      <c r="F454" s="2" t="s">
        <v>99</v>
      </c>
      <c r="G454" s="2" t="s">
        <v>740</v>
      </c>
      <c r="H454" s="2" t="str">
        <f t="shared" si="8"/>
        <v>Autre équipement &amp; accessoire (Athlétisme) dont le poids est : 7 kg ≤ X &lt; 9 kg et dont le matériau est : Métal &gt; 80%</v>
      </c>
      <c r="I454" s="2" t="s">
        <v>745</v>
      </c>
    </row>
    <row r="455" spans="1:9" x14ac:dyDescent="0.35">
      <c r="A455" s="2" t="s">
        <v>1214</v>
      </c>
      <c r="B455" s="2" t="s">
        <v>6339</v>
      </c>
      <c r="C455" s="2" t="s">
        <v>328</v>
      </c>
      <c r="D455" s="2"/>
      <c r="E455" s="2" t="s">
        <v>111</v>
      </c>
      <c r="F455" s="2" t="s">
        <v>659</v>
      </c>
      <c r="G455" s="2" t="s">
        <v>740</v>
      </c>
      <c r="H455" s="2" t="str">
        <f t="shared" si="8"/>
        <v>Autre équipement &amp; accessoire (Athlétisme) dont le poids est : 7 kg ≤ X &lt; 9 kg et dont le matériau est : Autre</v>
      </c>
      <c r="I455" s="2" t="s">
        <v>745</v>
      </c>
    </row>
    <row r="456" spans="1:9" x14ac:dyDescent="0.35">
      <c r="A456" s="2" t="s">
        <v>1215</v>
      </c>
      <c r="B456" s="2" t="s">
        <v>6340</v>
      </c>
      <c r="C456" s="2" t="s">
        <v>328</v>
      </c>
      <c r="D456" s="2"/>
      <c r="E456" s="2" t="s">
        <v>112</v>
      </c>
      <c r="F456" s="2" t="s">
        <v>99</v>
      </c>
      <c r="G456" s="2" t="s">
        <v>740</v>
      </c>
      <c r="H456" s="2" t="str">
        <f t="shared" si="8"/>
        <v>Autre équipement &amp; accessoire (Athlétisme) dont le poids est : 9 kg ≤ X &lt; 11 kg et dont le matériau est : Métal &gt; 80%</v>
      </c>
      <c r="I456" s="2" t="s">
        <v>745</v>
      </c>
    </row>
    <row r="457" spans="1:9" x14ac:dyDescent="0.35">
      <c r="A457" s="2" t="s">
        <v>1216</v>
      </c>
      <c r="B457" s="2" t="s">
        <v>6341</v>
      </c>
      <c r="C457" s="2" t="s">
        <v>328</v>
      </c>
      <c r="D457" s="2"/>
      <c r="E457" s="2" t="s">
        <v>112</v>
      </c>
      <c r="F457" s="2" t="s">
        <v>659</v>
      </c>
      <c r="G457" s="2" t="s">
        <v>740</v>
      </c>
      <c r="H457" s="2" t="str">
        <f t="shared" si="8"/>
        <v>Autre équipement &amp; accessoire (Athlétisme) dont le poids est : 9 kg ≤ X &lt; 11 kg et dont le matériau est : Autre</v>
      </c>
      <c r="I457" s="2" t="s">
        <v>745</v>
      </c>
    </row>
    <row r="458" spans="1:9" x14ac:dyDescent="0.35">
      <c r="A458" s="2" t="s">
        <v>1217</v>
      </c>
      <c r="B458" s="2" t="s">
        <v>6342</v>
      </c>
      <c r="C458" s="2" t="s">
        <v>328</v>
      </c>
      <c r="D458" s="2"/>
      <c r="E458" s="2" t="s">
        <v>113</v>
      </c>
      <c r="F458" s="2" t="s">
        <v>99</v>
      </c>
      <c r="G458" s="2" t="s">
        <v>740</v>
      </c>
      <c r="H458" s="2" t="str">
        <f t="shared" si="8"/>
        <v>Autre équipement &amp; accessoire (Athlétisme) dont le poids est : 11 kg ≤ X &lt; 13 kg et dont le matériau est : Métal &gt; 80%</v>
      </c>
      <c r="I458" s="2" t="s">
        <v>745</v>
      </c>
    </row>
    <row r="459" spans="1:9" x14ac:dyDescent="0.35">
      <c r="A459" s="2" t="s">
        <v>1218</v>
      </c>
      <c r="B459" s="2" t="s">
        <v>6343</v>
      </c>
      <c r="C459" s="2" t="s">
        <v>328</v>
      </c>
      <c r="D459" s="2"/>
      <c r="E459" s="2" t="s">
        <v>113</v>
      </c>
      <c r="F459" s="2" t="s">
        <v>659</v>
      </c>
      <c r="G459" s="2" t="s">
        <v>740</v>
      </c>
      <c r="H459" s="2" t="str">
        <f t="shared" si="8"/>
        <v>Autre équipement &amp; accessoire (Athlétisme) dont le poids est : 11 kg ≤ X &lt; 13 kg et dont le matériau est : Autre</v>
      </c>
      <c r="I459" s="2" t="s">
        <v>745</v>
      </c>
    </row>
    <row r="460" spans="1:9" x14ac:dyDescent="0.35">
      <c r="A460" s="2" t="s">
        <v>1219</v>
      </c>
      <c r="B460" s="2" t="s">
        <v>6344</v>
      </c>
      <c r="C460" s="2" t="s">
        <v>328</v>
      </c>
      <c r="D460" s="2"/>
      <c r="E460" s="2" t="s">
        <v>114</v>
      </c>
      <c r="F460" s="2" t="s">
        <v>99</v>
      </c>
      <c r="G460" s="2" t="s">
        <v>740</v>
      </c>
      <c r="H460" s="2" t="str">
        <f t="shared" si="8"/>
        <v>Autre équipement &amp; accessoire (Athlétisme) dont le poids est : 13 kg ≤ X &lt; 15 kg et dont le matériau est : Métal &gt; 80%</v>
      </c>
      <c r="I460" s="2" t="s">
        <v>745</v>
      </c>
    </row>
    <row r="461" spans="1:9" x14ac:dyDescent="0.35">
      <c r="A461" s="2" t="s">
        <v>1220</v>
      </c>
      <c r="B461" s="2" t="s">
        <v>6345</v>
      </c>
      <c r="C461" s="2" t="s">
        <v>328</v>
      </c>
      <c r="D461" s="2"/>
      <c r="E461" s="2" t="s">
        <v>114</v>
      </c>
      <c r="F461" s="2" t="s">
        <v>659</v>
      </c>
      <c r="G461" s="2" t="s">
        <v>740</v>
      </c>
      <c r="H461" s="2" t="str">
        <f t="shared" si="8"/>
        <v>Autre équipement &amp; accessoire (Athlétisme) dont le poids est : 13 kg ≤ X &lt; 15 kg et dont le matériau est : Autre</v>
      </c>
      <c r="I461" s="2" t="s">
        <v>745</v>
      </c>
    </row>
    <row r="462" spans="1:9" x14ac:dyDescent="0.35">
      <c r="A462" s="2" t="s">
        <v>1221</v>
      </c>
      <c r="B462" s="2" t="s">
        <v>6346</v>
      </c>
      <c r="C462" s="2" t="s">
        <v>328</v>
      </c>
      <c r="D462" s="2"/>
      <c r="E462" s="2" t="s">
        <v>102</v>
      </c>
      <c r="F462" s="2" t="s">
        <v>99</v>
      </c>
      <c r="G462" s="2" t="s">
        <v>740</v>
      </c>
      <c r="H462" s="2" t="str">
        <f t="shared" si="8"/>
        <v>Autre équipement &amp; accessoire (Athlétisme) dont le poids est : X ≥ 15 kg et dont le matériau est : Métal &gt; 80%</v>
      </c>
      <c r="I462" s="2" t="s">
        <v>747</v>
      </c>
    </row>
    <row r="463" spans="1:9" x14ac:dyDescent="0.35">
      <c r="A463" s="2" t="s">
        <v>1222</v>
      </c>
      <c r="B463" s="2" t="s">
        <v>6347</v>
      </c>
      <c r="C463" s="2" t="s">
        <v>328</v>
      </c>
      <c r="D463" s="2"/>
      <c r="E463" s="2" t="s">
        <v>102</v>
      </c>
      <c r="F463" s="2" t="s">
        <v>659</v>
      </c>
      <c r="G463" s="2" t="s">
        <v>740</v>
      </c>
      <c r="H463" s="2" t="str">
        <f t="shared" si="8"/>
        <v>Autre équipement &amp; accessoire (Athlétisme) dont le poids est : X ≥ 15 kg et dont le matériau est : Autre</v>
      </c>
      <c r="I463" s="2" t="s">
        <v>747</v>
      </c>
    </row>
    <row r="464" spans="1:9" x14ac:dyDescent="0.35">
      <c r="A464" s="2" t="s">
        <v>1223</v>
      </c>
      <c r="B464" s="2" t="s">
        <v>6348</v>
      </c>
      <c r="C464" s="2" t="s">
        <v>492</v>
      </c>
      <c r="D464" s="2"/>
      <c r="E464" s="2" t="s">
        <v>608</v>
      </c>
      <c r="F464" s="2" t="s">
        <v>608</v>
      </c>
      <c r="G464" s="2"/>
      <c r="H464" s="2" t="str">
        <f t="shared" si="8"/>
        <v>Chaussants : paire de chaussures d'eau, de chaussettes d'eau, …</v>
      </c>
      <c r="I464" s="2"/>
    </row>
    <row r="465" spans="1:9" x14ac:dyDescent="0.35">
      <c r="A465" s="2" t="s">
        <v>1224</v>
      </c>
      <c r="B465" s="2" t="s">
        <v>6349</v>
      </c>
      <c r="C465" s="2" t="s">
        <v>347</v>
      </c>
      <c r="D465" s="2"/>
      <c r="E465" s="2" t="s">
        <v>252</v>
      </c>
      <c r="F465" s="2" t="s">
        <v>608</v>
      </c>
      <c r="G465" s="2" t="s">
        <v>740</v>
      </c>
      <c r="H465" s="2" t="str">
        <f t="shared" si="8"/>
        <v>Sac, housse de transport, pochette, contenant étanche (bidons, …), … dont le poids est : X &lt; 5 g</v>
      </c>
      <c r="I465" s="2" t="s">
        <v>744</v>
      </c>
    </row>
    <row r="466" spans="1:9" x14ac:dyDescent="0.35">
      <c r="A466" s="2" t="s">
        <v>1225</v>
      </c>
      <c r="B466" s="2" t="s">
        <v>6350</v>
      </c>
      <c r="C466" s="2" t="s">
        <v>347</v>
      </c>
      <c r="D466" s="2"/>
      <c r="E466" s="2" t="s">
        <v>253</v>
      </c>
      <c r="F466" s="2" t="s">
        <v>608</v>
      </c>
      <c r="G466" s="2" t="s">
        <v>740</v>
      </c>
      <c r="H466" s="2" t="str">
        <f t="shared" si="8"/>
        <v>Sac, housse de transport, pochette, contenant étanche (bidons, …), … dont le poids est : 5 g ≤ X &lt; 10 g</v>
      </c>
      <c r="I466" s="2" t="s">
        <v>745</v>
      </c>
    </row>
    <row r="467" spans="1:9" x14ac:dyDescent="0.35">
      <c r="A467" s="2" t="s">
        <v>1226</v>
      </c>
      <c r="B467" s="2" t="s">
        <v>6351</v>
      </c>
      <c r="C467" s="2" t="s">
        <v>347</v>
      </c>
      <c r="D467" s="2"/>
      <c r="E467" s="2" t="s">
        <v>254</v>
      </c>
      <c r="F467" s="2" t="s">
        <v>608</v>
      </c>
      <c r="G467" s="2" t="s">
        <v>740</v>
      </c>
      <c r="H467" s="2" t="str">
        <f t="shared" si="8"/>
        <v>Sac, housse de transport, pochette, contenant étanche (bidons, …), … dont le poids est : 10 g ≤ X &lt; 20 g</v>
      </c>
      <c r="I467" s="2" t="s">
        <v>745</v>
      </c>
    </row>
    <row r="468" spans="1:9" x14ac:dyDescent="0.35">
      <c r="A468" s="2" t="s">
        <v>1227</v>
      </c>
      <c r="B468" s="2" t="s">
        <v>6352</v>
      </c>
      <c r="C468" s="2" t="s">
        <v>347</v>
      </c>
      <c r="D468" s="2"/>
      <c r="E468" s="2" t="s">
        <v>255</v>
      </c>
      <c r="F468" s="2" t="s">
        <v>608</v>
      </c>
      <c r="G468" s="2" t="s">
        <v>740</v>
      </c>
      <c r="H468" s="2" t="str">
        <f t="shared" si="8"/>
        <v>Sac, housse de transport, pochette, contenant étanche (bidons, …), … dont le poids est : 20 g ≤ X &lt; 50 g</v>
      </c>
      <c r="I468" s="2" t="s">
        <v>745</v>
      </c>
    </row>
    <row r="469" spans="1:9" x14ac:dyDescent="0.35">
      <c r="A469" s="2" t="s">
        <v>1228</v>
      </c>
      <c r="B469" s="2" t="s">
        <v>6353</v>
      </c>
      <c r="C469" s="2" t="s">
        <v>347</v>
      </c>
      <c r="D469" s="2"/>
      <c r="E469" s="2" t="s">
        <v>241</v>
      </c>
      <c r="F469" s="2" t="s">
        <v>608</v>
      </c>
      <c r="G469" s="2" t="s">
        <v>740</v>
      </c>
      <c r="H469" s="2" t="str">
        <f t="shared" si="8"/>
        <v>Sac, housse de transport, pochette, contenant étanche (bidons, …), … dont le poids est : 50 g ≤ X &lt; 100 g</v>
      </c>
      <c r="I469" s="2" t="s">
        <v>745</v>
      </c>
    </row>
    <row r="470" spans="1:9" x14ac:dyDescent="0.35">
      <c r="A470" s="2" t="s">
        <v>1229</v>
      </c>
      <c r="B470" s="2" t="s">
        <v>6354</v>
      </c>
      <c r="C470" s="2" t="s">
        <v>347</v>
      </c>
      <c r="D470" s="2"/>
      <c r="E470" s="2" t="s">
        <v>103</v>
      </c>
      <c r="F470" s="2" t="s">
        <v>608</v>
      </c>
      <c r="G470" s="2" t="s">
        <v>740</v>
      </c>
      <c r="H470" s="2" t="str">
        <f t="shared" si="8"/>
        <v>Sac, housse de transport, pochette, contenant étanche (bidons, …), … dont le poids est : 0,1 kg ≤ X &lt; 0,2 kg</v>
      </c>
      <c r="I470" s="2" t="s">
        <v>745</v>
      </c>
    </row>
    <row r="471" spans="1:9" x14ac:dyDescent="0.35">
      <c r="A471" s="2" t="s">
        <v>1230</v>
      </c>
      <c r="B471" s="2" t="s">
        <v>6355</v>
      </c>
      <c r="C471" s="2" t="s">
        <v>347</v>
      </c>
      <c r="D471" s="2"/>
      <c r="E471" s="2" t="s">
        <v>98</v>
      </c>
      <c r="F471" s="2" t="s">
        <v>608</v>
      </c>
      <c r="G471" s="2" t="s">
        <v>740</v>
      </c>
      <c r="H471" s="2" t="str">
        <f t="shared" si="8"/>
        <v>Sac, housse de transport, pochette, contenant étanche (bidons, …), … dont le poids est : 0,2 kg ≤ X &lt; 0,5 kg</v>
      </c>
      <c r="I471" s="2" t="s">
        <v>745</v>
      </c>
    </row>
    <row r="472" spans="1:9" x14ac:dyDescent="0.35">
      <c r="A472" s="2" t="s">
        <v>1231</v>
      </c>
      <c r="B472" s="2" t="s">
        <v>6356</v>
      </c>
      <c r="C472" s="2" t="s">
        <v>347</v>
      </c>
      <c r="D472" s="2"/>
      <c r="E472" s="2" t="s">
        <v>104</v>
      </c>
      <c r="F472" s="2" t="s">
        <v>608</v>
      </c>
      <c r="G472" s="2" t="s">
        <v>740</v>
      </c>
      <c r="H472" s="2" t="str">
        <f t="shared" si="8"/>
        <v>Sac, housse de transport, pochette, contenant étanche (bidons, …), … dont le poids est : 0,5 kg ≤ X &lt; 1 kg</v>
      </c>
      <c r="I472" s="2" t="s">
        <v>745</v>
      </c>
    </row>
    <row r="473" spans="1:9" x14ac:dyDescent="0.35">
      <c r="A473" s="2" t="s">
        <v>1232</v>
      </c>
      <c r="B473" s="2" t="s">
        <v>6357</v>
      </c>
      <c r="C473" s="2" t="s">
        <v>347</v>
      </c>
      <c r="D473" s="2"/>
      <c r="E473" s="2" t="s">
        <v>105</v>
      </c>
      <c r="F473" s="2" t="s">
        <v>608</v>
      </c>
      <c r="G473" s="2" t="s">
        <v>740</v>
      </c>
      <c r="H473" s="2" t="str">
        <f t="shared" si="8"/>
        <v>Sac, housse de transport, pochette, contenant étanche (bidons, …), … dont le poids est : 1 kg ≤ X &lt; 2 kg</v>
      </c>
      <c r="I473" s="2" t="s">
        <v>745</v>
      </c>
    </row>
    <row r="474" spans="1:9" x14ac:dyDescent="0.35">
      <c r="A474" s="2" t="s">
        <v>1233</v>
      </c>
      <c r="B474" s="2" t="s">
        <v>6358</v>
      </c>
      <c r="C474" s="2" t="s">
        <v>347</v>
      </c>
      <c r="D474" s="2"/>
      <c r="E474" s="2" t="s">
        <v>107</v>
      </c>
      <c r="F474" s="2" t="s">
        <v>608</v>
      </c>
      <c r="G474" s="2" t="s">
        <v>740</v>
      </c>
      <c r="H474" s="2" t="str">
        <f t="shared" si="8"/>
        <v>Sac, housse de transport, pochette, contenant étanche (bidons, …), … dont le poids est : 2 kg ≤ X &lt; 3 kg</v>
      </c>
      <c r="I474" s="2" t="s">
        <v>745</v>
      </c>
    </row>
    <row r="475" spans="1:9" x14ac:dyDescent="0.35">
      <c r="A475" s="2" t="s">
        <v>1234</v>
      </c>
      <c r="B475" s="2" t="s">
        <v>6359</v>
      </c>
      <c r="C475" s="2" t="s">
        <v>347</v>
      </c>
      <c r="D475" s="2"/>
      <c r="E475" s="2" t="s">
        <v>109</v>
      </c>
      <c r="F475" s="2" t="s">
        <v>608</v>
      </c>
      <c r="G475" s="2" t="s">
        <v>740</v>
      </c>
      <c r="H475" s="2" t="str">
        <f t="shared" si="8"/>
        <v>Sac, housse de transport, pochette, contenant étanche (bidons, …), … dont le poids est : 3 kg ≤ X &lt; 5 kg</v>
      </c>
      <c r="I475" s="2" t="s">
        <v>745</v>
      </c>
    </row>
    <row r="476" spans="1:9" x14ac:dyDescent="0.35">
      <c r="A476" s="2" t="s">
        <v>1235</v>
      </c>
      <c r="B476" s="2" t="s">
        <v>6360</v>
      </c>
      <c r="C476" s="2" t="s">
        <v>347</v>
      </c>
      <c r="D476" s="2"/>
      <c r="E476" s="2" t="s">
        <v>110</v>
      </c>
      <c r="F476" s="2" t="s">
        <v>608</v>
      </c>
      <c r="G476" s="2" t="s">
        <v>740</v>
      </c>
      <c r="H476" s="2" t="str">
        <f t="shared" si="8"/>
        <v>Sac, housse de transport, pochette, contenant étanche (bidons, …), … dont le poids est : 5 kg ≤ X &lt; 7 kg</v>
      </c>
      <c r="I476" s="2" t="s">
        <v>745</v>
      </c>
    </row>
    <row r="477" spans="1:9" x14ac:dyDescent="0.35">
      <c r="A477" s="2" t="s">
        <v>1236</v>
      </c>
      <c r="B477" s="2" t="s">
        <v>6361</v>
      </c>
      <c r="C477" s="2" t="s">
        <v>347</v>
      </c>
      <c r="D477" s="2"/>
      <c r="E477" s="2" t="s">
        <v>111</v>
      </c>
      <c r="F477" s="2" t="s">
        <v>608</v>
      </c>
      <c r="G477" s="2" t="s">
        <v>740</v>
      </c>
      <c r="H477" s="2" t="str">
        <f t="shared" si="8"/>
        <v>Sac, housse de transport, pochette, contenant étanche (bidons, …), … dont le poids est : 7 kg ≤ X &lt; 9 kg</v>
      </c>
      <c r="I477" s="2" t="s">
        <v>745</v>
      </c>
    </row>
    <row r="478" spans="1:9" x14ac:dyDescent="0.35">
      <c r="A478" s="2" t="s">
        <v>1237</v>
      </c>
      <c r="B478" s="2" t="s">
        <v>6362</v>
      </c>
      <c r="C478" s="2" t="s">
        <v>347</v>
      </c>
      <c r="D478" s="2"/>
      <c r="E478" s="2" t="s">
        <v>112</v>
      </c>
      <c r="F478" s="2" t="s">
        <v>608</v>
      </c>
      <c r="G478" s="2" t="s">
        <v>740</v>
      </c>
      <c r="H478" s="2" t="str">
        <f t="shared" si="8"/>
        <v>Sac, housse de transport, pochette, contenant étanche (bidons, …), … dont le poids est : 9 kg ≤ X &lt; 11 kg</v>
      </c>
      <c r="I478" s="2" t="s">
        <v>745</v>
      </c>
    </row>
    <row r="479" spans="1:9" x14ac:dyDescent="0.35">
      <c r="A479" s="2" t="s">
        <v>1238</v>
      </c>
      <c r="B479" s="2" t="s">
        <v>6363</v>
      </c>
      <c r="C479" s="2" t="s">
        <v>347</v>
      </c>
      <c r="D479" s="2"/>
      <c r="E479" s="2" t="s">
        <v>113</v>
      </c>
      <c r="F479" s="2" t="s">
        <v>608</v>
      </c>
      <c r="G479" s="2" t="s">
        <v>740</v>
      </c>
      <c r="H479" s="2" t="str">
        <f t="shared" si="8"/>
        <v>Sac, housse de transport, pochette, contenant étanche (bidons, …), … dont le poids est : 11 kg ≤ X &lt; 13 kg</v>
      </c>
      <c r="I479" s="2" t="s">
        <v>745</v>
      </c>
    </row>
    <row r="480" spans="1:9" x14ac:dyDescent="0.35">
      <c r="A480" s="2" t="s">
        <v>1239</v>
      </c>
      <c r="B480" s="2" t="s">
        <v>6364</v>
      </c>
      <c r="C480" s="2" t="s">
        <v>347</v>
      </c>
      <c r="D480" s="2"/>
      <c r="E480" s="2" t="s">
        <v>114</v>
      </c>
      <c r="F480" s="2" t="s">
        <v>608</v>
      </c>
      <c r="G480" s="2" t="s">
        <v>740</v>
      </c>
      <c r="H480" s="2" t="str">
        <f t="shared" si="8"/>
        <v>Sac, housse de transport, pochette, contenant étanche (bidons, …), … dont le poids est : 13 kg ≤ X &lt; 15 kg</v>
      </c>
      <c r="I480" s="2" t="s">
        <v>745</v>
      </c>
    </row>
    <row r="481" spans="1:9" x14ac:dyDescent="0.35">
      <c r="A481" s="2" t="s">
        <v>1240</v>
      </c>
      <c r="B481" s="2" t="s">
        <v>6365</v>
      </c>
      <c r="C481" s="2" t="s">
        <v>347</v>
      </c>
      <c r="D481" s="2"/>
      <c r="E481" s="2" t="s">
        <v>102</v>
      </c>
      <c r="F481" s="2" t="s">
        <v>608</v>
      </c>
      <c r="G481" s="2" t="s">
        <v>740</v>
      </c>
      <c r="H481" s="2" t="str">
        <f t="shared" si="8"/>
        <v>Sac, housse de transport, pochette, contenant étanche (bidons, …), … dont le poids est : X ≥ 15 kg</v>
      </c>
      <c r="I481" s="2" t="s">
        <v>747</v>
      </c>
    </row>
    <row r="482" spans="1:9" x14ac:dyDescent="0.35">
      <c r="A482" s="2" t="s">
        <v>1241</v>
      </c>
      <c r="B482" s="2" t="s">
        <v>6366</v>
      </c>
      <c r="C482" s="2" t="s">
        <v>188</v>
      </c>
      <c r="D482" s="2"/>
      <c r="E482" s="2" t="s">
        <v>189</v>
      </c>
      <c r="F482" s="2" t="s">
        <v>608</v>
      </c>
      <c r="G482" s="2" t="s">
        <v>740</v>
      </c>
      <c r="H482" s="2" t="str">
        <f t="shared" si="8"/>
        <v>Casque (kayak, …) dont le poids est : X &lt; 0,5 kg</v>
      </c>
      <c r="I482" s="2" t="s">
        <v>744</v>
      </c>
    </row>
    <row r="483" spans="1:9" x14ac:dyDescent="0.35">
      <c r="A483" s="2" t="s">
        <v>1242</v>
      </c>
      <c r="B483" s="2" t="s">
        <v>6367</v>
      </c>
      <c r="C483" s="2" t="s">
        <v>188</v>
      </c>
      <c r="D483" s="2"/>
      <c r="E483" s="2" t="s">
        <v>129</v>
      </c>
      <c r="F483" s="2" t="s">
        <v>608</v>
      </c>
      <c r="G483" s="2" t="s">
        <v>740</v>
      </c>
      <c r="H483" s="2" t="str">
        <f t="shared" si="8"/>
        <v>Casque (kayak, …) dont le poids est : X ≥ 0,5 kg</v>
      </c>
      <c r="I483" s="2" t="s">
        <v>747</v>
      </c>
    </row>
    <row r="484" spans="1:9" x14ac:dyDescent="0.35">
      <c r="A484" s="2" t="s">
        <v>1243</v>
      </c>
      <c r="B484" s="2" t="s">
        <v>6368</v>
      </c>
      <c r="C484" s="2" t="s">
        <v>285</v>
      </c>
      <c r="D484" s="2"/>
      <c r="E484" s="2" t="s">
        <v>608</v>
      </c>
      <c r="F484" s="2" t="s">
        <v>608</v>
      </c>
      <c r="G484" s="2"/>
      <c r="H484" s="2" t="str">
        <f t="shared" si="8"/>
        <v>Gilet de sauvetage, gilet / ceinture de flottaison, gilet stabilisateur de plongée, …</v>
      </c>
      <c r="I484" s="2"/>
    </row>
    <row r="485" spans="1:9" x14ac:dyDescent="0.35">
      <c r="A485" s="2" t="s">
        <v>1244</v>
      </c>
      <c r="B485" s="2" t="s">
        <v>6369</v>
      </c>
      <c r="C485" s="2" t="s">
        <v>190</v>
      </c>
      <c r="D485" s="2" t="s">
        <v>97</v>
      </c>
      <c r="E485" s="2" t="s">
        <v>608</v>
      </c>
      <c r="F485" s="2" t="s">
        <v>608</v>
      </c>
      <c r="G485" s="2"/>
      <c r="H485" s="2" t="str">
        <f t="shared" si="8"/>
        <v>Paire de brassards</v>
      </c>
      <c r="I485" s="2"/>
    </row>
    <row r="486" spans="1:9" x14ac:dyDescent="0.35">
      <c r="A486" s="2" t="s">
        <v>1245</v>
      </c>
      <c r="B486" s="2" t="s">
        <v>6370</v>
      </c>
      <c r="C486" s="2" t="s">
        <v>317</v>
      </c>
      <c r="D486" s="2"/>
      <c r="E486" s="2" t="s">
        <v>252</v>
      </c>
      <c r="F486" s="2" t="s">
        <v>608</v>
      </c>
      <c r="G486" s="2" t="s">
        <v>740</v>
      </c>
      <c r="H486" s="2" t="str">
        <f t="shared" si="8"/>
        <v>Autre protection / EPI : harnais de kitesurf, attache de sécurité, … dont le poids est : X &lt; 5 g</v>
      </c>
      <c r="I486" s="2" t="s">
        <v>744</v>
      </c>
    </row>
    <row r="487" spans="1:9" x14ac:dyDescent="0.35">
      <c r="A487" s="2" t="s">
        <v>1246</v>
      </c>
      <c r="B487" s="2" t="s">
        <v>6371</v>
      </c>
      <c r="C487" s="2" t="s">
        <v>317</v>
      </c>
      <c r="D487" s="2"/>
      <c r="E487" s="2" t="s">
        <v>253</v>
      </c>
      <c r="F487" s="2" t="s">
        <v>608</v>
      </c>
      <c r="G487" s="2" t="s">
        <v>740</v>
      </c>
      <c r="H487" s="2" t="str">
        <f t="shared" si="8"/>
        <v>Autre protection / EPI : harnais de kitesurf, attache de sécurité, … dont le poids est : 5 g ≤ X &lt; 10 g</v>
      </c>
      <c r="I487" s="2" t="s">
        <v>745</v>
      </c>
    </row>
    <row r="488" spans="1:9" x14ac:dyDescent="0.35">
      <c r="A488" s="2" t="s">
        <v>1247</v>
      </c>
      <c r="B488" s="2" t="s">
        <v>6372</v>
      </c>
      <c r="C488" s="2" t="s">
        <v>317</v>
      </c>
      <c r="D488" s="2"/>
      <c r="E488" s="2" t="s">
        <v>254</v>
      </c>
      <c r="F488" s="2" t="s">
        <v>608</v>
      </c>
      <c r="G488" s="2" t="s">
        <v>740</v>
      </c>
      <c r="H488" s="2" t="str">
        <f t="shared" si="8"/>
        <v>Autre protection / EPI : harnais de kitesurf, attache de sécurité, … dont le poids est : 10 g ≤ X &lt; 20 g</v>
      </c>
      <c r="I488" s="2" t="s">
        <v>745</v>
      </c>
    </row>
    <row r="489" spans="1:9" x14ac:dyDescent="0.35">
      <c r="A489" s="2" t="s">
        <v>1248</v>
      </c>
      <c r="B489" s="2" t="s">
        <v>6373</v>
      </c>
      <c r="C489" s="2" t="s">
        <v>317</v>
      </c>
      <c r="D489" s="2"/>
      <c r="E489" s="2" t="s">
        <v>255</v>
      </c>
      <c r="F489" s="2" t="s">
        <v>608</v>
      </c>
      <c r="G489" s="2" t="s">
        <v>740</v>
      </c>
      <c r="H489" s="2" t="str">
        <f t="shared" si="8"/>
        <v>Autre protection / EPI : harnais de kitesurf, attache de sécurité, … dont le poids est : 20 g ≤ X &lt; 50 g</v>
      </c>
      <c r="I489" s="2" t="s">
        <v>745</v>
      </c>
    </row>
    <row r="490" spans="1:9" x14ac:dyDescent="0.35">
      <c r="A490" s="2" t="s">
        <v>1249</v>
      </c>
      <c r="B490" s="2" t="s">
        <v>6374</v>
      </c>
      <c r="C490" s="2" t="s">
        <v>317</v>
      </c>
      <c r="D490" s="2"/>
      <c r="E490" s="2" t="s">
        <v>241</v>
      </c>
      <c r="F490" s="2" t="s">
        <v>608</v>
      </c>
      <c r="G490" s="2" t="s">
        <v>740</v>
      </c>
      <c r="H490" s="2" t="str">
        <f t="shared" si="8"/>
        <v>Autre protection / EPI : harnais de kitesurf, attache de sécurité, … dont le poids est : 50 g ≤ X &lt; 100 g</v>
      </c>
      <c r="I490" s="2" t="s">
        <v>745</v>
      </c>
    </row>
    <row r="491" spans="1:9" x14ac:dyDescent="0.35">
      <c r="A491" s="2" t="s">
        <v>1250</v>
      </c>
      <c r="B491" s="2" t="s">
        <v>6375</v>
      </c>
      <c r="C491" s="2" t="s">
        <v>317</v>
      </c>
      <c r="D491" s="2"/>
      <c r="E491" s="2" t="s">
        <v>103</v>
      </c>
      <c r="F491" s="2" t="s">
        <v>608</v>
      </c>
      <c r="G491" s="2" t="s">
        <v>740</v>
      </c>
      <c r="H491" s="2" t="str">
        <f t="shared" si="8"/>
        <v>Autre protection / EPI : harnais de kitesurf, attache de sécurité, … dont le poids est : 0,1 kg ≤ X &lt; 0,2 kg</v>
      </c>
      <c r="I491" s="2" t="s">
        <v>745</v>
      </c>
    </row>
    <row r="492" spans="1:9" x14ac:dyDescent="0.35">
      <c r="A492" s="2" t="s">
        <v>1251</v>
      </c>
      <c r="B492" s="2" t="s">
        <v>6376</v>
      </c>
      <c r="C492" s="2" t="s">
        <v>317</v>
      </c>
      <c r="D492" s="2"/>
      <c r="E492" s="2" t="s">
        <v>98</v>
      </c>
      <c r="F492" s="2" t="s">
        <v>608</v>
      </c>
      <c r="G492" s="2" t="s">
        <v>740</v>
      </c>
      <c r="H492" s="2" t="str">
        <f t="shared" si="8"/>
        <v>Autre protection / EPI : harnais de kitesurf, attache de sécurité, … dont le poids est : 0,2 kg ≤ X &lt; 0,5 kg</v>
      </c>
      <c r="I492" s="2" t="s">
        <v>745</v>
      </c>
    </row>
    <row r="493" spans="1:9" x14ac:dyDescent="0.35">
      <c r="A493" s="2" t="s">
        <v>1252</v>
      </c>
      <c r="B493" s="2" t="s">
        <v>6377</v>
      </c>
      <c r="C493" s="2" t="s">
        <v>317</v>
      </c>
      <c r="D493" s="2"/>
      <c r="E493" s="2" t="s">
        <v>104</v>
      </c>
      <c r="F493" s="2" t="s">
        <v>608</v>
      </c>
      <c r="G493" s="2" t="s">
        <v>740</v>
      </c>
      <c r="H493" s="2" t="str">
        <f t="shared" si="8"/>
        <v>Autre protection / EPI : harnais de kitesurf, attache de sécurité, … dont le poids est : 0,5 kg ≤ X &lt; 1 kg</v>
      </c>
      <c r="I493" s="2" t="s">
        <v>745</v>
      </c>
    </row>
    <row r="494" spans="1:9" x14ac:dyDescent="0.35">
      <c r="A494" s="2" t="s">
        <v>1253</v>
      </c>
      <c r="B494" s="2" t="s">
        <v>6378</v>
      </c>
      <c r="C494" s="2" t="s">
        <v>317</v>
      </c>
      <c r="D494" s="2"/>
      <c r="E494" s="2" t="s">
        <v>105</v>
      </c>
      <c r="F494" s="2" t="s">
        <v>608</v>
      </c>
      <c r="G494" s="2" t="s">
        <v>740</v>
      </c>
      <c r="H494" s="2" t="str">
        <f t="shared" si="8"/>
        <v>Autre protection / EPI : harnais de kitesurf, attache de sécurité, … dont le poids est : 1 kg ≤ X &lt; 2 kg</v>
      </c>
      <c r="I494" s="2" t="s">
        <v>745</v>
      </c>
    </row>
    <row r="495" spans="1:9" x14ac:dyDescent="0.35">
      <c r="A495" s="2" t="s">
        <v>1254</v>
      </c>
      <c r="B495" s="2" t="s">
        <v>6379</v>
      </c>
      <c r="C495" s="2" t="s">
        <v>317</v>
      </c>
      <c r="D495" s="2"/>
      <c r="E495" s="2" t="s">
        <v>107</v>
      </c>
      <c r="F495" s="2" t="s">
        <v>608</v>
      </c>
      <c r="G495" s="2" t="s">
        <v>740</v>
      </c>
      <c r="H495" s="2" t="str">
        <f t="shared" si="8"/>
        <v>Autre protection / EPI : harnais de kitesurf, attache de sécurité, … dont le poids est : 2 kg ≤ X &lt; 3 kg</v>
      </c>
      <c r="I495" s="2" t="s">
        <v>745</v>
      </c>
    </row>
    <row r="496" spans="1:9" x14ac:dyDescent="0.35">
      <c r="A496" s="2" t="s">
        <v>1255</v>
      </c>
      <c r="B496" s="2" t="s">
        <v>6380</v>
      </c>
      <c r="C496" s="2" t="s">
        <v>317</v>
      </c>
      <c r="D496" s="2"/>
      <c r="E496" s="2" t="s">
        <v>109</v>
      </c>
      <c r="F496" s="2" t="s">
        <v>608</v>
      </c>
      <c r="G496" s="2" t="s">
        <v>740</v>
      </c>
      <c r="H496" s="2" t="str">
        <f t="shared" si="8"/>
        <v>Autre protection / EPI : harnais de kitesurf, attache de sécurité, … dont le poids est : 3 kg ≤ X &lt; 5 kg</v>
      </c>
      <c r="I496" s="2" t="s">
        <v>745</v>
      </c>
    </row>
    <row r="497" spans="1:9" x14ac:dyDescent="0.35">
      <c r="A497" s="2" t="s">
        <v>1256</v>
      </c>
      <c r="B497" s="2" t="s">
        <v>6381</v>
      </c>
      <c r="C497" s="2" t="s">
        <v>317</v>
      </c>
      <c r="D497" s="2"/>
      <c r="E497" s="2" t="s">
        <v>110</v>
      </c>
      <c r="F497" s="2" t="s">
        <v>608</v>
      </c>
      <c r="G497" s="2" t="s">
        <v>740</v>
      </c>
      <c r="H497" s="2" t="str">
        <f t="shared" si="8"/>
        <v>Autre protection / EPI : harnais de kitesurf, attache de sécurité, … dont le poids est : 5 kg ≤ X &lt; 7 kg</v>
      </c>
      <c r="I497" s="2" t="s">
        <v>745</v>
      </c>
    </row>
    <row r="498" spans="1:9" x14ac:dyDescent="0.35">
      <c r="A498" s="2" t="s">
        <v>1257</v>
      </c>
      <c r="B498" s="2" t="s">
        <v>6382</v>
      </c>
      <c r="C498" s="2" t="s">
        <v>317</v>
      </c>
      <c r="D498" s="2"/>
      <c r="E498" s="2" t="s">
        <v>111</v>
      </c>
      <c r="F498" s="2" t="s">
        <v>608</v>
      </c>
      <c r="G498" s="2" t="s">
        <v>740</v>
      </c>
      <c r="H498" s="2" t="str">
        <f t="shared" si="8"/>
        <v>Autre protection / EPI : harnais de kitesurf, attache de sécurité, … dont le poids est : 7 kg ≤ X &lt; 9 kg</v>
      </c>
      <c r="I498" s="2" t="s">
        <v>745</v>
      </c>
    </row>
    <row r="499" spans="1:9" x14ac:dyDescent="0.35">
      <c r="A499" s="2" t="s">
        <v>1258</v>
      </c>
      <c r="B499" s="2" t="s">
        <v>6383</v>
      </c>
      <c r="C499" s="2" t="s">
        <v>317</v>
      </c>
      <c r="D499" s="2"/>
      <c r="E499" s="2" t="s">
        <v>112</v>
      </c>
      <c r="F499" s="2" t="s">
        <v>608</v>
      </c>
      <c r="G499" s="2" t="s">
        <v>740</v>
      </c>
      <c r="H499" s="2" t="str">
        <f t="shared" si="8"/>
        <v>Autre protection / EPI : harnais de kitesurf, attache de sécurité, … dont le poids est : 9 kg ≤ X &lt; 11 kg</v>
      </c>
      <c r="I499" s="2" t="s">
        <v>745</v>
      </c>
    </row>
    <row r="500" spans="1:9" x14ac:dyDescent="0.35">
      <c r="A500" s="2" t="s">
        <v>1259</v>
      </c>
      <c r="B500" s="2" t="s">
        <v>6384</v>
      </c>
      <c r="C500" s="2" t="s">
        <v>317</v>
      </c>
      <c r="D500" s="2"/>
      <c r="E500" s="2" t="s">
        <v>113</v>
      </c>
      <c r="F500" s="2" t="s">
        <v>608</v>
      </c>
      <c r="G500" s="2" t="s">
        <v>740</v>
      </c>
      <c r="H500" s="2" t="str">
        <f t="shared" si="8"/>
        <v>Autre protection / EPI : harnais de kitesurf, attache de sécurité, … dont le poids est : 11 kg ≤ X &lt; 13 kg</v>
      </c>
      <c r="I500" s="2" t="s">
        <v>745</v>
      </c>
    </row>
    <row r="501" spans="1:9" x14ac:dyDescent="0.35">
      <c r="A501" s="2" t="s">
        <v>1260</v>
      </c>
      <c r="B501" s="2" t="s">
        <v>6385</v>
      </c>
      <c r="C501" s="2" t="s">
        <v>317</v>
      </c>
      <c r="D501" s="2"/>
      <c r="E501" s="2" t="s">
        <v>114</v>
      </c>
      <c r="F501" s="2" t="s">
        <v>608</v>
      </c>
      <c r="G501" s="2" t="s">
        <v>740</v>
      </c>
      <c r="H501" s="2" t="str">
        <f t="shared" si="8"/>
        <v>Autre protection / EPI : harnais de kitesurf, attache de sécurité, … dont le poids est : 13 kg ≤ X &lt; 15 kg</v>
      </c>
      <c r="I501" s="2" t="s">
        <v>745</v>
      </c>
    </row>
    <row r="502" spans="1:9" x14ac:dyDescent="0.35">
      <c r="A502" s="2" t="s">
        <v>1261</v>
      </c>
      <c r="B502" s="2" t="s">
        <v>6386</v>
      </c>
      <c r="C502" s="2" t="s">
        <v>317</v>
      </c>
      <c r="D502" s="2"/>
      <c r="E502" s="2" t="s">
        <v>102</v>
      </c>
      <c r="F502" s="2" t="s">
        <v>608</v>
      </c>
      <c r="G502" s="2" t="s">
        <v>740</v>
      </c>
      <c r="H502" s="2" t="str">
        <f t="shared" si="8"/>
        <v>Autre protection / EPI : harnais de kitesurf, attache de sécurité, … dont le poids est : X ≥ 15 kg</v>
      </c>
      <c r="I502" s="2" t="s">
        <v>747</v>
      </c>
    </row>
    <row r="503" spans="1:9" x14ac:dyDescent="0.35">
      <c r="A503" s="2" t="s">
        <v>1262</v>
      </c>
      <c r="B503" s="2" t="s">
        <v>6387</v>
      </c>
      <c r="C503" s="2" t="s">
        <v>173</v>
      </c>
      <c r="D503" s="2"/>
      <c r="E503" s="2" t="s">
        <v>108</v>
      </c>
      <c r="F503" s="2" t="s">
        <v>608</v>
      </c>
      <c r="G503" s="2" t="s">
        <v>740</v>
      </c>
      <c r="H503" s="2" t="str">
        <f t="shared" si="8"/>
        <v>Planche nautique : planche de paddle, planche à voile, planche de surf, planche de kite, planche de wing, planche de wake, sled, rescue board … dont le poids est : X &lt; 1 kg</v>
      </c>
      <c r="I503" s="2" t="s">
        <v>744</v>
      </c>
    </row>
    <row r="504" spans="1:9" x14ac:dyDescent="0.35">
      <c r="A504" s="2" t="s">
        <v>1263</v>
      </c>
      <c r="B504" s="2" t="s">
        <v>6388</v>
      </c>
      <c r="C504" s="2" t="s">
        <v>173</v>
      </c>
      <c r="D504" s="2"/>
      <c r="E504" s="2" t="s">
        <v>105</v>
      </c>
      <c r="F504" s="2" t="s">
        <v>608</v>
      </c>
      <c r="G504" s="2" t="s">
        <v>740</v>
      </c>
      <c r="H504" s="2" t="str">
        <f t="shared" si="8"/>
        <v>Planche nautique : planche de paddle, planche à voile, planche de surf, planche de kite, planche de wing, planche de wake, sled, rescue board … dont le poids est : 1 kg ≤ X &lt; 2 kg</v>
      </c>
      <c r="I504" s="2" t="s">
        <v>745</v>
      </c>
    </row>
    <row r="505" spans="1:9" x14ac:dyDescent="0.35">
      <c r="A505" s="2" t="s">
        <v>1264</v>
      </c>
      <c r="B505" s="2" t="s">
        <v>6389</v>
      </c>
      <c r="C505" s="2" t="s">
        <v>173</v>
      </c>
      <c r="D505" s="2"/>
      <c r="E505" s="2" t="s">
        <v>107</v>
      </c>
      <c r="F505" s="2" t="s">
        <v>608</v>
      </c>
      <c r="G505" s="2" t="s">
        <v>740</v>
      </c>
      <c r="H505" s="2" t="str">
        <f t="shared" si="8"/>
        <v>Planche nautique : planche de paddle, planche à voile, planche de surf, planche de kite, planche de wing, planche de wake, sled, rescue board … dont le poids est : 2 kg ≤ X &lt; 3 kg</v>
      </c>
      <c r="I505" s="2" t="s">
        <v>745</v>
      </c>
    </row>
    <row r="506" spans="1:9" x14ac:dyDescent="0.35">
      <c r="A506" s="2" t="s">
        <v>1265</v>
      </c>
      <c r="B506" s="2" t="s">
        <v>6390</v>
      </c>
      <c r="C506" s="2" t="s">
        <v>173</v>
      </c>
      <c r="D506" s="2"/>
      <c r="E506" s="2" t="s">
        <v>109</v>
      </c>
      <c r="F506" s="2" t="s">
        <v>608</v>
      </c>
      <c r="G506" s="2" t="s">
        <v>740</v>
      </c>
      <c r="H506" s="2" t="str">
        <f t="shared" si="8"/>
        <v>Planche nautique : planche de paddle, planche à voile, planche de surf, planche de kite, planche de wing, planche de wake, sled, rescue board … dont le poids est : 3 kg ≤ X &lt; 5 kg</v>
      </c>
      <c r="I506" s="2" t="s">
        <v>745</v>
      </c>
    </row>
    <row r="507" spans="1:9" x14ac:dyDescent="0.35">
      <c r="A507" s="2" t="s">
        <v>1266</v>
      </c>
      <c r="B507" s="2" t="s">
        <v>6391</v>
      </c>
      <c r="C507" s="2" t="s">
        <v>173</v>
      </c>
      <c r="D507" s="2"/>
      <c r="E507" s="2" t="s">
        <v>110</v>
      </c>
      <c r="F507" s="2" t="s">
        <v>608</v>
      </c>
      <c r="G507" s="2" t="s">
        <v>740</v>
      </c>
      <c r="H507" s="2" t="str">
        <f t="shared" si="8"/>
        <v>Planche nautique : planche de paddle, planche à voile, planche de surf, planche de kite, planche de wing, planche de wake, sled, rescue board … dont le poids est : 5 kg ≤ X &lt; 7 kg</v>
      </c>
      <c r="I507" s="2" t="s">
        <v>745</v>
      </c>
    </row>
    <row r="508" spans="1:9" x14ac:dyDescent="0.35">
      <c r="A508" s="2" t="s">
        <v>1267</v>
      </c>
      <c r="B508" s="2" t="s">
        <v>6392</v>
      </c>
      <c r="C508" s="2" t="s">
        <v>173</v>
      </c>
      <c r="D508" s="2"/>
      <c r="E508" s="2" t="s">
        <v>111</v>
      </c>
      <c r="F508" s="2" t="s">
        <v>608</v>
      </c>
      <c r="G508" s="2" t="s">
        <v>740</v>
      </c>
      <c r="H508" s="2" t="str">
        <f t="shared" si="8"/>
        <v>Planche nautique : planche de paddle, planche à voile, planche de surf, planche de kite, planche de wing, planche de wake, sled, rescue board … dont le poids est : 7 kg ≤ X &lt; 9 kg</v>
      </c>
      <c r="I508" s="2" t="s">
        <v>745</v>
      </c>
    </row>
    <row r="509" spans="1:9" x14ac:dyDescent="0.35">
      <c r="A509" s="2" t="s">
        <v>1268</v>
      </c>
      <c r="B509" s="2" t="s">
        <v>6393</v>
      </c>
      <c r="C509" s="2" t="s">
        <v>173</v>
      </c>
      <c r="D509" s="2"/>
      <c r="E509" s="2" t="s">
        <v>112</v>
      </c>
      <c r="F509" s="2" t="s">
        <v>608</v>
      </c>
      <c r="G509" s="2" t="s">
        <v>740</v>
      </c>
      <c r="H509" s="2" t="str">
        <f t="shared" si="8"/>
        <v>Planche nautique : planche de paddle, planche à voile, planche de surf, planche de kite, planche de wing, planche de wake, sled, rescue board … dont le poids est : 9 kg ≤ X &lt; 11 kg</v>
      </c>
      <c r="I509" s="2" t="s">
        <v>745</v>
      </c>
    </row>
    <row r="510" spans="1:9" x14ac:dyDescent="0.35">
      <c r="A510" s="2" t="s">
        <v>1269</v>
      </c>
      <c r="B510" s="2" t="s">
        <v>6394</v>
      </c>
      <c r="C510" s="2" t="s">
        <v>173</v>
      </c>
      <c r="D510" s="2"/>
      <c r="E510" s="2" t="s">
        <v>174</v>
      </c>
      <c r="F510" s="2" t="s">
        <v>608</v>
      </c>
      <c r="G510" s="2" t="s">
        <v>740</v>
      </c>
      <c r="H510" s="2" t="str">
        <f t="shared" si="8"/>
        <v>Planche nautique : planche de paddle, planche à voile, planche de surf, planche de kite, planche de wing, planche de wake, sled, rescue board … dont le poids est : X ≥ 11 kg</v>
      </c>
      <c r="I510" s="2" t="s">
        <v>747</v>
      </c>
    </row>
    <row r="511" spans="1:9" x14ac:dyDescent="0.35">
      <c r="A511" s="2" t="s">
        <v>1270</v>
      </c>
      <c r="B511" s="2" t="s">
        <v>6395</v>
      </c>
      <c r="C511" s="2" t="s">
        <v>175</v>
      </c>
      <c r="D511" s="2"/>
      <c r="E511" s="2" t="s">
        <v>608</v>
      </c>
      <c r="F511" s="2" t="s">
        <v>608</v>
      </c>
      <c r="G511" s="2"/>
      <c r="H511" s="2" t="str">
        <f t="shared" si="8"/>
        <v>Kit complet de paddle gonflable (paddle, sac, pagaie…)</v>
      </c>
      <c r="I511" s="2"/>
    </row>
    <row r="512" spans="1:9" x14ac:dyDescent="0.35">
      <c r="A512" s="2" t="s">
        <v>1271</v>
      </c>
      <c r="B512" s="2" t="s">
        <v>6396</v>
      </c>
      <c r="C512" s="2" t="s">
        <v>176</v>
      </c>
      <c r="D512" s="2"/>
      <c r="E512" s="2" t="s">
        <v>608</v>
      </c>
      <c r="F512" s="2" t="s">
        <v>177</v>
      </c>
      <c r="G512" s="2"/>
      <c r="H512" s="2" t="str">
        <f t="shared" si="8"/>
        <v>Kayak et canoë et dont le matériau est : Monomatière</v>
      </c>
      <c r="I512" s="2"/>
    </row>
    <row r="513" spans="1:9" x14ac:dyDescent="0.35">
      <c r="A513" s="2" t="s">
        <v>1272</v>
      </c>
      <c r="B513" s="2" t="s">
        <v>6397</v>
      </c>
      <c r="C513" s="2" t="s">
        <v>176</v>
      </c>
      <c r="D513" s="2"/>
      <c r="E513" s="2" t="s">
        <v>608</v>
      </c>
      <c r="F513" s="2" t="s">
        <v>659</v>
      </c>
      <c r="G513" s="2"/>
      <c r="H513" s="2" t="str">
        <f t="shared" si="8"/>
        <v>Kayak et canoë et dont le matériau est : Autre</v>
      </c>
      <c r="I513" s="2"/>
    </row>
    <row r="514" spans="1:9" x14ac:dyDescent="0.35">
      <c r="A514" s="2" t="s">
        <v>1273</v>
      </c>
      <c r="B514" s="2" t="s">
        <v>6398</v>
      </c>
      <c r="C514" s="2" t="s">
        <v>261</v>
      </c>
      <c r="D514" s="2"/>
      <c r="E514" s="2" t="s">
        <v>608</v>
      </c>
      <c r="F514" s="2" t="s">
        <v>608</v>
      </c>
      <c r="G514" s="2"/>
      <c r="H514" s="2" t="str">
        <f t="shared" si="8"/>
        <v>Windsurf complet (planche à voile avec planche et l'ensemble de son grément)</v>
      </c>
      <c r="I514" s="2"/>
    </row>
    <row r="515" spans="1:9" x14ac:dyDescent="0.35">
      <c r="A515" s="2" t="s">
        <v>1274</v>
      </c>
      <c r="B515" s="2" t="s">
        <v>6399</v>
      </c>
      <c r="C515" s="2" t="s">
        <v>260</v>
      </c>
      <c r="D515" s="2"/>
      <c r="E515" s="2" t="s">
        <v>608</v>
      </c>
      <c r="F515" s="2" t="s">
        <v>608</v>
      </c>
      <c r="G515" s="2"/>
      <c r="H515" s="2" t="str">
        <f t="shared" si="8"/>
        <v>Kite surf complet (planche de kite, et l'ensemble de son grément, harnais, etc…)</v>
      </c>
      <c r="I515" s="2"/>
    </row>
    <row r="516" spans="1:9" x14ac:dyDescent="0.35">
      <c r="A516" s="2" t="s">
        <v>1275</v>
      </c>
      <c r="B516" s="2" t="s">
        <v>6400</v>
      </c>
      <c r="C516" s="2" t="s">
        <v>262</v>
      </c>
      <c r="D516" s="2"/>
      <c r="E516" s="2" t="s">
        <v>608</v>
      </c>
      <c r="F516" s="2" t="s">
        <v>608</v>
      </c>
      <c r="G516" s="2"/>
      <c r="H516" s="2" t="str">
        <f t="shared" ref="H516:H579" si="9">C516&amp;IF(E516&lt;&gt;"-"," dont le "&amp;G516&amp;" est : "&amp;E516,"")&amp;IF(F516&lt;&gt;"-"," et dont le matériau est : "&amp;F516,"")</f>
        <v>Wing surf complet (planche de wing et grément complet de wing : aile gonflable, foil, …)</v>
      </c>
      <c r="I516" s="2"/>
    </row>
    <row r="517" spans="1:9" x14ac:dyDescent="0.35">
      <c r="A517" s="2" t="s">
        <v>1276</v>
      </c>
      <c r="B517" s="2" t="s">
        <v>6401</v>
      </c>
      <c r="C517" s="2" t="s">
        <v>7309</v>
      </c>
      <c r="D517" s="2"/>
      <c r="E517" s="2" t="s">
        <v>608</v>
      </c>
      <c r="F517" s="2" t="s">
        <v>99</v>
      </c>
      <c r="G517" s="2"/>
      <c r="H517" s="2" t="str">
        <f t="shared" si="9"/>
        <v>Embarcation : à propulsion humaine (pédalo, aviron, …) ou &lt;2,5 m (optimist, annexes, …) et dont le matériau est : Métal &gt; 80%</v>
      </c>
      <c r="I517" s="2"/>
    </row>
    <row r="518" spans="1:9" x14ac:dyDescent="0.35">
      <c r="A518" s="2" t="s">
        <v>1277</v>
      </c>
      <c r="B518" s="2" t="s">
        <v>6402</v>
      </c>
      <c r="C518" s="2" t="s">
        <v>7309</v>
      </c>
      <c r="D518" s="2"/>
      <c r="E518" s="2" t="s">
        <v>608</v>
      </c>
      <c r="F518" s="2" t="s">
        <v>177</v>
      </c>
      <c r="G518" s="2"/>
      <c r="H518" s="2" t="str">
        <f t="shared" si="9"/>
        <v>Embarcation : à propulsion humaine (pédalo, aviron, …) ou &lt;2,5 m (optimist, annexes, …) et dont le matériau est : Monomatière</v>
      </c>
      <c r="I518" s="2"/>
    </row>
    <row r="519" spans="1:9" x14ac:dyDescent="0.35">
      <c r="A519" s="2" t="s">
        <v>1278</v>
      </c>
      <c r="B519" s="2" t="s">
        <v>6403</v>
      </c>
      <c r="C519" s="2" t="s">
        <v>7309</v>
      </c>
      <c r="D519" s="2"/>
      <c r="E519" s="2" t="s">
        <v>608</v>
      </c>
      <c r="F519" s="2" t="s">
        <v>659</v>
      </c>
      <c r="G519" s="2"/>
      <c r="H519" s="2" t="str">
        <f t="shared" si="9"/>
        <v>Embarcation : à propulsion humaine (pédalo, aviron, …) ou &lt;2,5 m (optimist, annexes, …) et dont le matériau est : Autre</v>
      </c>
      <c r="I519" s="2"/>
    </row>
    <row r="520" spans="1:9" x14ac:dyDescent="0.35">
      <c r="A520" s="2" t="s">
        <v>1279</v>
      </c>
      <c r="B520" s="2" t="s">
        <v>6404</v>
      </c>
      <c r="C520" s="2" t="s">
        <v>178</v>
      </c>
      <c r="D520" s="2"/>
      <c r="E520" s="2" t="s">
        <v>608</v>
      </c>
      <c r="F520" s="2" t="s">
        <v>99</v>
      </c>
      <c r="G520" s="2"/>
      <c r="H520" s="2" t="str">
        <f t="shared" si="9"/>
        <v>Autre engin nautique (char à voile, ..) et dont le matériau est : Métal &gt; 80%</v>
      </c>
      <c r="I520" s="2"/>
    </row>
    <row r="521" spans="1:9" x14ac:dyDescent="0.35">
      <c r="A521" s="2" t="s">
        <v>1280</v>
      </c>
      <c r="B521" s="2" t="s">
        <v>6405</v>
      </c>
      <c r="C521" s="2" t="s">
        <v>178</v>
      </c>
      <c r="D521" s="2"/>
      <c r="E521" s="2" t="s">
        <v>608</v>
      </c>
      <c r="F521" s="2" t="s">
        <v>659</v>
      </c>
      <c r="G521" s="2"/>
      <c r="H521" s="2" t="str">
        <f t="shared" si="9"/>
        <v>Autre engin nautique (char à voile, ..) et dont le matériau est : Autre</v>
      </c>
      <c r="I521" s="2"/>
    </row>
    <row r="522" spans="1:9" x14ac:dyDescent="0.35">
      <c r="A522" s="2" t="s">
        <v>1281</v>
      </c>
      <c r="B522" s="2" t="s">
        <v>6406</v>
      </c>
      <c r="C522" s="2" t="s">
        <v>179</v>
      </c>
      <c r="D522" s="2"/>
      <c r="E522" s="2" t="s">
        <v>180</v>
      </c>
      <c r="F522" s="2" t="s">
        <v>99</v>
      </c>
      <c r="G522" s="2" t="s">
        <v>740</v>
      </c>
      <c r="H522" s="2" t="str">
        <f t="shared" si="9"/>
        <v>Wishbone, mat, pagaie, foil dont le poids est : X &lt; 2 kg et dont le matériau est : Métal &gt; 80%</v>
      </c>
      <c r="I522" s="2" t="s">
        <v>744</v>
      </c>
    </row>
    <row r="523" spans="1:9" x14ac:dyDescent="0.35">
      <c r="A523" s="2" t="s">
        <v>1282</v>
      </c>
      <c r="B523" s="2" t="s">
        <v>6407</v>
      </c>
      <c r="C523" s="2" t="s">
        <v>179</v>
      </c>
      <c r="D523" s="2"/>
      <c r="E523" s="2" t="s">
        <v>180</v>
      </c>
      <c r="F523" s="2" t="s">
        <v>659</v>
      </c>
      <c r="G523" s="2" t="s">
        <v>740</v>
      </c>
      <c r="H523" s="2" t="str">
        <f t="shared" si="9"/>
        <v>Wishbone, mat, pagaie, foil dont le poids est : X &lt; 2 kg et dont le matériau est : Autre</v>
      </c>
      <c r="I523" s="2" t="s">
        <v>744</v>
      </c>
    </row>
    <row r="524" spans="1:9" x14ac:dyDescent="0.35">
      <c r="A524" s="2" t="s">
        <v>1283</v>
      </c>
      <c r="B524" s="2" t="s">
        <v>6408</v>
      </c>
      <c r="C524" s="2" t="s">
        <v>179</v>
      </c>
      <c r="D524" s="2"/>
      <c r="E524" s="2" t="s">
        <v>163</v>
      </c>
      <c r="F524" s="2" t="s">
        <v>99</v>
      </c>
      <c r="G524" s="2" t="s">
        <v>740</v>
      </c>
      <c r="H524" s="2" t="str">
        <f t="shared" si="9"/>
        <v>Wishbone, mat, pagaie, foil dont le poids est : X ≥ 2 kg et dont le matériau est : Métal &gt; 80%</v>
      </c>
      <c r="I524" s="2" t="s">
        <v>747</v>
      </c>
    </row>
    <row r="525" spans="1:9" x14ac:dyDescent="0.35">
      <c r="A525" s="2" t="s">
        <v>1284</v>
      </c>
      <c r="B525" s="2" t="s">
        <v>6409</v>
      </c>
      <c r="C525" s="2" t="s">
        <v>179</v>
      </c>
      <c r="D525" s="2"/>
      <c r="E525" s="2" t="s">
        <v>163</v>
      </c>
      <c r="F525" s="2" t="s">
        <v>659</v>
      </c>
      <c r="G525" s="2" t="s">
        <v>740</v>
      </c>
      <c r="H525" s="2" t="str">
        <f t="shared" si="9"/>
        <v>Wishbone, mat, pagaie, foil dont le poids est : X ≥ 2 kg et dont le matériau est : Autre</v>
      </c>
      <c r="I525" s="2" t="s">
        <v>747</v>
      </c>
    </row>
    <row r="526" spans="1:9" x14ac:dyDescent="0.35">
      <c r="A526" s="2" t="s">
        <v>1285</v>
      </c>
      <c r="B526" s="2" t="s">
        <v>6410</v>
      </c>
      <c r="C526" s="2" t="s">
        <v>280</v>
      </c>
      <c r="D526" s="2"/>
      <c r="E526" s="2" t="s">
        <v>187</v>
      </c>
      <c r="F526" s="2" t="s">
        <v>608</v>
      </c>
      <c r="G526" s="2" t="s">
        <v>740</v>
      </c>
      <c r="H526" s="2" t="str">
        <f t="shared" si="9"/>
        <v>Equipement nautique, pack, pièce détachée et accessoire  dont le poids est : X &lt; 50 g</v>
      </c>
      <c r="I526" s="2" t="s">
        <v>744</v>
      </c>
    </row>
    <row r="527" spans="1:9" x14ac:dyDescent="0.35">
      <c r="A527" s="2" t="s">
        <v>1286</v>
      </c>
      <c r="B527" s="2" t="s">
        <v>6411</v>
      </c>
      <c r="C527" s="2" t="s">
        <v>280</v>
      </c>
      <c r="D527" s="2"/>
      <c r="E527" s="2" t="s">
        <v>241</v>
      </c>
      <c r="F527" s="2" t="s">
        <v>608</v>
      </c>
      <c r="G527" s="2" t="s">
        <v>740</v>
      </c>
      <c r="H527" s="2" t="str">
        <f t="shared" si="9"/>
        <v>Equipement nautique, pack, pièce détachée et accessoire  dont le poids est : 50 g ≤ X &lt; 100 g</v>
      </c>
      <c r="I527" s="2" t="s">
        <v>745</v>
      </c>
    </row>
    <row r="528" spans="1:9" x14ac:dyDescent="0.35">
      <c r="A528" s="2" t="s">
        <v>1287</v>
      </c>
      <c r="B528" s="2" t="s">
        <v>6412</v>
      </c>
      <c r="C528" s="2" t="s">
        <v>280</v>
      </c>
      <c r="D528" s="2"/>
      <c r="E528" s="2" t="s">
        <v>103</v>
      </c>
      <c r="F528" s="2" t="s">
        <v>608</v>
      </c>
      <c r="G528" s="2" t="s">
        <v>740</v>
      </c>
      <c r="H528" s="2" t="str">
        <f t="shared" si="9"/>
        <v>Equipement nautique, pack, pièce détachée et accessoire  dont le poids est : 0,1 kg ≤ X &lt; 0,2 kg</v>
      </c>
      <c r="I528" s="2" t="s">
        <v>745</v>
      </c>
    </row>
    <row r="529" spans="1:9" x14ac:dyDescent="0.35">
      <c r="A529" s="2" t="s">
        <v>1288</v>
      </c>
      <c r="B529" s="2" t="s">
        <v>6413</v>
      </c>
      <c r="C529" s="2" t="s">
        <v>280</v>
      </c>
      <c r="D529" s="2"/>
      <c r="E529" s="2" t="s">
        <v>98</v>
      </c>
      <c r="F529" s="2" t="s">
        <v>608</v>
      </c>
      <c r="G529" s="2" t="s">
        <v>740</v>
      </c>
      <c r="H529" s="2" t="str">
        <f t="shared" si="9"/>
        <v>Equipement nautique, pack, pièce détachée et accessoire  dont le poids est : 0,2 kg ≤ X &lt; 0,5 kg</v>
      </c>
      <c r="I529" s="2" t="s">
        <v>745</v>
      </c>
    </row>
    <row r="530" spans="1:9" x14ac:dyDescent="0.35">
      <c r="A530" s="2" t="s">
        <v>1289</v>
      </c>
      <c r="B530" s="2" t="s">
        <v>6414</v>
      </c>
      <c r="C530" s="2" t="s">
        <v>280</v>
      </c>
      <c r="D530" s="2"/>
      <c r="E530" s="2" t="s">
        <v>104</v>
      </c>
      <c r="F530" s="2" t="s">
        <v>608</v>
      </c>
      <c r="G530" s="2" t="s">
        <v>740</v>
      </c>
      <c r="H530" s="2" t="str">
        <f t="shared" si="9"/>
        <v>Equipement nautique, pack, pièce détachée et accessoire  dont le poids est : 0,5 kg ≤ X &lt; 1 kg</v>
      </c>
      <c r="I530" s="2" t="s">
        <v>745</v>
      </c>
    </row>
    <row r="531" spans="1:9" x14ac:dyDescent="0.35">
      <c r="A531" s="2" t="s">
        <v>1290</v>
      </c>
      <c r="B531" s="2" t="s">
        <v>6415</v>
      </c>
      <c r="C531" s="2" t="s">
        <v>280</v>
      </c>
      <c r="D531" s="2"/>
      <c r="E531" s="2" t="s">
        <v>105</v>
      </c>
      <c r="F531" s="2" t="s">
        <v>608</v>
      </c>
      <c r="G531" s="2" t="s">
        <v>740</v>
      </c>
      <c r="H531" s="2" t="str">
        <f t="shared" si="9"/>
        <v>Equipement nautique, pack, pièce détachée et accessoire  dont le poids est : 1 kg ≤ X &lt; 2 kg</v>
      </c>
      <c r="I531" s="2" t="s">
        <v>745</v>
      </c>
    </row>
    <row r="532" spans="1:9" x14ac:dyDescent="0.35">
      <c r="A532" s="2" t="s">
        <v>1291</v>
      </c>
      <c r="B532" s="2" t="s">
        <v>6416</v>
      </c>
      <c r="C532" s="2" t="s">
        <v>280</v>
      </c>
      <c r="D532" s="2"/>
      <c r="E532" s="2" t="s">
        <v>107</v>
      </c>
      <c r="F532" s="2" t="s">
        <v>608</v>
      </c>
      <c r="G532" s="2" t="s">
        <v>740</v>
      </c>
      <c r="H532" s="2" t="str">
        <f t="shared" si="9"/>
        <v>Equipement nautique, pack, pièce détachée et accessoire  dont le poids est : 2 kg ≤ X &lt; 3 kg</v>
      </c>
      <c r="I532" s="2" t="s">
        <v>745</v>
      </c>
    </row>
    <row r="533" spans="1:9" x14ac:dyDescent="0.35">
      <c r="A533" s="2" t="s">
        <v>1292</v>
      </c>
      <c r="B533" s="2" t="s">
        <v>6417</v>
      </c>
      <c r="C533" s="2" t="s">
        <v>280</v>
      </c>
      <c r="D533" s="2"/>
      <c r="E533" s="2" t="s">
        <v>109</v>
      </c>
      <c r="F533" s="2" t="s">
        <v>608</v>
      </c>
      <c r="G533" s="2" t="s">
        <v>740</v>
      </c>
      <c r="H533" s="2" t="str">
        <f t="shared" si="9"/>
        <v>Equipement nautique, pack, pièce détachée et accessoire  dont le poids est : 3 kg ≤ X &lt; 5 kg</v>
      </c>
      <c r="I533" s="2" t="s">
        <v>745</v>
      </c>
    </row>
    <row r="534" spans="1:9" x14ac:dyDescent="0.35">
      <c r="A534" s="2" t="s">
        <v>1293</v>
      </c>
      <c r="B534" s="2" t="s">
        <v>6418</v>
      </c>
      <c r="C534" s="2" t="s">
        <v>280</v>
      </c>
      <c r="D534" s="2"/>
      <c r="E534" s="2" t="s">
        <v>110</v>
      </c>
      <c r="F534" s="2" t="s">
        <v>608</v>
      </c>
      <c r="G534" s="2" t="s">
        <v>740</v>
      </c>
      <c r="H534" s="2" t="str">
        <f t="shared" si="9"/>
        <v>Equipement nautique, pack, pièce détachée et accessoire  dont le poids est : 5 kg ≤ X &lt; 7 kg</v>
      </c>
      <c r="I534" s="2" t="s">
        <v>745</v>
      </c>
    </row>
    <row r="535" spans="1:9" x14ac:dyDescent="0.35">
      <c r="A535" s="2" t="s">
        <v>1294</v>
      </c>
      <c r="B535" s="2" t="s">
        <v>6419</v>
      </c>
      <c r="C535" s="2" t="s">
        <v>280</v>
      </c>
      <c r="D535" s="2"/>
      <c r="E535" s="2" t="s">
        <v>111</v>
      </c>
      <c r="F535" s="2" t="s">
        <v>608</v>
      </c>
      <c r="G535" s="2" t="s">
        <v>740</v>
      </c>
      <c r="H535" s="2" t="str">
        <f t="shared" si="9"/>
        <v>Equipement nautique, pack, pièce détachée et accessoire  dont le poids est : 7 kg ≤ X &lt; 9 kg</v>
      </c>
      <c r="I535" s="2" t="s">
        <v>745</v>
      </c>
    </row>
    <row r="536" spans="1:9" x14ac:dyDescent="0.35">
      <c r="A536" s="2" t="s">
        <v>1295</v>
      </c>
      <c r="B536" s="2" t="s">
        <v>6420</v>
      </c>
      <c r="C536" s="2" t="s">
        <v>280</v>
      </c>
      <c r="D536" s="2"/>
      <c r="E536" s="2" t="s">
        <v>112</v>
      </c>
      <c r="F536" s="2" t="s">
        <v>608</v>
      </c>
      <c r="G536" s="2" t="s">
        <v>740</v>
      </c>
      <c r="H536" s="2" t="str">
        <f t="shared" si="9"/>
        <v>Equipement nautique, pack, pièce détachée et accessoire  dont le poids est : 9 kg ≤ X &lt; 11 kg</v>
      </c>
      <c r="I536" s="2" t="s">
        <v>745</v>
      </c>
    </row>
    <row r="537" spans="1:9" x14ac:dyDescent="0.35">
      <c r="A537" s="2" t="s">
        <v>1296</v>
      </c>
      <c r="B537" s="2" t="s">
        <v>6421</v>
      </c>
      <c r="C537" s="2" t="s">
        <v>280</v>
      </c>
      <c r="D537" s="2"/>
      <c r="E537" s="2" t="s">
        <v>113</v>
      </c>
      <c r="F537" s="2" t="s">
        <v>608</v>
      </c>
      <c r="G537" s="2" t="s">
        <v>740</v>
      </c>
      <c r="H537" s="2" t="str">
        <f t="shared" si="9"/>
        <v>Equipement nautique, pack, pièce détachée et accessoire  dont le poids est : 11 kg ≤ X &lt; 13 kg</v>
      </c>
      <c r="I537" s="2" t="s">
        <v>745</v>
      </c>
    </row>
    <row r="538" spans="1:9" x14ac:dyDescent="0.35">
      <c r="A538" s="2" t="s">
        <v>1297</v>
      </c>
      <c r="B538" s="2" t="s">
        <v>6422</v>
      </c>
      <c r="C538" s="2" t="s">
        <v>280</v>
      </c>
      <c r="D538" s="2"/>
      <c r="E538" s="2" t="s">
        <v>114</v>
      </c>
      <c r="F538" s="2" t="s">
        <v>608</v>
      </c>
      <c r="G538" s="2" t="s">
        <v>740</v>
      </c>
      <c r="H538" s="2" t="str">
        <f t="shared" si="9"/>
        <v>Equipement nautique, pack, pièce détachée et accessoire  dont le poids est : 13 kg ≤ X &lt; 15 kg</v>
      </c>
      <c r="I538" s="2" t="s">
        <v>745</v>
      </c>
    </row>
    <row r="539" spans="1:9" x14ac:dyDescent="0.35">
      <c r="A539" s="2" t="s">
        <v>1298</v>
      </c>
      <c r="B539" s="2" t="s">
        <v>6423</v>
      </c>
      <c r="C539" s="2" t="s">
        <v>280</v>
      </c>
      <c r="D539" s="2"/>
      <c r="E539" s="2" t="s">
        <v>102</v>
      </c>
      <c r="F539" s="2" t="s">
        <v>608</v>
      </c>
      <c r="G539" s="2" t="s">
        <v>740</v>
      </c>
      <c r="H539" s="2" t="str">
        <f t="shared" si="9"/>
        <v>Equipement nautique, pack, pièce détachée et accessoire  dont le poids est : X ≥ 15 kg</v>
      </c>
      <c r="I539" s="2" t="s">
        <v>747</v>
      </c>
    </row>
    <row r="540" spans="1:9" x14ac:dyDescent="0.35">
      <c r="A540" s="2" t="s">
        <v>1299</v>
      </c>
      <c r="B540" s="2" t="s">
        <v>6424</v>
      </c>
      <c r="C540" s="2" t="s">
        <v>181</v>
      </c>
      <c r="D540" s="2" t="s">
        <v>97</v>
      </c>
      <c r="E540" s="2" t="s">
        <v>608</v>
      </c>
      <c r="F540" s="2" t="s">
        <v>608</v>
      </c>
      <c r="G540" s="2"/>
      <c r="H540" s="2" t="str">
        <f t="shared" si="9"/>
        <v>Bonnet de bain et de natation (hors néoprène)</v>
      </c>
      <c r="I540" s="2"/>
    </row>
    <row r="541" spans="1:9" x14ac:dyDescent="0.35">
      <c r="A541" s="2" t="s">
        <v>1300</v>
      </c>
      <c r="B541" s="2" t="s">
        <v>6425</v>
      </c>
      <c r="C541" s="11" t="s">
        <v>760</v>
      </c>
      <c r="D541" s="2"/>
      <c r="E541" s="2" t="s">
        <v>608</v>
      </c>
      <c r="F541" s="2" t="s">
        <v>608</v>
      </c>
      <c r="G541" s="2"/>
      <c r="H541" s="2" t="str">
        <f t="shared" si="9"/>
        <v>Tuba de plongée ou de natation</v>
      </c>
      <c r="I541" s="2"/>
    </row>
    <row r="542" spans="1:9" x14ac:dyDescent="0.35">
      <c r="A542" s="2" t="s">
        <v>1301</v>
      </c>
      <c r="B542" s="2" t="s">
        <v>6426</v>
      </c>
      <c r="C542" s="2" t="s">
        <v>665</v>
      </c>
      <c r="D542" s="2"/>
      <c r="E542" s="2" t="s">
        <v>608</v>
      </c>
      <c r="F542" s="2" t="s">
        <v>608</v>
      </c>
      <c r="G542" s="2"/>
      <c r="H542" s="2" t="str">
        <f t="shared" si="9"/>
        <v>Paire de palmes</v>
      </c>
      <c r="I542" s="2"/>
    </row>
    <row r="543" spans="1:9" x14ac:dyDescent="0.35">
      <c r="A543" s="2" t="s">
        <v>1302</v>
      </c>
      <c r="B543" s="2" t="s">
        <v>6427</v>
      </c>
      <c r="C543" s="11" t="s">
        <v>761</v>
      </c>
      <c r="D543" s="2"/>
      <c r="E543" s="2" t="s">
        <v>187</v>
      </c>
      <c r="F543" s="2" t="s">
        <v>608</v>
      </c>
      <c r="G543" s="2" t="s">
        <v>740</v>
      </c>
      <c r="H543" s="2" t="str">
        <f t="shared" si="9"/>
        <v>Lunettes de natation, masque de natation, de plongée ou de snorkeling dont le poids est : X &lt; 50 g</v>
      </c>
      <c r="I543" s="2" t="s">
        <v>744</v>
      </c>
    </row>
    <row r="544" spans="1:9" x14ac:dyDescent="0.35">
      <c r="A544" s="2" t="s">
        <v>1303</v>
      </c>
      <c r="B544" s="2" t="s">
        <v>6428</v>
      </c>
      <c r="C544" s="11" t="s">
        <v>761</v>
      </c>
      <c r="D544" s="2"/>
      <c r="E544" s="2" t="s">
        <v>241</v>
      </c>
      <c r="F544" s="2" t="s">
        <v>608</v>
      </c>
      <c r="G544" s="2" t="s">
        <v>740</v>
      </c>
      <c r="H544" s="2" t="str">
        <f t="shared" si="9"/>
        <v>Lunettes de natation, masque de natation, de plongée ou de snorkeling dont le poids est : 50 g ≤ X &lt; 100 g</v>
      </c>
      <c r="I544" s="2" t="s">
        <v>745</v>
      </c>
    </row>
    <row r="545" spans="1:9" x14ac:dyDescent="0.35">
      <c r="A545" s="2" t="s">
        <v>1304</v>
      </c>
      <c r="B545" s="2" t="s">
        <v>6429</v>
      </c>
      <c r="C545" s="11" t="s">
        <v>761</v>
      </c>
      <c r="D545" s="2"/>
      <c r="E545" s="2" t="s">
        <v>103</v>
      </c>
      <c r="F545" s="2" t="s">
        <v>608</v>
      </c>
      <c r="G545" s="2" t="s">
        <v>740</v>
      </c>
      <c r="H545" s="2" t="str">
        <f t="shared" si="9"/>
        <v>Lunettes de natation, masque de natation, de plongée ou de snorkeling dont le poids est : 0,1 kg ≤ X &lt; 0,2 kg</v>
      </c>
      <c r="I545" s="2" t="s">
        <v>745</v>
      </c>
    </row>
    <row r="546" spans="1:9" x14ac:dyDescent="0.35">
      <c r="A546" s="2" t="s">
        <v>1305</v>
      </c>
      <c r="B546" s="2" t="s">
        <v>6430</v>
      </c>
      <c r="C546" s="11" t="s">
        <v>761</v>
      </c>
      <c r="D546" s="2"/>
      <c r="E546" s="2" t="s">
        <v>98</v>
      </c>
      <c r="F546" s="2" t="s">
        <v>608</v>
      </c>
      <c r="G546" s="2" t="s">
        <v>740</v>
      </c>
      <c r="H546" s="2" t="str">
        <f t="shared" si="9"/>
        <v>Lunettes de natation, masque de natation, de plongée ou de snorkeling dont le poids est : 0,2 kg ≤ X &lt; 0,5 kg</v>
      </c>
      <c r="I546" s="2" t="s">
        <v>745</v>
      </c>
    </row>
    <row r="547" spans="1:9" x14ac:dyDescent="0.35">
      <c r="A547" s="2" t="s">
        <v>1306</v>
      </c>
      <c r="B547" s="2" t="s">
        <v>6431</v>
      </c>
      <c r="C547" s="11" t="s">
        <v>761</v>
      </c>
      <c r="D547" s="2"/>
      <c r="E547" s="2" t="s">
        <v>129</v>
      </c>
      <c r="F547" s="2" t="s">
        <v>608</v>
      </c>
      <c r="G547" s="2" t="s">
        <v>740</v>
      </c>
      <c r="H547" s="2" t="str">
        <f t="shared" si="9"/>
        <v>Lunettes de natation, masque de natation, de plongée ou de snorkeling dont le poids est : X ≥ 0,5 kg</v>
      </c>
      <c r="I547" s="2" t="s">
        <v>747</v>
      </c>
    </row>
    <row r="548" spans="1:9" x14ac:dyDescent="0.35">
      <c r="A548" s="2" t="s">
        <v>1307</v>
      </c>
      <c r="B548" s="2" t="s">
        <v>6432</v>
      </c>
      <c r="C548" s="2" t="s">
        <v>182</v>
      </c>
      <c r="D548" s="2"/>
      <c r="E548" s="2" t="s">
        <v>108</v>
      </c>
      <c r="F548" s="2" t="s">
        <v>99</v>
      </c>
      <c r="G548" s="2" t="s">
        <v>740</v>
      </c>
      <c r="H548" s="2" t="str">
        <f t="shared" si="9"/>
        <v>Plomb (plongée, largage, cheville), bracelet lesté et lest dont le poids est : X &lt; 1 kg et dont le matériau est : Métal &gt; 80%</v>
      </c>
      <c r="I548" s="2" t="s">
        <v>744</v>
      </c>
    </row>
    <row r="549" spans="1:9" x14ac:dyDescent="0.35">
      <c r="A549" s="2" t="s">
        <v>1308</v>
      </c>
      <c r="B549" s="2" t="s">
        <v>6433</v>
      </c>
      <c r="C549" s="2" t="s">
        <v>182</v>
      </c>
      <c r="D549" s="2"/>
      <c r="E549" s="2" t="s">
        <v>171</v>
      </c>
      <c r="F549" s="2" t="s">
        <v>99</v>
      </c>
      <c r="G549" s="2" t="s">
        <v>740</v>
      </c>
      <c r="H549" s="2" t="str">
        <f t="shared" si="9"/>
        <v>Plomb (plongée, largage, cheville), bracelet lesté et lest dont le poids est : X ≥ 1 kg et dont le matériau est : Métal &gt; 80%</v>
      </c>
      <c r="I549" s="2" t="s">
        <v>747</v>
      </c>
    </row>
    <row r="550" spans="1:9" x14ac:dyDescent="0.35">
      <c r="A550" s="2" t="s">
        <v>1309</v>
      </c>
      <c r="B550" s="2" t="s">
        <v>6434</v>
      </c>
      <c r="C550" s="2" t="s">
        <v>183</v>
      </c>
      <c r="D550" s="2"/>
      <c r="E550" s="2" t="s">
        <v>608</v>
      </c>
      <c r="F550" s="2" t="s">
        <v>608</v>
      </c>
      <c r="G550" s="2"/>
      <c r="H550" s="2" t="str">
        <f t="shared" si="9"/>
        <v xml:space="preserve">Bouteille de plongée </v>
      </c>
      <c r="I550" s="2"/>
    </row>
    <row r="551" spans="1:9" x14ac:dyDescent="0.35">
      <c r="A551" s="2" t="s">
        <v>1310</v>
      </c>
      <c r="B551" s="2" t="s">
        <v>6435</v>
      </c>
      <c r="C551" s="2" t="s">
        <v>184</v>
      </c>
      <c r="D551" s="2"/>
      <c r="E551" s="2" t="s">
        <v>106</v>
      </c>
      <c r="F551" s="2" t="s">
        <v>608</v>
      </c>
      <c r="G551" s="2" t="s">
        <v>740</v>
      </c>
      <c r="H551" s="2" t="str">
        <f t="shared" si="9"/>
        <v>Combinaison en néoprène (intégrale, courte, …) et poncho et top en néoprène dont le poids est : X &lt; 0,2 kg</v>
      </c>
      <c r="I551" s="2" t="s">
        <v>744</v>
      </c>
    </row>
    <row r="552" spans="1:9" x14ac:dyDescent="0.35">
      <c r="A552" s="2" t="s">
        <v>1311</v>
      </c>
      <c r="B552" s="2" t="s">
        <v>6436</v>
      </c>
      <c r="C552" s="2" t="s">
        <v>184</v>
      </c>
      <c r="D552" s="2"/>
      <c r="E552" s="2" t="s">
        <v>98</v>
      </c>
      <c r="F552" s="2" t="s">
        <v>608</v>
      </c>
      <c r="G552" s="2" t="s">
        <v>740</v>
      </c>
      <c r="H552" s="2" t="str">
        <f t="shared" si="9"/>
        <v>Combinaison en néoprène (intégrale, courte, …) et poncho et top en néoprène dont le poids est : 0,2 kg ≤ X &lt; 0,5 kg</v>
      </c>
      <c r="I552" s="2" t="s">
        <v>745</v>
      </c>
    </row>
    <row r="553" spans="1:9" x14ac:dyDescent="0.35">
      <c r="A553" s="2" t="s">
        <v>1312</v>
      </c>
      <c r="B553" s="2" t="s">
        <v>6437</v>
      </c>
      <c r="C553" s="2" t="s">
        <v>184</v>
      </c>
      <c r="D553" s="2"/>
      <c r="E553" s="2" t="s">
        <v>104</v>
      </c>
      <c r="F553" s="2" t="s">
        <v>608</v>
      </c>
      <c r="G553" s="2" t="s">
        <v>740</v>
      </c>
      <c r="H553" s="2" t="str">
        <f t="shared" si="9"/>
        <v>Combinaison en néoprène (intégrale, courte, …) et poncho et top en néoprène dont le poids est : 0,5 kg ≤ X &lt; 1 kg</v>
      </c>
      <c r="I553" s="2" t="s">
        <v>745</v>
      </c>
    </row>
    <row r="554" spans="1:9" x14ac:dyDescent="0.35">
      <c r="A554" s="2" t="s">
        <v>1313</v>
      </c>
      <c r="B554" s="2" t="s">
        <v>6438</v>
      </c>
      <c r="C554" s="2" t="s">
        <v>184</v>
      </c>
      <c r="D554" s="2"/>
      <c r="E554" s="2" t="s">
        <v>105</v>
      </c>
      <c r="F554" s="2" t="s">
        <v>608</v>
      </c>
      <c r="G554" s="2" t="s">
        <v>740</v>
      </c>
      <c r="H554" s="2" t="str">
        <f t="shared" si="9"/>
        <v>Combinaison en néoprène (intégrale, courte, …) et poncho et top en néoprène dont le poids est : 1 kg ≤ X &lt; 2 kg</v>
      </c>
      <c r="I554" s="2" t="s">
        <v>745</v>
      </c>
    </row>
    <row r="555" spans="1:9" x14ac:dyDescent="0.35">
      <c r="A555" s="2" t="s">
        <v>1314</v>
      </c>
      <c r="B555" s="2" t="s">
        <v>6439</v>
      </c>
      <c r="C555" s="2" t="s">
        <v>184</v>
      </c>
      <c r="D555" s="2"/>
      <c r="E555" s="2" t="s">
        <v>107</v>
      </c>
      <c r="F555" s="2" t="s">
        <v>608</v>
      </c>
      <c r="G555" s="2" t="s">
        <v>740</v>
      </c>
      <c r="H555" s="2" t="str">
        <f t="shared" si="9"/>
        <v>Combinaison en néoprène (intégrale, courte, …) et poncho et top en néoprène dont le poids est : 2 kg ≤ X &lt; 3 kg</v>
      </c>
      <c r="I555" s="2" t="s">
        <v>745</v>
      </c>
    </row>
    <row r="556" spans="1:9" x14ac:dyDescent="0.35">
      <c r="A556" s="2" t="s">
        <v>1315</v>
      </c>
      <c r="B556" s="2" t="s">
        <v>6440</v>
      </c>
      <c r="C556" s="2" t="s">
        <v>184</v>
      </c>
      <c r="D556" s="2"/>
      <c r="E556" s="2" t="s">
        <v>159</v>
      </c>
      <c r="F556" s="2" t="s">
        <v>608</v>
      </c>
      <c r="G556" s="2" t="s">
        <v>740</v>
      </c>
      <c r="H556" s="2" t="str">
        <f t="shared" si="9"/>
        <v>Combinaison en néoprène (intégrale, courte, …) et poncho et top en néoprène dont le poids est : X ≥ 3 kg</v>
      </c>
      <c r="I556" s="2" t="s">
        <v>747</v>
      </c>
    </row>
    <row r="557" spans="1:9" x14ac:dyDescent="0.35">
      <c r="A557" s="2" t="s">
        <v>1316</v>
      </c>
      <c r="B557" s="2" t="s">
        <v>6441</v>
      </c>
      <c r="C557" s="2" t="s">
        <v>185</v>
      </c>
      <c r="D557" s="2"/>
      <c r="E557" s="2" t="s">
        <v>608</v>
      </c>
      <c r="F557" s="2" t="s">
        <v>608</v>
      </c>
      <c r="G557" s="2"/>
      <c r="H557" s="2" t="str">
        <f t="shared" si="9"/>
        <v>Accessoire en néoprène : paire de chaussons, paire de chaussettes, paire de gants, cagoule, paire de mitaines, paire de surchaussures, bandeau, …</v>
      </c>
      <c r="I557" s="2"/>
    </row>
    <row r="558" spans="1:9" x14ac:dyDescent="0.35">
      <c r="A558" s="2" t="s">
        <v>1317</v>
      </c>
      <c r="B558" s="2" t="s">
        <v>6442</v>
      </c>
      <c r="C558" s="2" t="s">
        <v>186</v>
      </c>
      <c r="D558" s="2"/>
      <c r="E558" s="2" t="s">
        <v>106</v>
      </c>
      <c r="F558" s="2" t="s">
        <v>608</v>
      </c>
      <c r="G558" s="2" t="s">
        <v>740</v>
      </c>
      <c r="H558" s="2" t="str">
        <f t="shared" si="9"/>
        <v>Jeu aquatique, accessoire d'aquagym (anneau, bâton, cerceau lesté, pull-buoy, frite, planche en mousse, paire d'haltères en mousse, …) dont le poids est : X &lt; 0,2 kg</v>
      </c>
      <c r="I558" s="2" t="s">
        <v>744</v>
      </c>
    </row>
    <row r="559" spans="1:9" x14ac:dyDescent="0.35">
      <c r="A559" s="2" t="s">
        <v>1318</v>
      </c>
      <c r="B559" s="2" t="s">
        <v>6443</v>
      </c>
      <c r="C559" s="2" t="s">
        <v>186</v>
      </c>
      <c r="D559" s="2"/>
      <c r="E559" s="2" t="s">
        <v>98</v>
      </c>
      <c r="F559" s="2" t="s">
        <v>608</v>
      </c>
      <c r="G559" s="2" t="s">
        <v>740</v>
      </c>
      <c r="H559" s="2" t="str">
        <f t="shared" si="9"/>
        <v>Jeu aquatique, accessoire d'aquagym (anneau, bâton, cerceau lesté, pull-buoy, frite, planche en mousse, paire d'haltères en mousse, …) dont le poids est : 0,2 kg ≤ X &lt; 0,5 kg</v>
      </c>
      <c r="I559" s="2" t="s">
        <v>745</v>
      </c>
    </row>
    <row r="560" spans="1:9" x14ac:dyDescent="0.35">
      <c r="A560" s="2" t="s">
        <v>1319</v>
      </c>
      <c r="B560" s="2" t="s">
        <v>6444</v>
      </c>
      <c r="C560" s="2" t="s">
        <v>186</v>
      </c>
      <c r="D560" s="2"/>
      <c r="E560" s="2" t="s">
        <v>104</v>
      </c>
      <c r="F560" s="2" t="s">
        <v>608</v>
      </c>
      <c r="G560" s="2" t="s">
        <v>740</v>
      </c>
      <c r="H560" s="2" t="str">
        <f t="shared" si="9"/>
        <v>Jeu aquatique, accessoire d'aquagym (anneau, bâton, cerceau lesté, pull-buoy, frite, planche en mousse, paire d'haltères en mousse, …) dont le poids est : 0,5 kg ≤ X &lt; 1 kg</v>
      </c>
      <c r="I560" s="2" t="s">
        <v>745</v>
      </c>
    </row>
    <row r="561" spans="1:9" x14ac:dyDescent="0.35">
      <c r="A561" s="2" t="s">
        <v>1320</v>
      </c>
      <c r="B561" s="2" t="s">
        <v>6445</v>
      </c>
      <c r="C561" s="2" t="s">
        <v>186</v>
      </c>
      <c r="D561" s="2"/>
      <c r="E561" s="2" t="s">
        <v>171</v>
      </c>
      <c r="F561" s="2" t="s">
        <v>608</v>
      </c>
      <c r="G561" s="2" t="s">
        <v>740</v>
      </c>
      <c r="H561" s="2" t="str">
        <f t="shared" si="9"/>
        <v>Jeu aquatique, accessoire d'aquagym (anneau, bâton, cerceau lesté, pull-buoy, frite, planche en mousse, paire d'haltères en mousse, …) dont le poids est : X ≥ 1 kg</v>
      </c>
      <c r="I561" s="2" t="s">
        <v>747</v>
      </c>
    </row>
    <row r="562" spans="1:9" x14ac:dyDescent="0.35">
      <c r="A562" s="2" t="s">
        <v>1321</v>
      </c>
      <c r="B562" s="2" t="s">
        <v>6446</v>
      </c>
      <c r="C562" s="2" t="s">
        <v>333</v>
      </c>
      <c r="D562" s="2"/>
      <c r="E562" s="2" t="s">
        <v>252</v>
      </c>
      <c r="F562" s="2" t="s">
        <v>99</v>
      </c>
      <c r="G562" s="2" t="s">
        <v>740</v>
      </c>
      <c r="H562" s="2" t="str">
        <f t="shared" si="9"/>
        <v>Autre équipement &amp; accessoire (Nautique et Aquatique) dont le poids est : X &lt; 5 g et dont le matériau est : Métal &gt; 80%</v>
      </c>
      <c r="I562" s="2" t="s">
        <v>744</v>
      </c>
    </row>
    <row r="563" spans="1:9" x14ac:dyDescent="0.35">
      <c r="A563" s="2" t="s">
        <v>1322</v>
      </c>
      <c r="B563" s="2" t="s">
        <v>6447</v>
      </c>
      <c r="C563" s="2" t="s">
        <v>333</v>
      </c>
      <c r="D563" s="2"/>
      <c r="E563" s="2" t="s">
        <v>252</v>
      </c>
      <c r="F563" s="2" t="s">
        <v>659</v>
      </c>
      <c r="G563" s="2" t="s">
        <v>740</v>
      </c>
      <c r="H563" s="2" t="str">
        <f t="shared" si="9"/>
        <v>Autre équipement &amp; accessoire (Nautique et Aquatique) dont le poids est : X &lt; 5 g et dont le matériau est : Autre</v>
      </c>
      <c r="I563" s="2" t="s">
        <v>744</v>
      </c>
    </row>
    <row r="564" spans="1:9" x14ac:dyDescent="0.35">
      <c r="A564" s="2" t="s">
        <v>1323</v>
      </c>
      <c r="B564" s="2" t="s">
        <v>6448</v>
      </c>
      <c r="C564" s="2" t="s">
        <v>333</v>
      </c>
      <c r="D564" s="2"/>
      <c r="E564" s="2" t="s">
        <v>253</v>
      </c>
      <c r="F564" s="2" t="s">
        <v>99</v>
      </c>
      <c r="G564" s="2" t="s">
        <v>740</v>
      </c>
      <c r="H564" s="2" t="str">
        <f t="shared" si="9"/>
        <v>Autre équipement &amp; accessoire (Nautique et Aquatique) dont le poids est : 5 g ≤ X &lt; 10 g et dont le matériau est : Métal &gt; 80%</v>
      </c>
      <c r="I564" s="2" t="s">
        <v>745</v>
      </c>
    </row>
    <row r="565" spans="1:9" x14ac:dyDescent="0.35">
      <c r="A565" s="2" t="s">
        <v>1324</v>
      </c>
      <c r="B565" s="2" t="s">
        <v>6449</v>
      </c>
      <c r="C565" s="2" t="s">
        <v>333</v>
      </c>
      <c r="D565" s="2"/>
      <c r="E565" s="2" t="s">
        <v>253</v>
      </c>
      <c r="F565" s="2" t="s">
        <v>659</v>
      </c>
      <c r="G565" s="2" t="s">
        <v>740</v>
      </c>
      <c r="H565" s="2" t="str">
        <f t="shared" si="9"/>
        <v>Autre équipement &amp; accessoire (Nautique et Aquatique) dont le poids est : 5 g ≤ X &lt; 10 g et dont le matériau est : Autre</v>
      </c>
      <c r="I565" s="2" t="s">
        <v>745</v>
      </c>
    </row>
    <row r="566" spans="1:9" x14ac:dyDescent="0.35">
      <c r="A566" s="2" t="s">
        <v>1325</v>
      </c>
      <c r="B566" s="2" t="s">
        <v>6450</v>
      </c>
      <c r="C566" s="2" t="s">
        <v>333</v>
      </c>
      <c r="D566" s="2"/>
      <c r="E566" s="2" t="s">
        <v>254</v>
      </c>
      <c r="F566" s="2" t="s">
        <v>99</v>
      </c>
      <c r="G566" s="2" t="s">
        <v>740</v>
      </c>
      <c r="H566" s="2" t="str">
        <f t="shared" si="9"/>
        <v>Autre équipement &amp; accessoire (Nautique et Aquatique) dont le poids est : 10 g ≤ X &lt; 20 g et dont le matériau est : Métal &gt; 80%</v>
      </c>
      <c r="I566" s="2" t="s">
        <v>745</v>
      </c>
    </row>
    <row r="567" spans="1:9" x14ac:dyDescent="0.35">
      <c r="A567" s="2" t="s">
        <v>1326</v>
      </c>
      <c r="B567" s="2" t="s">
        <v>6451</v>
      </c>
      <c r="C567" s="2" t="s">
        <v>333</v>
      </c>
      <c r="D567" s="2"/>
      <c r="E567" s="2" t="s">
        <v>254</v>
      </c>
      <c r="F567" s="2" t="s">
        <v>659</v>
      </c>
      <c r="G567" s="2" t="s">
        <v>740</v>
      </c>
      <c r="H567" s="2" t="str">
        <f t="shared" si="9"/>
        <v>Autre équipement &amp; accessoire (Nautique et Aquatique) dont le poids est : 10 g ≤ X &lt; 20 g et dont le matériau est : Autre</v>
      </c>
      <c r="I567" s="2" t="s">
        <v>745</v>
      </c>
    </row>
    <row r="568" spans="1:9" x14ac:dyDescent="0.35">
      <c r="A568" s="2" t="s">
        <v>1327</v>
      </c>
      <c r="B568" s="2" t="s">
        <v>6452</v>
      </c>
      <c r="C568" s="2" t="s">
        <v>333</v>
      </c>
      <c r="D568" s="2"/>
      <c r="E568" s="2" t="s">
        <v>255</v>
      </c>
      <c r="F568" s="2" t="s">
        <v>99</v>
      </c>
      <c r="G568" s="2" t="s">
        <v>740</v>
      </c>
      <c r="H568" s="2" t="str">
        <f t="shared" si="9"/>
        <v>Autre équipement &amp; accessoire (Nautique et Aquatique) dont le poids est : 20 g ≤ X &lt; 50 g et dont le matériau est : Métal &gt; 80%</v>
      </c>
      <c r="I568" s="2" t="s">
        <v>745</v>
      </c>
    </row>
    <row r="569" spans="1:9" x14ac:dyDescent="0.35">
      <c r="A569" s="2" t="s">
        <v>1328</v>
      </c>
      <c r="B569" s="2" t="s">
        <v>6453</v>
      </c>
      <c r="C569" s="2" t="s">
        <v>333</v>
      </c>
      <c r="D569" s="2"/>
      <c r="E569" s="2" t="s">
        <v>255</v>
      </c>
      <c r="F569" s="2" t="s">
        <v>659</v>
      </c>
      <c r="G569" s="2" t="s">
        <v>740</v>
      </c>
      <c r="H569" s="2" t="str">
        <f t="shared" si="9"/>
        <v>Autre équipement &amp; accessoire (Nautique et Aquatique) dont le poids est : 20 g ≤ X &lt; 50 g et dont le matériau est : Autre</v>
      </c>
      <c r="I569" s="2" t="s">
        <v>745</v>
      </c>
    </row>
    <row r="570" spans="1:9" x14ac:dyDescent="0.35">
      <c r="A570" s="2" t="s">
        <v>1329</v>
      </c>
      <c r="B570" s="2" t="s">
        <v>6454</v>
      </c>
      <c r="C570" s="2" t="s">
        <v>333</v>
      </c>
      <c r="D570" s="2"/>
      <c r="E570" s="2" t="s">
        <v>241</v>
      </c>
      <c r="F570" s="2" t="s">
        <v>99</v>
      </c>
      <c r="G570" s="2" t="s">
        <v>740</v>
      </c>
      <c r="H570" s="2" t="str">
        <f t="shared" si="9"/>
        <v>Autre équipement &amp; accessoire (Nautique et Aquatique) dont le poids est : 50 g ≤ X &lt; 100 g et dont le matériau est : Métal &gt; 80%</v>
      </c>
      <c r="I570" s="2" t="s">
        <v>745</v>
      </c>
    </row>
    <row r="571" spans="1:9" x14ac:dyDescent="0.35">
      <c r="A571" s="2" t="s">
        <v>1330</v>
      </c>
      <c r="B571" s="2" t="s">
        <v>6455</v>
      </c>
      <c r="C571" s="2" t="s">
        <v>333</v>
      </c>
      <c r="D571" s="2"/>
      <c r="E571" s="2" t="s">
        <v>241</v>
      </c>
      <c r="F571" s="2" t="s">
        <v>659</v>
      </c>
      <c r="G571" s="2" t="s">
        <v>740</v>
      </c>
      <c r="H571" s="2" t="str">
        <f t="shared" si="9"/>
        <v>Autre équipement &amp; accessoire (Nautique et Aquatique) dont le poids est : 50 g ≤ X &lt; 100 g et dont le matériau est : Autre</v>
      </c>
      <c r="I571" s="2" t="s">
        <v>745</v>
      </c>
    </row>
    <row r="572" spans="1:9" x14ac:dyDescent="0.35">
      <c r="A572" s="2" t="s">
        <v>1331</v>
      </c>
      <c r="B572" s="2" t="s">
        <v>6456</v>
      </c>
      <c r="C572" s="2" t="s">
        <v>333</v>
      </c>
      <c r="D572" s="2"/>
      <c r="E572" s="2" t="s">
        <v>103</v>
      </c>
      <c r="F572" s="2" t="s">
        <v>99</v>
      </c>
      <c r="G572" s="2" t="s">
        <v>740</v>
      </c>
      <c r="H572" s="2" t="str">
        <f t="shared" si="9"/>
        <v>Autre équipement &amp; accessoire (Nautique et Aquatique) dont le poids est : 0,1 kg ≤ X &lt; 0,2 kg et dont le matériau est : Métal &gt; 80%</v>
      </c>
      <c r="I572" s="2" t="s">
        <v>745</v>
      </c>
    </row>
    <row r="573" spans="1:9" x14ac:dyDescent="0.35">
      <c r="A573" s="2" t="s">
        <v>1332</v>
      </c>
      <c r="B573" s="2" t="s">
        <v>6457</v>
      </c>
      <c r="C573" s="2" t="s">
        <v>333</v>
      </c>
      <c r="D573" s="2"/>
      <c r="E573" s="2" t="s">
        <v>103</v>
      </c>
      <c r="F573" s="2" t="s">
        <v>659</v>
      </c>
      <c r="G573" s="2" t="s">
        <v>740</v>
      </c>
      <c r="H573" s="2" t="str">
        <f t="shared" si="9"/>
        <v>Autre équipement &amp; accessoire (Nautique et Aquatique) dont le poids est : 0,1 kg ≤ X &lt; 0,2 kg et dont le matériau est : Autre</v>
      </c>
      <c r="I573" s="2" t="s">
        <v>745</v>
      </c>
    </row>
    <row r="574" spans="1:9" x14ac:dyDescent="0.35">
      <c r="A574" s="2" t="s">
        <v>1333</v>
      </c>
      <c r="B574" s="2" t="s">
        <v>6458</v>
      </c>
      <c r="C574" s="2" t="s">
        <v>333</v>
      </c>
      <c r="D574" s="2"/>
      <c r="E574" s="2" t="s">
        <v>98</v>
      </c>
      <c r="F574" s="2" t="s">
        <v>99</v>
      </c>
      <c r="G574" s="2" t="s">
        <v>740</v>
      </c>
      <c r="H574" s="2" t="str">
        <f t="shared" si="9"/>
        <v>Autre équipement &amp; accessoire (Nautique et Aquatique) dont le poids est : 0,2 kg ≤ X &lt; 0,5 kg et dont le matériau est : Métal &gt; 80%</v>
      </c>
      <c r="I574" s="2" t="s">
        <v>745</v>
      </c>
    </row>
    <row r="575" spans="1:9" x14ac:dyDescent="0.35">
      <c r="A575" s="2" t="s">
        <v>1334</v>
      </c>
      <c r="B575" s="2" t="s">
        <v>6459</v>
      </c>
      <c r="C575" s="2" t="s">
        <v>333</v>
      </c>
      <c r="D575" s="2"/>
      <c r="E575" s="2" t="s">
        <v>98</v>
      </c>
      <c r="F575" s="2" t="s">
        <v>659</v>
      </c>
      <c r="G575" s="2" t="s">
        <v>740</v>
      </c>
      <c r="H575" s="2" t="str">
        <f t="shared" si="9"/>
        <v>Autre équipement &amp; accessoire (Nautique et Aquatique) dont le poids est : 0,2 kg ≤ X &lt; 0,5 kg et dont le matériau est : Autre</v>
      </c>
      <c r="I575" s="2" t="s">
        <v>745</v>
      </c>
    </row>
    <row r="576" spans="1:9" x14ac:dyDescent="0.35">
      <c r="A576" s="2" t="s">
        <v>1335</v>
      </c>
      <c r="B576" s="2" t="s">
        <v>6460</v>
      </c>
      <c r="C576" s="2" t="s">
        <v>333</v>
      </c>
      <c r="D576" s="2"/>
      <c r="E576" s="2" t="s">
        <v>104</v>
      </c>
      <c r="F576" s="2" t="s">
        <v>99</v>
      </c>
      <c r="G576" s="2" t="s">
        <v>740</v>
      </c>
      <c r="H576" s="2" t="str">
        <f t="shared" si="9"/>
        <v>Autre équipement &amp; accessoire (Nautique et Aquatique) dont le poids est : 0,5 kg ≤ X &lt; 1 kg et dont le matériau est : Métal &gt; 80%</v>
      </c>
      <c r="I576" s="2" t="s">
        <v>745</v>
      </c>
    </row>
    <row r="577" spans="1:9" x14ac:dyDescent="0.35">
      <c r="A577" s="2" t="s">
        <v>1336</v>
      </c>
      <c r="B577" s="2" t="s">
        <v>6461</v>
      </c>
      <c r="C577" s="2" t="s">
        <v>333</v>
      </c>
      <c r="D577" s="2"/>
      <c r="E577" s="2" t="s">
        <v>104</v>
      </c>
      <c r="F577" s="2" t="s">
        <v>659</v>
      </c>
      <c r="G577" s="2" t="s">
        <v>740</v>
      </c>
      <c r="H577" s="2" t="str">
        <f t="shared" si="9"/>
        <v>Autre équipement &amp; accessoire (Nautique et Aquatique) dont le poids est : 0,5 kg ≤ X &lt; 1 kg et dont le matériau est : Autre</v>
      </c>
      <c r="I577" s="2" t="s">
        <v>745</v>
      </c>
    </row>
    <row r="578" spans="1:9" x14ac:dyDescent="0.35">
      <c r="A578" s="2" t="s">
        <v>1337</v>
      </c>
      <c r="B578" s="2" t="s">
        <v>6462</v>
      </c>
      <c r="C578" s="2" t="s">
        <v>333</v>
      </c>
      <c r="D578" s="2"/>
      <c r="E578" s="2" t="s">
        <v>105</v>
      </c>
      <c r="F578" s="2" t="s">
        <v>99</v>
      </c>
      <c r="G578" s="2" t="s">
        <v>740</v>
      </c>
      <c r="H578" s="2" t="str">
        <f t="shared" si="9"/>
        <v>Autre équipement &amp; accessoire (Nautique et Aquatique) dont le poids est : 1 kg ≤ X &lt; 2 kg et dont le matériau est : Métal &gt; 80%</v>
      </c>
      <c r="I578" s="2" t="s">
        <v>745</v>
      </c>
    </row>
    <row r="579" spans="1:9" x14ac:dyDescent="0.35">
      <c r="A579" s="2" t="s">
        <v>1338</v>
      </c>
      <c r="B579" s="2" t="s">
        <v>6463</v>
      </c>
      <c r="C579" s="2" t="s">
        <v>333</v>
      </c>
      <c r="D579" s="2"/>
      <c r="E579" s="2" t="s">
        <v>105</v>
      </c>
      <c r="F579" s="2" t="s">
        <v>659</v>
      </c>
      <c r="G579" s="2" t="s">
        <v>740</v>
      </c>
      <c r="H579" s="2" t="str">
        <f t="shared" si="9"/>
        <v>Autre équipement &amp; accessoire (Nautique et Aquatique) dont le poids est : 1 kg ≤ X &lt; 2 kg et dont le matériau est : Autre</v>
      </c>
      <c r="I579" s="2" t="s">
        <v>745</v>
      </c>
    </row>
    <row r="580" spans="1:9" x14ac:dyDescent="0.35">
      <c r="A580" s="2" t="s">
        <v>1339</v>
      </c>
      <c r="B580" s="2" t="s">
        <v>6464</v>
      </c>
      <c r="C580" s="2" t="s">
        <v>333</v>
      </c>
      <c r="D580" s="2"/>
      <c r="E580" s="2" t="s">
        <v>107</v>
      </c>
      <c r="F580" s="2" t="s">
        <v>99</v>
      </c>
      <c r="G580" s="2" t="s">
        <v>740</v>
      </c>
      <c r="H580" s="2" t="str">
        <f t="shared" ref="H580:H643" si="10">C580&amp;IF(E580&lt;&gt;"-"," dont le "&amp;G580&amp;" est : "&amp;E580,"")&amp;IF(F580&lt;&gt;"-"," et dont le matériau est : "&amp;F580,"")</f>
        <v>Autre équipement &amp; accessoire (Nautique et Aquatique) dont le poids est : 2 kg ≤ X &lt; 3 kg et dont le matériau est : Métal &gt; 80%</v>
      </c>
      <c r="I580" s="2" t="s">
        <v>745</v>
      </c>
    </row>
    <row r="581" spans="1:9" x14ac:dyDescent="0.35">
      <c r="A581" s="2" t="s">
        <v>1340</v>
      </c>
      <c r="B581" s="2" t="s">
        <v>6465</v>
      </c>
      <c r="C581" s="2" t="s">
        <v>333</v>
      </c>
      <c r="D581" s="2"/>
      <c r="E581" s="2" t="s">
        <v>107</v>
      </c>
      <c r="F581" s="2" t="s">
        <v>659</v>
      </c>
      <c r="G581" s="2" t="s">
        <v>740</v>
      </c>
      <c r="H581" s="2" t="str">
        <f t="shared" si="10"/>
        <v>Autre équipement &amp; accessoire (Nautique et Aquatique) dont le poids est : 2 kg ≤ X &lt; 3 kg et dont le matériau est : Autre</v>
      </c>
      <c r="I581" s="2" t="s">
        <v>745</v>
      </c>
    </row>
    <row r="582" spans="1:9" x14ac:dyDescent="0.35">
      <c r="A582" s="2" t="s">
        <v>1341</v>
      </c>
      <c r="B582" s="2" t="s">
        <v>6466</v>
      </c>
      <c r="C582" s="2" t="s">
        <v>333</v>
      </c>
      <c r="D582" s="2"/>
      <c r="E582" s="2" t="s">
        <v>109</v>
      </c>
      <c r="F582" s="2" t="s">
        <v>99</v>
      </c>
      <c r="G582" s="2" t="s">
        <v>740</v>
      </c>
      <c r="H582" s="2" t="str">
        <f t="shared" si="10"/>
        <v>Autre équipement &amp; accessoire (Nautique et Aquatique) dont le poids est : 3 kg ≤ X &lt; 5 kg et dont le matériau est : Métal &gt; 80%</v>
      </c>
      <c r="I582" s="2" t="s">
        <v>745</v>
      </c>
    </row>
    <row r="583" spans="1:9" x14ac:dyDescent="0.35">
      <c r="A583" s="2" t="s">
        <v>1342</v>
      </c>
      <c r="B583" s="2" t="s">
        <v>6467</v>
      </c>
      <c r="C583" s="2" t="s">
        <v>333</v>
      </c>
      <c r="D583" s="2"/>
      <c r="E583" s="2" t="s">
        <v>109</v>
      </c>
      <c r="F583" s="2" t="s">
        <v>659</v>
      </c>
      <c r="G583" s="2" t="s">
        <v>740</v>
      </c>
      <c r="H583" s="2" t="str">
        <f t="shared" si="10"/>
        <v>Autre équipement &amp; accessoire (Nautique et Aquatique) dont le poids est : 3 kg ≤ X &lt; 5 kg et dont le matériau est : Autre</v>
      </c>
      <c r="I583" s="2" t="s">
        <v>745</v>
      </c>
    </row>
    <row r="584" spans="1:9" x14ac:dyDescent="0.35">
      <c r="A584" s="2" t="s">
        <v>1343</v>
      </c>
      <c r="B584" s="2" t="s">
        <v>6468</v>
      </c>
      <c r="C584" s="2" t="s">
        <v>333</v>
      </c>
      <c r="D584" s="2"/>
      <c r="E584" s="2" t="s">
        <v>110</v>
      </c>
      <c r="F584" s="2" t="s">
        <v>99</v>
      </c>
      <c r="G584" s="2" t="s">
        <v>740</v>
      </c>
      <c r="H584" s="2" t="str">
        <f t="shared" si="10"/>
        <v>Autre équipement &amp; accessoire (Nautique et Aquatique) dont le poids est : 5 kg ≤ X &lt; 7 kg et dont le matériau est : Métal &gt; 80%</v>
      </c>
      <c r="I584" s="2" t="s">
        <v>745</v>
      </c>
    </row>
    <row r="585" spans="1:9" x14ac:dyDescent="0.35">
      <c r="A585" s="2" t="s">
        <v>1344</v>
      </c>
      <c r="B585" s="2" t="s">
        <v>6469</v>
      </c>
      <c r="C585" s="2" t="s">
        <v>333</v>
      </c>
      <c r="D585" s="2"/>
      <c r="E585" s="2" t="s">
        <v>110</v>
      </c>
      <c r="F585" s="2" t="s">
        <v>659</v>
      </c>
      <c r="G585" s="2" t="s">
        <v>740</v>
      </c>
      <c r="H585" s="2" t="str">
        <f t="shared" si="10"/>
        <v>Autre équipement &amp; accessoire (Nautique et Aquatique) dont le poids est : 5 kg ≤ X &lt; 7 kg et dont le matériau est : Autre</v>
      </c>
      <c r="I585" s="2" t="s">
        <v>745</v>
      </c>
    </row>
    <row r="586" spans="1:9" x14ac:dyDescent="0.35">
      <c r="A586" s="2" t="s">
        <v>1345</v>
      </c>
      <c r="B586" s="2" t="s">
        <v>6470</v>
      </c>
      <c r="C586" s="2" t="s">
        <v>333</v>
      </c>
      <c r="D586" s="2"/>
      <c r="E586" s="2" t="s">
        <v>111</v>
      </c>
      <c r="F586" s="2" t="s">
        <v>99</v>
      </c>
      <c r="G586" s="2" t="s">
        <v>740</v>
      </c>
      <c r="H586" s="2" t="str">
        <f t="shared" si="10"/>
        <v>Autre équipement &amp; accessoire (Nautique et Aquatique) dont le poids est : 7 kg ≤ X &lt; 9 kg et dont le matériau est : Métal &gt; 80%</v>
      </c>
      <c r="I586" s="2" t="s">
        <v>745</v>
      </c>
    </row>
    <row r="587" spans="1:9" x14ac:dyDescent="0.35">
      <c r="A587" s="2" t="s">
        <v>1346</v>
      </c>
      <c r="B587" s="2" t="s">
        <v>6471</v>
      </c>
      <c r="C587" s="2" t="s">
        <v>333</v>
      </c>
      <c r="D587" s="2"/>
      <c r="E587" s="2" t="s">
        <v>111</v>
      </c>
      <c r="F587" s="2" t="s">
        <v>659</v>
      </c>
      <c r="G587" s="2" t="s">
        <v>740</v>
      </c>
      <c r="H587" s="2" t="str">
        <f t="shared" si="10"/>
        <v>Autre équipement &amp; accessoire (Nautique et Aquatique) dont le poids est : 7 kg ≤ X &lt; 9 kg et dont le matériau est : Autre</v>
      </c>
      <c r="I587" s="2" t="s">
        <v>745</v>
      </c>
    </row>
    <row r="588" spans="1:9" x14ac:dyDescent="0.35">
      <c r="A588" s="2" t="s">
        <v>1347</v>
      </c>
      <c r="B588" s="2" t="s">
        <v>6472</v>
      </c>
      <c r="C588" s="2" t="s">
        <v>333</v>
      </c>
      <c r="D588" s="2"/>
      <c r="E588" s="2" t="s">
        <v>112</v>
      </c>
      <c r="F588" s="2" t="s">
        <v>99</v>
      </c>
      <c r="G588" s="2" t="s">
        <v>740</v>
      </c>
      <c r="H588" s="2" t="str">
        <f t="shared" si="10"/>
        <v>Autre équipement &amp; accessoire (Nautique et Aquatique) dont le poids est : 9 kg ≤ X &lt; 11 kg et dont le matériau est : Métal &gt; 80%</v>
      </c>
      <c r="I588" s="2" t="s">
        <v>745</v>
      </c>
    </row>
    <row r="589" spans="1:9" x14ac:dyDescent="0.35">
      <c r="A589" s="2" t="s">
        <v>1348</v>
      </c>
      <c r="B589" s="2" t="s">
        <v>6473</v>
      </c>
      <c r="C589" s="2" t="s">
        <v>333</v>
      </c>
      <c r="D589" s="2"/>
      <c r="E589" s="2" t="s">
        <v>112</v>
      </c>
      <c r="F589" s="2" t="s">
        <v>659</v>
      </c>
      <c r="G589" s="2" t="s">
        <v>740</v>
      </c>
      <c r="H589" s="2" t="str">
        <f t="shared" si="10"/>
        <v>Autre équipement &amp; accessoire (Nautique et Aquatique) dont le poids est : 9 kg ≤ X &lt; 11 kg et dont le matériau est : Autre</v>
      </c>
      <c r="I589" s="2" t="s">
        <v>745</v>
      </c>
    </row>
    <row r="590" spans="1:9" x14ac:dyDescent="0.35">
      <c r="A590" s="2" t="s">
        <v>1349</v>
      </c>
      <c r="B590" s="2" t="s">
        <v>6474</v>
      </c>
      <c r="C590" s="2" t="s">
        <v>333</v>
      </c>
      <c r="D590" s="2"/>
      <c r="E590" s="2" t="s">
        <v>113</v>
      </c>
      <c r="F590" s="2" t="s">
        <v>99</v>
      </c>
      <c r="G590" s="2" t="s">
        <v>740</v>
      </c>
      <c r="H590" s="2" t="str">
        <f t="shared" si="10"/>
        <v>Autre équipement &amp; accessoire (Nautique et Aquatique) dont le poids est : 11 kg ≤ X &lt; 13 kg et dont le matériau est : Métal &gt; 80%</v>
      </c>
      <c r="I590" s="2" t="s">
        <v>745</v>
      </c>
    </row>
    <row r="591" spans="1:9" x14ac:dyDescent="0.35">
      <c r="A591" s="2" t="s">
        <v>1350</v>
      </c>
      <c r="B591" s="2" t="s">
        <v>6475</v>
      </c>
      <c r="C591" s="2" t="s">
        <v>333</v>
      </c>
      <c r="D591" s="2"/>
      <c r="E591" s="2" t="s">
        <v>113</v>
      </c>
      <c r="F591" s="2" t="s">
        <v>659</v>
      </c>
      <c r="G591" s="2" t="s">
        <v>740</v>
      </c>
      <c r="H591" s="2" t="str">
        <f t="shared" si="10"/>
        <v>Autre équipement &amp; accessoire (Nautique et Aquatique) dont le poids est : 11 kg ≤ X &lt; 13 kg et dont le matériau est : Autre</v>
      </c>
      <c r="I591" s="2" t="s">
        <v>745</v>
      </c>
    </row>
    <row r="592" spans="1:9" x14ac:dyDescent="0.35">
      <c r="A592" s="2" t="s">
        <v>1351</v>
      </c>
      <c r="B592" s="2" t="s">
        <v>6476</v>
      </c>
      <c r="C592" s="2" t="s">
        <v>333</v>
      </c>
      <c r="D592" s="2"/>
      <c r="E592" s="2" t="s">
        <v>114</v>
      </c>
      <c r="F592" s="2" t="s">
        <v>99</v>
      </c>
      <c r="G592" s="2" t="s">
        <v>740</v>
      </c>
      <c r="H592" s="2" t="str">
        <f t="shared" si="10"/>
        <v>Autre équipement &amp; accessoire (Nautique et Aquatique) dont le poids est : 13 kg ≤ X &lt; 15 kg et dont le matériau est : Métal &gt; 80%</v>
      </c>
      <c r="I592" s="2" t="s">
        <v>745</v>
      </c>
    </row>
    <row r="593" spans="1:9" x14ac:dyDescent="0.35">
      <c r="A593" s="2" t="s">
        <v>1352</v>
      </c>
      <c r="B593" s="2" t="s">
        <v>6477</v>
      </c>
      <c r="C593" s="2" t="s">
        <v>333</v>
      </c>
      <c r="D593" s="2"/>
      <c r="E593" s="2" t="s">
        <v>114</v>
      </c>
      <c r="F593" s="2" t="s">
        <v>659</v>
      </c>
      <c r="G593" s="2" t="s">
        <v>740</v>
      </c>
      <c r="H593" s="2" t="str">
        <f t="shared" si="10"/>
        <v>Autre équipement &amp; accessoire (Nautique et Aquatique) dont le poids est : 13 kg ≤ X &lt; 15 kg et dont le matériau est : Autre</v>
      </c>
      <c r="I593" s="2" t="s">
        <v>745</v>
      </c>
    </row>
    <row r="594" spans="1:9" x14ac:dyDescent="0.35">
      <c r="A594" s="2" t="s">
        <v>1353</v>
      </c>
      <c r="B594" s="2" t="s">
        <v>6478</v>
      </c>
      <c r="C594" s="2" t="s">
        <v>333</v>
      </c>
      <c r="D594" s="2"/>
      <c r="E594" s="2" t="s">
        <v>102</v>
      </c>
      <c r="F594" s="2" t="s">
        <v>99</v>
      </c>
      <c r="G594" s="2" t="s">
        <v>740</v>
      </c>
      <c r="H594" s="2" t="str">
        <f t="shared" si="10"/>
        <v>Autre équipement &amp; accessoire (Nautique et Aquatique) dont le poids est : X ≥ 15 kg et dont le matériau est : Métal &gt; 80%</v>
      </c>
      <c r="I594" s="2" t="s">
        <v>747</v>
      </c>
    </row>
    <row r="595" spans="1:9" x14ac:dyDescent="0.35">
      <c r="A595" s="2" t="s">
        <v>1354</v>
      </c>
      <c r="B595" s="2" t="s">
        <v>6479</v>
      </c>
      <c r="C595" s="2" t="s">
        <v>333</v>
      </c>
      <c r="D595" s="2"/>
      <c r="E595" s="2" t="s">
        <v>102</v>
      </c>
      <c r="F595" s="2" t="s">
        <v>659</v>
      </c>
      <c r="G595" s="2" t="s">
        <v>740</v>
      </c>
      <c r="H595" s="2" t="str">
        <f t="shared" si="10"/>
        <v>Autre équipement &amp; accessoire (Nautique et Aquatique) dont le poids est : X ≥ 15 kg et dont le matériau est : Autre</v>
      </c>
      <c r="I595" s="2" t="s">
        <v>747</v>
      </c>
    </row>
    <row r="596" spans="1:9" x14ac:dyDescent="0.35">
      <c r="A596" s="2" t="s">
        <v>1355</v>
      </c>
      <c r="B596" s="2" t="s">
        <v>6480</v>
      </c>
      <c r="C596" s="2" t="s">
        <v>195</v>
      </c>
      <c r="D596" s="2"/>
      <c r="E596" s="2" t="s">
        <v>608</v>
      </c>
      <c r="F596" s="2" t="s">
        <v>608</v>
      </c>
      <c r="G596" s="2"/>
      <c r="H596" s="2" t="str">
        <f t="shared" si="10"/>
        <v>Paire de chaussures de ski nordique</v>
      </c>
      <c r="I596" s="2"/>
    </row>
    <row r="597" spans="1:9" x14ac:dyDescent="0.35">
      <c r="A597" s="2" t="s">
        <v>1356</v>
      </c>
      <c r="B597" s="2" t="s">
        <v>6481</v>
      </c>
      <c r="C597" s="2" t="s">
        <v>196</v>
      </c>
      <c r="D597" s="2"/>
      <c r="E597" s="2" t="s">
        <v>608</v>
      </c>
      <c r="F597" s="2" t="s">
        <v>608</v>
      </c>
      <c r="G597" s="2"/>
      <c r="H597" s="2" t="str">
        <f t="shared" si="10"/>
        <v>Paire de chaussures de ski alpin</v>
      </c>
      <c r="I597" s="2"/>
    </row>
    <row r="598" spans="1:9" x14ac:dyDescent="0.35">
      <c r="A598" s="2" t="s">
        <v>1357</v>
      </c>
      <c r="B598" s="2" t="s">
        <v>6482</v>
      </c>
      <c r="C598" s="2" t="s">
        <v>197</v>
      </c>
      <c r="D598" s="2"/>
      <c r="E598" s="2" t="s">
        <v>608</v>
      </c>
      <c r="F598" s="2" t="s">
        <v>608</v>
      </c>
      <c r="G598" s="2"/>
      <c r="H598" s="2" t="str">
        <f t="shared" si="10"/>
        <v>Paire de chaussures de snowboard</v>
      </c>
      <c r="I598" s="2"/>
    </row>
    <row r="599" spans="1:9" x14ac:dyDescent="0.35">
      <c r="A599" s="2" t="s">
        <v>1358</v>
      </c>
      <c r="B599" s="2" t="s">
        <v>6483</v>
      </c>
      <c r="C599" s="2" t="s">
        <v>198</v>
      </c>
      <c r="D599" s="2"/>
      <c r="E599" s="2" t="s">
        <v>608</v>
      </c>
      <c r="F599" s="2" t="s">
        <v>608</v>
      </c>
      <c r="G599" s="2"/>
      <c r="H599" s="2" t="str">
        <f t="shared" si="10"/>
        <v>Paire de patins à glace</v>
      </c>
      <c r="I599" s="2"/>
    </row>
    <row r="600" spans="1:9" x14ac:dyDescent="0.35">
      <c r="A600" s="2" t="s">
        <v>1359</v>
      </c>
      <c r="B600" s="2" t="s">
        <v>6484</v>
      </c>
      <c r="C600" s="2" t="s">
        <v>334</v>
      </c>
      <c r="D600" s="2"/>
      <c r="E600" s="2" t="s">
        <v>252</v>
      </c>
      <c r="F600" s="2" t="s">
        <v>608</v>
      </c>
      <c r="G600" s="2" t="s">
        <v>740</v>
      </c>
      <c r="H600" s="2" t="str">
        <f t="shared" si="10"/>
        <v>Housse et sac de transport de skis, snowboard, pochette et protection textile ou souple de casque et masque, sac à dos de ski (y compris ceux intégrant une protection dorsale), … dont le poids est : X &lt; 5 g</v>
      </c>
      <c r="I600" s="2" t="s">
        <v>744</v>
      </c>
    </row>
    <row r="601" spans="1:9" x14ac:dyDescent="0.35">
      <c r="A601" s="2" t="s">
        <v>1360</v>
      </c>
      <c r="B601" s="2" t="s">
        <v>6485</v>
      </c>
      <c r="C601" s="2" t="s">
        <v>334</v>
      </c>
      <c r="D601" s="2"/>
      <c r="E601" s="2" t="s">
        <v>253</v>
      </c>
      <c r="F601" s="2" t="s">
        <v>608</v>
      </c>
      <c r="G601" s="2" t="s">
        <v>740</v>
      </c>
      <c r="H601" s="2" t="str">
        <f t="shared" si="10"/>
        <v>Housse et sac de transport de skis, snowboard, pochette et protection textile ou souple de casque et masque, sac à dos de ski (y compris ceux intégrant une protection dorsale), … dont le poids est : 5 g ≤ X &lt; 10 g</v>
      </c>
      <c r="I601" s="2" t="s">
        <v>745</v>
      </c>
    </row>
    <row r="602" spans="1:9" x14ac:dyDescent="0.35">
      <c r="A602" s="2" t="s">
        <v>1361</v>
      </c>
      <c r="B602" s="2" t="s">
        <v>6486</v>
      </c>
      <c r="C602" s="2" t="s">
        <v>334</v>
      </c>
      <c r="D602" s="2"/>
      <c r="E602" s="2" t="s">
        <v>254</v>
      </c>
      <c r="F602" s="2" t="s">
        <v>608</v>
      </c>
      <c r="G602" s="2" t="s">
        <v>740</v>
      </c>
      <c r="H602" s="2" t="str">
        <f t="shared" si="10"/>
        <v>Housse et sac de transport de skis, snowboard, pochette et protection textile ou souple de casque et masque, sac à dos de ski (y compris ceux intégrant une protection dorsale), … dont le poids est : 10 g ≤ X &lt; 20 g</v>
      </c>
      <c r="I602" s="2" t="s">
        <v>745</v>
      </c>
    </row>
    <row r="603" spans="1:9" x14ac:dyDescent="0.35">
      <c r="A603" s="2" t="s">
        <v>1362</v>
      </c>
      <c r="B603" s="2" t="s">
        <v>6487</v>
      </c>
      <c r="C603" s="2" t="s">
        <v>334</v>
      </c>
      <c r="D603" s="2"/>
      <c r="E603" s="2" t="s">
        <v>255</v>
      </c>
      <c r="F603" s="2" t="s">
        <v>608</v>
      </c>
      <c r="G603" s="2" t="s">
        <v>740</v>
      </c>
      <c r="H603" s="2" t="str">
        <f t="shared" si="10"/>
        <v>Housse et sac de transport de skis, snowboard, pochette et protection textile ou souple de casque et masque, sac à dos de ski (y compris ceux intégrant une protection dorsale), … dont le poids est : 20 g ≤ X &lt; 50 g</v>
      </c>
      <c r="I603" s="2" t="s">
        <v>745</v>
      </c>
    </row>
    <row r="604" spans="1:9" x14ac:dyDescent="0.35">
      <c r="A604" s="2" t="s">
        <v>1363</v>
      </c>
      <c r="B604" s="2" t="s">
        <v>6488</v>
      </c>
      <c r="C604" s="2" t="s">
        <v>334</v>
      </c>
      <c r="D604" s="2"/>
      <c r="E604" s="2" t="s">
        <v>241</v>
      </c>
      <c r="F604" s="2" t="s">
        <v>608</v>
      </c>
      <c r="G604" s="2" t="s">
        <v>740</v>
      </c>
      <c r="H604" s="2" t="str">
        <f t="shared" si="10"/>
        <v>Housse et sac de transport de skis, snowboard, pochette et protection textile ou souple de casque et masque, sac à dos de ski (y compris ceux intégrant une protection dorsale), … dont le poids est : 50 g ≤ X &lt; 100 g</v>
      </c>
      <c r="I604" s="2" t="s">
        <v>745</v>
      </c>
    </row>
    <row r="605" spans="1:9" x14ac:dyDescent="0.35">
      <c r="A605" s="2" t="s">
        <v>1364</v>
      </c>
      <c r="B605" s="2" t="s">
        <v>6489</v>
      </c>
      <c r="C605" s="2" t="s">
        <v>334</v>
      </c>
      <c r="D605" s="2"/>
      <c r="E605" s="2" t="s">
        <v>103</v>
      </c>
      <c r="F605" s="2" t="s">
        <v>608</v>
      </c>
      <c r="G605" s="2" t="s">
        <v>740</v>
      </c>
      <c r="H605" s="2" t="str">
        <f t="shared" si="10"/>
        <v>Housse et sac de transport de skis, snowboard, pochette et protection textile ou souple de casque et masque, sac à dos de ski (y compris ceux intégrant une protection dorsale), … dont le poids est : 0,1 kg ≤ X &lt; 0,2 kg</v>
      </c>
      <c r="I605" s="2" t="s">
        <v>745</v>
      </c>
    </row>
    <row r="606" spans="1:9" x14ac:dyDescent="0.35">
      <c r="A606" s="2" t="s">
        <v>1365</v>
      </c>
      <c r="B606" s="2" t="s">
        <v>6490</v>
      </c>
      <c r="C606" s="2" t="s">
        <v>334</v>
      </c>
      <c r="D606" s="2"/>
      <c r="E606" s="2" t="s">
        <v>98</v>
      </c>
      <c r="F606" s="2" t="s">
        <v>608</v>
      </c>
      <c r="G606" s="2" t="s">
        <v>740</v>
      </c>
      <c r="H606" s="2" t="str">
        <f t="shared" si="10"/>
        <v>Housse et sac de transport de skis, snowboard, pochette et protection textile ou souple de casque et masque, sac à dos de ski (y compris ceux intégrant une protection dorsale), … dont le poids est : 0,2 kg ≤ X &lt; 0,5 kg</v>
      </c>
      <c r="I606" s="2" t="s">
        <v>745</v>
      </c>
    </row>
    <row r="607" spans="1:9" x14ac:dyDescent="0.35">
      <c r="A607" s="2" t="s">
        <v>1366</v>
      </c>
      <c r="B607" s="2" t="s">
        <v>6491</v>
      </c>
      <c r="C607" s="2" t="s">
        <v>334</v>
      </c>
      <c r="D607" s="2"/>
      <c r="E607" s="2" t="s">
        <v>104</v>
      </c>
      <c r="F607" s="2" t="s">
        <v>608</v>
      </c>
      <c r="G607" s="2" t="s">
        <v>740</v>
      </c>
      <c r="H607" s="2" t="str">
        <f t="shared" si="10"/>
        <v>Housse et sac de transport de skis, snowboard, pochette et protection textile ou souple de casque et masque, sac à dos de ski (y compris ceux intégrant une protection dorsale), … dont le poids est : 0,5 kg ≤ X &lt; 1 kg</v>
      </c>
      <c r="I607" s="2" t="s">
        <v>745</v>
      </c>
    </row>
    <row r="608" spans="1:9" x14ac:dyDescent="0.35">
      <c r="A608" s="2" t="s">
        <v>1367</v>
      </c>
      <c r="B608" s="2" t="s">
        <v>6492</v>
      </c>
      <c r="C608" s="2" t="s">
        <v>334</v>
      </c>
      <c r="D608" s="2"/>
      <c r="E608" s="2" t="s">
        <v>105</v>
      </c>
      <c r="F608" s="2" t="s">
        <v>608</v>
      </c>
      <c r="G608" s="2" t="s">
        <v>740</v>
      </c>
      <c r="H608" s="2" t="str">
        <f t="shared" si="10"/>
        <v>Housse et sac de transport de skis, snowboard, pochette et protection textile ou souple de casque et masque, sac à dos de ski (y compris ceux intégrant une protection dorsale), … dont le poids est : 1 kg ≤ X &lt; 2 kg</v>
      </c>
      <c r="I608" s="2" t="s">
        <v>745</v>
      </c>
    </row>
    <row r="609" spans="1:9" x14ac:dyDescent="0.35">
      <c r="A609" s="2" t="s">
        <v>1368</v>
      </c>
      <c r="B609" s="2" t="s">
        <v>6493</v>
      </c>
      <c r="C609" s="2" t="s">
        <v>334</v>
      </c>
      <c r="D609" s="2"/>
      <c r="E609" s="2" t="s">
        <v>107</v>
      </c>
      <c r="F609" s="2" t="s">
        <v>608</v>
      </c>
      <c r="G609" s="2" t="s">
        <v>740</v>
      </c>
      <c r="H609" s="2" t="str">
        <f t="shared" si="10"/>
        <v>Housse et sac de transport de skis, snowboard, pochette et protection textile ou souple de casque et masque, sac à dos de ski (y compris ceux intégrant une protection dorsale), … dont le poids est : 2 kg ≤ X &lt; 3 kg</v>
      </c>
      <c r="I609" s="2" t="s">
        <v>745</v>
      </c>
    </row>
    <row r="610" spans="1:9" x14ac:dyDescent="0.35">
      <c r="A610" s="2" t="s">
        <v>1369</v>
      </c>
      <c r="B610" s="2" t="s">
        <v>6494</v>
      </c>
      <c r="C610" s="2" t="s">
        <v>334</v>
      </c>
      <c r="D610" s="2"/>
      <c r="E610" s="2" t="s">
        <v>109</v>
      </c>
      <c r="F610" s="2" t="s">
        <v>608</v>
      </c>
      <c r="G610" s="2" t="s">
        <v>740</v>
      </c>
      <c r="H610" s="2" t="str">
        <f t="shared" si="10"/>
        <v>Housse et sac de transport de skis, snowboard, pochette et protection textile ou souple de casque et masque, sac à dos de ski (y compris ceux intégrant une protection dorsale), … dont le poids est : 3 kg ≤ X &lt; 5 kg</v>
      </c>
      <c r="I610" s="2" t="s">
        <v>745</v>
      </c>
    </row>
    <row r="611" spans="1:9" x14ac:dyDescent="0.35">
      <c r="A611" s="2" t="s">
        <v>1370</v>
      </c>
      <c r="B611" s="2" t="s">
        <v>6495</v>
      </c>
      <c r="C611" s="2" t="s">
        <v>334</v>
      </c>
      <c r="D611" s="2"/>
      <c r="E611" s="2" t="s">
        <v>110</v>
      </c>
      <c r="F611" s="2" t="s">
        <v>608</v>
      </c>
      <c r="G611" s="2" t="s">
        <v>740</v>
      </c>
      <c r="H611" s="2" t="str">
        <f t="shared" si="10"/>
        <v>Housse et sac de transport de skis, snowboard, pochette et protection textile ou souple de casque et masque, sac à dos de ski (y compris ceux intégrant une protection dorsale), … dont le poids est : 5 kg ≤ X &lt; 7 kg</v>
      </c>
      <c r="I611" s="2" t="s">
        <v>745</v>
      </c>
    </row>
    <row r="612" spans="1:9" x14ac:dyDescent="0.35">
      <c r="A612" s="2" t="s">
        <v>1371</v>
      </c>
      <c r="B612" s="2" t="s">
        <v>6496</v>
      </c>
      <c r="C612" s="2" t="s">
        <v>334</v>
      </c>
      <c r="D612" s="2"/>
      <c r="E612" s="2" t="s">
        <v>111</v>
      </c>
      <c r="F612" s="2" t="s">
        <v>608</v>
      </c>
      <c r="G612" s="2" t="s">
        <v>740</v>
      </c>
      <c r="H612" s="2" t="str">
        <f t="shared" si="10"/>
        <v>Housse et sac de transport de skis, snowboard, pochette et protection textile ou souple de casque et masque, sac à dos de ski (y compris ceux intégrant une protection dorsale), … dont le poids est : 7 kg ≤ X &lt; 9 kg</v>
      </c>
      <c r="I612" s="2" t="s">
        <v>745</v>
      </c>
    </row>
    <row r="613" spans="1:9" x14ac:dyDescent="0.35">
      <c r="A613" s="2" t="s">
        <v>1372</v>
      </c>
      <c r="B613" s="2" t="s">
        <v>6497</v>
      </c>
      <c r="C613" s="2" t="s">
        <v>334</v>
      </c>
      <c r="D613" s="2"/>
      <c r="E613" s="2" t="s">
        <v>112</v>
      </c>
      <c r="F613" s="2" t="s">
        <v>608</v>
      </c>
      <c r="G613" s="2" t="s">
        <v>740</v>
      </c>
      <c r="H613" s="2" t="str">
        <f t="shared" si="10"/>
        <v>Housse et sac de transport de skis, snowboard, pochette et protection textile ou souple de casque et masque, sac à dos de ski (y compris ceux intégrant une protection dorsale), … dont le poids est : 9 kg ≤ X &lt; 11 kg</v>
      </c>
      <c r="I613" s="2" t="s">
        <v>745</v>
      </c>
    </row>
    <row r="614" spans="1:9" x14ac:dyDescent="0.35">
      <c r="A614" s="2" t="s">
        <v>1373</v>
      </c>
      <c r="B614" s="2" t="s">
        <v>6498</v>
      </c>
      <c r="C614" s="2" t="s">
        <v>334</v>
      </c>
      <c r="D614" s="2"/>
      <c r="E614" s="2" t="s">
        <v>113</v>
      </c>
      <c r="F614" s="2" t="s">
        <v>608</v>
      </c>
      <c r="G614" s="2" t="s">
        <v>740</v>
      </c>
      <c r="H614" s="2" t="str">
        <f t="shared" si="10"/>
        <v>Housse et sac de transport de skis, snowboard, pochette et protection textile ou souple de casque et masque, sac à dos de ski (y compris ceux intégrant une protection dorsale), … dont le poids est : 11 kg ≤ X &lt; 13 kg</v>
      </c>
      <c r="I614" s="2" t="s">
        <v>745</v>
      </c>
    </row>
    <row r="615" spans="1:9" x14ac:dyDescent="0.35">
      <c r="A615" s="2" t="s">
        <v>1374</v>
      </c>
      <c r="B615" s="2" t="s">
        <v>6499</v>
      </c>
      <c r="C615" s="2" t="s">
        <v>334</v>
      </c>
      <c r="D615" s="2"/>
      <c r="E615" s="2" t="s">
        <v>114</v>
      </c>
      <c r="F615" s="2" t="s">
        <v>608</v>
      </c>
      <c r="G615" s="2" t="s">
        <v>740</v>
      </c>
      <c r="H615" s="2" t="str">
        <f t="shared" si="10"/>
        <v>Housse et sac de transport de skis, snowboard, pochette et protection textile ou souple de casque et masque, sac à dos de ski (y compris ceux intégrant une protection dorsale), … dont le poids est : 13 kg ≤ X &lt; 15 kg</v>
      </c>
      <c r="I615" s="2" t="s">
        <v>745</v>
      </c>
    </row>
    <row r="616" spans="1:9" x14ac:dyDescent="0.35">
      <c r="A616" s="2" t="s">
        <v>1375</v>
      </c>
      <c r="B616" s="2" t="s">
        <v>6500</v>
      </c>
      <c r="C616" s="2" t="s">
        <v>334</v>
      </c>
      <c r="D616" s="2"/>
      <c r="E616" s="2" t="s">
        <v>102</v>
      </c>
      <c r="F616" s="2" t="s">
        <v>608</v>
      </c>
      <c r="G616" s="2" t="s">
        <v>740</v>
      </c>
      <c r="H616" s="2" t="str">
        <f t="shared" si="10"/>
        <v>Housse et sac de transport de skis, snowboard, pochette et protection textile ou souple de casque et masque, sac à dos de ski (y compris ceux intégrant une protection dorsale), … dont le poids est : X ≥ 15 kg</v>
      </c>
      <c r="I616" s="2" t="s">
        <v>747</v>
      </c>
    </row>
    <row r="617" spans="1:9" x14ac:dyDescent="0.35">
      <c r="A617" s="2" t="s">
        <v>1376</v>
      </c>
      <c r="B617" s="2" t="s">
        <v>6501</v>
      </c>
      <c r="C617" s="2" t="s">
        <v>17</v>
      </c>
      <c r="D617" s="2"/>
      <c r="E617" s="2" t="s">
        <v>189</v>
      </c>
      <c r="F617" s="2" t="s">
        <v>608</v>
      </c>
      <c r="G617" s="2" t="s">
        <v>740</v>
      </c>
      <c r="H617" s="2" t="str">
        <f t="shared" si="10"/>
        <v>Casque dont le poids est : X &lt; 0,5 kg</v>
      </c>
      <c r="I617" s="2" t="s">
        <v>744</v>
      </c>
    </row>
    <row r="618" spans="1:9" x14ac:dyDescent="0.35">
      <c r="A618" s="2" t="s">
        <v>1377</v>
      </c>
      <c r="B618" s="2" t="s">
        <v>6502</v>
      </c>
      <c r="C618" s="2" t="s">
        <v>17</v>
      </c>
      <c r="D618" s="2"/>
      <c r="E618" s="2" t="s">
        <v>129</v>
      </c>
      <c r="F618" s="2" t="s">
        <v>608</v>
      </c>
      <c r="G618" s="2" t="s">
        <v>740</v>
      </c>
      <c r="H618" s="2" t="str">
        <f t="shared" si="10"/>
        <v>Casque dont le poids est : X ≥ 0,5 kg</v>
      </c>
      <c r="I618" s="2" t="s">
        <v>747</v>
      </c>
    </row>
    <row r="619" spans="1:9" x14ac:dyDescent="0.35">
      <c r="A619" s="2" t="s">
        <v>1378</v>
      </c>
      <c r="B619" s="2" t="s">
        <v>6503</v>
      </c>
      <c r="C619" s="2" t="s">
        <v>202</v>
      </c>
      <c r="D619" s="2"/>
      <c r="E619" s="2" t="s">
        <v>106</v>
      </c>
      <c r="F619" s="2" t="s">
        <v>608</v>
      </c>
      <c r="G619" s="2" t="s">
        <v>740</v>
      </c>
      <c r="H619" s="2" t="str">
        <f t="shared" si="10"/>
        <v>Masque, visière dont le poids est : X &lt; 0,2 kg</v>
      </c>
      <c r="I619" s="2" t="s">
        <v>744</v>
      </c>
    </row>
    <row r="620" spans="1:9" x14ac:dyDescent="0.35">
      <c r="A620" s="2" t="s">
        <v>1379</v>
      </c>
      <c r="B620" s="2" t="s">
        <v>6504</v>
      </c>
      <c r="C620" s="2" t="s">
        <v>202</v>
      </c>
      <c r="D620" s="2"/>
      <c r="E620" s="2" t="s">
        <v>138</v>
      </c>
      <c r="F620" s="2" t="s">
        <v>608</v>
      </c>
      <c r="G620" s="2" t="s">
        <v>740</v>
      </c>
      <c r="H620" s="2" t="str">
        <f t="shared" si="10"/>
        <v>Masque, visière dont le poids est : X ≥ 0,2 kg</v>
      </c>
      <c r="I620" s="2" t="s">
        <v>747</v>
      </c>
    </row>
    <row r="621" spans="1:9" x14ac:dyDescent="0.35">
      <c r="A621" s="2" t="s">
        <v>1380</v>
      </c>
      <c r="B621" s="2" t="s">
        <v>6505</v>
      </c>
      <c r="C621" s="2" t="s">
        <v>319</v>
      </c>
      <c r="D621" s="2"/>
      <c r="E621" s="2" t="s">
        <v>252</v>
      </c>
      <c r="F621" s="2" t="s">
        <v>608</v>
      </c>
      <c r="G621" s="2" t="s">
        <v>740</v>
      </c>
      <c r="H621" s="2" t="str">
        <f t="shared" si="10"/>
        <v>Autre protection / EPI : paire de protège-poignet, paire de protège-tibias, genouillère, paire de gant, protection hockey, gilet anti-avalanche, paire de guêtre, protège-dent, short rembourré de protection, … dont le poids est : X &lt; 5 g</v>
      </c>
      <c r="I621" s="2" t="s">
        <v>744</v>
      </c>
    </row>
    <row r="622" spans="1:9" x14ac:dyDescent="0.35">
      <c r="A622" s="2" t="s">
        <v>1381</v>
      </c>
      <c r="B622" s="2" t="s">
        <v>6506</v>
      </c>
      <c r="C622" s="2" t="s">
        <v>319</v>
      </c>
      <c r="D622" s="2"/>
      <c r="E622" s="2" t="s">
        <v>253</v>
      </c>
      <c r="F622" s="2" t="s">
        <v>608</v>
      </c>
      <c r="G622" s="2" t="s">
        <v>740</v>
      </c>
      <c r="H622" s="2" t="str">
        <f t="shared" si="10"/>
        <v>Autre protection / EPI : paire de protège-poignet, paire de protège-tibias, genouillère, paire de gant, protection hockey, gilet anti-avalanche, paire de guêtre, protège-dent, short rembourré de protection, … dont le poids est : 5 g ≤ X &lt; 10 g</v>
      </c>
      <c r="I622" s="2" t="s">
        <v>745</v>
      </c>
    </row>
    <row r="623" spans="1:9" x14ac:dyDescent="0.35">
      <c r="A623" s="2" t="s">
        <v>1382</v>
      </c>
      <c r="B623" s="2" t="s">
        <v>6507</v>
      </c>
      <c r="C623" s="2" t="s">
        <v>319</v>
      </c>
      <c r="D623" s="2"/>
      <c r="E623" s="2" t="s">
        <v>254</v>
      </c>
      <c r="F623" s="2" t="s">
        <v>608</v>
      </c>
      <c r="G623" s="2" t="s">
        <v>740</v>
      </c>
      <c r="H623" s="2" t="str">
        <f t="shared" si="10"/>
        <v>Autre protection / EPI : paire de protège-poignet, paire de protège-tibias, genouillère, paire de gant, protection hockey, gilet anti-avalanche, paire de guêtre, protège-dent, short rembourré de protection, … dont le poids est : 10 g ≤ X &lt; 20 g</v>
      </c>
      <c r="I623" s="2" t="s">
        <v>745</v>
      </c>
    </row>
    <row r="624" spans="1:9" x14ac:dyDescent="0.35">
      <c r="A624" s="2" t="s">
        <v>1383</v>
      </c>
      <c r="B624" s="2" t="s">
        <v>6508</v>
      </c>
      <c r="C624" s="2" t="s">
        <v>319</v>
      </c>
      <c r="D624" s="2"/>
      <c r="E624" s="2" t="s">
        <v>255</v>
      </c>
      <c r="F624" s="2" t="s">
        <v>608</v>
      </c>
      <c r="G624" s="2" t="s">
        <v>740</v>
      </c>
      <c r="H624" s="2" t="str">
        <f t="shared" si="10"/>
        <v>Autre protection / EPI : paire de protège-poignet, paire de protège-tibias, genouillère, paire de gant, protection hockey, gilet anti-avalanche, paire de guêtre, protège-dent, short rembourré de protection, … dont le poids est : 20 g ≤ X &lt; 50 g</v>
      </c>
      <c r="I624" s="2" t="s">
        <v>745</v>
      </c>
    </row>
    <row r="625" spans="1:9" x14ac:dyDescent="0.35">
      <c r="A625" s="2" t="s">
        <v>1384</v>
      </c>
      <c r="B625" s="2" t="s">
        <v>6509</v>
      </c>
      <c r="C625" s="2" t="s">
        <v>319</v>
      </c>
      <c r="D625" s="2"/>
      <c r="E625" s="2" t="s">
        <v>241</v>
      </c>
      <c r="F625" s="2" t="s">
        <v>608</v>
      </c>
      <c r="G625" s="2" t="s">
        <v>740</v>
      </c>
      <c r="H625" s="2" t="str">
        <f t="shared" si="10"/>
        <v>Autre protection / EPI : paire de protège-poignet, paire de protège-tibias, genouillère, paire de gant, protection hockey, gilet anti-avalanche, paire de guêtre, protège-dent, short rembourré de protection, … dont le poids est : 50 g ≤ X &lt; 100 g</v>
      </c>
      <c r="I625" s="2" t="s">
        <v>745</v>
      </c>
    </row>
    <row r="626" spans="1:9" x14ac:dyDescent="0.35">
      <c r="A626" s="2" t="s">
        <v>1385</v>
      </c>
      <c r="B626" s="2" t="s">
        <v>6510</v>
      </c>
      <c r="C626" s="2" t="s">
        <v>319</v>
      </c>
      <c r="D626" s="2"/>
      <c r="E626" s="2" t="s">
        <v>103</v>
      </c>
      <c r="F626" s="2" t="s">
        <v>608</v>
      </c>
      <c r="G626" s="2" t="s">
        <v>740</v>
      </c>
      <c r="H626" s="2" t="str">
        <f t="shared" si="10"/>
        <v>Autre protection / EPI : paire de protège-poignet, paire de protège-tibias, genouillère, paire de gant, protection hockey, gilet anti-avalanche, paire de guêtre, protège-dent, short rembourré de protection, … dont le poids est : 0,1 kg ≤ X &lt; 0,2 kg</v>
      </c>
      <c r="I626" s="2" t="s">
        <v>745</v>
      </c>
    </row>
    <row r="627" spans="1:9" x14ac:dyDescent="0.35">
      <c r="A627" s="2" t="s">
        <v>1386</v>
      </c>
      <c r="B627" s="2" t="s">
        <v>6511</v>
      </c>
      <c r="C627" s="2" t="s">
        <v>319</v>
      </c>
      <c r="D627" s="2"/>
      <c r="E627" s="2" t="s">
        <v>98</v>
      </c>
      <c r="F627" s="2" t="s">
        <v>608</v>
      </c>
      <c r="G627" s="2" t="s">
        <v>740</v>
      </c>
      <c r="H627" s="2" t="str">
        <f t="shared" si="10"/>
        <v>Autre protection / EPI : paire de protège-poignet, paire de protège-tibias, genouillère, paire de gant, protection hockey, gilet anti-avalanche, paire de guêtre, protège-dent, short rembourré de protection, … dont le poids est : 0,2 kg ≤ X &lt; 0,5 kg</v>
      </c>
      <c r="I627" s="2" t="s">
        <v>745</v>
      </c>
    </row>
    <row r="628" spans="1:9" x14ac:dyDescent="0.35">
      <c r="A628" s="2" t="s">
        <v>1387</v>
      </c>
      <c r="B628" s="2" t="s">
        <v>6512</v>
      </c>
      <c r="C628" s="2" t="s">
        <v>319</v>
      </c>
      <c r="D628" s="2"/>
      <c r="E628" s="2" t="s">
        <v>104</v>
      </c>
      <c r="F628" s="2" t="s">
        <v>608</v>
      </c>
      <c r="G628" s="2" t="s">
        <v>740</v>
      </c>
      <c r="H628" s="2" t="str">
        <f t="shared" si="10"/>
        <v>Autre protection / EPI : paire de protège-poignet, paire de protège-tibias, genouillère, paire de gant, protection hockey, gilet anti-avalanche, paire de guêtre, protège-dent, short rembourré de protection, … dont le poids est : 0,5 kg ≤ X &lt; 1 kg</v>
      </c>
      <c r="I628" s="2" t="s">
        <v>745</v>
      </c>
    </row>
    <row r="629" spans="1:9" x14ac:dyDescent="0.35">
      <c r="A629" s="2" t="s">
        <v>1388</v>
      </c>
      <c r="B629" s="2" t="s">
        <v>6513</v>
      </c>
      <c r="C629" s="2" t="s">
        <v>319</v>
      </c>
      <c r="D629" s="2"/>
      <c r="E629" s="2" t="s">
        <v>105</v>
      </c>
      <c r="F629" s="2" t="s">
        <v>608</v>
      </c>
      <c r="G629" s="2" t="s">
        <v>740</v>
      </c>
      <c r="H629" s="2" t="str">
        <f t="shared" si="10"/>
        <v>Autre protection / EPI : paire de protège-poignet, paire de protège-tibias, genouillère, paire de gant, protection hockey, gilet anti-avalanche, paire de guêtre, protège-dent, short rembourré de protection, … dont le poids est : 1 kg ≤ X &lt; 2 kg</v>
      </c>
      <c r="I629" s="2" t="s">
        <v>745</v>
      </c>
    </row>
    <row r="630" spans="1:9" x14ac:dyDescent="0.35">
      <c r="A630" s="2" t="s">
        <v>1389</v>
      </c>
      <c r="B630" s="2" t="s">
        <v>6514</v>
      </c>
      <c r="C630" s="2" t="s">
        <v>319</v>
      </c>
      <c r="D630" s="2"/>
      <c r="E630" s="2" t="s">
        <v>107</v>
      </c>
      <c r="F630" s="2" t="s">
        <v>608</v>
      </c>
      <c r="G630" s="2" t="s">
        <v>740</v>
      </c>
      <c r="H630" s="2" t="str">
        <f t="shared" si="10"/>
        <v>Autre protection / EPI : paire de protège-poignet, paire de protège-tibias, genouillère, paire de gant, protection hockey, gilet anti-avalanche, paire de guêtre, protège-dent, short rembourré de protection, … dont le poids est : 2 kg ≤ X &lt; 3 kg</v>
      </c>
      <c r="I630" s="2" t="s">
        <v>745</v>
      </c>
    </row>
    <row r="631" spans="1:9" x14ac:dyDescent="0.35">
      <c r="A631" s="2" t="s">
        <v>1390</v>
      </c>
      <c r="B631" s="2" t="s">
        <v>6515</v>
      </c>
      <c r="C631" s="2" t="s">
        <v>319</v>
      </c>
      <c r="D631" s="2"/>
      <c r="E631" s="2" t="s">
        <v>109</v>
      </c>
      <c r="F631" s="2" t="s">
        <v>608</v>
      </c>
      <c r="G631" s="2" t="s">
        <v>740</v>
      </c>
      <c r="H631" s="2" t="str">
        <f t="shared" si="10"/>
        <v>Autre protection / EPI : paire de protège-poignet, paire de protège-tibias, genouillère, paire de gant, protection hockey, gilet anti-avalanche, paire de guêtre, protège-dent, short rembourré de protection, … dont le poids est : 3 kg ≤ X &lt; 5 kg</v>
      </c>
      <c r="I631" s="2" t="s">
        <v>745</v>
      </c>
    </row>
    <row r="632" spans="1:9" x14ac:dyDescent="0.35">
      <c r="A632" s="2" t="s">
        <v>1391</v>
      </c>
      <c r="B632" s="2" t="s">
        <v>6516</v>
      </c>
      <c r="C632" s="2" t="s">
        <v>319</v>
      </c>
      <c r="D632" s="2"/>
      <c r="E632" s="2" t="s">
        <v>110</v>
      </c>
      <c r="F632" s="2" t="s">
        <v>608</v>
      </c>
      <c r="G632" s="2" t="s">
        <v>740</v>
      </c>
      <c r="H632" s="2" t="str">
        <f t="shared" si="10"/>
        <v>Autre protection / EPI : paire de protège-poignet, paire de protège-tibias, genouillère, paire de gant, protection hockey, gilet anti-avalanche, paire de guêtre, protège-dent, short rembourré de protection, … dont le poids est : 5 kg ≤ X &lt; 7 kg</v>
      </c>
      <c r="I632" s="2" t="s">
        <v>745</v>
      </c>
    </row>
    <row r="633" spans="1:9" x14ac:dyDescent="0.35">
      <c r="A633" s="2" t="s">
        <v>1392</v>
      </c>
      <c r="B633" s="2" t="s">
        <v>6517</v>
      </c>
      <c r="C633" s="2" t="s">
        <v>319</v>
      </c>
      <c r="D633" s="2"/>
      <c r="E633" s="2" t="s">
        <v>111</v>
      </c>
      <c r="F633" s="2" t="s">
        <v>608</v>
      </c>
      <c r="G633" s="2" t="s">
        <v>740</v>
      </c>
      <c r="H633" s="2" t="str">
        <f t="shared" si="10"/>
        <v>Autre protection / EPI : paire de protège-poignet, paire de protège-tibias, genouillère, paire de gant, protection hockey, gilet anti-avalanche, paire de guêtre, protège-dent, short rembourré de protection, … dont le poids est : 7 kg ≤ X &lt; 9 kg</v>
      </c>
      <c r="I633" s="2" t="s">
        <v>745</v>
      </c>
    </row>
    <row r="634" spans="1:9" x14ac:dyDescent="0.35">
      <c r="A634" s="2" t="s">
        <v>1393</v>
      </c>
      <c r="B634" s="2" t="s">
        <v>6518</v>
      </c>
      <c r="C634" s="2" t="s">
        <v>319</v>
      </c>
      <c r="D634" s="2"/>
      <c r="E634" s="2" t="s">
        <v>112</v>
      </c>
      <c r="F634" s="2" t="s">
        <v>608</v>
      </c>
      <c r="G634" s="2" t="s">
        <v>740</v>
      </c>
      <c r="H634" s="2" t="str">
        <f t="shared" si="10"/>
        <v>Autre protection / EPI : paire de protège-poignet, paire de protège-tibias, genouillère, paire de gant, protection hockey, gilet anti-avalanche, paire de guêtre, protège-dent, short rembourré de protection, … dont le poids est : 9 kg ≤ X &lt; 11 kg</v>
      </c>
      <c r="I634" s="2" t="s">
        <v>745</v>
      </c>
    </row>
    <row r="635" spans="1:9" x14ac:dyDescent="0.35">
      <c r="A635" s="2" t="s">
        <v>1394</v>
      </c>
      <c r="B635" s="2" t="s">
        <v>6519</v>
      </c>
      <c r="C635" s="2" t="s">
        <v>319</v>
      </c>
      <c r="D635" s="2"/>
      <c r="E635" s="2" t="s">
        <v>113</v>
      </c>
      <c r="F635" s="2" t="s">
        <v>608</v>
      </c>
      <c r="G635" s="2" t="s">
        <v>740</v>
      </c>
      <c r="H635" s="2" t="str">
        <f t="shared" si="10"/>
        <v>Autre protection / EPI : paire de protège-poignet, paire de protège-tibias, genouillère, paire de gant, protection hockey, gilet anti-avalanche, paire de guêtre, protège-dent, short rembourré de protection, … dont le poids est : 11 kg ≤ X &lt; 13 kg</v>
      </c>
      <c r="I635" s="2" t="s">
        <v>745</v>
      </c>
    </row>
    <row r="636" spans="1:9" x14ac:dyDescent="0.35">
      <c r="A636" s="2" t="s">
        <v>1395</v>
      </c>
      <c r="B636" s="2" t="s">
        <v>6520</v>
      </c>
      <c r="C636" s="2" t="s">
        <v>319</v>
      </c>
      <c r="D636" s="2"/>
      <c r="E636" s="2" t="s">
        <v>114</v>
      </c>
      <c r="F636" s="2" t="s">
        <v>608</v>
      </c>
      <c r="G636" s="2" t="s">
        <v>740</v>
      </c>
      <c r="H636" s="2" t="str">
        <f t="shared" si="10"/>
        <v>Autre protection / EPI : paire de protège-poignet, paire de protège-tibias, genouillère, paire de gant, protection hockey, gilet anti-avalanche, paire de guêtre, protège-dent, short rembourré de protection, … dont le poids est : 13 kg ≤ X &lt; 15 kg</v>
      </c>
      <c r="I636" s="2" t="s">
        <v>745</v>
      </c>
    </row>
    <row r="637" spans="1:9" x14ac:dyDescent="0.35">
      <c r="A637" s="2" t="s">
        <v>1396</v>
      </c>
      <c r="B637" s="2" t="s">
        <v>6521</v>
      </c>
      <c r="C637" s="2" t="s">
        <v>319</v>
      </c>
      <c r="D637" s="2"/>
      <c r="E637" s="2" t="s">
        <v>102</v>
      </c>
      <c r="F637" s="2" t="s">
        <v>608</v>
      </c>
      <c r="G637" s="2" t="s">
        <v>740</v>
      </c>
      <c r="H637" s="2" t="str">
        <f t="shared" si="10"/>
        <v>Autre protection / EPI : paire de protège-poignet, paire de protège-tibias, genouillère, paire de gant, protection hockey, gilet anti-avalanche, paire de guêtre, protège-dent, short rembourré de protection, … dont le poids est : X ≥ 15 kg</v>
      </c>
      <c r="I637" s="2" t="s">
        <v>747</v>
      </c>
    </row>
    <row r="638" spans="1:9" x14ac:dyDescent="0.35">
      <c r="A638" s="2" t="s">
        <v>1397</v>
      </c>
      <c r="B638" s="2" t="s">
        <v>6522</v>
      </c>
      <c r="C638" s="2" t="s">
        <v>191</v>
      </c>
      <c r="D638" s="2"/>
      <c r="E638" s="2" t="s">
        <v>189</v>
      </c>
      <c r="F638" s="2" t="s">
        <v>608</v>
      </c>
      <c r="G638" s="2" t="s">
        <v>740</v>
      </c>
      <c r="H638" s="2" t="str">
        <f t="shared" si="10"/>
        <v>Paire de skis dont le poids est : X &lt; 0,5 kg</v>
      </c>
      <c r="I638" s="2" t="s">
        <v>744</v>
      </c>
    </row>
    <row r="639" spans="1:9" x14ac:dyDescent="0.35">
      <c r="A639" s="2" t="s">
        <v>1398</v>
      </c>
      <c r="B639" s="2" t="s">
        <v>6523</v>
      </c>
      <c r="C639" s="2" t="s">
        <v>191</v>
      </c>
      <c r="D639" s="2"/>
      <c r="E639" s="2" t="s">
        <v>104</v>
      </c>
      <c r="F639" s="2" t="s">
        <v>608</v>
      </c>
      <c r="G639" s="2" t="s">
        <v>740</v>
      </c>
      <c r="H639" s="2" t="str">
        <f t="shared" si="10"/>
        <v>Paire de skis dont le poids est : 0,5 kg ≤ X &lt; 1 kg</v>
      </c>
      <c r="I639" s="2" t="s">
        <v>745</v>
      </c>
    </row>
    <row r="640" spans="1:9" x14ac:dyDescent="0.35">
      <c r="A640" s="2" t="s">
        <v>1399</v>
      </c>
      <c r="B640" s="2" t="s">
        <v>6524</v>
      </c>
      <c r="C640" s="2" t="s">
        <v>191</v>
      </c>
      <c r="D640" s="2"/>
      <c r="E640" s="2" t="s">
        <v>105</v>
      </c>
      <c r="F640" s="2" t="s">
        <v>608</v>
      </c>
      <c r="G640" s="2" t="s">
        <v>740</v>
      </c>
      <c r="H640" s="2" t="str">
        <f t="shared" si="10"/>
        <v>Paire de skis dont le poids est : 1 kg ≤ X &lt; 2 kg</v>
      </c>
      <c r="I640" s="2" t="s">
        <v>745</v>
      </c>
    </row>
    <row r="641" spans="1:9" x14ac:dyDescent="0.35">
      <c r="A641" s="2" t="s">
        <v>1400</v>
      </c>
      <c r="B641" s="2" t="s">
        <v>6525</v>
      </c>
      <c r="C641" s="2" t="s">
        <v>191</v>
      </c>
      <c r="D641" s="2"/>
      <c r="E641" s="2" t="s">
        <v>107</v>
      </c>
      <c r="F641" s="2" t="s">
        <v>608</v>
      </c>
      <c r="G641" s="2" t="s">
        <v>740</v>
      </c>
      <c r="H641" s="2" t="str">
        <f t="shared" si="10"/>
        <v>Paire de skis dont le poids est : 2 kg ≤ X &lt; 3 kg</v>
      </c>
      <c r="I641" s="2" t="s">
        <v>745</v>
      </c>
    </row>
    <row r="642" spans="1:9" x14ac:dyDescent="0.35">
      <c r="A642" s="2" t="s">
        <v>1401</v>
      </c>
      <c r="B642" s="2" t="s">
        <v>6526</v>
      </c>
      <c r="C642" s="2" t="s">
        <v>191</v>
      </c>
      <c r="D642" s="2"/>
      <c r="E642" s="2" t="s">
        <v>109</v>
      </c>
      <c r="F642" s="2" t="s">
        <v>608</v>
      </c>
      <c r="G642" s="2" t="s">
        <v>740</v>
      </c>
      <c r="H642" s="2" t="str">
        <f t="shared" si="10"/>
        <v>Paire de skis dont le poids est : 3 kg ≤ X &lt; 5 kg</v>
      </c>
      <c r="I642" s="2" t="s">
        <v>745</v>
      </c>
    </row>
    <row r="643" spans="1:9" x14ac:dyDescent="0.35">
      <c r="A643" s="2" t="s">
        <v>1402</v>
      </c>
      <c r="B643" s="2" t="s">
        <v>6527</v>
      </c>
      <c r="C643" s="2" t="s">
        <v>191</v>
      </c>
      <c r="D643" s="2"/>
      <c r="E643" s="2" t="s">
        <v>100</v>
      </c>
      <c r="F643" s="2" t="s">
        <v>608</v>
      </c>
      <c r="G643" s="2" t="s">
        <v>740</v>
      </c>
      <c r="H643" s="2" t="str">
        <f t="shared" si="10"/>
        <v>Paire de skis dont le poids est : X ≥ 5 kg</v>
      </c>
      <c r="I643" s="2" t="s">
        <v>747</v>
      </c>
    </row>
    <row r="644" spans="1:9" x14ac:dyDescent="0.35">
      <c r="A644" s="2" t="s">
        <v>1403</v>
      </c>
      <c r="B644" s="2" t="s">
        <v>6528</v>
      </c>
      <c r="C644" s="2" t="s">
        <v>8</v>
      </c>
      <c r="D644" s="2"/>
      <c r="E644" s="2" t="s">
        <v>108</v>
      </c>
      <c r="F644" s="2" t="s">
        <v>608</v>
      </c>
      <c r="G644" s="2" t="s">
        <v>740</v>
      </c>
      <c r="H644" s="2" t="str">
        <f t="shared" ref="H644:H709" si="11">C644&amp;IF(E644&lt;&gt;"-"," dont le "&amp;G644&amp;" est : "&amp;E644,"")&amp;IF(F644&lt;&gt;"-"," et dont le matériau est : "&amp;F644,"")</f>
        <v>Snowboard dont le poids est : X &lt; 1 kg</v>
      </c>
      <c r="I644" s="2" t="s">
        <v>744</v>
      </c>
    </row>
    <row r="645" spans="1:9" x14ac:dyDescent="0.35">
      <c r="A645" s="2" t="s">
        <v>1404</v>
      </c>
      <c r="B645" s="2" t="s">
        <v>6529</v>
      </c>
      <c r="C645" s="2" t="s">
        <v>8</v>
      </c>
      <c r="D645" s="2"/>
      <c r="E645" s="2" t="s">
        <v>171</v>
      </c>
      <c r="F645" s="2" t="s">
        <v>608</v>
      </c>
      <c r="G645" s="2" t="s">
        <v>740</v>
      </c>
      <c r="H645" s="2" t="str">
        <f t="shared" si="11"/>
        <v>Snowboard dont le poids est : X ≥ 1 kg</v>
      </c>
      <c r="I645" s="2" t="s">
        <v>747</v>
      </c>
    </row>
    <row r="646" spans="1:9" x14ac:dyDescent="0.35">
      <c r="A646" s="2" t="s">
        <v>1405</v>
      </c>
      <c r="B646" s="2" t="s">
        <v>6530</v>
      </c>
      <c r="C646" s="2" t="s">
        <v>192</v>
      </c>
      <c r="D646" s="2"/>
      <c r="E646" s="2" t="s">
        <v>189</v>
      </c>
      <c r="F646" s="2" t="s">
        <v>99</v>
      </c>
      <c r="G646" s="2" t="s">
        <v>740</v>
      </c>
      <c r="H646" s="2" t="str">
        <f t="shared" si="11"/>
        <v>Paire de bâtons de ski dont le poids est : X &lt; 0,5 kg et dont le matériau est : Métal &gt; 80%</v>
      </c>
      <c r="I646" s="2" t="s">
        <v>744</v>
      </c>
    </row>
    <row r="647" spans="1:9" x14ac:dyDescent="0.35">
      <c r="A647" s="2" t="s">
        <v>1406</v>
      </c>
      <c r="B647" s="2" t="s">
        <v>6531</v>
      </c>
      <c r="C647" s="2" t="s">
        <v>192</v>
      </c>
      <c r="D647" s="2"/>
      <c r="E647" s="2" t="s">
        <v>189</v>
      </c>
      <c r="F647" s="2" t="s">
        <v>659</v>
      </c>
      <c r="G647" s="2" t="s">
        <v>740</v>
      </c>
      <c r="H647" s="2" t="str">
        <f t="shared" si="11"/>
        <v>Paire de bâtons de ski dont le poids est : X &lt; 0,5 kg et dont le matériau est : Autre</v>
      </c>
      <c r="I647" s="2" t="s">
        <v>744</v>
      </c>
    </row>
    <row r="648" spans="1:9" x14ac:dyDescent="0.35">
      <c r="A648" s="2" t="s">
        <v>1407</v>
      </c>
      <c r="B648" s="2" t="s">
        <v>6532</v>
      </c>
      <c r="C648" s="2" t="s">
        <v>192</v>
      </c>
      <c r="D648" s="2"/>
      <c r="E648" s="2" t="s">
        <v>129</v>
      </c>
      <c r="F648" s="2" t="s">
        <v>99</v>
      </c>
      <c r="G648" s="2" t="s">
        <v>740</v>
      </c>
      <c r="H648" s="2" t="str">
        <f t="shared" si="11"/>
        <v>Paire de bâtons de ski dont le poids est : X ≥ 0,5 kg et dont le matériau est : Métal &gt; 80%</v>
      </c>
      <c r="I648" s="2" t="s">
        <v>747</v>
      </c>
    </row>
    <row r="649" spans="1:9" x14ac:dyDescent="0.35">
      <c r="A649" s="2" t="s">
        <v>1408</v>
      </c>
      <c r="B649" s="2" t="s">
        <v>6533</v>
      </c>
      <c r="C649" s="2" t="s">
        <v>192</v>
      </c>
      <c r="D649" s="2"/>
      <c r="E649" s="2" t="s">
        <v>129</v>
      </c>
      <c r="F649" s="2" t="s">
        <v>659</v>
      </c>
      <c r="G649" s="2" t="s">
        <v>740</v>
      </c>
      <c r="H649" s="2" t="str">
        <f t="shared" si="11"/>
        <v>Paire de bâtons de ski dont le poids est : X ≥ 0,5 kg et dont le matériau est : Autre</v>
      </c>
      <c r="I649" s="2" t="s">
        <v>747</v>
      </c>
    </row>
    <row r="650" spans="1:9" x14ac:dyDescent="0.35">
      <c r="A650" s="2" t="s">
        <v>1409</v>
      </c>
      <c r="B650" s="2" t="s">
        <v>6534</v>
      </c>
      <c r="C650" s="2" t="s">
        <v>193</v>
      </c>
      <c r="D650" s="2"/>
      <c r="E650" s="2" t="s">
        <v>106</v>
      </c>
      <c r="F650" s="2" t="s">
        <v>99</v>
      </c>
      <c r="G650" s="2" t="s">
        <v>740</v>
      </c>
      <c r="H650" s="2" t="str">
        <f t="shared" si="11"/>
        <v>Fixation de skis et de snowboard (à l'unité) dont le poids est : X &lt; 0,2 kg et dont le matériau est : Métal &gt; 80%</v>
      </c>
      <c r="I650" s="2" t="s">
        <v>744</v>
      </c>
    </row>
    <row r="651" spans="1:9" x14ac:dyDescent="0.35">
      <c r="A651" s="2" t="s">
        <v>1410</v>
      </c>
      <c r="B651" s="2" t="s">
        <v>6535</v>
      </c>
      <c r="C651" s="2" t="s">
        <v>193</v>
      </c>
      <c r="D651" s="2"/>
      <c r="E651" s="2" t="s">
        <v>106</v>
      </c>
      <c r="F651" s="2" t="s">
        <v>659</v>
      </c>
      <c r="G651" s="2" t="s">
        <v>740</v>
      </c>
      <c r="H651" s="2" t="str">
        <f t="shared" si="11"/>
        <v>Fixation de skis et de snowboard (à l'unité) dont le poids est : X &lt; 0,2 kg et dont le matériau est : Autre</v>
      </c>
      <c r="I651" s="2" t="s">
        <v>744</v>
      </c>
    </row>
    <row r="652" spans="1:9" x14ac:dyDescent="0.35">
      <c r="A652" s="2" t="s">
        <v>1411</v>
      </c>
      <c r="B652" s="2" t="s">
        <v>6536</v>
      </c>
      <c r="C652" s="2" t="s">
        <v>193</v>
      </c>
      <c r="D652" s="2"/>
      <c r="E652" s="2" t="s">
        <v>98</v>
      </c>
      <c r="F652" s="2" t="s">
        <v>99</v>
      </c>
      <c r="G652" s="2" t="s">
        <v>740</v>
      </c>
      <c r="H652" s="2" t="str">
        <f t="shared" si="11"/>
        <v>Fixation de skis et de snowboard (à l'unité) dont le poids est : 0,2 kg ≤ X &lt; 0,5 kg et dont le matériau est : Métal &gt; 80%</v>
      </c>
      <c r="I652" s="2" t="s">
        <v>745</v>
      </c>
    </row>
    <row r="653" spans="1:9" x14ac:dyDescent="0.35">
      <c r="A653" s="2" t="s">
        <v>1412</v>
      </c>
      <c r="B653" s="2" t="s">
        <v>6537</v>
      </c>
      <c r="C653" s="2" t="s">
        <v>193</v>
      </c>
      <c r="D653" s="2"/>
      <c r="E653" s="2" t="s">
        <v>98</v>
      </c>
      <c r="F653" s="2" t="s">
        <v>659</v>
      </c>
      <c r="G653" s="2" t="s">
        <v>740</v>
      </c>
      <c r="H653" s="2" t="str">
        <f t="shared" si="11"/>
        <v>Fixation de skis et de snowboard (à l'unité) dont le poids est : 0,2 kg ≤ X &lt; 0,5 kg et dont le matériau est : Autre</v>
      </c>
      <c r="I653" s="2" t="s">
        <v>745</v>
      </c>
    </row>
    <row r="654" spans="1:9" x14ac:dyDescent="0.35">
      <c r="A654" s="2" t="s">
        <v>1413</v>
      </c>
      <c r="B654" s="2" t="s">
        <v>6538</v>
      </c>
      <c r="C654" s="2" t="s">
        <v>193</v>
      </c>
      <c r="D654" s="2"/>
      <c r="E654" s="2" t="s">
        <v>104</v>
      </c>
      <c r="F654" s="2" t="s">
        <v>99</v>
      </c>
      <c r="G654" s="2" t="s">
        <v>740</v>
      </c>
      <c r="H654" s="2" t="str">
        <f t="shared" si="11"/>
        <v>Fixation de skis et de snowboard (à l'unité) dont le poids est : 0,5 kg ≤ X &lt; 1 kg et dont le matériau est : Métal &gt; 80%</v>
      </c>
      <c r="I654" s="2" t="s">
        <v>745</v>
      </c>
    </row>
    <row r="655" spans="1:9" x14ac:dyDescent="0.35">
      <c r="A655" s="2" t="s">
        <v>1414</v>
      </c>
      <c r="B655" s="2" t="s">
        <v>6539</v>
      </c>
      <c r="C655" s="2" t="s">
        <v>193</v>
      </c>
      <c r="D655" s="2"/>
      <c r="E655" s="2" t="s">
        <v>104</v>
      </c>
      <c r="F655" s="2" t="s">
        <v>659</v>
      </c>
      <c r="G655" s="2" t="s">
        <v>740</v>
      </c>
      <c r="H655" s="2" t="str">
        <f t="shared" si="11"/>
        <v>Fixation de skis et de snowboard (à l'unité) dont le poids est : 0,5 kg ≤ X &lt; 1 kg et dont le matériau est : Autre</v>
      </c>
      <c r="I655" s="2" t="s">
        <v>745</v>
      </c>
    </row>
    <row r="656" spans="1:9" x14ac:dyDescent="0.35">
      <c r="A656" s="2" t="s">
        <v>1415</v>
      </c>
      <c r="B656" s="2" t="s">
        <v>6540</v>
      </c>
      <c r="C656" s="2" t="s">
        <v>193</v>
      </c>
      <c r="D656" s="2"/>
      <c r="E656" s="2" t="s">
        <v>105</v>
      </c>
      <c r="F656" s="2" t="s">
        <v>99</v>
      </c>
      <c r="G656" s="2" t="s">
        <v>740</v>
      </c>
      <c r="H656" s="2" t="str">
        <f t="shared" si="11"/>
        <v>Fixation de skis et de snowboard (à l'unité) dont le poids est : 1 kg ≤ X &lt; 2 kg et dont le matériau est : Métal &gt; 80%</v>
      </c>
      <c r="I656" s="2" t="s">
        <v>745</v>
      </c>
    </row>
    <row r="657" spans="1:9" x14ac:dyDescent="0.35">
      <c r="A657" s="2" t="s">
        <v>1416</v>
      </c>
      <c r="B657" s="2" t="s">
        <v>6541</v>
      </c>
      <c r="C657" s="2" t="s">
        <v>193</v>
      </c>
      <c r="D657" s="2"/>
      <c r="E657" s="2" t="s">
        <v>105</v>
      </c>
      <c r="F657" s="2" t="s">
        <v>659</v>
      </c>
      <c r="G657" s="2" t="s">
        <v>740</v>
      </c>
      <c r="H657" s="2" t="str">
        <f t="shared" si="11"/>
        <v>Fixation de skis et de snowboard (à l'unité) dont le poids est : 1 kg ≤ X &lt; 2 kg et dont le matériau est : Autre</v>
      </c>
      <c r="I657" s="2" t="s">
        <v>745</v>
      </c>
    </row>
    <row r="658" spans="1:9" x14ac:dyDescent="0.35">
      <c r="A658" s="2" t="s">
        <v>1417</v>
      </c>
      <c r="B658" s="2" t="s">
        <v>6542</v>
      </c>
      <c r="C658" s="2" t="s">
        <v>193</v>
      </c>
      <c r="D658" s="2"/>
      <c r="E658" s="2" t="s">
        <v>163</v>
      </c>
      <c r="F658" s="2" t="s">
        <v>99</v>
      </c>
      <c r="G658" s="2" t="s">
        <v>740</v>
      </c>
      <c r="H658" s="2" t="str">
        <f t="shared" si="11"/>
        <v>Fixation de skis et de snowboard (à l'unité) dont le poids est : X ≥ 2 kg et dont le matériau est : Métal &gt; 80%</v>
      </c>
      <c r="I658" s="2" t="s">
        <v>747</v>
      </c>
    </row>
    <row r="659" spans="1:9" x14ac:dyDescent="0.35">
      <c r="A659" s="2" t="s">
        <v>1418</v>
      </c>
      <c r="B659" s="2" t="s">
        <v>6543</v>
      </c>
      <c r="C659" s="2" t="s">
        <v>193</v>
      </c>
      <c r="D659" s="2"/>
      <c r="E659" s="2" t="s">
        <v>163</v>
      </c>
      <c r="F659" s="2" t="s">
        <v>659</v>
      </c>
      <c r="G659" s="2" t="s">
        <v>740</v>
      </c>
      <c r="H659" s="2" t="str">
        <f t="shared" si="11"/>
        <v>Fixation de skis et de snowboard (à l'unité) dont le poids est : X ≥ 2 kg et dont le matériau est : Autre</v>
      </c>
      <c r="I659" s="2" t="s">
        <v>747</v>
      </c>
    </row>
    <row r="660" spans="1:9" x14ac:dyDescent="0.35">
      <c r="A660" s="2" t="s">
        <v>2072</v>
      </c>
      <c r="B660" s="2" t="s">
        <v>6544</v>
      </c>
      <c r="C660" s="2" t="s">
        <v>7</v>
      </c>
      <c r="D660" s="2"/>
      <c r="E660" s="2" t="s">
        <v>189</v>
      </c>
      <c r="F660" s="2" t="s">
        <v>608</v>
      </c>
      <c r="G660" s="2" t="s">
        <v>740</v>
      </c>
      <c r="H660" s="2" t="str">
        <f t="shared" si="11"/>
        <v>Luge dont le poids est : X &lt; 0,5 kg</v>
      </c>
      <c r="I660" s="2" t="s">
        <v>744</v>
      </c>
    </row>
    <row r="661" spans="1:9" x14ac:dyDescent="0.35">
      <c r="A661" s="2" t="s">
        <v>2073</v>
      </c>
      <c r="B661" s="2" t="s">
        <v>6545</v>
      </c>
      <c r="C661" s="2" t="s">
        <v>7</v>
      </c>
      <c r="D661" s="2"/>
      <c r="E661" s="2" t="s">
        <v>104</v>
      </c>
      <c r="F661" s="2" t="s">
        <v>608</v>
      </c>
      <c r="G661" s="2" t="s">
        <v>740</v>
      </c>
      <c r="H661" s="2" t="str">
        <f t="shared" si="11"/>
        <v>Luge dont le poids est : 0,5 kg ≤ X &lt; 1 kg</v>
      </c>
      <c r="I661" s="2" t="s">
        <v>745</v>
      </c>
    </row>
    <row r="662" spans="1:9" x14ac:dyDescent="0.35">
      <c r="A662" s="2" t="s">
        <v>2074</v>
      </c>
      <c r="B662" s="2" t="s">
        <v>6546</v>
      </c>
      <c r="C662" s="2" t="s">
        <v>7</v>
      </c>
      <c r="D662" s="2"/>
      <c r="E662" s="2" t="s">
        <v>171</v>
      </c>
      <c r="F662" s="2" t="s">
        <v>608</v>
      </c>
      <c r="G662" s="2" t="s">
        <v>740</v>
      </c>
      <c r="H662" s="2" t="str">
        <f t="shared" si="11"/>
        <v>Luge dont le poids est : X ≥ 1 kg</v>
      </c>
      <c r="I662" s="2" t="s">
        <v>747</v>
      </c>
    </row>
    <row r="663" spans="1:9" x14ac:dyDescent="0.35">
      <c r="A663" s="2" t="s">
        <v>1419</v>
      </c>
      <c r="B663" s="2" t="s">
        <v>6547</v>
      </c>
      <c r="C663" s="2" t="s">
        <v>194</v>
      </c>
      <c r="D663" s="2"/>
      <c r="E663" s="2" t="s">
        <v>608</v>
      </c>
      <c r="F663" s="2" t="s">
        <v>608</v>
      </c>
      <c r="G663" s="2"/>
      <c r="H663" s="2" t="str">
        <f t="shared" si="11"/>
        <v xml:space="preserve">Paire de raquettes à neige </v>
      </c>
      <c r="I663" s="2"/>
    </row>
    <row r="664" spans="1:9" x14ac:dyDescent="0.35">
      <c r="A664" s="2" t="s">
        <v>1420</v>
      </c>
      <c r="B664" s="2" t="s">
        <v>6548</v>
      </c>
      <c r="C664" s="2" t="s">
        <v>199</v>
      </c>
      <c r="D664" s="2" t="s">
        <v>97</v>
      </c>
      <c r="E664" s="2" t="s">
        <v>608</v>
      </c>
      <c r="F664" s="2" t="s">
        <v>608</v>
      </c>
      <c r="G664" s="2"/>
      <c r="H664" s="2" t="str">
        <f t="shared" si="11"/>
        <v>Paire de peaux de phoque</v>
      </c>
      <c r="I664" s="2"/>
    </row>
    <row r="665" spans="1:9" x14ac:dyDescent="0.35">
      <c r="A665" s="2" t="s">
        <v>1421</v>
      </c>
      <c r="B665" s="2" t="s">
        <v>6549</v>
      </c>
      <c r="C665" s="2" t="s">
        <v>200</v>
      </c>
      <c r="D665" s="2" t="s">
        <v>97</v>
      </c>
      <c r="E665" s="2" t="s">
        <v>608</v>
      </c>
      <c r="F665" s="2" t="s">
        <v>608</v>
      </c>
      <c r="G665" s="2"/>
      <c r="H665" s="2" t="str">
        <f t="shared" si="11"/>
        <v>Crosse de hockey</v>
      </c>
      <c r="I665" s="2"/>
    </row>
    <row r="666" spans="1:9" x14ac:dyDescent="0.35">
      <c r="A666" s="2" t="s">
        <v>1422</v>
      </c>
      <c r="B666" s="2" t="s">
        <v>6550</v>
      </c>
      <c r="C666" s="2" t="s">
        <v>201</v>
      </c>
      <c r="D666" s="2" t="s">
        <v>97</v>
      </c>
      <c r="E666" s="2" t="s">
        <v>608</v>
      </c>
      <c r="F666" s="2" t="s">
        <v>608</v>
      </c>
      <c r="G666" s="2"/>
      <c r="H666" s="2" t="str">
        <f t="shared" si="11"/>
        <v>Palet de hockey</v>
      </c>
      <c r="I666" s="2"/>
    </row>
    <row r="667" spans="1:9" x14ac:dyDescent="0.35">
      <c r="A667" s="2" t="s">
        <v>1423</v>
      </c>
      <c r="B667" s="2" t="s">
        <v>6551</v>
      </c>
      <c r="C667" s="2" t="s">
        <v>336</v>
      </c>
      <c r="D667" s="2"/>
      <c r="E667" s="2" t="s">
        <v>252</v>
      </c>
      <c r="F667" s="2" t="s">
        <v>99</v>
      </c>
      <c r="G667" s="2" t="s">
        <v>740</v>
      </c>
      <c r="H667" s="2" t="str">
        <f t="shared" si="11"/>
        <v>Autre équipement &amp; accessoire (Neige et Glace) dont le poids est : X &lt; 5 g et dont le matériau est : Métal &gt; 80%</v>
      </c>
      <c r="I667" s="2" t="s">
        <v>744</v>
      </c>
    </row>
    <row r="668" spans="1:9" x14ac:dyDescent="0.35">
      <c r="A668" s="2" t="s">
        <v>1424</v>
      </c>
      <c r="B668" s="2" t="s">
        <v>6552</v>
      </c>
      <c r="C668" s="2" t="s">
        <v>336</v>
      </c>
      <c r="D668" s="2"/>
      <c r="E668" s="2" t="s">
        <v>252</v>
      </c>
      <c r="F668" s="2" t="s">
        <v>659</v>
      </c>
      <c r="G668" s="2" t="s">
        <v>740</v>
      </c>
      <c r="H668" s="2" t="str">
        <f t="shared" si="11"/>
        <v>Autre équipement &amp; accessoire (Neige et Glace) dont le poids est : X &lt; 5 g et dont le matériau est : Autre</v>
      </c>
      <c r="I668" s="2" t="s">
        <v>744</v>
      </c>
    </row>
    <row r="669" spans="1:9" x14ac:dyDescent="0.35">
      <c r="A669" s="2" t="s">
        <v>1425</v>
      </c>
      <c r="B669" s="2" t="s">
        <v>6553</v>
      </c>
      <c r="C669" s="2" t="s">
        <v>336</v>
      </c>
      <c r="D669" s="2"/>
      <c r="E669" s="2" t="s">
        <v>253</v>
      </c>
      <c r="F669" s="2" t="s">
        <v>99</v>
      </c>
      <c r="G669" s="2" t="s">
        <v>740</v>
      </c>
      <c r="H669" s="2" t="str">
        <f t="shared" si="11"/>
        <v>Autre équipement &amp; accessoire (Neige et Glace) dont le poids est : 5 g ≤ X &lt; 10 g et dont le matériau est : Métal &gt; 80%</v>
      </c>
      <c r="I669" s="2" t="s">
        <v>745</v>
      </c>
    </row>
    <row r="670" spans="1:9" x14ac:dyDescent="0.35">
      <c r="A670" s="2" t="s">
        <v>1426</v>
      </c>
      <c r="B670" s="2" t="s">
        <v>6554</v>
      </c>
      <c r="C670" s="2" t="s">
        <v>336</v>
      </c>
      <c r="D670" s="2"/>
      <c r="E670" s="2" t="s">
        <v>253</v>
      </c>
      <c r="F670" s="2" t="s">
        <v>659</v>
      </c>
      <c r="G670" s="2" t="s">
        <v>740</v>
      </c>
      <c r="H670" s="2" t="str">
        <f t="shared" si="11"/>
        <v>Autre équipement &amp; accessoire (Neige et Glace) dont le poids est : 5 g ≤ X &lt; 10 g et dont le matériau est : Autre</v>
      </c>
      <c r="I670" s="2" t="s">
        <v>745</v>
      </c>
    </row>
    <row r="671" spans="1:9" x14ac:dyDescent="0.35">
      <c r="A671" s="2" t="s">
        <v>1427</v>
      </c>
      <c r="B671" s="2" t="s">
        <v>6555</v>
      </c>
      <c r="C671" s="2" t="s">
        <v>336</v>
      </c>
      <c r="D671" s="2"/>
      <c r="E671" s="2" t="s">
        <v>254</v>
      </c>
      <c r="F671" s="2" t="s">
        <v>99</v>
      </c>
      <c r="G671" s="2" t="s">
        <v>740</v>
      </c>
      <c r="H671" s="2" t="str">
        <f t="shared" si="11"/>
        <v>Autre équipement &amp; accessoire (Neige et Glace) dont le poids est : 10 g ≤ X &lt; 20 g et dont le matériau est : Métal &gt; 80%</v>
      </c>
      <c r="I671" s="2" t="s">
        <v>745</v>
      </c>
    </row>
    <row r="672" spans="1:9" x14ac:dyDescent="0.35">
      <c r="A672" s="2" t="s">
        <v>1428</v>
      </c>
      <c r="B672" s="2" t="s">
        <v>6556</v>
      </c>
      <c r="C672" s="2" t="s">
        <v>336</v>
      </c>
      <c r="D672" s="2"/>
      <c r="E672" s="2" t="s">
        <v>254</v>
      </c>
      <c r="F672" s="2" t="s">
        <v>659</v>
      </c>
      <c r="G672" s="2" t="s">
        <v>740</v>
      </c>
      <c r="H672" s="2" t="str">
        <f t="shared" si="11"/>
        <v>Autre équipement &amp; accessoire (Neige et Glace) dont le poids est : 10 g ≤ X &lt; 20 g et dont le matériau est : Autre</v>
      </c>
      <c r="I672" s="2" t="s">
        <v>745</v>
      </c>
    </row>
    <row r="673" spans="1:9" x14ac:dyDescent="0.35">
      <c r="A673" s="2" t="s">
        <v>1429</v>
      </c>
      <c r="B673" s="2" t="s">
        <v>6557</v>
      </c>
      <c r="C673" s="2" t="s">
        <v>336</v>
      </c>
      <c r="D673" s="2"/>
      <c r="E673" s="2" t="s">
        <v>255</v>
      </c>
      <c r="F673" s="2" t="s">
        <v>99</v>
      </c>
      <c r="G673" s="2" t="s">
        <v>740</v>
      </c>
      <c r="H673" s="2" t="str">
        <f t="shared" si="11"/>
        <v>Autre équipement &amp; accessoire (Neige et Glace) dont le poids est : 20 g ≤ X &lt; 50 g et dont le matériau est : Métal &gt; 80%</v>
      </c>
      <c r="I673" s="2" t="s">
        <v>745</v>
      </c>
    </row>
    <row r="674" spans="1:9" x14ac:dyDescent="0.35">
      <c r="A674" s="2" t="s">
        <v>1430</v>
      </c>
      <c r="B674" s="2" t="s">
        <v>6558</v>
      </c>
      <c r="C674" s="2" t="s">
        <v>336</v>
      </c>
      <c r="D674" s="2"/>
      <c r="E674" s="2" t="s">
        <v>255</v>
      </c>
      <c r="F674" s="2" t="s">
        <v>659</v>
      </c>
      <c r="G674" s="2" t="s">
        <v>740</v>
      </c>
      <c r="H674" s="2" t="str">
        <f t="shared" si="11"/>
        <v>Autre équipement &amp; accessoire (Neige et Glace) dont le poids est : 20 g ≤ X &lt; 50 g et dont le matériau est : Autre</v>
      </c>
      <c r="I674" s="2" t="s">
        <v>745</v>
      </c>
    </row>
    <row r="675" spans="1:9" x14ac:dyDescent="0.35">
      <c r="A675" s="2" t="s">
        <v>1431</v>
      </c>
      <c r="B675" s="2" t="s">
        <v>6559</v>
      </c>
      <c r="C675" s="2" t="s">
        <v>336</v>
      </c>
      <c r="D675" s="2"/>
      <c r="E675" s="2" t="s">
        <v>241</v>
      </c>
      <c r="F675" s="2" t="s">
        <v>99</v>
      </c>
      <c r="G675" s="2" t="s">
        <v>740</v>
      </c>
      <c r="H675" s="2" t="str">
        <f t="shared" si="11"/>
        <v>Autre équipement &amp; accessoire (Neige et Glace) dont le poids est : 50 g ≤ X &lt; 100 g et dont le matériau est : Métal &gt; 80%</v>
      </c>
      <c r="I675" s="2" t="s">
        <v>745</v>
      </c>
    </row>
    <row r="676" spans="1:9" x14ac:dyDescent="0.35">
      <c r="A676" s="2" t="s">
        <v>1432</v>
      </c>
      <c r="B676" s="2" t="s">
        <v>6560</v>
      </c>
      <c r="C676" s="2" t="s">
        <v>336</v>
      </c>
      <c r="D676" s="2"/>
      <c r="E676" s="2" t="s">
        <v>241</v>
      </c>
      <c r="F676" s="2" t="s">
        <v>659</v>
      </c>
      <c r="G676" s="2" t="s">
        <v>740</v>
      </c>
      <c r="H676" s="2" t="str">
        <f t="shared" si="11"/>
        <v>Autre équipement &amp; accessoire (Neige et Glace) dont le poids est : 50 g ≤ X &lt; 100 g et dont le matériau est : Autre</v>
      </c>
      <c r="I676" s="2" t="s">
        <v>745</v>
      </c>
    </row>
    <row r="677" spans="1:9" x14ac:dyDescent="0.35">
      <c r="A677" s="2" t="s">
        <v>1433</v>
      </c>
      <c r="B677" s="2" t="s">
        <v>6561</v>
      </c>
      <c r="C677" s="2" t="s">
        <v>336</v>
      </c>
      <c r="D677" s="2"/>
      <c r="E677" s="2" t="s">
        <v>103</v>
      </c>
      <c r="F677" s="2" t="s">
        <v>99</v>
      </c>
      <c r="G677" s="2" t="s">
        <v>740</v>
      </c>
      <c r="H677" s="2" t="str">
        <f t="shared" si="11"/>
        <v>Autre équipement &amp; accessoire (Neige et Glace) dont le poids est : 0,1 kg ≤ X &lt; 0,2 kg et dont le matériau est : Métal &gt; 80%</v>
      </c>
      <c r="I677" s="2" t="s">
        <v>745</v>
      </c>
    </row>
    <row r="678" spans="1:9" x14ac:dyDescent="0.35">
      <c r="A678" s="2" t="s">
        <v>1434</v>
      </c>
      <c r="B678" s="2" t="s">
        <v>6562</v>
      </c>
      <c r="C678" s="2" t="s">
        <v>336</v>
      </c>
      <c r="D678" s="2"/>
      <c r="E678" s="2" t="s">
        <v>103</v>
      </c>
      <c r="F678" s="2" t="s">
        <v>659</v>
      </c>
      <c r="G678" s="2" t="s">
        <v>740</v>
      </c>
      <c r="H678" s="2" t="str">
        <f t="shared" si="11"/>
        <v>Autre équipement &amp; accessoire (Neige et Glace) dont le poids est : 0,1 kg ≤ X &lt; 0,2 kg et dont le matériau est : Autre</v>
      </c>
      <c r="I678" s="2" t="s">
        <v>745</v>
      </c>
    </row>
    <row r="679" spans="1:9" x14ac:dyDescent="0.35">
      <c r="A679" s="2" t="s">
        <v>1435</v>
      </c>
      <c r="B679" s="2" t="s">
        <v>6563</v>
      </c>
      <c r="C679" s="2" t="s">
        <v>336</v>
      </c>
      <c r="D679" s="2"/>
      <c r="E679" s="2" t="s">
        <v>98</v>
      </c>
      <c r="F679" s="2" t="s">
        <v>99</v>
      </c>
      <c r="G679" s="2" t="s">
        <v>740</v>
      </c>
      <c r="H679" s="2" t="str">
        <f t="shared" si="11"/>
        <v>Autre équipement &amp; accessoire (Neige et Glace) dont le poids est : 0,2 kg ≤ X &lt; 0,5 kg et dont le matériau est : Métal &gt; 80%</v>
      </c>
      <c r="I679" s="2" t="s">
        <v>745</v>
      </c>
    </row>
    <row r="680" spans="1:9" x14ac:dyDescent="0.35">
      <c r="A680" s="2" t="s">
        <v>1436</v>
      </c>
      <c r="B680" s="2" t="s">
        <v>6564</v>
      </c>
      <c r="C680" s="2" t="s">
        <v>336</v>
      </c>
      <c r="D680" s="2"/>
      <c r="E680" s="2" t="s">
        <v>98</v>
      </c>
      <c r="F680" s="2" t="s">
        <v>659</v>
      </c>
      <c r="G680" s="2" t="s">
        <v>740</v>
      </c>
      <c r="H680" s="2" t="str">
        <f t="shared" si="11"/>
        <v>Autre équipement &amp; accessoire (Neige et Glace) dont le poids est : 0,2 kg ≤ X &lt; 0,5 kg et dont le matériau est : Autre</v>
      </c>
      <c r="I680" s="2" t="s">
        <v>745</v>
      </c>
    </row>
    <row r="681" spans="1:9" x14ac:dyDescent="0.35">
      <c r="A681" s="2" t="s">
        <v>1437</v>
      </c>
      <c r="B681" s="2" t="s">
        <v>6565</v>
      </c>
      <c r="C681" s="2" t="s">
        <v>336</v>
      </c>
      <c r="D681" s="2"/>
      <c r="E681" s="2" t="s">
        <v>104</v>
      </c>
      <c r="F681" s="2" t="s">
        <v>99</v>
      </c>
      <c r="G681" s="2" t="s">
        <v>740</v>
      </c>
      <c r="H681" s="2" t="str">
        <f t="shared" si="11"/>
        <v>Autre équipement &amp; accessoire (Neige et Glace) dont le poids est : 0,5 kg ≤ X &lt; 1 kg et dont le matériau est : Métal &gt; 80%</v>
      </c>
      <c r="I681" s="2" t="s">
        <v>745</v>
      </c>
    </row>
    <row r="682" spans="1:9" x14ac:dyDescent="0.35">
      <c r="A682" s="2" t="s">
        <v>1438</v>
      </c>
      <c r="B682" s="2" t="s">
        <v>6566</v>
      </c>
      <c r="C682" s="2" t="s">
        <v>336</v>
      </c>
      <c r="D682" s="2"/>
      <c r="E682" s="2" t="s">
        <v>104</v>
      </c>
      <c r="F682" s="2" t="s">
        <v>659</v>
      </c>
      <c r="G682" s="2" t="s">
        <v>740</v>
      </c>
      <c r="H682" s="2" t="str">
        <f t="shared" si="11"/>
        <v>Autre équipement &amp; accessoire (Neige et Glace) dont le poids est : 0,5 kg ≤ X &lt; 1 kg et dont le matériau est : Autre</v>
      </c>
      <c r="I682" s="2" t="s">
        <v>745</v>
      </c>
    </row>
    <row r="683" spans="1:9" x14ac:dyDescent="0.35">
      <c r="A683" s="2" t="s">
        <v>1439</v>
      </c>
      <c r="B683" s="2" t="s">
        <v>6567</v>
      </c>
      <c r="C683" s="2" t="s">
        <v>336</v>
      </c>
      <c r="D683" s="2"/>
      <c r="E683" s="2" t="s">
        <v>105</v>
      </c>
      <c r="F683" s="2" t="s">
        <v>99</v>
      </c>
      <c r="G683" s="2" t="s">
        <v>740</v>
      </c>
      <c r="H683" s="2" t="str">
        <f t="shared" si="11"/>
        <v>Autre équipement &amp; accessoire (Neige et Glace) dont le poids est : 1 kg ≤ X &lt; 2 kg et dont le matériau est : Métal &gt; 80%</v>
      </c>
      <c r="I683" s="2" t="s">
        <v>745</v>
      </c>
    </row>
    <row r="684" spans="1:9" x14ac:dyDescent="0.35">
      <c r="A684" s="2" t="s">
        <v>1440</v>
      </c>
      <c r="B684" s="2" t="s">
        <v>6568</v>
      </c>
      <c r="C684" s="2" t="s">
        <v>336</v>
      </c>
      <c r="D684" s="2"/>
      <c r="E684" s="2" t="s">
        <v>105</v>
      </c>
      <c r="F684" s="2" t="s">
        <v>659</v>
      </c>
      <c r="G684" s="2" t="s">
        <v>740</v>
      </c>
      <c r="H684" s="2" t="str">
        <f t="shared" si="11"/>
        <v>Autre équipement &amp; accessoire (Neige et Glace) dont le poids est : 1 kg ≤ X &lt; 2 kg et dont le matériau est : Autre</v>
      </c>
      <c r="I684" s="2" t="s">
        <v>745</v>
      </c>
    </row>
    <row r="685" spans="1:9" x14ac:dyDescent="0.35">
      <c r="A685" s="2" t="s">
        <v>1441</v>
      </c>
      <c r="B685" s="2" t="s">
        <v>6569</v>
      </c>
      <c r="C685" s="2" t="s">
        <v>336</v>
      </c>
      <c r="D685" s="2"/>
      <c r="E685" s="2" t="s">
        <v>107</v>
      </c>
      <c r="F685" s="2" t="s">
        <v>99</v>
      </c>
      <c r="G685" s="2" t="s">
        <v>740</v>
      </c>
      <c r="H685" s="2" t="str">
        <f t="shared" si="11"/>
        <v>Autre équipement &amp; accessoire (Neige et Glace) dont le poids est : 2 kg ≤ X &lt; 3 kg et dont le matériau est : Métal &gt; 80%</v>
      </c>
      <c r="I685" s="2" t="s">
        <v>745</v>
      </c>
    </row>
    <row r="686" spans="1:9" x14ac:dyDescent="0.35">
      <c r="A686" s="2" t="s">
        <v>1442</v>
      </c>
      <c r="B686" s="2" t="s">
        <v>6570</v>
      </c>
      <c r="C686" s="2" t="s">
        <v>336</v>
      </c>
      <c r="D686" s="2"/>
      <c r="E686" s="2" t="s">
        <v>107</v>
      </c>
      <c r="F686" s="2" t="s">
        <v>659</v>
      </c>
      <c r="G686" s="2" t="s">
        <v>740</v>
      </c>
      <c r="H686" s="2" t="str">
        <f t="shared" si="11"/>
        <v>Autre équipement &amp; accessoire (Neige et Glace) dont le poids est : 2 kg ≤ X &lt; 3 kg et dont le matériau est : Autre</v>
      </c>
      <c r="I686" s="2" t="s">
        <v>745</v>
      </c>
    </row>
    <row r="687" spans="1:9" x14ac:dyDescent="0.35">
      <c r="A687" s="2" t="s">
        <v>1443</v>
      </c>
      <c r="B687" s="2" t="s">
        <v>6571</v>
      </c>
      <c r="C687" s="2" t="s">
        <v>336</v>
      </c>
      <c r="D687" s="2"/>
      <c r="E687" s="2" t="s">
        <v>109</v>
      </c>
      <c r="F687" s="2" t="s">
        <v>99</v>
      </c>
      <c r="G687" s="2" t="s">
        <v>740</v>
      </c>
      <c r="H687" s="2" t="str">
        <f t="shared" si="11"/>
        <v>Autre équipement &amp; accessoire (Neige et Glace) dont le poids est : 3 kg ≤ X &lt; 5 kg et dont le matériau est : Métal &gt; 80%</v>
      </c>
      <c r="I687" s="2" t="s">
        <v>745</v>
      </c>
    </row>
    <row r="688" spans="1:9" x14ac:dyDescent="0.35">
      <c r="A688" s="2" t="s">
        <v>1444</v>
      </c>
      <c r="B688" s="2" t="s">
        <v>6572</v>
      </c>
      <c r="C688" s="2" t="s">
        <v>336</v>
      </c>
      <c r="D688" s="2"/>
      <c r="E688" s="2" t="s">
        <v>109</v>
      </c>
      <c r="F688" s="2" t="s">
        <v>659</v>
      </c>
      <c r="G688" s="2" t="s">
        <v>740</v>
      </c>
      <c r="H688" s="2" t="str">
        <f t="shared" si="11"/>
        <v>Autre équipement &amp; accessoire (Neige et Glace) dont le poids est : 3 kg ≤ X &lt; 5 kg et dont le matériau est : Autre</v>
      </c>
      <c r="I688" s="2" t="s">
        <v>745</v>
      </c>
    </row>
    <row r="689" spans="1:9" x14ac:dyDescent="0.35">
      <c r="A689" s="2" t="s">
        <v>1445</v>
      </c>
      <c r="B689" s="2" t="s">
        <v>6573</v>
      </c>
      <c r="C689" s="2" t="s">
        <v>336</v>
      </c>
      <c r="D689" s="2"/>
      <c r="E689" s="2" t="s">
        <v>110</v>
      </c>
      <c r="F689" s="2" t="s">
        <v>99</v>
      </c>
      <c r="G689" s="2" t="s">
        <v>740</v>
      </c>
      <c r="H689" s="2" t="str">
        <f t="shared" si="11"/>
        <v>Autre équipement &amp; accessoire (Neige et Glace) dont le poids est : 5 kg ≤ X &lt; 7 kg et dont le matériau est : Métal &gt; 80%</v>
      </c>
      <c r="I689" s="2" t="s">
        <v>745</v>
      </c>
    </row>
    <row r="690" spans="1:9" x14ac:dyDescent="0.35">
      <c r="A690" s="2" t="s">
        <v>1446</v>
      </c>
      <c r="B690" s="2" t="s">
        <v>6574</v>
      </c>
      <c r="C690" s="2" t="s">
        <v>336</v>
      </c>
      <c r="D690" s="2"/>
      <c r="E690" s="2" t="s">
        <v>110</v>
      </c>
      <c r="F690" s="2" t="s">
        <v>659</v>
      </c>
      <c r="G690" s="2" t="s">
        <v>740</v>
      </c>
      <c r="H690" s="2" t="str">
        <f t="shared" si="11"/>
        <v>Autre équipement &amp; accessoire (Neige et Glace) dont le poids est : 5 kg ≤ X &lt; 7 kg et dont le matériau est : Autre</v>
      </c>
      <c r="I690" s="2" t="s">
        <v>745</v>
      </c>
    </row>
    <row r="691" spans="1:9" x14ac:dyDescent="0.35">
      <c r="A691" s="2" t="s">
        <v>1447</v>
      </c>
      <c r="B691" s="2" t="s">
        <v>6575</v>
      </c>
      <c r="C691" s="2" t="s">
        <v>336</v>
      </c>
      <c r="D691" s="2"/>
      <c r="E691" s="2" t="s">
        <v>111</v>
      </c>
      <c r="F691" s="2" t="s">
        <v>99</v>
      </c>
      <c r="G691" s="2" t="s">
        <v>740</v>
      </c>
      <c r="H691" s="2" t="str">
        <f t="shared" si="11"/>
        <v>Autre équipement &amp; accessoire (Neige et Glace) dont le poids est : 7 kg ≤ X &lt; 9 kg et dont le matériau est : Métal &gt; 80%</v>
      </c>
      <c r="I691" s="2" t="s">
        <v>745</v>
      </c>
    </row>
    <row r="692" spans="1:9" x14ac:dyDescent="0.35">
      <c r="A692" s="2" t="s">
        <v>1448</v>
      </c>
      <c r="B692" s="2" t="s">
        <v>6576</v>
      </c>
      <c r="C692" s="2" t="s">
        <v>336</v>
      </c>
      <c r="D692" s="2"/>
      <c r="E692" s="2" t="s">
        <v>111</v>
      </c>
      <c r="F692" s="2" t="s">
        <v>659</v>
      </c>
      <c r="G692" s="2" t="s">
        <v>740</v>
      </c>
      <c r="H692" s="2" t="str">
        <f t="shared" si="11"/>
        <v>Autre équipement &amp; accessoire (Neige et Glace) dont le poids est : 7 kg ≤ X &lt; 9 kg et dont le matériau est : Autre</v>
      </c>
      <c r="I692" s="2" t="s">
        <v>745</v>
      </c>
    </row>
    <row r="693" spans="1:9" x14ac:dyDescent="0.35">
      <c r="A693" s="2" t="s">
        <v>1449</v>
      </c>
      <c r="B693" s="2" t="s">
        <v>6577</v>
      </c>
      <c r="C693" s="2" t="s">
        <v>336</v>
      </c>
      <c r="D693" s="2"/>
      <c r="E693" s="2" t="s">
        <v>112</v>
      </c>
      <c r="F693" s="2" t="s">
        <v>99</v>
      </c>
      <c r="G693" s="2" t="s">
        <v>740</v>
      </c>
      <c r="H693" s="2" t="str">
        <f t="shared" si="11"/>
        <v>Autre équipement &amp; accessoire (Neige et Glace) dont le poids est : 9 kg ≤ X &lt; 11 kg et dont le matériau est : Métal &gt; 80%</v>
      </c>
      <c r="I693" s="2" t="s">
        <v>745</v>
      </c>
    </row>
    <row r="694" spans="1:9" x14ac:dyDescent="0.35">
      <c r="A694" s="2" t="s">
        <v>1450</v>
      </c>
      <c r="B694" s="2" t="s">
        <v>6578</v>
      </c>
      <c r="C694" s="2" t="s">
        <v>336</v>
      </c>
      <c r="D694" s="2"/>
      <c r="E694" s="2" t="s">
        <v>112</v>
      </c>
      <c r="F694" s="2" t="s">
        <v>659</v>
      </c>
      <c r="G694" s="2" t="s">
        <v>740</v>
      </c>
      <c r="H694" s="2" t="str">
        <f t="shared" si="11"/>
        <v>Autre équipement &amp; accessoire (Neige et Glace) dont le poids est : 9 kg ≤ X &lt; 11 kg et dont le matériau est : Autre</v>
      </c>
      <c r="I694" s="2" t="s">
        <v>745</v>
      </c>
    </row>
    <row r="695" spans="1:9" x14ac:dyDescent="0.35">
      <c r="A695" s="2" t="s">
        <v>1451</v>
      </c>
      <c r="B695" s="2" t="s">
        <v>6579</v>
      </c>
      <c r="C695" s="2" t="s">
        <v>336</v>
      </c>
      <c r="D695" s="2"/>
      <c r="E695" s="2" t="s">
        <v>113</v>
      </c>
      <c r="F695" s="2" t="s">
        <v>99</v>
      </c>
      <c r="G695" s="2" t="s">
        <v>740</v>
      </c>
      <c r="H695" s="2" t="str">
        <f t="shared" si="11"/>
        <v>Autre équipement &amp; accessoire (Neige et Glace) dont le poids est : 11 kg ≤ X &lt; 13 kg et dont le matériau est : Métal &gt; 80%</v>
      </c>
      <c r="I695" s="2" t="s">
        <v>745</v>
      </c>
    </row>
    <row r="696" spans="1:9" x14ac:dyDescent="0.35">
      <c r="A696" s="2" t="s">
        <v>1452</v>
      </c>
      <c r="B696" s="2" t="s">
        <v>6580</v>
      </c>
      <c r="C696" s="2" t="s">
        <v>336</v>
      </c>
      <c r="D696" s="2"/>
      <c r="E696" s="2" t="s">
        <v>113</v>
      </c>
      <c r="F696" s="2" t="s">
        <v>659</v>
      </c>
      <c r="G696" s="2" t="s">
        <v>740</v>
      </c>
      <c r="H696" s="2" t="str">
        <f t="shared" si="11"/>
        <v>Autre équipement &amp; accessoire (Neige et Glace) dont le poids est : 11 kg ≤ X &lt; 13 kg et dont le matériau est : Autre</v>
      </c>
      <c r="I696" s="2" t="s">
        <v>745</v>
      </c>
    </row>
    <row r="697" spans="1:9" x14ac:dyDescent="0.35">
      <c r="A697" s="2" t="s">
        <v>1453</v>
      </c>
      <c r="B697" s="2" t="s">
        <v>6581</v>
      </c>
      <c r="C697" s="2" t="s">
        <v>336</v>
      </c>
      <c r="D697" s="2"/>
      <c r="E697" s="2" t="s">
        <v>114</v>
      </c>
      <c r="F697" s="2" t="s">
        <v>99</v>
      </c>
      <c r="G697" s="2" t="s">
        <v>740</v>
      </c>
      <c r="H697" s="2" t="str">
        <f t="shared" si="11"/>
        <v>Autre équipement &amp; accessoire (Neige et Glace) dont le poids est : 13 kg ≤ X &lt; 15 kg et dont le matériau est : Métal &gt; 80%</v>
      </c>
      <c r="I697" s="2" t="s">
        <v>745</v>
      </c>
    </row>
    <row r="698" spans="1:9" x14ac:dyDescent="0.35">
      <c r="A698" s="2" t="s">
        <v>1454</v>
      </c>
      <c r="B698" s="2" t="s">
        <v>6582</v>
      </c>
      <c r="C698" s="2" t="s">
        <v>336</v>
      </c>
      <c r="D698" s="2"/>
      <c r="E698" s="2" t="s">
        <v>114</v>
      </c>
      <c r="F698" s="2" t="s">
        <v>659</v>
      </c>
      <c r="G698" s="2" t="s">
        <v>740</v>
      </c>
      <c r="H698" s="2" t="str">
        <f t="shared" si="11"/>
        <v>Autre équipement &amp; accessoire (Neige et Glace) dont le poids est : 13 kg ≤ X &lt; 15 kg et dont le matériau est : Autre</v>
      </c>
      <c r="I698" s="2" t="s">
        <v>745</v>
      </c>
    </row>
    <row r="699" spans="1:9" x14ac:dyDescent="0.35">
      <c r="A699" s="2" t="s">
        <v>1455</v>
      </c>
      <c r="B699" s="2" t="s">
        <v>6583</v>
      </c>
      <c r="C699" s="2" t="s">
        <v>336</v>
      </c>
      <c r="D699" s="2"/>
      <c r="E699" s="2" t="s">
        <v>102</v>
      </c>
      <c r="F699" s="2" t="s">
        <v>99</v>
      </c>
      <c r="G699" s="2" t="s">
        <v>740</v>
      </c>
      <c r="H699" s="2" t="str">
        <f t="shared" si="11"/>
        <v>Autre équipement &amp; accessoire (Neige et Glace) dont le poids est : X ≥ 15 kg et dont le matériau est : Métal &gt; 80%</v>
      </c>
      <c r="I699" s="2" t="s">
        <v>747</v>
      </c>
    </row>
    <row r="700" spans="1:9" x14ac:dyDescent="0.35">
      <c r="A700" s="2" t="s">
        <v>1456</v>
      </c>
      <c r="B700" s="2" t="s">
        <v>6584</v>
      </c>
      <c r="C700" s="2" t="s">
        <v>336</v>
      </c>
      <c r="D700" s="2"/>
      <c r="E700" s="2" t="s">
        <v>102</v>
      </c>
      <c r="F700" s="2" t="s">
        <v>659</v>
      </c>
      <c r="G700" s="2" t="s">
        <v>740</v>
      </c>
      <c r="H700" s="2" t="str">
        <f t="shared" si="11"/>
        <v>Autre équipement &amp; accessoire (Neige et Glace) dont le poids est : X ≥ 15 kg et dont le matériau est : Autre</v>
      </c>
      <c r="I700" s="2" t="s">
        <v>747</v>
      </c>
    </row>
    <row r="701" spans="1:9" x14ac:dyDescent="0.35">
      <c r="A701" s="2" t="s">
        <v>1457</v>
      </c>
      <c r="B701" s="2" t="s">
        <v>6585</v>
      </c>
      <c r="C701" s="2" t="s">
        <v>493</v>
      </c>
      <c r="D701" s="2"/>
      <c r="E701" s="2" t="s">
        <v>608</v>
      </c>
      <c r="F701" s="2" t="s">
        <v>608</v>
      </c>
      <c r="G701" s="2"/>
      <c r="H701" s="2" t="str">
        <f t="shared" si="11"/>
        <v>Chaussants : paire de chaussures de bowling, de golf avec crampons, …</v>
      </c>
      <c r="I701" s="2"/>
    </row>
    <row r="702" spans="1:9" x14ac:dyDescent="0.35">
      <c r="A702" s="2" t="s">
        <v>1458</v>
      </c>
      <c r="B702" s="2" t="s">
        <v>6586</v>
      </c>
      <c r="C702" s="2" t="s">
        <v>281</v>
      </c>
      <c r="D702" s="2"/>
      <c r="E702" s="2" t="s">
        <v>252</v>
      </c>
      <c r="F702" s="2" t="s">
        <v>608</v>
      </c>
      <c r="G702" s="2" t="s">
        <v>740</v>
      </c>
      <c r="H702" s="2" t="str">
        <f t="shared" si="11"/>
        <v>Sac et housse de transport : sac à dos tir à l'arc, sac de golf, carquois, … dont le poids est : X &lt; 5 g</v>
      </c>
      <c r="I702" s="2" t="s">
        <v>744</v>
      </c>
    </row>
    <row r="703" spans="1:9" x14ac:dyDescent="0.35">
      <c r="A703" s="2" t="s">
        <v>1459</v>
      </c>
      <c r="B703" s="2" t="s">
        <v>6587</v>
      </c>
      <c r="C703" s="2" t="s">
        <v>281</v>
      </c>
      <c r="D703" s="2"/>
      <c r="E703" s="2" t="s">
        <v>253</v>
      </c>
      <c r="F703" s="2" t="s">
        <v>608</v>
      </c>
      <c r="G703" s="2" t="s">
        <v>740</v>
      </c>
      <c r="H703" s="2" t="str">
        <f t="shared" si="11"/>
        <v>Sac et housse de transport : sac à dos tir à l'arc, sac de golf, carquois, … dont le poids est : 5 g ≤ X &lt; 10 g</v>
      </c>
      <c r="I703" s="2" t="s">
        <v>745</v>
      </c>
    </row>
    <row r="704" spans="1:9" x14ac:dyDescent="0.35">
      <c r="A704" s="2" t="s">
        <v>1460</v>
      </c>
      <c r="B704" s="2" t="s">
        <v>6588</v>
      </c>
      <c r="C704" s="2" t="s">
        <v>281</v>
      </c>
      <c r="D704" s="2"/>
      <c r="E704" s="2" t="s">
        <v>254</v>
      </c>
      <c r="F704" s="2" t="s">
        <v>608</v>
      </c>
      <c r="G704" s="2" t="s">
        <v>740</v>
      </c>
      <c r="H704" s="2" t="str">
        <f t="shared" si="11"/>
        <v>Sac et housse de transport : sac à dos tir à l'arc, sac de golf, carquois, … dont le poids est : 10 g ≤ X &lt; 20 g</v>
      </c>
      <c r="I704" s="2" t="s">
        <v>745</v>
      </c>
    </row>
    <row r="705" spans="1:9" x14ac:dyDescent="0.35">
      <c r="A705" s="2" t="s">
        <v>1461</v>
      </c>
      <c r="B705" s="2" t="s">
        <v>6589</v>
      </c>
      <c r="C705" s="2" t="s">
        <v>281</v>
      </c>
      <c r="D705" s="2"/>
      <c r="E705" s="2" t="s">
        <v>255</v>
      </c>
      <c r="F705" s="2" t="s">
        <v>608</v>
      </c>
      <c r="G705" s="2" t="s">
        <v>740</v>
      </c>
      <c r="H705" s="2" t="str">
        <f t="shared" si="11"/>
        <v>Sac et housse de transport : sac à dos tir à l'arc, sac de golf, carquois, … dont le poids est : 20 g ≤ X &lt; 50 g</v>
      </c>
      <c r="I705" s="2" t="s">
        <v>745</v>
      </c>
    </row>
    <row r="706" spans="1:9" x14ac:dyDescent="0.35">
      <c r="A706" s="2" t="s">
        <v>1462</v>
      </c>
      <c r="B706" s="2" t="s">
        <v>6590</v>
      </c>
      <c r="C706" s="2" t="s">
        <v>281</v>
      </c>
      <c r="D706" s="2"/>
      <c r="E706" s="2" t="s">
        <v>241</v>
      </c>
      <c r="F706" s="2" t="s">
        <v>608</v>
      </c>
      <c r="G706" s="2" t="s">
        <v>740</v>
      </c>
      <c r="H706" s="2" t="str">
        <f t="shared" si="11"/>
        <v>Sac et housse de transport : sac à dos tir à l'arc, sac de golf, carquois, … dont le poids est : 50 g ≤ X &lt; 100 g</v>
      </c>
      <c r="I706" s="2" t="s">
        <v>745</v>
      </c>
    </row>
    <row r="707" spans="1:9" x14ac:dyDescent="0.35">
      <c r="A707" s="2" t="s">
        <v>1463</v>
      </c>
      <c r="B707" s="2" t="s">
        <v>6591</v>
      </c>
      <c r="C707" s="2" t="s">
        <v>281</v>
      </c>
      <c r="D707" s="2"/>
      <c r="E707" s="2" t="s">
        <v>103</v>
      </c>
      <c r="F707" s="2" t="s">
        <v>608</v>
      </c>
      <c r="G707" s="2" t="s">
        <v>740</v>
      </c>
      <c r="H707" s="2" t="str">
        <f t="shared" si="11"/>
        <v>Sac et housse de transport : sac à dos tir à l'arc, sac de golf, carquois, … dont le poids est : 0,1 kg ≤ X &lt; 0,2 kg</v>
      </c>
      <c r="I707" s="2" t="s">
        <v>745</v>
      </c>
    </row>
    <row r="708" spans="1:9" x14ac:dyDescent="0.35">
      <c r="A708" s="2" t="s">
        <v>1464</v>
      </c>
      <c r="B708" s="2" t="s">
        <v>6592</v>
      </c>
      <c r="C708" s="2" t="s">
        <v>281</v>
      </c>
      <c r="D708" s="2"/>
      <c r="E708" s="2" t="s">
        <v>98</v>
      </c>
      <c r="F708" s="2" t="s">
        <v>608</v>
      </c>
      <c r="G708" s="2" t="s">
        <v>740</v>
      </c>
      <c r="H708" s="2" t="str">
        <f t="shared" si="11"/>
        <v>Sac et housse de transport : sac à dos tir à l'arc, sac de golf, carquois, … dont le poids est : 0,2 kg ≤ X &lt; 0,5 kg</v>
      </c>
      <c r="I708" s="2" t="s">
        <v>745</v>
      </c>
    </row>
    <row r="709" spans="1:9" x14ac:dyDescent="0.35">
      <c r="A709" s="2" t="s">
        <v>1465</v>
      </c>
      <c r="B709" s="2" t="s">
        <v>6593</v>
      </c>
      <c r="C709" s="2" t="s">
        <v>281</v>
      </c>
      <c r="D709" s="2"/>
      <c r="E709" s="2" t="s">
        <v>104</v>
      </c>
      <c r="F709" s="2" t="s">
        <v>608</v>
      </c>
      <c r="G709" s="2" t="s">
        <v>740</v>
      </c>
      <c r="H709" s="2" t="str">
        <f t="shared" si="11"/>
        <v>Sac et housse de transport : sac à dos tir à l'arc, sac de golf, carquois, … dont le poids est : 0,5 kg ≤ X &lt; 1 kg</v>
      </c>
      <c r="I709" s="2" t="s">
        <v>745</v>
      </c>
    </row>
    <row r="710" spans="1:9" x14ac:dyDescent="0.35">
      <c r="A710" s="2" t="s">
        <v>1466</v>
      </c>
      <c r="B710" s="2" t="s">
        <v>6594</v>
      </c>
      <c r="C710" s="2" t="s">
        <v>281</v>
      </c>
      <c r="D710" s="2"/>
      <c r="E710" s="2" t="s">
        <v>105</v>
      </c>
      <c r="F710" s="2" t="s">
        <v>608</v>
      </c>
      <c r="G710" s="2" t="s">
        <v>740</v>
      </c>
      <c r="H710" s="2" t="str">
        <f t="shared" ref="H710:H773" si="12">C710&amp;IF(E710&lt;&gt;"-"," dont le "&amp;G710&amp;" est : "&amp;E710,"")&amp;IF(F710&lt;&gt;"-"," et dont le matériau est : "&amp;F710,"")</f>
        <v>Sac et housse de transport : sac à dos tir à l'arc, sac de golf, carquois, … dont le poids est : 1 kg ≤ X &lt; 2 kg</v>
      </c>
      <c r="I710" s="2" t="s">
        <v>745</v>
      </c>
    </row>
    <row r="711" spans="1:9" x14ac:dyDescent="0.35">
      <c r="A711" s="2" t="s">
        <v>1467</v>
      </c>
      <c r="B711" s="2" t="s">
        <v>6595</v>
      </c>
      <c r="C711" s="2" t="s">
        <v>281</v>
      </c>
      <c r="D711" s="2"/>
      <c r="E711" s="2" t="s">
        <v>107</v>
      </c>
      <c r="F711" s="2" t="s">
        <v>608</v>
      </c>
      <c r="G711" s="2" t="s">
        <v>740</v>
      </c>
      <c r="H711" s="2" t="str">
        <f t="shared" si="12"/>
        <v>Sac et housse de transport : sac à dos tir à l'arc, sac de golf, carquois, … dont le poids est : 2 kg ≤ X &lt; 3 kg</v>
      </c>
      <c r="I711" s="2" t="s">
        <v>745</v>
      </c>
    </row>
    <row r="712" spans="1:9" x14ac:dyDescent="0.35">
      <c r="A712" s="2" t="s">
        <v>1468</v>
      </c>
      <c r="B712" s="2" t="s">
        <v>6596</v>
      </c>
      <c r="C712" s="2" t="s">
        <v>281</v>
      </c>
      <c r="D712" s="2"/>
      <c r="E712" s="2" t="s">
        <v>109</v>
      </c>
      <c r="F712" s="2" t="s">
        <v>608</v>
      </c>
      <c r="G712" s="2" t="s">
        <v>740</v>
      </c>
      <c r="H712" s="2" t="str">
        <f t="shared" si="12"/>
        <v>Sac et housse de transport : sac à dos tir à l'arc, sac de golf, carquois, … dont le poids est : 3 kg ≤ X &lt; 5 kg</v>
      </c>
      <c r="I712" s="2" t="s">
        <v>745</v>
      </c>
    </row>
    <row r="713" spans="1:9" x14ac:dyDescent="0.35">
      <c r="A713" s="2" t="s">
        <v>1469</v>
      </c>
      <c r="B713" s="2" t="s">
        <v>6597</v>
      </c>
      <c r="C713" s="2" t="s">
        <v>281</v>
      </c>
      <c r="D713" s="2"/>
      <c r="E713" s="2" t="s">
        <v>110</v>
      </c>
      <c r="F713" s="2" t="s">
        <v>608</v>
      </c>
      <c r="G713" s="2" t="s">
        <v>740</v>
      </c>
      <c r="H713" s="2" t="str">
        <f t="shared" si="12"/>
        <v>Sac et housse de transport : sac à dos tir à l'arc, sac de golf, carquois, … dont le poids est : 5 kg ≤ X &lt; 7 kg</v>
      </c>
      <c r="I713" s="2" t="s">
        <v>745</v>
      </c>
    </row>
    <row r="714" spans="1:9" x14ac:dyDescent="0.35">
      <c r="A714" s="2" t="s">
        <v>1470</v>
      </c>
      <c r="B714" s="2" t="s">
        <v>6598</v>
      </c>
      <c r="C714" s="2" t="s">
        <v>281</v>
      </c>
      <c r="D714" s="2"/>
      <c r="E714" s="2" t="s">
        <v>111</v>
      </c>
      <c r="F714" s="2" t="s">
        <v>608</v>
      </c>
      <c r="G714" s="2" t="s">
        <v>740</v>
      </c>
      <c r="H714" s="2" t="str">
        <f t="shared" si="12"/>
        <v>Sac et housse de transport : sac à dos tir à l'arc, sac de golf, carquois, … dont le poids est : 7 kg ≤ X &lt; 9 kg</v>
      </c>
      <c r="I714" s="2" t="s">
        <v>745</v>
      </c>
    </row>
    <row r="715" spans="1:9" x14ac:dyDescent="0.35">
      <c r="A715" s="2" t="s">
        <v>1471</v>
      </c>
      <c r="B715" s="2" t="s">
        <v>6599</v>
      </c>
      <c r="C715" s="2" t="s">
        <v>281</v>
      </c>
      <c r="D715" s="2"/>
      <c r="E715" s="2" t="s">
        <v>112</v>
      </c>
      <c r="F715" s="2" t="s">
        <v>608</v>
      </c>
      <c r="G715" s="2" t="s">
        <v>740</v>
      </c>
      <c r="H715" s="2" t="str">
        <f t="shared" si="12"/>
        <v>Sac et housse de transport : sac à dos tir à l'arc, sac de golf, carquois, … dont le poids est : 9 kg ≤ X &lt; 11 kg</v>
      </c>
      <c r="I715" s="2" t="s">
        <v>745</v>
      </c>
    </row>
    <row r="716" spans="1:9" x14ac:dyDescent="0.35">
      <c r="A716" s="2" t="s">
        <v>1472</v>
      </c>
      <c r="B716" s="2" t="s">
        <v>6600</v>
      </c>
      <c r="C716" s="2" t="s">
        <v>281</v>
      </c>
      <c r="D716" s="2"/>
      <c r="E716" s="2" t="s">
        <v>113</v>
      </c>
      <c r="F716" s="2" t="s">
        <v>608</v>
      </c>
      <c r="G716" s="2" t="s">
        <v>740</v>
      </c>
      <c r="H716" s="2" t="str">
        <f t="shared" si="12"/>
        <v>Sac et housse de transport : sac à dos tir à l'arc, sac de golf, carquois, … dont le poids est : 11 kg ≤ X &lt; 13 kg</v>
      </c>
      <c r="I716" s="2" t="s">
        <v>745</v>
      </c>
    </row>
    <row r="717" spans="1:9" x14ac:dyDescent="0.35">
      <c r="A717" s="2" t="s">
        <v>1473</v>
      </c>
      <c r="B717" s="2" t="s">
        <v>6601</v>
      </c>
      <c r="C717" s="2" t="s">
        <v>281</v>
      </c>
      <c r="D717" s="2"/>
      <c r="E717" s="2" t="s">
        <v>114</v>
      </c>
      <c r="F717" s="2" t="s">
        <v>608</v>
      </c>
      <c r="G717" s="2" t="s">
        <v>740</v>
      </c>
      <c r="H717" s="2" t="str">
        <f t="shared" si="12"/>
        <v>Sac et housse de transport : sac à dos tir à l'arc, sac de golf, carquois, … dont le poids est : 13 kg ≤ X &lt; 15 kg</v>
      </c>
      <c r="I717" s="2" t="s">
        <v>745</v>
      </c>
    </row>
    <row r="718" spans="1:9" x14ac:dyDescent="0.35">
      <c r="A718" s="2" t="s">
        <v>1474</v>
      </c>
      <c r="B718" s="2" t="s">
        <v>6602</v>
      </c>
      <c r="C718" s="2" t="s">
        <v>281</v>
      </c>
      <c r="D718" s="2"/>
      <c r="E718" s="2" t="s">
        <v>102</v>
      </c>
      <c r="F718" s="2" t="s">
        <v>608</v>
      </c>
      <c r="G718" s="2" t="s">
        <v>740</v>
      </c>
      <c r="H718" s="2" t="str">
        <f t="shared" si="12"/>
        <v>Sac et housse de transport : sac à dos tir à l'arc, sac de golf, carquois, … dont le poids est : X ≥ 15 kg</v>
      </c>
      <c r="I718" s="2" t="s">
        <v>747</v>
      </c>
    </row>
    <row r="719" spans="1:9" x14ac:dyDescent="0.35">
      <c r="A719" s="2" t="s">
        <v>1475</v>
      </c>
      <c r="B719" s="2" t="s">
        <v>6603</v>
      </c>
      <c r="C719" s="2" t="s">
        <v>320</v>
      </c>
      <c r="D719" s="2"/>
      <c r="E719" s="2" t="s">
        <v>252</v>
      </c>
      <c r="F719" s="2" t="s">
        <v>608</v>
      </c>
      <c r="G719" s="2" t="s">
        <v>740</v>
      </c>
      <c r="H719" s="2" t="str">
        <f t="shared" si="12"/>
        <v>Protection / EPI : gant pour le golf, le tir à l'arc, plastron, protection de l'avant-bras… dont le poids est : X &lt; 5 g</v>
      </c>
      <c r="I719" s="2" t="s">
        <v>744</v>
      </c>
    </row>
    <row r="720" spans="1:9" x14ac:dyDescent="0.35">
      <c r="A720" s="2" t="s">
        <v>1476</v>
      </c>
      <c r="B720" s="2" t="s">
        <v>6604</v>
      </c>
      <c r="C720" s="2" t="s">
        <v>320</v>
      </c>
      <c r="D720" s="2"/>
      <c r="E720" s="2" t="s">
        <v>253</v>
      </c>
      <c r="F720" s="2" t="s">
        <v>608</v>
      </c>
      <c r="G720" s="2" t="s">
        <v>740</v>
      </c>
      <c r="H720" s="2" t="str">
        <f t="shared" si="12"/>
        <v>Protection / EPI : gant pour le golf, le tir à l'arc, plastron, protection de l'avant-bras… dont le poids est : 5 g ≤ X &lt; 10 g</v>
      </c>
      <c r="I720" s="2" t="s">
        <v>745</v>
      </c>
    </row>
    <row r="721" spans="1:9" x14ac:dyDescent="0.35">
      <c r="A721" s="2" t="s">
        <v>1477</v>
      </c>
      <c r="B721" s="2" t="s">
        <v>6605</v>
      </c>
      <c r="C721" s="2" t="s">
        <v>320</v>
      </c>
      <c r="D721" s="2"/>
      <c r="E721" s="2" t="s">
        <v>254</v>
      </c>
      <c r="F721" s="2" t="s">
        <v>608</v>
      </c>
      <c r="G721" s="2" t="s">
        <v>740</v>
      </c>
      <c r="H721" s="2" t="str">
        <f t="shared" si="12"/>
        <v>Protection / EPI : gant pour le golf, le tir à l'arc, plastron, protection de l'avant-bras… dont le poids est : 10 g ≤ X &lt; 20 g</v>
      </c>
      <c r="I721" s="2" t="s">
        <v>745</v>
      </c>
    </row>
    <row r="722" spans="1:9" x14ac:dyDescent="0.35">
      <c r="A722" s="2" t="s">
        <v>1478</v>
      </c>
      <c r="B722" s="2" t="s">
        <v>6606</v>
      </c>
      <c r="C722" s="2" t="s">
        <v>320</v>
      </c>
      <c r="D722" s="2"/>
      <c r="E722" s="2" t="s">
        <v>255</v>
      </c>
      <c r="F722" s="2" t="s">
        <v>608</v>
      </c>
      <c r="G722" s="2" t="s">
        <v>740</v>
      </c>
      <c r="H722" s="2" t="str">
        <f t="shared" si="12"/>
        <v>Protection / EPI : gant pour le golf, le tir à l'arc, plastron, protection de l'avant-bras… dont le poids est : 20 g ≤ X &lt; 50 g</v>
      </c>
      <c r="I722" s="2" t="s">
        <v>745</v>
      </c>
    </row>
    <row r="723" spans="1:9" x14ac:dyDescent="0.35">
      <c r="A723" s="2" t="s">
        <v>1479</v>
      </c>
      <c r="B723" s="2" t="s">
        <v>6607</v>
      </c>
      <c r="C723" s="2" t="s">
        <v>320</v>
      </c>
      <c r="D723" s="2"/>
      <c r="E723" s="2" t="s">
        <v>241</v>
      </c>
      <c r="F723" s="2" t="s">
        <v>608</v>
      </c>
      <c r="G723" s="2" t="s">
        <v>740</v>
      </c>
      <c r="H723" s="2" t="str">
        <f t="shared" si="12"/>
        <v>Protection / EPI : gant pour le golf, le tir à l'arc, plastron, protection de l'avant-bras… dont le poids est : 50 g ≤ X &lt; 100 g</v>
      </c>
      <c r="I723" s="2" t="s">
        <v>745</v>
      </c>
    </row>
    <row r="724" spans="1:9" x14ac:dyDescent="0.35">
      <c r="A724" s="2" t="s">
        <v>1480</v>
      </c>
      <c r="B724" s="2" t="s">
        <v>6608</v>
      </c>
      <c r="C724" s="2" t="s">
        <v>320</v>
      </c>
      <c r="D724" s="2"/>
      <c r="E724" s="2" t="s">
        <v>103</v>
      </c>
      <c r="F724" s="2" t="s">
        <v>608</v>
      </c>
      <c r="G724" s="2" t="s">
        <v>740</v>
      </c>
      <c r="H724" s="2" t="str">
        <f t="shared" si="12"/>
        <v>Protection / EPI : gant pour le golf, le tir à l'arc, plastron, protection de l'avant-bras… dont le poids est : 0,1 kg ≤ X &lt; 0,2 kg</v>
      </c>
      <c r="I724" s="2" t="s">
        <v>745</v>
      </c>
    </row>
    <row r="725" spans="1:9" x14ac:dyDescent="0.35">
      <c r="A725" s="2" t="s">
        <v>1481</v>
      </c>
      <c r="B725" s="2" t="s">
        <v>6609</v>
      </c>
      <c r="C725" s="2" t="s">
        <v>320</v>
      </c>
      <c r="D725" s="2"/>
      <c r="E725" s="2" t="s">
        <v>98</v>
      </c>
      <c r="F725" s="2" t="s">
        <v>608</v>
      </c>
      <c r="G725" s="2" t="s">
        <v>740</v>
      </c>
      <c r="H725" s="2" t="str">
        <f t="shared" si="12"/>
        <v>Protection / EPI : gant pour le golf, le tir à l'arc, plastron, protection de l'avant-bras… dont le poids est : 0,2 kg ≤ X &lt; 0,5 kg</v>
      </c>
      <c r="I725" s="2" t="s">
        <v>745</v>
      </c>
    </row>
    <row r="726" spans="1:9" x14ac:dyDescent="0.35">
      <c r="A726" s="2" t="s">
        <v>1482</v>
      </c>
      <c r="B726" s="2" t="s">
        <v>6610</v>
      </c>
      <c r="C726" s="2" t="s">
        <v>320</v>
      </c>
      <c r="D726" s="2"/>
      <c r="E726" s="2" t="s">
        <v>104</v>
      </c>
      <c r="F726" s="2" t="s">
        <v>608</v>
      </c>
      <c r="G726" s="2" t="s">
        <v>740</v>
      </c>
      <c r="H726" s="2" t="str">
        <f t="shared" si="12"/>
        <v>Protection / EPI : gant pour le golf, le tir à l'arc, plastron, protection de l'avant-bras… dont le poids est : 0,5 kg ≤ X &lt; 1 kg</v>
      </c>
      <c r="I726" s="2" t="s">
        <v>745</v>
      </c>
    </row>
    <row r="727" spans="1:9" x14ac:dyDescent="0.35">
      <c r="A727" s="2" t="s">
        <v>1483</v>
      </c>
      <c r="B727" s="2" t="s">
        <v>6611</v>
      </c>
      <c r="C727" s="2" t="s">
        <v>320</v>
      </c>
      <c r="D727" s="2"/>
      <c r="E727" s="2" t="s">
        <v>105</v>
      </c>
      <c r="F727" s="2" t="s">
        <v>608</v>
      </c>
      <c r="G727" s="2" t="s">
        <v>740</v>
      </c>
      <c r="H727" s="2" t="str">
        <f t="shared" si="12"/>
        <v>Protection / EPI : gant pour le golf, le tir à l'arc, plastron, protection de l'avant-bras… dont le poids est : 1 kg ≤ X &lt; 2 kg</v>
      </c>
      <c r="I727" s="2" t="s">
        <v>745</v>
      </c>
    </row>
    <row r="728" spans="1:9" x14ac:dyDescent="0.35">
      <c r="A728" s="2" t="s">
        <v>1484</v>
      </c>
      <c r="B728" s="2" t="s">
        <v>6612</v>
      </c>
      <c r="C728" s="2" t="s">
        <v>320</v>
      </c>
      <c r="D728" s="2"/>
      <c r="E728" s="2" t="s">
        <v>107</v>
      </c>
      <c r="F728" s="2" t="s">
        <v>608</v>
      </c>
      <c r="G728" s="2" t="s">
        <v>740</v>
      </c>
      <c r="H728" s="2" t="str">
        <f t="shared" si="12"/>
        <v>Protection / EPI : gant pour le golf, le tir à l'arc, plastron, protection de l'avant-bras… dont le poids est : 2 kg ≤ X &lt; 3 kg</v>
      </c>
      <c r="I728" s="2" t="s">
        <v>745</v>
      </c>
    </row>
    <row r="729" spans="1:9" x14ac:dyDescent="0.35">
      <c r="A729" s="2" t="s">
        <v>1485</v>
      </c>
      <c r="B729" s="2" t="s">
        <v>6613</v>
      </c>
      <c r="C729" s="2" t="s">
        <v>320</v>
      </c>
      <c r="D729" s="2"/>
      <c r="E729" s="2" t="s">
        <v>109</v>
      </c>
      <c r="F729" s="2" t="s">
        <v>608</v>
      </c>
      <c r="G729" s="2" t="s">
        <v>740</v>
      </c>
      <c r="H729" s="2" t="str">
        <f t="shared" si="12"/>
        <v>Protection / EPI : gant pour le golf, le tir à l'arc, plastron, protection de l'avant-bras… dont le poids est : 3 kg ≤ X &lt; 5 kg</v>
      </c>
      <c r="I729" s="2" t="s">
        <v>745</v>
      </c>
    </row>
    <row r="730" spans="1:9" x14ac:dyDescent="0.35">
      <c r="A730" s="2" t="s">
        <v>1486</v>
      </c>
      <c r="B730" s="2" t="s">
        <v>6614</v>
      </c>
      <c r="C730" s="2" t="s">
        <v>320</v>
      </c>
      <c r="D730" s="2"/>
      <c r="E730" s="2" t="s">
        <v>110</v>
      </c>
      <c r="F730" s="2" t="s">
        <v>608</v>
      </c>
      <c r="G730" s="2" t="s">
        <v>740</v>
      </c>
      <c r="H730" s="2" t="str">
        <f t="shared" si="12"/>
        <v>Protection / EPI : gant pour le golf, le tir à l'arc, plastron, protection de l'avant-bras… dont le poids est : 5 kg ≤ X &lt; 7 kg</v>
      </c>
      <c r="I730" s="2" t="s">
        <v>745</v>
      </c>
    </row>
    <row r="731" spans="1:9" x14ac:dyDescent="0.35">
      <c r="A731" s="2" t="s">
        <v>1487</v>
      </c>
      <c r="B731" s="2" t="s">
        <v>6615</v>
      </c>
      <c r="C731" s="2" t="s">
        <v>320</v>
      </c>
      <c r="D731" s="2"/>
      <c r="E731" s="2" t="s">
        <v>111</v>
      </c>
      <c r="F731" s="2" t="s">
        <v>608</v>
      </c>
      <c r="G731" s="2" t="s">
        <v>740</v>
      </c>
      <c r="H731" s="2" t="str">
        <f t="shared" si="12"/>
        <v>Protection / EPI : gant pour le golf, le tir à l'arc, plastron, protection de l'avant-bras… dont le poids est : 7 kg ≤ X &lt; 9 kg</v>
      </c>
      <c r="I731" s="2" t="s">
        <v>745</v>
      </c>
    </row>
    <row r="732" spans="1:9" x14ac:dyDescent="0.35">
      <c r="A732" s="2" t="s">
        <v>1488</v>
      </c>
      <c r="B732" s="2" t="s">
        <v>6616</v>
      </c>
      <c r="C732" s="2" t="s">
        <v>320</v>
      </c>
      <c r="D732" s="2"/>
      <c r="E732" s="2" t="s">
        <v>112</v>
      </c>
      <c r="F732" s="2" t="s">
        <v>608</v>
      </c>
      <c r="G732" s="2" t="s">
        <v>740</v>
      </c>
      <c r="H732" s="2" t="str">
        <f t="shared" si="12"/>
        <v>Protection / EPI : gant pour le golf, le tir à l'arc, plastron, protection de l'avant-bras… dont le poids est : 9 kg ≤ X &lt; 11 kg</v>
      </c>
      <c r="I732" s="2" t="s">
        <v>745</v>
      </c>
    </row>
    <row r="733" spans="1:9" x14ac:dyDescent="0.35">
      <c r="A733" s="2" t="s">
        <v>1489</v>
      </c>
      <c r="B733" s="2" t="s">
        <v>6617</v>
      </c>
      <c r="C733" s="2" t="s">
        <v>320</v>
      </c>
      <c r="D733" s="2"/>
      <c r="E733" s="2" t="s">
        <v>113</v>
      </c>
      <c r="F733" s="2" t="s">
        <v>608</v>
      </c>
      <c r="G733" s="2" t="s">
        <v>740</v>
      </c>
      <c r="H733" s="2" t="str">
        <f t="shared" si="12"/>
        <v>Protection / EPI : gant pour le golf, le tir à l'arc, plastron, protection de l'avant-bras… dont le poids est : 11 kg ≤ X &lt; 13 kg</v>
      </c>
      <c r="I733" s="2" t="s">
        <v>745</v>
      </c>
    </row>
    <row r="734" spans="1:9" x14ac:dyDescent="0.35">
      <c r="A734" s="2" t="s">
        <v>1490</v>
      </c>
      <c r="B734" s="2" t="s">
        <v>6618</v>
      </c>
      <c r="C734" s="2" t="s">
        <v>320</v>
      </c>
      <c r="D734" s="2"/>
      <c r="E734" s="2" t="s">
        <v>114</v>
      </c>
      <c r="F734" s="2" t="s">
        <v>608</v>
      </c>
      <c r="G734" s="2" t="s">
        <v>740</v>
      </c>
      <c r="H734" s="2" t="str">
        <f t="shared" si="12"/>
        <v>Protection / EPI : gant pour le golf, le tir à l'arc, plastron, protection de l'avant-bras… dont le poids est : 13 kg ≤ X &lt; 15 kg</v>
      </c>
      <c r="I734" s="2" t="s">
        <v>745</v>
      </c>
    </row>
    <row r="735" spans="1:9" x14ac:dyDescent="0.35">
      <c r="A735" s="2" t="s">
        <v>1491</v>
      </c>
      <c r="B735" s="2" t="s">
        <v>6619</v>
      </c>
      <c r="C735" s="2" t="s">
        <v>320</v>
      </c>
      <c r="D735" s="2"/>
      <c r="E735" s="2" t="s">
        <v>102</v>
      </c>
      <c r="F735" s="2" t="s">
        <v>608</v>
      </c>
      <c r="G735" s="2" t="s">
        <v>740</v>
      </c>
      <c r="H735" s="2" t="str">
        <f t="shared" si="12"/>
        <v>Protection / EPI : gant pour le golf, le tir à l'arc, plastron, protection de l'avant-bras… dont le poids est : X ≥ 15 kg</v>
      </c>
      <c r="I735" s="2" t="s">
        <v>747</v>
      </c>
    </row>
    <row r="736" spans="1:9" x14ac:dyDescent="0.35">
      <c r="A736" s="2" t="s">
        <v>1492</v>
      </c>
      <c r="B736" s="2" t="s">
        <v>6620</v>
      </c>
      <c r="C736" s="2" t="s">
        <v>203</v>
      </c>
      <c r="D736" s="2"/>
      <c r="E736" s="2" t="s">
        <v>233</v>
      </c>
      <c r="F736" s="2" t="s">
        <v>608</v>
      </c>
      <c r="G736" s="2" t="s">
        <v>740</v>
      </c>
      <c r="H736" s="2" t="str">
        <f t="shared" si="12"/>
        <v>Table de billard et de babyfoot dont le poids est : X ≥ 20 kg</v>
      </c>
      <c r="I736" s="2" t="s">
        <v>747</v>
      </c>
    </row>
    <row r="737" spans="1:9" x14ac:dyDescent="0.35">
      <c r="A737" s="2" t="s">
        <v>1493</v>
      </c>
      <c r="B737" s="2" t="s">
        <v>6621</v>
      </c>
      <c r="C737" s="2" t="s">
        <v>204</v>
      </c>
      <c r="D737" s="2"/>
      <c r="E737" s="2" t="s">
        <v>608</v>
      </c>
      <c r="F737" s="2" t="s">
        <v>608</v>
      </c>
      <c r="G737" s="2"/>
      <c r="H737" s="2" t="str">
        <f t="shared" si="12"/>
        <v>Queue de billard (à l'unité)</v>
      </c>
      <c r="I737" s="2"/>
    </row>
    <row r="738" spans="1:9" x14ac:dyDescent="0.35">
      <c r="A738" s="2" t="s">
        <v>1494</v>
      </c>
      <c r="B738" s="2" t="s">
        <v>6622</v>
      </c>
      <c r="C738" s="2" t="s">
        <v>207</v>
      </c>
      <c r="D738" s="2" t="s">
        <v>97</v>
      </c>
      <c r="E738" s="2" t="s">
        <v>608</v>
      </c>
      <c r="F738" s="2" t="s">
        <v>608</v>
      </c>
      <c r="G738" s="2"/>
      <c r="H738" s="2" t="str">
        <f t="shared" si="12"/>
        <v>Balle de golf (à l'unité)</v>
      </c>
      <c r="I738" s="2"/>
    </row>
    <row r="739" spans="1:9" x14ac:dyDescent="0.35">
      <c r="A739" s="2" t="s">
        <v>1495</v>
      </c>
      <c r="B739" s="2" t="s">
        <v>6623</v>
      </c>
      <c r="C739" s="2" t="s">
        <v>213</v>
      </c>
      <c r="D739" s="2" t="s">
        <v>97</v>
      </c>
      <c r="E739" s="2" t="s">
        <v>608</v>
      </c>
      <c r="F739" s="2" t="s">
        <v>608</v>
      </c>
      <c r="G739" s="2"/>
      <c r="H739" s="2" t="str">
        <f t="shared" si="12"/>
        <v>Tee de golf</v>
      </c>
      <c r="I739" s="2"/>
    </row>
    <row r="740" spans="1:9" x14ac:dyDescent="0.35">
      <c r="A740" s="2" t="s">
        <v>1496</v>
      </c>
      <c r="B740" s="2" t="s">
        <v>6624</v>
      </c>
      <c r="C740" s="2" t="s">
        <v>205</v>
      </c>
      <c r="D740" s="2"/>
      <c r="E740" s="2" t="s">
        <v>608</v>
      </c>
      <c r="F740" s="2" t="s">
        <v>99</v>
      </c>
      <c r="G740" s="2"/>
      <c r="H740" s="2" t="str">
        <f t="shared" si="12"/>
        <v>Club de golf (à l'unité)  et dont le matériau est : Métal &gt; 80%</v>
      </c>
      <c r="I740" s="2"/>
    </row>
    <row r="741" spans="1:9" x14ac:dyDescent="0.35">
      <c r="A741" s="2" t="s">
        <v>1497</v>
      </c>
      <c r="B741" s="2" t="s">
        <v>6625</v>
      </c>
      <c r="C741" s="2" t="s">
        <v>205</v>
      </c>
      <c r="D741" s="2"/>
      <c r="E741" s="2" t="s">
        <v>608</v>
      </c>
      <c r="F741" s="2" t="s">
        <v>659</v>
      </c>
      <c r="G741" s="2"/>
      <c r="H741" s="2" t="str">
        <f t="shared" si="12"/>
        <v>Club de golf (à l'unité)  et dont le matériau est : Autre</v>
      </c>
      <c r="I741" s="2"/>
    </row>
    <row r="742" spans="1:9" x14ac:dyDescent="0.35">
      <c r="A742" s="2" t="s">
        <v>1498</v>
      </c>
      <c r="B742" s="2" t="s">
        <v>6626</v>
      </c>
      <c r="C742" s="2" t="s">
        <v>206</v>
      </c>
      <c r="D742" s="2"/>
      <c r="E742" s="2" t="s">
        <v>144</v>
      </c>
      <c r="F742" s="2" t="s">
        <v>608</v>
      </c>
      <c r="G742" s="2" t="s">
        <v>740</v>
      </c>
      <c r="H742" s="2" t="str">
        <f t="shared" si="12"/>
        <v>Set de golf (clubs et sac) dont le poids est : X &lt; 3 kg</v>
      </c>
      <c r="I742" s="2" t="s">
        <v>744</v>
      </c>
    </row>
    <row r="743" spans="1:9" x14ac:dyDescent="0.35">
      <c r="A743" s="2" t="s">
        <v>1499</v>
      </c>
      <c r="B743" s="2" t="s">
        <v>6627</v>
      </c>
      <c r="C743" s="2" t="s">
        <v>206</v>
      </c>
      <c r="D743" s="2"/>
      <c r="E743" s="2" t="s">
        <v>109</v>
      </c>
      <c r="F743" s="2" t="s">
        <v>608</v>
      </c>
      <c r="G743" s="2" t="s">
        <v>740</v>
      </c>
      <c r="H743" s="2" t="str">
        <f t="shared" si="12"/>
        <v>Set de golf (clubs et sac) dont le poids est : 3 kg ≤ X &lt; 5 kg</v>
      </c>
      <c r="I743" s="2" t="s">
        <v>745</v>
      </c>
    </row>
    <row r="744" spans="1:9" x14ac:dyDescent="0.35">
      <c r="A744" s="2" t="s">
        <v>1500</v>
      </c>
      <c r="B744" s="2" t="s">
        <v>6628</v>
      </c>
      <c r="C744" s="2" t="s">
        <v>206</v>
      </c>
      <c r="D744" s="2"/>
      <c r="E744" s="2" t="s">
        <v>100</v>
      </c>
      <c r="F744" s="2" t="s">
        <v>608</v>
      </c>
      <c r="G744" s="2" t="s">
        <v>740</v>
      </c>
      <c r="H744" s="2" t="str">
        <f t="shared" si="12"/>
        <v>Set de golf (clubs et sac) dont le poids est : X ≥ 5 kg</v>
      </c>
      <c r="I744" s="2" t="s">
        <v>747</v>
      </c>
    </row>
    <row r="745" spans="1:9" x14ac:dyDescent="0.35">
      <c r="A745" s="2" t="s">
        <v>1501</v>
      </c>
      <c r="B745" s="2" t="s">
        <v>6629</v>
      </c>
      <c r="C745" s="2" t="s">
        <v>214</v>
      </c>
      <c r="D745" s="2"/>
      <c r="E745" s="2" t="s">
        <v>144</v>
      </c>
      <c r="F745" s="2" t="s">
        <v>99</v>
      </c>
      <c r="G745" s="2" t="s">
        <v>740</v>
      </c>
      <c r="H745" s="2" t="str">
        <f t="shared" si="12"/>
        <v>Chariot de golf (hors DEEE) dont le poids est : X &lt; 3 kg et dont le matériau est : Métal &gt; 80%</v>
      </c>
      <c r="I745" s="2" t="s">
        <v>744</v>
      </c>
    </row>
    <row r="746" spans="1:9" x14ac:dyDescent="0.35">
      <c r="A746" s="2" t="s">
        <v>1502</v>
      </c>
      <c r="B746" s="2" t="s">
        <v>6630</v>
      </c>
      <c r="C746" s="2" t="s">
        <v>214</v>
      </c>
      <c r="D746" s="2"/>
      <c r="E746" s="2" t="s">
        <v>109</v>
      </c>
      <c r="F746" s="2" t="s">
        <v>99</v>
      </c>
      <c r="G746" s="2" t="s">
        <v>740</v>
      </c>
      <c r="H746" s="2" t="str">
        <f t="shared" si="12"/>
        <v>Chariot de golf (hors DEEE) dont le poids est : 3 kg ≤ X &lt; 5 kg et dont le matériau est : Métal &gt; 80%</v>
      </c>
      <c r="I746" s="2" t="s">
        <v>745</v>
      </c>
    </row>
    <row r="747" spans="1:9" x14ac:dyDescent="0.35">
      <c r="A747" s="2" t="s">
        <v>1503</v>
      </c>
      <c r="B747" s="2" t="s">
        <v>6631</v>
      </c>
      <c r="C747" s="2" t="s">
        <v>214</v>
      </c>
      <c r="D747" s="2"/>
      <c r="E747" s="2" t="s">
        <v>110</v>
      </c>
      <c r="F747" s="2" t="s">
        <v>99</v>
      </c>
      <c r="G747" s="2" t="s">
        <v>740</v>
      </c>
      <c r="H747" s="2" t="str">
        <f t="shared" si="12"/>
        <v>Chariot de golf (hors DEEE) dont le poids est : 5 kg ≤ X &lt; 7 kg et dont le matériau est : Métal &gt; 80%</v>
      </c>
      <c r="I747" s="2" t="s">
        <v>745</v>
      </c>
    </row>
    <row r="748" spans="1:9" x14ac:dyDescent="0.35">
      <c r="A748" s="2" t="s">
        <v>1504</v>
      </c>
      <c r="B748" s="2" t="s">
        <v>6632</v>
      </c>
      <c r="C748" s="2" t="s">
        <v>214</v>
      </c>
      <c r="D748" s="2"/>
      <c r="E748" s="2" t="s">
        <v>215</v>
      </c>
      <c r="F748" s="2" t="s">
        <v>99</v>
      </c>
      <c r="G748" s="2" t="s">
        <v>740</v>
      </c>
      <c r="H748" s="2" t="str">
        <f t="shared" si="12"/>
        <v>Chariot de golf (hors DEEE) dont le poids est : X ≥ 7 kg et dont le matériau est : Métal &gt; 80%</v>
      </c>
      <c r="I748" s="2" t="s">
        <v>747</v>
      </c>
    </row>
    <row r="749" spans="1:9" x14ac:dyDescent="0.35">
      <c r="A749" s="2" t="s">
        <v>1505</v>
      </c>
      <c r="B749" s="2" t="s">
        <v>6633</v>
      </c>
      <c r="C749" s="2" t="s">
        <v>208</v>
      </c>
      <c r="D749" s="2"/>
      <c r="E749" s="2" t="s">
        <v>608</v>
      </c>
      <c r="F749" s="2" t="s">
        <v>99</v>
      </c>
      <c r="G749" s="2"/>
      <c r="H749" s="2" t="str">
        <f t="shared" si="12"/>
        <v>Boule de pétanque, boule lyonnaise (à l'unité) et dont le matériau est : Métal &gt; 80%</v>
      </c>
      <c r="I749" s="2"/>
    </row>
    <row r="750" spans="1:9" x14ac:dyDescent="0.35">
      <c r="A750" s="2" t="s">
        <v>1506</v>
      </c>
      <c r="B750" s="2" t="s">
        <v>6634</v>
      </c>
      <c r="C750" s="2" t="s">
        <v>209</v>
      </c>
      <c r="D750" s="2"/>
      <c r="E750" s="2" t="s">
        <v>608</v>
      </c>
      <c r="F750" s="2" t="s">
        <v>608</v>
      </c>
      <c r="G750" s="2"/>
      <c r="H750" s="2" t="str">
        <f t="shared" si="12"/>
        <v>Boule de bowling (à l'unité)</v>
      </c>
      <c r="I750" s="2"/>
    </row>
    <row r="751" spans="1:9" x14ac:dyDescent="0.35">
      <c r="A751" s="2" t="s">
        <v>1507</v>
      </c>
      <c r="B751" s="2" t="s">
        <v>6635</v>
      </c>
      <c r="C751" s="2" t="s">
        <v>734</v>
      </c>
      <c r="D751" s="2"/>
      <c r="E751" s="2" t="s">
        <v>142</v>
      </c>
      <c r="F751" s="2" t="s">
        <v>608</v>
      </c>
      <c r="G751" s="2" t="s">
        <v>740</v>
      </c>
      <c r="H751" s="2" t="str">
        <f t="shared" si="12"/>
        <v>Palets, jeu de palets et autre jeu d'extérieur composé à plus de 70% de bois dont le poids est : X &lt; 5 kg</v>
      </c>
      <c r="I751" s="2" t="s">
        <v>744</v>
      </c>
    </row>
    <row r="752" spans="1:9" x14ac:dyDescent="0.35">
      <c r="A752" s="2" t="s">
        <v>1508</v>
      </c>
      <c r="B752" s="2" t="s">
        <v>6636</v>
      </c>
      <c r="C752" s="2" t="s">
        <v>734</v>
      </c>
      <c r="D752" s="2"/>
      <c r="E752" s="2" t="s">
        <v>110</v>
      </c>
      <c r="F752" s="2" t="s">
        <v>608</v>
      </c>
      <c r="G752" s="2" t="s">
        <v>740</v>
      </c>
      <c r="H752" s="2" t="str">
        <f t="shared" si="12"/>
        <v>Palets, jeu de palets et autre jeu d'extérieur composé à plus de 70% de bois dont le poids est : 5 kg ≤ X &lt; 7 kg</v>
      </c>
      <c r="I752" s="2" t="s">
        <v>745</v>
      </c>
    </row>
    <row r="753" spans="1:9" x14ac:dyDescent="0.35">
      <c r="A753" s="2" t="s">
        <v>1509</v>
      </c>
      <c r="B753" s="2" t="s">
        <v>6637</v>
      </c>
      <c r="C753" s="2" t="s">
        <v>734</v>
      </c>
      <c r="D753" s="2"/>
      <c r="E753" s="2" t="s">
        <v>111</v>
      </c>
      <c r="F753" s="2" t="s">
        <v>608</v>
      </c>
      <c r="G753" s="2" t="s">
        <v>740</v>
      </c>
      <c r="H753" s="2" t="str">
        <f t="shared" si="12"/>
        <v>Palets, jeu de palets et autre jeu d'extérieur composé à plus de 70% de bois dont le poids est : 7 kg ≤ X &lt; 9 kg</v>
      </c>
      <c r="I753" s="2" t="s">
        <v>745</v>
      </c>
    </row>
    <row r="754" spans="1:9" x14ac:dyDescent="0.35">
      <c r="A754" s="2" t="s">
        <v>1510</v>
      </c>
      <c r="B754" s="2" t="s">
        <v>6638</v>
      </c>
      <c r="C754" s="2" t="s">
        <v>734</v>
      </c>
      <c r="D754" s="2"/>
      <c r="E754" s="2" t="s">
        <v>112</v>
      </c>
      <c r="F754" s="2" t="s">
        <v>608</v>
      </c>
      <c r="G754" s="2" t="s">
        <v>740</v>
      </c>
      <c r="H754" s="2" t="str">
        <f t="shared" si="12"/>
        <v>Palets, jeu de palets et autre jeu d'extérieur composé à plus de 70% de bois dont le poids est : 9 kg ≤ X &lt; 11 kg</v>
      </c>
      <c r="I754" s="2" t="s">
        <v>745</v>
      </c>
    </row>
    <row r="755" spans="1:9" x14ac:dyDescent="0.35">
      <c r="A755" s="2" t="s">
        <v>1511</v>
      </c>
      <c r="B755" s="2" t="s">
        <v>6639</v>
      </c>
      <c r="C755" s="2" t="s">
        <v>734</v>
      </c>
      <c r="D755" s="2"/>
      <c r="E755" s="2" t="s">
        <v>174</v>
      </c>
      <c r="F755" s="2" t="s">
        <v>608</v>
      </c>
      <c r="G755" s="2" t="s">
        <v>740</v>
      </c>
      <c r="H755" s="2" t="str">
        <f t="shared" si="12"/>
        <v>Palets, jeu de palets et autre jeu d'extérieur composé à plus de 70% de bois dont le poids est : X ≥ 11 kg</v>
      </c>
      <c r="I755" s="2" t="s">
        <v>747</v>
      </c>
    </row>
    <row r="756" spans="1:9" x14ac:dyDescent="0.35">
      <c r="A756" s="2" t="s">
        <v>1512</v>
      </c>
      <c r="B756" s="2" t="s">
        <v>6640</v>
      </c>
      <c r="C756" s="2" t="s">
        <v>732</v>
      </c>
      <c r="D756" s="2"/>
      <c r="E756" s="2" t="s">
        <v>142</v>
      </c>
      <c r="F756" s="2" t="s">
        <v>99</v>
      </c>
      <c r="G756" s="2" t="s">
        <v>740</v>
      </c>
      <c r="H756" s="2" t="str">
        <f t="shared" si="12"/>
        <v>Palets, jeu de palets et autre jeu d'extérieur (tout autre matériau) dont le poids est : X &lt; 5 kg et dont le matériau est : Métal &gt; 80%</v>
      </c>
      <c r="I756" s="2" t="s">
        <v>744</v>
      </c>
    </row>
    <row r="757" spans="1:9" x14ac:dyDescent="0.35">
      <c r="A757" s="2" t="s">
        <v>1513</v>
      </c>
      <c r="B757" s="2" t="s">
        <v>6641</v>
      </c>
      <c r="C757" s="2" t="s">
        <v>732</v>
      </c>
      <c r="D757" s="2"/>
      <c r="E757" s="2" t="s">
        <v>142</v>
      </c>
      <c r="F757" s="2" t="s">
        <v>659</v>
      </c>
      <c r="G757" s="2" t="s">
        <v>740</v>
      </c>
      <c r="H757" s="2" t="str">
        <f t="shared" si="12"/>
        <v>Palets, jeu de palets et autre jeu d'extérieur (tout autre matériau) dont le poids est : X &lt; 5 kg et dont le matériau est : Autre</v>
      </c>
      <c r="I757" s="2" t="s">
        <v>744</v>
      </c>
    </row>
    <row r="758" spans="1:9" x14ac:dyDescent="0.35">
      <c r="A758" s="2" t="s">
        <v>1514</v>
      </c>
      <c r="B758" s="2" t="s">
        <v>6642</v>
      </c>
      <c r="C758" s="2" t="s">
        <v>732</v>
      </c>
      <c r="D758" s="2"/>
      <c r="E758" s="2" t="s">
        <v>110</v>
      </c>
      <c r="F758" s="2" t="s">
        <v>99</v>
      </c>
      <c r="G758" s="2" t="s">
        <v>740</v>
      </c>
      <c r="H758" s="2" t="str">
        <f t="shared" si="12"/>
        <v>Palets, jeu de palets et autre jeu d'extérieur (tout autre matériau) dont le poids est : 5 kg ≤ X &lt; 7 kg et dont le matériau est : Métal &gt; 80%</v>
      </c>
      <c r="I758" s="2" t="s">
        <v>745</v>
      </c>
    </row>
    <row r="759" spans="1:9" x14ac:dyDescent="0.35">
      <c r="A759" s="2" t="s">
        <v>1515</v>
      </c>
      <c r="B759" s="2" t="s">
        <v>6643</v>
      </c>
      <c r="C759" s="2" t="s">
        <v>732</v>
      </c>
      <c r="D759" s="2"/>
      <c r="E759" s="2" t="s">
        <v>110</v>
      </c>
      <c r="F759" s="2" t="s">
        <v>659</v>
      </c>
      <c r="G759" s="2" t="s">
        <v>740</v>
      </c>
      <c r="H759" s="2" t="str">
        <f t="shared" si="12"/>
        <v>Palets, jeu de palets et autre jeu d'extérieur (tout autre matériau) dont le poids est : 5 kg ≤ X &lt; 7 kg et dont le matériau est : Autre</v>
      </c>
      <c r="I759" s="2" t="s">
        <v>745</v>
      </c>
    </row>
    <row r="760" spans="1:9" x14ac:dyDescent="0.35">
      <c r="A760" s="2" t="s">
        <v>1516</v>
      </c>
      <c r="B760" s="2" t="s">
        <v>6644</v>
      </c>
      <c r="C760" s="2" t="s">
        <v>732</v>
      </c>
      <c r="D760" s="2"/>
      <c r="E760" s="2" t="s">
        <v>111</v>
      </c>
      <c r="F760" s="2" t="s">
        <v>99</v>
      </c>
      <c r="G760" s="2" t="s">
        <v>740</v>
      </c>
      <c r="H760" s="2" t="str">
        <f t="shared" si="12"/>
        <v>Palets, jeu de palets et autre jeu d'extérieur (tout autre matériau) dont le poids est : 7 kg ≤ X &lt; 9 kg et dont le matériau est : Métal &gt; 80%</v>
      </c>
      <c r="I760" s="2" t="s">
        <v>745</v>
      </c>
    </row>
    <row r="761" spans="1:9" x14ac:dyDescent="0.35">
      <c r="A761" s="2" t="s">
        <v>1517</v>
      </c>
      <c r="B761" s="2" t="s">
        <v>6645</v>
      </c>
      <c r="C761" s="2" t="s">
        <v>732</v>
      </c>
      <c r="D761" s="2"/>
      <c r="E761" s="2" t="s">
        <v>111</v>
      </c>
      <c r="F761" s="2" t="s">
        <v>659</v>
      </c>
      <c r="G761" s="2" t="s">
        <v>740</v>
      </c>
      <c r="H761" s="2" t="str">
        <f t="shared" si="12"/>
        <v>Palets, jeu de palets et autre jeu d'extérieur (tout autre matériau) dont le poids est : 7 kg ≤ X &lt; 9 kg et dont le matériau est : Autre</v>
      </c>
      <c r="I761" s="2" t="s">
        <v>745</v>
      </c>
    </row>
    <row r="762" spans="1:9" x14ac:dyDescent="0.35">
      <c r="A762" s="2" t="s">
        <v>1518</v>
      </c>
      <c r="B762" s="2" t="s">
        <v>6646</v>
      </c>
      <c r="C762" s="2" t="s">
        <v>732</v>
      </c>
      <c r="D762" s="2"/>
      <c r="E762" s="2" t="s">
        <v>112</v>
      </c>
      <c r="F762" s="2" t="s">
        <v>99</v>
      </c>
      <c r="G762" s="2" t="s">
        <v>740</v>
      </c>
      <c r="H762" s="2" t="str">
        <f t="shared" si="12"/>
        <v>Palets, jeu de palets et autre jeu d'extérieur (tout autre matériau) dont le poids est : 9 kg ≤ X &lt; 11 kg et dont le matériau est : Métal &gt; 80%</v>
      </c>
      <c r="I762" s="2" t="s">
        <v>745</v>
      </c>
    </row>
    <row r="763" spans="1:9" x14ac:dyDescent="0.35">
      <c r="A763" s="2" t="s">
        <v>1519</v>
      </c>
      <c r="B763" s="2" t="s">
        <v>6647</v>
      </c>
      <c r="C763" s="2" t="s">
        <v>732</v>
      </c>
      <c r="D763" s="2"/>
      <c r="E763" s="2" t="s">
        <v>112</v>
      </c>
      <c r="F763" s="2" t="s">
        <v>659</v>
      </c>
      <c r="G763" s="2" t="s">
        <v>740</v>
      </c>
      <c r="H763" s="2" t="str">
        <f t="shared" si="12"/>
        <v>Palets, jeu de palets et autre jeu d'extérieur (tout autre matériau) dont le poids est : 9 kg ≤ X &lt; 11 kg et dont le matériau est : Autre</v>
      </c>
      <c r="I763" s="2" t="s">
        <v>745</v>
      </c>
    </row>
    <row r="764" spans="1:9" x14ac:dyDescent="0.35">
      <c r="A764" s="2" t="s">
        <v>1520</v>
      </c>
      <c r="B764" s="2" t="s">
        <v>6648</v>
      </c>
      <c r="C764" s="2" t="s">
        <v>732</v>
      </c>
      <c r="D764" s="2"/>
      <c r="E764" s="2" t="s">
        <v>174</v>
      </c>
      <c r="F764" s="2" t="s">
        <v>99</v>
      </c>
      <c r="G764" s="2" t="s">
        <v>740</v>
      </c>
      <c r="H764" s="2" t="str">
        <f t="shared" si="12"/>
        <v>Palets, jeu de palets et autre jeu d'extérieur (tout autre matériau) dont le poids est : X ≥ 11 kg et dont le matériau est : Métal &gt; 80%</v>
      </c>
      <c r="I764" s="2" t="s">
        <v>747</v>
      </c>
    </row>
    <row r="765" spans="1:9" x14ac:dyDescent="0.35">
      <c r="A765" s="2" t="s">
        <v>1521</v>
      </c>
      <c r="B765" s="2" t="s">
        <v>6649</v>
      </c>
      <c r="C765" s="2" t="s">
        <v>732</v>
      </c>
      <c r="D765" s="2"/>
      <c r="E765" s="2" t="s">
        <v>174</v>
      </c>
      <c r="F765" s="2" t="s">
        <v>659</v>
      </c>
      <c r="G765" s="2" t="s">
        <v>740</v>
      </c>
      <c r="H765" s="2" t="str">
        <f t="shared" si="12"/>
        <v>Palets, jeu de palets et autre jeu d'extérieur (tout autre matériau) dont le poids est : X ≥ 11 kg et dont le matériau est : Autre</v>
      </c>
      <c r="I765" s="2" t="s">
        <v>747</v>
      </c>
    </row>
    <row r="766" spans="1:9" x14ac:dyDescent="0.35">
      <c r="A766" s="2" t="s">
        <v>1522</v>
      </c>
      <c r="B766" s="2" t="s">
        <v>6650</v>
      </c>
      <c r="C766" s="2" t="s">
        <v>290</v>
      </c>
      <c r="D766" s="2"/>
      <c r="E766" s="2" t="s">
        <v>252</v>
      </c>
      <c r="F766" s="2" t="s">
        <v>608</v>
      </c>
      <c r="G766" s="2" t="s">
        <v>740</v>
      </c>
      <c r="H766" s="2" t="str">
        <f t="shared" si="12"/>
        <v>Archerie : arc complet et pièces détachées de l'arc dont le poids est : X &lt; 5 g</v>
      </c>
      <c r="I766" s="2" t="s">
        <v>744</v>
      </c>
    </row>
    <row r="767" spans="1:9" x14ac:dyDescent="0.35">
      <c r="A767" s="2" t="s">
        <v>1523</v>
      </c>
      <c r="B767" s="2" t="s">
        <v>6651</v>
      </c>
      <c r="C767" s="2" t="s">
        <v>290</v>
      </c>
      <c r="D767" s="2"/>
      <c r="E767" s="2" t="s">
        <v>253</v>
      </c>
      <c r="F767" s="2" t="s">
        <v>608</v>
      </c>
      <c r="G767" s="2" t="s">
        <v>740</v>
      </c>
      <c r="H767" s="2" t="str">
        <f t="shared" si="12"/>
        <v>Archerie : arc complet et pièces détachées de l'arc dont le poids est : 5 g ≤ X &lt; 10 g</v>
      </c>
      <c r="I767" s="2" t="s">
        <v>745</v>
      </c>
    </row>
    <row r="768" spans="1:9" x14ac:dyDescent="0.35">
      <c r="A768" s="2" t="s">
        <v>1524</v>
      </c>
      <c r="B768" s="2" t="s">
        <v>6652</v>
      </c>
      <c r="C768" s="2" t="s">
        <v>290</v>
      </c>
      <c r="D768" s="2"/>
      <c r="E768" s="2" t="s">
        <v>254</v>
      </c>
      <c r="F768" s="2" t="s">
        <v>608</v>
      </c>
      <c r="G768" s="2" t="s">
        <v>740</v>
      </c>
      <c r="H768" s="2" t="str">
        <f t="shared" si="12"/>
        <v>Archerie : arc complet et pièces détachées de l'arc dont le poids est : 10 g ≤ X &lt; 20 g</v>
      </c>
      <c r="I768" s="2" t="s">
        <v>745</v>
      </c>
    </row>
    <row r="769" spans="1:9" x14ac:dyDescent="0.35">
      <c r="A769" s="2" t="s">
        <v>1525</v>
      </c>
      <c r="B769" s="2" t="s">
        <v>6653</v>
      </c>
      <c r="C769" s="2" t="s">
        <v>290</v>
      </c>
      <c r="D769" s="2"/>
      <c r="E769" s="2" t="s">
        <v>255</v>
      </c>
      <c r="F769" s="2" t="s">
        <v>608</v>
      </c>
      <c r="G769" s="2" t="s">
        <v>740</v>
      </c>
      <c r="H769" s="2" t="str">
        <f t="shared" si="12"/>
        <v>Archerie : arc complet et pièces détachées de l'arc dont le poids est : 20 g ≤ X &lt; 50 g</v>
      </c>
      <c r="I769" s="2" t="s">
        <v>745</v>
      </c>
    </row>
    <row r="770" spans="1:9" x14ac:dyDescent="0.35">
      <c r="A770" s="2" t="s">
        <v>1526</v>
      </c>
      <c r="B770" s="2" t="s">
        <v>6654</v>
      </c>
      <c r="C770" s="2" t="s">
        <v>290</v>
      </c>
      <c r="D770" s="2"/>
      <c r="E770" s="2" t="s">
        <v>241</v>
      </c>
      <c r="F770" s="2" t="s">
        <v>608</v>
      </c>
      <c r="G770" s="2" t="s">
        <v>740</v>
      </c>
      <c r="H770" s="2" t="str">
        <f t="shared" si="12"/>
        <v>Archerie : arc complet et pièces détachées de l'arc dont le poids est : 50 g ≤ X &lt; 100 g</v>
      </c>
      <c r="I770" s="2" t="s">
        <v>745</v>
      </c>
    </row>
    <row r="771" spans="1:9" x14ac:dyDescent="0.35">
      <c r="A771" s="2" t="s">
        <v>1527</v>
      </c>
      <c r="B771" s="2" t="s">
        <v>6655</v>
      </c>
      <c r="C771" s="2" t="s">
        <v>290</v>
      </c>
      <c r="D771" s="2"/>
      <c r="E771" s="2" t="s">
        <v>103</v>
      </c>
      <c r="F771" s="2" t="s">
        <v>608</v>
      </c>
      <c r="G771" s="2" t="s">
        <v>740</v>
      </c>
      <c r="H771" s="2" t="str">
        <f t="shared" si="12"/>
        <v>Archerie : arc complet et pièces détachées de l'arc dont le poids est : 0,1 kg ≤ X &lt; 0,2 kg</v>
      </c>
      <c r="I771" s="2" t="s">
        <v>745</v>
      </c>
    </row>
    <row r="772" spans="1:9" x14ac:dyDescent="0.35">
      <c r="A772" s="2" t="s">
        <v>1528</v>
      </c>
      <c r="B772" s="2" t="s">
        <v>6656</v>
      </c>
      <c r="C772" s="2" t="s">
        <v>290</v>
      </c>
      <c r="D772" s="2"/>
      <c r="E772" s="2" t="s">
        <v>98</v>
      </c>
      <c r="F772" s="2" t="s">
        <v>608</v>
      </c>
      <c r="G772" s="2" t="s">
        <v>740</v>
      </c>
      <c r="H772" s="2" t="str">
        <f t="shared" si="12"/>
        <v>Archerie : arc complet et pièces détachées de l'arc dont le poids est : 0,2 kg ≤ X &lt; 0,5 kg</v>
      </c>
      <c r="I772" s="2" t="s">
        <v>745</v>
      </c>
    </row>
    <row r="773" spans="1:9" x14ac:dyDescent="0.35">
      <c r="A773" s="2" t="s">
        <v>1529</v>
      </c>
      <c r="B773" s="2" t="s">
        <v>6657</v>
      </c>
      <c r="C773" s="2" t="s">
        <v>290</v>
      </c>
      <c r="D773" s="2"/>
      <c r="E773" s="2" t="s">
        <v>104</v>
      </c>
      <c r="F773" s="2" t="s">
        <v>608</v>
      </c>
      <c r="G773" s="2" t="s">
        <v>740</v>
      </c>
      <c r="H773" s="2" t="str">
        <f t="shared" si="12"/>
        <v>Archerie : arc complet et pièces détachées de l'arc dont le poids est : 0,5 kg ≤ X &lt; 1 kg</v>
      </c>
      <c r="I773" s="2" t="s">
        <v>745</v>
      </c>
    </row>
    <row r="774" spans="1:9" x14ac:dyDescent="0.35">
      <c r="A774" s="2" t="s">
        <v>1530</v>
      </c>
      <c r="B774" s="2" t="s">
        <v>6658</v>
      </c>
      <c r="C774" s="2" t="s">
        <v>290</v>
      </c>
      <c r="D774" s="2"/>
      <c r="E774" s="2" t="s">
        <v>105</v>
      </c>
      <c r="F774" s="2" t="s">
        <v>608</v>
      </c>
      <c r="G774" s="2" t="s">
        <v>740</v>
      </c>
      <c r="H774" s="2" t="str">
        <f t="shared" ref="H774:H837" si="13">C774&amp;IF(E774&lt;&gt;"-"," dont le "&amp;G774&amp;" est : "&amp;E774,"")&amp;IF(F774&lt;&gt;"-"," et dont le matériau est : "&amp;F774,"")</f>
        <v>Archerie : arc complet et pièces détachées de l'arc dont le poids est : 1 kg ≤ X &lt; 2 kg</v>
      </c>
      <c r="I774" s="2" t="s">
        <v>745</v>
      </c>
    </row>
    <row r="775" spans="1:9" x14ac:dyDescent="0.35">
      <c r="A775" s="2" t="s">
        <v>1531</v>
      </c>
      <c r="B775" s="2" t="s">
        <v>6659</v>
      </c>
      <c r="C775" s="2" t="s">
        <v>290</v>
      </c>
      <c r="D775" s="2"/>
      <c r="E775" s="2" t="s">
        <v>107</v>
      </c>
      <c r="F775" s="2" t="s">
        <v>608</v>
      </c>
      <c r="G775" s="2" t="s">
        <v>740</v>
      </c>
      <c r="H775" s="2" t="str">
        <f t="shared" si="13"/>
        <v>Archerie : arc complet et pièces détachées de l'arc dont le poids est : 2 kg ≤ X &lt; 3 kg</v>
      </c>
      <c r="I775" s="2" t="s">
        <v>745</v>
      </c>
    </row>
    <row r="776" spans="1:9" x14ac:dyDescent="0.35">
      <c r="A776" s="2" t="s">
        <v>1532</v>
      </c>
      <c r="B776" s="2" t="s">
        <v>6660</v>
      </c>
      <c r="C776" s="2" t="s">
        <v>290</v>
      </c>
      <c r="D776" s="2"/>
      <c r="E776" s="2" t="s">
        <v>159</v>
      </c>
      <c r="F776" s="2" t="s">
        <v>608</v>
      </c>
      <c r="G776" s="2" t="s">
        <v>740</v>
      </c>
      <c r="H776" s="2" t="str">
        <f t="shared" si="13"/>
        <v>Archerie : arc complet et pièces détachées de l'arc dont le poids est : X ≥ 3 kg</v>
      </c>
      <c r="I776" s="2" t="s">
        <v>747</v>
      </c>
    </row>
    <row r="777" spans="1:9" x14ac:dyDescent="0.35">
      <c r="A777" s="2" t="s">
        <v>1533</v>
      </c>
      <c r="B777" s="2" t="s">
        <v>6661</v>
      </c>
      <c r="C777" s="2" t="s">
        <v>210</v>
      </c>
      <c r="D777" s="2" t="s">
        <v>97</v>
      </c>
      <c r="E777" s="2" t="s">
        <v>608</v>
      </c>
      <c r="F777" s="2" t="s">
        <v>99</v>
      </c>
      <c r="G777" s="2"/>
      <c r="H777" s="2" t="str">
        <f t="shared" si="13"/>
        <v>Flèche (à l'unité) et dont le matériau est : Métal &gt; 80%</v>
      </c>
      <c r="I777" s="2"/>
    </row>
    <row r="778" spans="1:9" x14ac:dyDescent="0.35">
      <c r="A778" s="2" t="s">
        <v>1534</v>
      </c>
      <c r="B778" s="2" t="s">
        <v>6662</v>
      </c>
      <c r="C778" s="2" t="s">
        <v>210</v>
      </c>
      <c r="D778" s="2" t="s">
        <v>97</v>
      </c>
      <c r="E778" s="2" t="s">
        <v>608</v>
      </c>
      <c r="F778" s="2" t="s">
        <v>659</v>
      </c>
      <c r="G778" s="2"/>
      <c r="H778" s="2" t="str">
        <f t="shared" si="13"/>
        <v>Flèche (à l'unité) et dont le matériau est : Autre</v>
      </c>
      <c r="I778" s="2"/>
    </row>
    <row r="779" spans="1:9" x14ac:dyDescent="0.35">
      <c r="A779" s="2" t="s">
        <v>1535</v>
      </c>
      <c r="B779" s="2" t="s">
        <v>6663</v>
      </c>
      <c r="C779" s="2" t="s">
        <v>286</v>
      </c>
      <c r="D779" s="2" t="s">
        <v>97</v>
      </c>
      <c r="E779" s="2" t="s">
        <v>629</v>
      </c>
      <c r="F779" s="2" t="s">
        <v>608</v>
      </c>
      <c r="G779" s="2" t="s">
        <v>740</v>
      </c>
      <c r="H779" s="2" t="str">
        <f t="shared" si="13"/>
        <v>Cible de tir à l'arc dont le poids est : X &lt; 11 kg</v>
      </c>
      <c r="I779" s="2" t="s">
        <v>744</v>
      </c>
    </row>
    <row r="780" spans="1:9" x14ac:dyDescent="0.35">
      <c r="A780" s="2" t="s">
        <v>1536</v>
      </c>
      <c r="B780" s="2" t="s">
        <v>6664</v>
      </c>
      <c r="C780" s="2" t="s">
        <v>286</v>
      </c>
      <c r="D780" s="2" t="s">
        <v>97</v>
      </c>
      <c r="E780" s="2" t="s">
        <v>174</v>
      </c>
      <c r="F780" s="2" t="s">
        <v>608</v>
      </c>
      <c r="G780" s="2" t="s">
        <v>740</v>
      </c>
      <c r="H780" s="2" t="str">
        <f t="shared" si="13"/>
        <v>Cible de tir à l'arc dont le poids est : X ≥ 11 kg</v>
      </c>
      <c r="I780" s="2" t="s">
        <v>747</v>
      </c>
    </row>
    <row r="781" spans="1:9" x14ac:dyDescent="0.35">
      <c r="A781" s="2" t="s">
        <v>1537</v>
      </c>
      <c r="B781" s="2" t="s">
        <v>6665</v>
      </c>
      <c r="C781" s="2" t="s">
        <v>212</v>
      </c>
      <c r="D781" s="2" t="s">
        <v>97</v>
      </c>
      <c r="E781" s="2" t="s">
        <v>608</v>
      </c>
      <c r="F781" s="2" t="s">
        <v>99</v>
      </c>
      <c r="G781" s="2"/>
      <c r="H781" s="2" t="str">
        <f t="shared" si="13"/>
        <v>Fléchette (à l'unité) et dont le matériau est : Métal &gt; 80%</v>
      </c>
      <c r="I781" s="2"/>
    </row>
    <row r="782" spans="1:9" x14ac:dyDescent="0.35">
      <c r="A782" s="2" t="s">
        <v>1538</v>
      </c>
      <c r="B782" s="2" t="s">
        <v>6666</v>
      </c>
      <c r="C782" s="2" t="s">
        <v>212</v>
      </c>
      <c r="D782" s="2" t="s">
        <v>97</v>
      </c>
      <c r="E782" s="2" t="s">
        <v>608</v>
      </c>
      <c r="F782" s="2" t="s">
        <v>659</v>
      </c>
      <c r="G782" s="2"/>
      <c r="H782" s="2" t="str">
        <f t="shared" si="13"/>
        <v>Fléchette (à l'unité) et dont le matériau est : Autre</v>
      </c>
      <c r="I782" s="2"/>
    </row>
    <row r="783" spans="1:9" x14ac:dyDescent="0.35">
      <c r="A783" s="2" t="s">
        <v>1539</v>
      </c>
      <c r="B783" s="2" t="s">
        <v>6667</v>
      </c>
      <c r="C783" s="2" t="s">
        <v>211</v>
      </c>
      <c r="D783" s="2" t="s">
        <v>97</v>
      </c>
      <c r="E783" s="2" t="s">
        <v>180</v>
      </c>
      <c r="F783" s="2" t="s">
        <v>608</v>
      </c>
      <c r="G783" s="2" t="s">
        <v>740</v>
      </c>
      <c r="H783" s="2" t="str">
        <f t="shared" si="13"/>
        <v>Cible de fléchettes dont le poids est : X &lt; 2 kg</v>
      </c>
      <c r="I783" s="2" t="s">
        <v>744</v>
      </c>
    </row>
    <row r="784" spans="1:9" x14ac:dyDescent="0.35">
      <c r="A784" s="2" t="s">
        <v>1540</v>
      </c>
      <c r="B784" s="2" t="s">
        <v>6668</v>
      </c>
      <c r="C784" s="2" t="s">
        <v>211</v>
      </c>
      <c r="D784" s="2" t="s">
        <v>97</v>
      </c>
      <c r="E784" s="2" t="s">
        <v>107</v>
      </c>
      <c r="F784" s="2" t="s">
        <v>608</v>
      </c>
      <c r="G784" s="2" t="s">
        <v>740</v>
      </c>
      <c r="H784" s="2" t="str">
        <f t="shared" si="13"/>
        <v>Cible de fléchettes dont le poids est : 2 kg ≤ X &lt; 3 kg</v>
      </c>
      <c r="I784" s="2" t="s">
        <v>745</v>
      </c>
    </row>
    <row r="785" spans="1:9" x14ac:dyDescent="0.35">
      <c r="A785" s="2" t="s">
        <v>1541</v>
      </c>
      <c r="B785" s="2" t="s">
        <v>6669</v>
      </c>
      <c r="C785" s="2" t="s">
        <v>211</v>
      </c>
      <c r="D785" s="2" t="s">
        <v>97</v>
      </c>
      <c r="E785" s="2" t="s">
        <v>109</v>
      </c>
      <c r="F785" s="2" t="s">
        <v>608</v>
      </c>
      <c r="G785" s="2" t="s">
        <v>740</v>
      </c>
      <c r="H785" s="2" t="str">
        <f t="shared" si="13"/>
        <v>Cible de fléchettes dont le poids est : 3 kg ≤ X &lt; 5 kg</v>
      </c>
      <c r="I785" s="2" t="s">
        <v>745</v>
      </c>
    </row>
    <row r="786" spans="1:9" x14ac:dyDescent="0.35">
      <c r="A786" s="2" t="s">
        <v>1542</v>
      </c>
      <c r="B786" s="2" t="s">
        <v>6670</v>
      </c>
      <c r="C786" s="2" t="s">
        <v>211</v>
      </c>
      <c r="D786" s="2" t="s">
        <v>97</v>
      </c>
      <c r="E786" s="2" t="s">
        <v>100</v>
      </c>
      <c r="F786" s="2" t="s">
        <v>608</v>
      </c>
      <c r="G786" s="2" t="s">
        <v>740</v>
      </c>
      <c r="H786" s="2" t="str">
        <f t="shared" si="13"/>
        <v>Cible de fléchettes dont le poids est : X ≥ 5 kg</v>
      </c>
      <c r="I786" s="2" t="s">
        <v>747</v>
      </c>
    </row>
    <row r="787" spans="1:9" x14ac:dyDescent="0.35">
      <c r="A787" s="2" t="s">
        <v>1543</v>
      </c>
      <c r="B787" s="2" t="s">
        <v>6671</v>
      </c>
      <c r="C787" s="2" t="s">
        <v>278</v>
      </c>
      <c r="D787" s="2"/>
      <c r="E787" s="2" t="s">
        <v>252</v>
      </c>
      <c r="F787" s="2" t="s">
        <v>99</v>
      </c>
      <c r="G787" s="2" t="s">
        <v>740</v>
      </c>
      <c r="H787" s="2" t="str">
        <f t="shared" si="13"/>
        <v>Autre équipement &amp; accessoire (Adresse et Précision) dont le poids est : X &lt; 5 g et dont le matériau est : Métal &gt; 80%</v>
      </c>
      <c r="I787" s="2" t="s">
        <v>744</v>
      </c>
    </row>
    <row r="788" spans="1:9" x14ac:dyDescent="0.35">
      <c r="A788" s="2" t="s">
        <v>1544</v>
      </c>
      <c r="B788" s="2" t="s">
        <v>6672</v>
      </c>
      <c r="C788" s="2" t="s">
        <v>278</v>
      </c>
      <c r="D788" s="2"/>
      <c r="E788" s="2" t="s">
        <v>252</v>
      </c>
      <c r="F788" s="2" t="s">
        <v>659</v>
      </c>
      <c r="G788" s="2" t="s">
        <v>740</v>
      </c>
      <c r="H788" s="2" t="str">
        <f t="shared" si="13"/>
        <v>Autre équipement &amp; accessoire (Adresse et Précision) dont le poids est : X &lt; 5 g et dont le matériau est : Autre</v>
      </c>
      <c r="I788" s="2" t="s">
        <v>744</v>
      </c>
    </row>
    <row r="789" spans="1:9" x14ac:dyDescent="0.35">
      <c r="A789" s="2" t="s">
        <v>1545</v>
      </c>
      <c r="B789" s="2" t="s">
        <v>6673</v>
      </c>
      <c r="C789" s="2" t="s">
        <v>278</v>
      </c>
      <c r="D789" s="2"/>
      <c r="E789" s="2" t="s">
        <v>253</v>
      </c>
      <c r="F789" s="2" t="s">
        <v>99</v>
      </c>
      <c r="G789" s="2" t="s">
        <v>740</v>
      </c>
      <c r="H789" s="2" t="str">
        <f t="shared" si="13"/>
        <v>Autre équipement &amp; accessoire (Adresse et Précision) dont le poids est : 5 g ≤ X &lt; 10 g et dont le matériau est : Métal &gt; 80%</v>
      </c>
      <c r="I789" s="2" t="s">
        <v>745</v>
      </c>
    </row>
    <row r="790" spans="1:9" x14ac:dyDescent="0.35">
      <c r="A790" s="2" t="s">
        <v>1546</v>
      </c>
      <c r="B790" s="2" t="s">
        <v>6674</v>
      </c>
      <c r="C790" s="2" t="s">
        <v>278</v>
      </c>
      <c r="D790" s="2"/>
      <c r="E790" s="2" t="s">
        <v>253</v>
      </c>
      <c r="F790" s="2" t="s">
        <v>659</v>
      </c>
      <c r="G790" s="2" t="s">
        <v>740</v>
      </c>
      <c r="H790" s="2" t="str">
        <f t="shared" si="13"/>
        <v>Autre équipement &amp; accessoire (Adresse et Précision) dont le poids est : 5 g ≤ X &lt; 10 g et dont le matériau est : Autre</v>
      </c>
      <c r="I790" s="2" t="s">
        <v>745</v>
      </c>
    </row>
    <row r="791" spans="1:9" x14ac:dyDescent="0.35">
      <c r="A791" s="2" t="s">
        <v>1547</v>
      </c>
      <c r="B791" s="2" t="s">
        <v>6675</v>
      </c>
      <c r="C791" s="2" t="s">
        <v>278</v>
      </c>
      <c r="D791" s="2"/>
      <c r="E791" s="2" t="s">
        <v>254</v>
      </c>
      <c r="F791" s="2" t="s">
        <v>99</v>
      </c>
      <c r="G791" s="2" t="s">
        <v>740</v>
      </c>
      <c r="H791" s="2" t="str">
        <f t="shared" si="13"/>
        <v>Autre équipement &amp; accessoire (Adresse et Précision) dont le poids est : 10 g ≤ X &lt; 20 g et dont le matériau est : Métal &gt; 80%</v>
      </c>
      <c r="I791" s="2" t="s">
        <v>745</v>
      </c>
    </row>
    <row r="792" spans="1:9" x14ac:dyDescent="0.35">
      <c r="A792" s="2" t="s">
        <v>1548</v>
      </c>
      <c r="B792" s="2" t="s">
        <v>6676</v>
      </c>
      <c r="C792" s="2" t="s">
        <v>278</v>
      </c>
      <c r="D792" s="2"/>
      <c r="E792" s="2" t="s">
        <v>254</v>
      </c>
      <c r="F792" s="2" t="s">
        <v>659</v>
      </c>
      <c r="G792" s="2" t="s">
        <v>740</v>
      </c>
      <c r="H792" s="2" t="str">
        <f t="shared" si="13"/>
        <v>Autre équipement &amp; accessoire (Adresse et Précision) dont le poids est : 10 g ≤ X &lt; 20 g et dont le matériau est : Autre</v>
      </c>
      <c r="I792" s="2" t="s">
        <v>745</v>
      </c>
    </row>
    <row r="793" spans="1:9" x14ac:dyDescent="0.35">
      <c r="A793" s="2" t="s">
        <v>1549</v>
      </c>
      <c r="B793" s="2" t="s">
        <v>6677</v>
      </c>
      <c r="C793" s="2" t="s">
        <v>278</v>
      </c>
      <c r="D793" s="2"/>
      <c r="E793" s="2" t="s">
        <v>255</v>
      </c>
      <c r="F793" s="2" t="s">
        <v>99</v>
      </c>
      <c r="G793" s="2" t="s">
        <v>740</v>
      </c>
      <c r="H793" s="2" t="str">
        <f t="shared" si="13"/>
        <v>Autre équipement &amp; accessoire (Adresse et Précision) dont le poids est : 20 g ≤ X &lt; 50 g et dont le matériau est : Métal &gt; 80%</v>
      </c>
      <c r="I793" s="2" t="s">
        <v>745</v>
      </c>
    </row>
    <row r="794" spans="1:9" x14ac:dyDescent="0.35">
      <c r="A794" s="2" t="s">
        <v>1550</v>
      </c>
      <c r="B794" s="2" t="s">
        <v>6678</v>
      </c>
      <c r="C794" s="2" t="s">
        <v>278</v>
      </c>
      <c r="D794" s="2"/>
      <c r="E794" s="2" t="s">
        <v>255</v>
      </c>
      <c r="F794" s="2" t="s">
        <v>659</v>
      </c>
      <c r="G794" s="2" t="s">
        <v>740</v>
      </c>
      <c r="H794" s="2" t="str">
        <f t="shared" si="13"/>
        <v>Autre équipement &amp; accessoire (Adresse et Précision) dont le poids est : 20 g ≤ X &lt; 50 g et dont le matériau est : Autre</v>
      </c>
      <c r="I794" s="2" t="s">
        <v>745</v>
      </c>
    </row>
    <row r="795" spans="1:9" x14ac:dyDescent="0.35">
      <c r="A795" s="2" t="s">
        <v>1551</v>
      </c>
      <c r="B795" s="2" t="s">
        <v>6679</v>
      </c>
      <c r="C795" s="2" t="s">
        <v>278</v>
      </c>
      <c r="D795" s="2"/>
      <c r="E795" s="2" t="s">
        <v>241</v>
      </c>
      <c r="F795" s="2" t="s">
        <v>99</v>
      </c>
      <c r="G795" s="2" t="s">
        <v>740</v>
      </c>
      <c r="H795" s="2" t="str">
        <f t="shared" si="13"/>
        <v>Autre équipement &amp; accessoire (Adresse et Précision) dont le poids est : 50 g ≤ X &lt; 100 g et dont le matériau est : Métal &gt; 80%</v>
      </c>
      <c r="I795" s="2" t="s">
        <v>745</v>
      </c>
    </row>
    <row r="796" spans="1:9" x14ac:dyDescent="0.35">
      <c r="A796" s="2" t="s">
        <v>1552</v>
      </c>
      <c r="B796" s="2" t="s">
        <v>6680</v>
      </c>
      <c r="C796" s="2" t="s">
        <v>278</v>
      </c>
      <c r="D796" s="2"/>
      <c r="E796" s="2" t="s">
        <v>241</v>
      </c>
      <c r="F796" s="2" t="s">
        <v>659</v>
      </c>
      <c r="G796" s="2" t="s">
        <v>740</v>
      </c>
      <c r="H796" s="2" t="str">
        <f t="shared" si="13"/>
        <v>Autre équipement &amp; accessoire (Adresse et Précision) dont le poids est : 50 g ≤ X &lt; 100 g et dont le matériau est : Autre</v>
      </c>
      <c r="I796" s="2" t="s">
        <v>745</v>
      </c>
    </row>
    <row r="797" spans="1:9" x14ac:dyDescent="0.35">
      <c r="A797" s="2" t="s">
        <v>1553</v>
      </c>
      <c r="B797" s="2" t="s">
        <v>6681</v>
      </c>
      <c r="C797" s="2" t="s">
        <v>278</v>
      </c>
      <c r="D797" s="2"/>
      <c r="E797" s="2" t="s">
        <v>103</v>
      </c>
      <c r="F797" s="2" t="s">
        <v>99</v>
      </c>
      <c r="G797" s="2" t="s">
        <v>740</v>
      </c>
      <c r="H797" s="2" t="str">
        <f t="shared" si="13"/>
        <v>Autre équipement &amp; accessoire (Adresse et Précision) dont le poids est : 0,1 kg ≤ X &lt; 0,2 kg et dont le matériau est : Métal &gt; 80%</v>
      </c>
      <c r="I797" s="2" t="s">
        <v>745</v>
      </c>
    </row>
    <row r="798" spans="1:9" x14ac:dyDescent="0.35">
      <c r="A798" s="2" t="s">
        <v>1554</v>
      </c>
      <c r="B798" s="2" t="s">
        <v>6682</v>
      </c>
      <c r="C798" s="2" t="s">
        <v>278</v>
      </c>
      <c r="D798" s="2"/>
      <c r="E798" s="2" t="s">
        <v>103</v>
      </c>
      <c r="F798" s="2" t="s">
        <v>659</v>
      </c>
      <c r="G798" s="2" t="s">
        <v>740</v>
      </c>
      <c r="H798" s="2" t="str">
        <f t="shared" si="13"/>
        <v>Autre équipement &amp; accessoire (Adresse et Précision) dont le poids est : 0,1 kg ≤ X &lt; 0,2 kg et dont le matériau est : Autre</v>
      </c>
      <c r="I798" s="2" t="s">
        <v>745</v>
      </c>
    </row>
    <row r="799" spans="1:9" x14ac:dyDescent="0.35">
      <c r="A799" s="2" t="s">
        <v>1555</v>
      </c>
      <c r="B799" s="2" t="s">
        <v>6683</v>
      </c>
      <c r="C799" s="2" t="s">
        <v>278</v>
      </c>
      <c r="D799" s="2"/>
      <c r="E799" s="2" t="s">
        <v>98</v>
      </c>
      <c r="F799" s="2" t="s">
        <v>99</v>
      </c>
      <c r="G799" s="2" t="s">
        <v>740</v>
      </c>
      <c r="H799" s="2" t="str">
        <f t="shared" si="13"/>
        <v>Autre équipement &amp; accessoire (Adresse et Précision) dont le poids est : 0,2 kg ≤ X &lt; 0,5 kg et dont le matériau est : Métal &gt; 80%</v>
      </c>
      <c r="I799" s="2" t="s">
        <v>745</v>
      </c>
    </row>
    <row r="800" spans="1:9" x14ac:dyDescent="0.35">
      <c r="A800" s="2" t="s">
        <v>1556</v>
      </c>
      <c r="B800" s="2" t="s">
        <v>6684</v>
      </c>
      <c r="C800" s="2" t="s">
        <v>278</v>
      </c>
      <c r="D800" s="2"/>
      <c r="E800" s="2" t="s">
        <v>98</v>
      </c>
      <c r="F800" s="2" t="s">
        <v>659</v>
      </c>
      <c r="G800" s="2" t="s">
        <v>740</v>
      </c>
      <c r="H800" s="2" t="str">
        <f t="shared" si="13"/>
        <v>Autre équipement &amp; accessoire (Adresse et Précision) dont le poids est : 0,2 kg ≤ X &lt; 0,5 kg et dont le matériau est : Autre</v>
      </c>
      <c r="I800" s="2" t="s">
        <v>745</v>
      </c>
    </row>
    <row r="801" spans="1:9" x14ac:dyDescent="0.35">
      <c r="A801" s="2" t="s">
        <v>1557</v>
      </c>
      <c r="B801" s="2" t="s">
        <v>6685</v>
      </c>
      <c r="C801" s="2" t="s">
        <v>278</v>
      </c>
      <c r="D801" s="2"/>
      <c r="E801" s="2" t="s">
        <v>104</v>
      </c>
      <c r="F801" s="2" t="s">
        <v>99</v>
      </c>
      <c r="G801" s="2" t="s">
        <v>740</v>
      </c>
      <c r="H801" s="2" t="str">
        <f t="shared" si="13"/>
        <v>Autre équipement &amp; accessoire (Adresse et Précision) dont le poids est : 0,5 kg ≤ X &lt; 1 kg et dont le matériau est : Métal &gt; 80%</v>
      </c>
      <c r="I801" s="2" t="s">
        <v>745</v>
      </c>
    </row>
    <row r="802" spans="1:9" x14ac:dyDescent="0.35">
      <c r="A802" s="2" t="s">
        <v>1558</v>
      </c>
      <c r="B802" s="2" t="s">
        <v>6686</v>
      </c>
      <c r="C802" s="2" t="s">
        <v>278</v>
      </c>
      <c r="D802" s="2"/>
      <c r="E802" s="2" t="s">
        <v>104</v>
      </c>
      <c r="F802" s="2" t="s">
        <v>659</v>
      </c>
      <c r="G802" s="2" t="s">
        <v>740</v>
      </c>
      <c r="H802" s="2" t="str">
        <f t="shared" si="13"/>
        <v>Autre équipement &amp; accessoire (Adresse et Précision) dont le poids est : 0,5 kg ≤ X &lt; 1 kg et dont le matériau est : Autre</v>
      </c>
      <c r="I802" s="2" t="s">
        <v>745</v>
      </c>
    </row>
    <row r="803" spans="1:9" x14ac:dyDescent="0.35">
      <c r="A803" s="2" t="s">
        <v>1559</v>
      </c>
      <c r="B803" s="2" t="s">
        <v>6687</v>
      </c>
      <c r="C803" s="2" t="s">
        <v>278</v>
      </c>
      <c r="D803" s="2"/>
      <c r="E803" s="2" t="s">
        <v>105</v>
      </c>
      <c r="F803" s="2" t="s">
        <v>99</v>
      </c>
      <c r="G803" s="2" t="s">
        <v>740</v>
      </c>
      <c r="H803" s="2" t="str">
        <f t="shared" si="13"/>
        <v>Autre équipement &amp; accessoire (Adresse et Précision) dont le poids est : 1 kg ≤ X &lt; 2 kg et dont le matériau est : Métal &gt; 80%</v>
      </c>
      <c r="I803" s="2" t="s">
        <v>745</v>
      </c>
    </row>
    <row r="804" spans="1:9" x14ac:dyDescent="0.35">
      <c r="A804" s="2" t="s">
        <v>1560</v>
      </c>
      <c r="B804" s="2" t="s">
        <v>6688</v>
      </c>
      <c r="C804" s="2" t="s">
        <v>278</v>
      </c>
      <c r="D804" s="2"/>
      <c r="E804" s="2" t="s">
        <v>105</v>
      </c>
      <c r="F804" s="2" t="s">
        <v>659</v>
      </c>
      <c r="G804" s="2" t="s">
        <v>740</v>
      </c>
      <c r="H804" s="2" t="str">
        <f t="shared" si="13"/>
        <v>Autre équipement &amp; accessoire (Adresse et Précision) dont le poids est : 1 kg ≤ X &lt; 2 kg et dont le matériau est : Autre</v>
      </c>
      <c r="I804" s="2" t="s">
        <v>745</v>
      </c>
    </row>
    <row r="805" spans="1:9" x14ac:dyDescent="0.35">
      <c r="A805" s="2" t="s">
        <v>1561</v>
      </c>
      <c r="B805" s="2" t="s">
        <v>6689</v>
      </c>
      <c r="C805" s="2" t="s">
        <v>278</v>
      </c>
      <c r="D805" s="2"/>
      <c r="E805" s="2" t="s">
        <v>107</v>
      </c>
      <c r="F805" s="2" t="s">
        <v>99</v>
      </c>
      <c r="G805" s="2" t="s">
        <v>740</v>
      </c>
      <c r="H805" s="2" t="str">
        <f t="shared" si="13"/>
        <v>Autre équipement &amp; accessoire (Adresse et Précision) dont le poids est : 2 kg ≤ X &lt; 3 kg et dont le matériau est : Métal &gt; 80%</v>
      </c>
      <c r="I805" s="2" t="s">
        <v>745</v>
      </c>
    </row>
    <row r="806" spans="1:9" x14ac:dyDescent="0.35">
      <c r="A806" s="2" t="s">
        <v>1562</v>
      </c>
      <c r="B806" s="2" t="s">
        <v>6690</v>
      </c>
      <c r="C806" s="2" t="s">
        <v>278</v>
      </c>
      <c r="D806" s="2"/>
      <c r="E806" s="2" t="s">
        <v>107</v>
      </c>
      <c r="F806" s="2" t="s">
        <v>659</v>
      </c>
      <c r="G806" s="2" t="s">
        <v>740</v>
      </c>
      <c r="H806" s="2" t="str">
        <f t="shared" si="13"/>
        <v>Autre équipement &amp; accessoire (Adresse et Précision) dont le poids est : 2 kg ≤ X &lt; 3 kg et dont le matériau est : Autre</v>
      </c>
      <c r="I806" s="2" t="s">
        <v>745</v>
      </c>
    </row>
    <row r="807" spans="1:9" x14ac:dyDescent="0.35">
      <c r="A807" s="2" t="s">
        <v>1563</v>
      </c>
      <c r="B807" s="2" t="s">
        <v>6691</v>
      </c>
      <c r="C807" s="2" t="s">
        <v>278</v>
      </c>
      <c r="D807" s="2"/>
      <c r="E807" s="2" t="s">
        <v>109</v>
      </c>
      <c r="F807" s="2" t="s">
        <v>99</v>
      </c>
      <c r="G807" s="2" t="s">
        <v>740</v>
      </c>
      <c r="H807" s="2" t="str">
        <f t="shared" si="13"/>
        <v>Autre équipement &amp; accessoire (Adresse et Précision) dont le poids est : 3 kg ≤ X &lt; 5 kg et dont le matériau est : Métal &gt; 80%</v>
      </c>
      <c r="I807" s="2" t="s">
        <v>745</v>
      </c>
    </row>
    <row r="808" spans="1:9" x14ac:dyDescent="0.35">
      <c r="A808" s="2" t="s">
        <v>1564</v>
      </c>
      <c r="B808" s="2" t="s">
        <v>6692</v>
      </c>
      <c r="C808" s="2" t="s">
        <v>278</v>
      </c>
      <c r="D808" s="2"/>
      <c r="E808" s="2" t="s">
        <v>109</v>
      </c>
      <c r="F808" s="2" t="s">
        <v>659</v>
      </c>
      <c r="G808" s="2" t="s">
        <v>740</v>
      </c>
      <c r="H808" s="2" t="str">
        <f t="shared" si="13"/>
        <v>Autre équipement &amp; accessoire (Adresse et Précision) dont le poids est : 3 kg ≤ X &lt; 5 kg et dont le matériau est : Autre</v>
      </c>
      <c r="I808" s="2" t="s">
        <v>745</v>
      </c>
    </row>
    <row r="809" spans="1:9" x14ac:dyDescent="0.35">
      <c r="A809" s="2" t="s">
        <v>1565</v>
      </c>
      <c r="B809" s="2" t="s">
        <v>6693</v>
      </c>
      <c r="C809" s="2" t="s">
        <v>278</v>
      </c>
      <c r="D809" s="2"/>
      <c r="E809" s="2" t="s">
        <v>110</v>
      </c>
      <c r="F809" s="2" t="s">
        <v>99</v>
      </c>
      <c r="G809" s="2" t="s">
        <v>740</v>
      </c>
      <c r="H809" s="2" t="str">
        <f t="shared" si="13"/>
        <v>Autre équipement &amp; accessoire (Adresse et Précision) dont le poids est : 5 kg ≤ X &lt; 7 kg et dont le matériau est : Métal &gt; 80%</v>
      </c>
      <c r="I809" s="2" t="s">
        <v>745</v>
      </c>
    </row>
    <row r="810" spans="1:9" x14ac:dyDescent="0.35">
      <c r="A810" s="2" t="s">
        <v>1566</v>
      </c>
      <c r="B810" s="2" t="s">
        <v>6694</v>
      </c>
      <c r="C810" s="2" t="s">
        <v>278</v>
      </c>
      <c r="D810" s="2"/>
      <c r="E810" s="2" t="s">
        <v>110</v>
      </c>
      <c r="F810" s="2" t="s">
        <v>659</v>
      </c>
      <c r="G810" s="2" t="s">
        <v>740</v>
      </c>
      <c r="H810" s="2" t="str">
        <f t="shared" si="13"/>
        <v>Autre équipement &amp; accessoire (Adresse et Précision) dont le poids est : 5 kg ≤ X &lt; 7 kg et dont le matériau est : Autre</v>
      </c>
      <c r="I810" s="2" t="s">
        <v>745</v>
      </c>
    </row>
    <row r="811" spans="1:9" x14ac:dyDescent="0.35">
      <c r="A811" s="2" t="s">
        <v>1567</v>
      </c>
      <c r="B811" s="2" t="s">
        <v>6695</v>
      </c>
      <c r="C811" s="2" t="s">
        <v>278</v>
      </c>
      <c r="D811" s="2"/>
      <c r="E811" s="2" t="s">
        <v>111</v>
      </c>
      <c r="F811" s="2" t="s">
        <v>99</v>
      </c>
      <c r="G811" s="2" t="s">
        <v>740</v>
      </c>
      <c r="H811" s="2" t="str">
        <f t="shared" si="13"/>
        <v>Autre équipement &amp; accessoire (Adresse et Précision) dont le poids est : 7 kg ≤ X &lt; 9 kg et dont le matériau est : Métal &gt; 80%</v>
      </c>
      <c r="I811" s="2" t="s">
        <v>745</v>
      </c>
    </row>
    <row r="812" spans="1:9" x14ac:dyDescent="0.35">
      <c r="A812" s="2" t="s">
        <v>1568</v>
      </c>
      <c r="B812" s="2" t="s">
        <v>6696</v>
      </c>
      <c r="C812" s="2" t="s">
        <v>278</v>
      </c>
      <c r="D812" s="2"/>
      <c r="E812" s="2" t="s">
        <v>111</v>
      </c>
      <c r="F812" s="2" t="s">
        <v>659</v>
      </c>
      <c r="G812" s="2" t="s">
        <v>740</v>
      </c>
      <c r="H812" s="2" t="str">
        <f t="shared" si="13"/>
        <v>Autre équipement &amp; accessoire (Adresse et Précision) dont le poids est : 7 kg ≤ X &lt; 9 kg et dont le matériau est : Autre</v>
      </c>
      <c r="I812" s="2" t="s">
        <v>745</v>
      </c>
    </row>
    <row r="813" spans="1:9" x14ac:dyDescent="0.35">
      <c r="A813" s="2" t="s">
        <v>1569</v>
      </c>
      <c r="B813" s="2" t="s">
        <v>6697</v>
      </c>
      <c r="C813" s="2" t="s">
        <v>278</v>
      </c>
      <c r="D813" s="2"/>
      <c r="E813" s="2" t="s">
        <v>112</v>
      </c>
      <c r="F813" s="2" t="s">
        <v>99</v>
      </c>
      <c r="G813" s="2" t="s">
        <v>740</v>
      </c>
      <c r="H813" s="2" t="str">
        <f t="shared" si="13"/>
        <v>Autre équipement &amp; accessoire (Adresse et Précision) dont le poids est : 9 kg ≤ X &lt; 11 kg et dont le matériau est : Métal &gt; 80%</v>
      </c>
      <c r="I813" s="2" t="s">
        <v>745</v>
      </c>
    </row>
    <row r="814" spans="1:9" x14ac:dyDescent="0.35">
      <c r="A814" s="2" t="s">
        <v>1570</v>
      </c>
      <c r="B814" s="2" t="s">
        <v>6698</v>
      </c>
      <c r="C814" s="2" t="s">
        <v>278</v>
      </c>
      <c r="D814" s="2"/>
      <c r="E814" s="2" t="s">
        <v>112</v>
      </c>
      <c r="F814" s="2" t="s">
        <v>659</v>
      </c>
      <c r="G814" s="2" t="s">
        <v>740</v>
      </c>
      <c r="H814" s="2" t="str">
        <f t="shared" si="13"/>
        <v>Autre équipement &amp; accessoire (Adresse et Précision) dont le poids est : 9 kg ≤ X &lt; 11 kg et dont le matériau est : Autre</v>
      </c>
      <c r="I814" s="2" t="s">
        <v>745</v>
      </c>
    </row>
    <row r="815" spans="1:9" x14ac:dyDescent="0.35">
      <c r="A815" s="2" t="s">
        <v>1571</v>
      </c>
      <c r="B815" s="2" t="s">
        <v>6699</v>
      </c>
      <c r="C815" s="2" t="s">
        <v>278</v>
      </c>
      <c r="D815" s="2"/>
      <c r="E815" s="2" t="s">
        <v>113</v>
      </c>
      <c r="F815" s="2" t="s">
        <v>99</v>
      </c>
      <c r="G815" s="2" t="s">
        <v>740</v>
      </c>
      <c r="H815" s="2" t="str">
        <f t="shared" si="13"/>
        <v>Autre équipement &amp; accessoire (Adresse et Précision) dont le poids est : 11 kg ≤ X &lt; 13 kg et dont le matériau est : Métal &gt; 80%</v>
      </c>
      <c r="I815" s="2" t="s">
        <v>745</v>
      </c>
    </row>
    <row r="816" spans="1:9" x14ac:dyDescent="0.35">
      <c r="A816" s="2" t="s">
        <v>1572</v>
      </c>
      <c r="B816" s="2" t="s">
        <v>6700</v>
      </c>
      <c r="C816" s="2" t="s">
        <v>278</v>
      </c>
      <c r="D816" s="2"/>
      <c r="E816" s="2" t="s">
        <v>113</v>
      </c>
      <c r="F816" s="2" t="s">
        <v>659</v>
      </c>
      <c r="G816" s="2" t="s">
        <v>740</v>
      </c>
      <c r="H816" s="2" t="str">
        <f t="shared" si="13"/>
        <v>Autre équipement &amp; accessoire (Adresse et Précision) dont le poids est : 11 kg ≤ X &lt; 13 kg et dont le matériau est : Autre</v>
      </c>
      <c r="I816" s="2" t="s">
        <v>745</v>
      </c>
    </row>
    <row r="817" spans="1:9" x14ac:dyDescent="0.35">
      <c r="A817" s="2" t="s">
        <v>1573</v>
      </c>
      <c r="B817" s="2" t="s">
        <v>6701</v>
      </c>
      <c r="C817" s="2" t="s">
        <v>278</v>
      </c>
      <c r="D817" s="2"/>
      <c r="E817" s="2" t="s">
        <v>114</v>
      </c>
      <c r="F817" s="2" t="s">
        <v>99</v>
      </c>
      <c r="G817" s="2" t="s">
        <v>740</v>
      </c>
      <c r="H817" s="2" t="str">
        <f t="shared" si="13"/>
        <v>Autre équipement &amp; accessoire (Adresse et Précision) dont le poids est : 13 kg ≤ X &lt; 15 kg et dont le matériau est : Métal &gt; 80%</v>
      </c>
      <c r="I817" s="2" t="s">
        <v>745</v>
      </c>
    </row>
    <row r="818" spans="1:9" x14ac:dyDescent="0.35">
      <c r="A818" s="2" t="s">
        <v>1574</v>
      </c>
      <c r="B818" s="2" t="s">
        <v>6702</v>
      </c>
      <c r="C818" s="2" t="s">
        <v>278</v>
      </c>
      <c r="D818" s="2"/>
      <c r="E818" s="2" t="s">
        <v>114</v>
      </c>
      <c r="F818" s="2" t="s">
        <v>659</v>
      </c>
      <c r="G818" s="2" t="s">
        <v>740</v>
      </c>
      <c r="H818" s="2" t="str">
        <f t="shared" si="13"/>
        <v>Autre équipement &amp; accessoire (Adresse et Précision) dont le poids est : 13 kg ≤ X &lt; 15 kg et dont le matériau est : Autre</v>
      </c>
      <c r="I818" s="2" t="s">
        <v>745</v>
      </c>
    </row>
    <row r="819" spans="1:9" x14ac:dyDescent="0.35">
      <c r="A819" s="2" t="s">
        <v>1575</v>
      </c>
      <c r="B819" s="2" t="s">
        <v>6703</v>
      </c>
      <c r="C819" s="2" t="s">
        <v>278</v>
      </c>
      <c r="D819" s="2"/>
      <c r="E819" s="2" t="s">
        <v>102</v>
      </c>
      <c r="F819" s="2" t="s">
        <v>99</v>
      </c>
      <c r="G819" s="2" t="s">
        <v>740</v>
      </c>
      <c r="H819" s="2" t="str">
        <f t="shared" si="13"/>
        <v>Autre équipement &amp; accessoire (Adresse et Précision) dont le poids est : X ≥ 15 kg et dont le matériau est : Métal &gt; 80%</v>
      </c>
      <c r="I819" s="2" t="s">
        <v>747</v>
      </c>
    </row>
    <row r="820" spans="1:9" x14ac:dyDescent="0.35">
      <c r="A820" s="2" t="s">
        <v>1576</v>
      </c>
      <c r="B820" s="2" t="s">
        <v>6704</v>
      </c>
      <c r="C820" s="2" t="s">
        <v>278</v>
      </c>
      <c r="D820" s="2"/>
      <c r="E820" s="2" t="s">
        <v>102</v>
      </c>
      <c r="F820" s="2" t="s">
        <v>659</v>
      </c>
      <c r="G820" s="2" t="s">
        <v>740</v>
      </c>
      <c r="H820" s="2" t="str">
        <f t="shared" si="13"/>
        <v>Autre équipement &amp; accessoire (Adresse et Précision) dont le poids est : X ≥ 15 kg et dont le matériau est : Autre</v>
      </c>
      <c r="I820" s="2" t="s">
        <v>747</v>
      </c>
    </row>
    <row r="821" spans="1:9" x14ac:dyDescent="0.35">
      <c r="A821" s="2" t="s">
        <v>1577</v>
      </c>
      <c r="B821" s="2" t="s">
        <v>6705</v>
      </c>
      <c r="C821" s="2" t="s">
        <v>494</v>
      </c>
      <c r="D821" s="2"/>
      <c r="E821" s="2" t="s">
        <v>608</v>
      </c>
      <c r="F821" s="2" t="s">
        <v>608</v>
      </c>
      <c r="G821" s="2"/>
      <c r="H821" s="2" t="str">
        <f t="shared" si="13"/>
        <v>Chaussants : chaussons d'escalade, …</v>
      </c>
      <c r="I821" s="2"/>
    </row>
    <row r="822" spans="1:9" x14ac:dyDescent="0.35">
      <c r="A822" s="2" t="s">
        <v>1578</v>
      </c>
      <c r="B822" s="2" t="s">
        <v>6706</v>
      </c>
      <c r="C822" s="2" t="s">
        <v>223</v>
      </c>
      <c r="D822" s="2"/>
      <c r="E822" s="2" t="s">
        <v>252</v>
      </c>
      <c r="F822" s="2" t="s">
        <v>608</v>
      </c>
      <c r="G822" s="2" t="s">
        <v>740</v>
      </c>
      <c r="H822" s="2" t="str">
        <f t="shared" si="13"/>
        <v>Sac, pochette et housse (sac à magnésie, sac à pof, pochette radio, sac à corde, housse de corde, sac à dos d'escalade…) dont le poids est : X &lt; 5 g</v>
      </c>
      <c r="I822" s="2" t="s">
        <v>744</v>
      </c>
    </row>
    <row r="823" spans="1:9" x14ac:dyDescent="0.35">
      <c r="A823" s="2" t="s">
        <v>1579</v>
      </c>
      <c r="B823" s="2" t="s">
        <v>6707</v>
      </c>
      <c r="C823" s="2" t="s">
        <v>223</v>
      </c>
      <c r="D823" s="2"/>
      <c r="E823" s="2" t="s">
        <v>253</v>
      </c>
      <c r="F823" s="2" t="s">
        <v>608</v>
      </c>
      <c r="G823" s="2" t="s">
        <v>740</v>
      </c>
      <c r="H823" s="2" t="str">
        <f t="shared" si="13"/>
        <v>Sac, pochette et housse (sac à magnésie, sac à pof, pochette radio, sac à corde, housse de corde, sac à dos d'escalade…) dont le poids est : 5 g ≤ X &lt; 10 g</v>
      </c>
      <c r="I823" s="2" t="s">
        <v>745</v>
      </c>
    </row>
    <row r="824" spans="1:9" x14ac:dyDescent="0.35">
      <c r="A824" s="2" t="s">
        <v>1580</v>
      </c>
      <c r="B824" s="2" t="s">
        <v>6708</v>
      </c>
      <c r="C824" s="2" t="s">
        <v>223</v>
      </c>
      <c r="D824" s="2"/>
      <c r="E824" s="2" t="s">
        <v>254</v>
      </c>
      <c r="F824" s="2" t="s">
        <v>608</v>
      </c>
      <c r="G824" s="2" t="s">
        <v>740</v>
      </c>
      <c r="H824" s="2" t="str">
        <f t="shared" si="13"/>
        <v>Sac, pochette et housse (sac à magnésie, sac à pof, pochette radio, sac à corde, housse de corde, sac à dos d'escalade…) dont le poids est : 10 g ≤ X &lt; 20 g</v>
      </c>
      <c r="I824" s="2" t="s">
        <v>745</v>
      </c>
    </row>
    <row r="825" spans="1:9" x14ac:dyDescent="0.35">
      <c r="A825" s="2" t="s">
        <v>1581</v>
      </c>
      <c r="B825" s="2" t="s">
        <v>6709</v>
      </c>
      <c r="C825" s="2" t="s">
        <v>223</v>
      </c>
      <c r="D825" s="2"/>
      <c r="E825" s="2" t="s">
        <v>255</v>
      </c>
      <c r="F825" s="2" t="s">
        <v>608</v>
      </c>
      <c r="G825" s="2" t="s">
        <v>740</v>
      </c>
      <c r="H825" s="2" t="str">
        <f t="shared" si="13"/>
        <v>Sac, pochette et housse (sac à magnésie, sac à pof, pochette radio, sac à corde, housse de corde, sac à dos d'escalade…) dont le poids est : 20 g ≤ X &lt; 50 g</v>
      </c>
      <c r="I825" s="2" t="s">
        <v>745</v>
      </c>
    </row>
    <row r="826" spans="1:9" x14ac:dyDescent="0.35">
      <c r="A826" s="2" t="s">
        <v>1582</v>
      </c>
      <c r="B826" s="2" t="s">
        <v>6710</v>
      </c>
      <c r="C826" s="2" t="s">
        <v>223</v>
      </c>
      <c r="D826" s="2"/>
      <c r="E826" s="2" t="s">
        <v>241</v>
      </c>
      <c r="F826" s="2" t="s">
        <v>608</v>
      </c>
      <c r="G826" s="2" t="s">
        <v>740</v>
      </c>
      <c r="H826" s="2" t="str">
        <f t="shared" si="13"/>
        <v>Sac, pochette et housse (sac à magnésie, sac à pof, pochette radio, sac à corde, housse de corde, sac à dos d'escalade…) dont le poids est : 50 g ≤ X &lt; 100 g</v>
      </c>
      <c r="I826" s="2" t="s">
        <v>745</v>
      </c>
    </row>
    <row r="827" spans="1:9" x14ac:dyDescent="0.35">
      <c r="A827" s="2" t="s">
        <v>1583</v>
      </c>
      <c r="B827" s="2" t="s">
        <v>6711</v>
      </c>
      <c r="C827" s="2" t="s">
        <v>223</v>
      </c>
      <c r="D827" s="2"/>
      <c r="E827" s="2" t="s">
        <v>103</v>
      </c>
      <c r="F827" s="2" t="s">
        <v>608</v>
      </c>
      <c r="G827" s="2" t="s">
        <v>740</v>
      </c>
      <c r="H827" s="2" t="str">
        <f t="shared" si="13"/>
        <v>Sac, pochette et housse (sac à magnésie, sac à pof, pochette radio, sac à corde, housse de corde, sac à dos d'escalade…) dont le poids est : 0,1 kg ≤ X &lt; 0,2 kg</v>
      </c>
      <c r="I827" s="2" t="s">
        <v>745</v>
      </c>
    </row>
    <row r="828" spans="1:9" x14ac:dyDescent="0.35">
      <c r="A828" s="2" t="s">
        <v>1584</v>
      </c>
      <c r="B828" s="2" t="s">
        <v>6712</v>
      </c>
      <c r="C828" s="2" t="s">
        <v>223</v>
      </c>
      <c r="D828" s="2"/>
      <c r="E828" s="2" t="s">
        <v>98</v>
      </c>
      <c r="F828" s="2" t="s">
        <v>608</v>
      </c>
      <c r="G828" s="2" t="s">
        <v>740</v>
      </c>
      <c r="H828" s="2" t="str">
        <f t="shared" si="13"/>
        <v>Sac, pochette et housse (sac à magnésie, sac à pof, pochette radio, sac à corde, housse de corde, sac à dos d'escalade…) dont le poids est : 0,2 kg ≤ X &lt; 0,5 kg</v>
      </c>
      <c r="I828" s="2" t="s">
        <v>745</v>
      </c>
    </row>
    <row r="829" spans="1:9" x14ac:dyDescent="0.35">
      <c r="A829" s="2" t="s">
        <v>1585</v>
      </c>
      <c r="B829" s="2" t="s">
        <v>6713</v>
      </c>
      <c r="C829" s="2" t="s">
        <v>223</v>
      </c>
      <c r="D829" s="2"/>
      <c r="E829" s="2" t="s">
        <v>104</v>
      </c>
      <c r="F829" s="2" t="s">
        <v>608</v>
      </c>
      <c r="G829" s="2" t="s">
        <v>740</v>
      </c>
      <c r="H829" s="2" t="str">
        <f t="shared" si="13"/>
        <v>Sac, pochette et housse (sac à magnésie, sac à pof, pochette radio, sac à corde, housse de corde, sac à dos d'escalade…) dont le poids est : 0,5 kg ≤ X &lt; 1 kg</v>
      </c>
      <c r="I829" s="2" t="s">
        <v>745</v>
      </c>
    </row>
    <row r="830" spans="1:9" x14ac:dyDescent="0.35">
      <c r="A830" s="2" t="s">
        <v>1586</v>
      </c>
      <c r="B830" s="2" t="s">
        <v>6714</v>
      </c>
      <c r="C830" s="2" t="s">
        <v>223</v>
      </c>
      <c r="D830" s="2"/>
      <c r="E830" s="2" t="s">
        <v>105</v>
      </c>
      <c r="F830" s="2" t="s">
        <v>608</v>
      </c>
      <c r="G830" s="2" t="s">
        <v>740</v>
      </c>
      <c r="H830" s="2" t="str">
        <f t="shared" si="13"/>
        <v>Sac, pochette et housse (sac à magnésie, sac à pof, pochette radio, sac à corde, housse de corde, sac à dos d'escalade…) dont le poids est : 1 kg ≤ X &lt; 2 kg</v>
      </c>
      <c r="I830" s="2" t="s">
        <v>745</v>
      </c>
    </row>
    <row r="831" spans="1:9" x14ac:dyDescent="0.35">
      <c r="A831" s="2" t="s">
        <v>1587</v>
      </c>
      <c r="B831" s="2" t="s">
        <v>6715</v>
      </c>
      <c r="C831" s="2" t="s">
        <v>223</v>
      </c>
      <c r="D831" s="2"/>
      <c r="E831" s="2" t="s">
        <v>107</v>
      </c>
      <c r="F831" s="2" t="s">
        <v>608</v>
      </c>
      <c r="G831" s="2" t="s">
        <v>740</v>
      </c>
      <c r="H831" s="2" t="str">
        <f t="shared" si="13"/>
        <v>Sac, pochette et housse (sac à magnésie, sac à pof, pochette radio, sac à corde, housse de corde, sac à dos d'escalade…) dont le poids est : 2 kg ≤ X &lt; 3 kg</v>
      </c>
      <c r="I831" s="2" t="s">
        <v>745</v>
      </c>
    </row>
    <row r="832" spans="1:9" x14ac:dyDescent="0.35">
      <c r="A832" s="2" t="s">
        <v>1588</v>
      </c>
      <c r="B832" s="2" t="s">
        <v>6716</v>
      </c>
      <c r="C832" s="2" t="s">
        <v>223</v>
      </c>
      <c r="D832" s="2"/>
      <c r="E832" s="2" t="s">
        <v>109</v>
      </c>
      <c r="F832" s="2" t="s">
        <v>608</v>
      </c>
      <c r="G832" s="2" t="s">
        <v>740</v>
      </c>
      <c r="H832" s="2" t="str">
        <f t="shared" si="13"/>
        <v>Sac, pochette et housse (sac à magnésie, sac à pof, pochette radio, sac à corde, housse de corde, sac à dos d'escalade…) dont le poids est : 3 kg ≤ X &lt; 5 kg</v>
      </c>
      <c r="I832" s="2" t="s">
        <v>745</v>
      </c>
    </row>
    <row r="833" spans="1:9" x14ac:dyDescent="0.35">
      <c r="A833" s="2" t="s">
        <v>1589</v>
      </c>
      <c r="B833" s="2" t="s">
        <v>6717</v>
      </c>
      <c r="C833" s="2" t="s">
        <v>223</v>
      </c>
      <c r="D833" s="2"/>
      <c r="E833" s="2" t="s">
        <v>110</v>
      </c>
      <c r="F833" s="2" t="s">
        <v>608</v>
      </c>
      <c r="G833" s="2" t="s">
        <v>740</v>
      </c>
      <c r="H833" s="2" t="str">
        <f t="shared" si="13"/>
        <v>Sac, pochette et housse (sac à magnésie, sac à pof, pochette radio, sac à corde, housse de corde, sac à dos d'escalade…) dont le poids est : 5 kg ≤ X &lt; 7 kg</v>
      </c>
      <c r="I833" s="2" t="s">
        <v>745</v>
      </c>
    </row>
    <row r="834" spans="1:9" x14ac:dyDescent="0.35">
      <c r="A834" s="2" t="s">
        <v>1590</v>
      </c>
      <c r="B834" s="2" t="s">
        <v>6718</v>
      </c>
      <c r="C834" s="2" t="s">
        <v>223</v>
      </c>
      <c r="D834" s="2"/>
      <c r="E834" s="2" t="s">
        <v>111</v>
      </c>
      <c r="F834" s="2" t="s">
        <v>608</v>
      </c>
      <c r="G834" s="2" t="s">
        <v>740</v>
      </c>
      <c r="H834" s="2" t="str">
        <f t="shared" si="13"/>
        <v>Sac, pochette et housse (sac à magnésie, sac à pof, pochette radio, sac à corde, housse de corde, sac à dos d'escalade…) dont le poids est : 7 kg ≤ X &lt; 9 kg</v>
      </c>
      <c r="I834" s="2" t="s">
        <v>745</v>
      </c>
    </row>
    <row r="835" spans="1:9" x14ac:dyDescent="0.35">
      <c r="A835" s="2" t="s">
        <v>1591</v>
      </c>
      <c r="B835" s="2" t="s">
        <v>6719</v>
      </c>
      <c r="C835" s="2" t="s">
        <v>223</v>
      </c>
      <c r="D835" s="2"/>
      <c r="E835" s="2" t="s">
        <v>112</v>
      </c>
      <c r="F835" s="2" t="s">
        <v>608</v>
      </c>
      <c r="G835" s="2" t="s">
        <v>740</v>
      </c>
      <c r="H835" s="2" t="str">
        <f t="shared" si="13"/>
        <v>Sac, pochette et housse (sac à magnésie, sac à pof, pochette radio, sac à corde, housse de corde, sac à dos d'escalade…) dont le poids est : 9 kg ≤ X &lt; 11 kg</v>
      </c>
      <c r="I835" s="2" t="s">
        <v>745</v>
      </c>
    </row>
    <row r="836" spans="1:9" x14ac:dyDescent="0.35">
      <c r="A836" s="2" t="s">
        <v>1592</v>
      </c>
      <c r="B836" s="2" t="s">
        <v>6720</v>
      </c>
      <c r="C836" s="2" t="s">
        <v>223</v>
      </c>
      <c r="D836" s="2"/>
      <c r="E836" s="2" t="s">
        <v>113</v>
      </c>
      <c r="F836" s="2" t="s">
        <v>608</v>
      </c>
      <c r="G836" s="2" t="s">
        <v>740</v>
      </c>
      <c r="H836" s="2" t="str">
        <f t="shared" si="13"/>
        <v>Sac, pochette et housse (sac à magnésie, sac à pof, pochette radio, sac à corde, housse de corde, sac à dos d'escalade…) dont le poids est : 11 kg ≤ X &lt; 13 kg</v>
      </c>
      <c r="I836" s="2" t="s">
        <v>745</v>
      </c>
    </row>
    <row r="837" spans="1:9" x14ac:dyDescent="0.35">
      <c r="A837" s="2" t="s">
        <v>1593</v>
      </c>
      <c r="B837" s="2" t="s">
        <v>6721</v>
      </c>
      <c r="C837" s="2" t="s">
        <v>223</v>
      </c>
      <c r="D837" s="2"/>
      <c r="E837" s="2" t="s">
        <v>114</v>
      </c>
      <c r="F837" s="2" t="s">
        <v>608</v>
      </c>
      <c r="G837" s="2" t="s">
        <v>740</v>
      </c>
      <c r="H837" s="2" t="str">
        <f t="shared" si="13"/>
        <v>Sac, pochette et housse (sac à magnésie, sac à pof, pochette radio, sac à corde, housse de corde, sac à dos d'escalade…) dont le poids est : 13 kg ≤ X &lt; 15 kg</v>
      </c>
      <c r="I837" s="2" t="s">
        <v>745</v>
      </c>
    </row>
    <row r="838" spans="1:9" x14ac:dyDescent="0.35">
      <c r="A838" s="2" t="s">
        <v>1594</v>
      </c>
      <c r="B838" s="2" t="s">
        <v>6722</v>
      </c>
      <c r="C838" s="2" t="s">
        <v>223</v>
      </c>
      <c r="D838" s="2"/>
      <c r="E838" s="2" t="s">
        <v>102</v>
      </c>
      <c r="F838" s="2" t="s">
        <v>608</v>
      </c>
      <c r="G838" s="2" t="s">
        <v>740</v>
      </c>
      <c r="H838" s="2" t="str">
        <f t="shared" ref="H838:H879" si="14">C838&amp;IF(E838&lt;&gt;"-"," dont le "&amp;G838&amp;" est : "&amp;E838,"")&amp;IF(F838&lt;&gt;"-"," et dont le matériau est : "&amp;F838,"")</f>
        <v>Sac, pochette et housse (sac à magnésie, sac à pof, pochette radio, sac à corde, housse de corde, sac à dos d'escalade…) dont le poids est : X ≥ 15 kg</v>
      </c>
      <c r="I838" s="2" t="s">
        <v>747</v>
      </c>
    </row>
    <row r="839" spans="1:9" x14ac:dyDescent="0.35">
      <c r="A839" s="2" t="s">
        <v>1595</v>
      </c>
      <c r="B839" s="2" t="s">
        <v>6723</v>
      </c>
      <c r="C839" s="2" t="s">
        <v>17</v>
      </c>
      <c r="D839" s="2"/>
      <c r="E839" s="2" t="s">
        <v>608</v>
      </c>
      <c r="F839" s="2" t="s">
        <v>608</v>
      </c>
      <c r="G839" s="2"/>
      <c r="H839" s="2" t="str">
        <f t="shared" si="14"/>
        <v>Casque</v>
      </c>
      <c r="I839" s="2"/>
    </row>
    <row r="840" spans="1:9" x14ac:dyDescent="0.35">
      <c r="A840" s="2" t="s">
        <v>1596</v>
      </c>
      <c r="B840" s="2" t="s">
        <v>6724</v>
      </c>
      <c r="C840" s="2" t="s">
        <v>224</v>
      </c>
      <c r="D840" s="2"/>
      <c r="E840" s="2" t="s">
        <v>608</v>
      </c>
      <c r="F840" s="2" t="s">
        <v>99</v>
      </c>
      <c r="G840" s="2"/>
      <c r="H840" s="2" t="str">
        <f t="shared" si="14"/>
        <v>Paire de crampons d'alpinisme et dont le matériau est : Métal &gt; 80%</v>
      </c>
      <c r="I840" s="2"/>
    </row>
    <row r="841" spans="1:9" x14ac:dyDescent="0.35">
      <c r="A841" s="2" t="s">
        <v>1597</v>
      </c>
      <c r="B841" s="2" t="s">
        <v>6725</v>
      </c>
      <c r="C841" s="2" t="s">
        <v>224</v>
      </c>
      <c r="D841" s="2"/>
      <c r="E841" s="2" t="s">
        <v>608</v>
      </c>
      <c r="F841" s="2" t="s">
        <v>659</v>
      </c>
      <c r="G841" s="2"/>
      <c r="H841" s="2" t="str">
        <f t="shared" si="14"/>
        <v>Paire de crampons d'alpinisme et dont le matériau est : Autre</v>
      </c>
      <c r="I841" s="2"/>
    </row>
    <row r="842" spans="1:9" x14ac:dyDescent="0.35">
      <c r="A842" s="2" t="s">
        <v>1598</v>
      </c>
      <c r="B842" s="2" t="s">
        <v>6726</v>
      </c>
      <c r="C842" s="2" t="s">
        <v>225</v>
      </c>
      <c r="D842" s="2"/>
      <c r="E842" s="2" t="s">
        <v>608</v>
      </c>
      <c r="F842" s="2" t="s">
        <v>608</v>
      </c>
      <c r="G842" s="2"/>
      <c r="H842" s="2" t="str">
        <f t="shared" si="14"/>
        <v>Harnais, baudrier</v>
      </c>
      <c r="I842" s="2"/>
    </row>
    <row r="843" spans="1:9" x14ac:dyDescent="0.35">
      <c r="A843" s="2" t="s">
        <v>1599</v>
      </c>
      <c r="B843" s="2" t="s">
        <v>6727</v>
      </c>
      <c r="C843" s="2" t="s">
        <v>226</v>
      </c>
      <c r="D843" s="2" t="s">
        <v>97</v>
      </c>
      <c r="E843" s="2" t="s">
        <v>106</v>
      </c>
      <c r="F843" s="2" t="s">
        <v>608</v>
      </c>
      <c r="G843" s="2" t="s">
        <v>740</v>
      </c>
      <c r="H843" s="2" t="str">
        <f t="shared" si="14"/>
        <v>Corde sans pièces métalliques (corde d'escalade dynamique, statique,  …) dont le poids est : X &lt; 0,2 kg</v>
      </c>
      <c r="I843" s="2" t="s">
        <v>744</v>
      </c>
    </row>
    <row r="844" spans="1:9" x14ac:dyDescent="0.35">
      <c r="A844" s="2" t="s">
        <v>1600</v>
      </c>
      <c r="B844" s="2" t="s">
        <v>6728</v>
      </c>
      <c r="C844" s="2" t="s">
        <v>226</v>
      </c>
      <c r="D844" s="2" t="s">
        <v>97</v>
      </c>
      <c r="E844" s="2" t="s">
        <v>98</v>
      </c>
      <c r="F844" s="2" t="s">
        <v>608</v>
      </c>
      <c r="G844" s="2" t="s">
        <v>740</v>
      </c>
      <c r="H844" s="2" t="str">
        <f t="shared" si="14"/>
        <v>Corde sans pièces métalliques (corde d'escalade dynamique, statique,  …) dont le poids est : 0,2 kg ≤ X &lt; 0,5 kg</v>
      </c>
      <c r="I844" s="2" t="s">
        <v>745</v>
      </c>
    </row>
    <row r="845" spans="1:9" x14ac:dyDescent="0.35">
      <c r="A845" s="2" t="s">
        <v>1601</v>
      </c>
      <c r="B845" s="2" t="s">
        <v>6729</v>
      </c>
      <c r="C845" s="2" t="s">
        <v>226</v>
      </c>
      <c r="D845" s="2" t="s">
        <v>97</v>
      </c>
      <c r="E845" s="2" t="s">
        <v>104</v>
      </c>
      <c r="F845" s="2" t="s">
        <v>608</v>
      </c>
      <c r="G845" s="2" t="s">
        <v>740</v>
      </c>
      <c r="H845" s="2" t="str">
        <f t="shared" si="14"/>
        <v>Corde sans pièces métalliques (corde d'escalade dynamique, statique,  …) dont le poids est : 0,5 kg ≤ X &lt; 1 kg</v>
      </c>
      <c r="I845" s="2" t="s">
        <v>745</v>
      </c>
    </row>
    <row r="846" spans="1:9" x14ac:dyDescent="0.35">
      <c r="A846" s="2" t="s">
        <v>1602</v>
      </c>
      <c r="B846" s="2" t="s">
        <v>6730</v>
      </c>
      <c r="C846" s="2" t="s">
        <v>226</v>
      </c>
      <c r="D846" s="2" t="s">
        <v>97</v>
      </c>
      <c r="E846" s="2" t="s">
        <v>105</v>
      </c>
      <c r="F846" s="2" t="s">
        <v>608</v>
      </c>
      <c r="G846" s="2" t="s">
        <v>740</v>
      </c>
      <c r="H846" s="2" t="str">
        <f t="shared" si="14"/>
        <v>Corde sans pièces métalliques (corde d'escalade dynamique, statique,  …) dont le poids est : 1 kg ≤ X &lt; 2 kg</v>
      </c>
      <c r="I846" s="2" t="s">
        <v>745</v>
      </c>
    </row>
    <row r="847" spans="1:9" x14ac:dyDescent="0.35">
      <c r="A847" s="2" t="s">
        <v>1603</v>
      </c>
      <c r="B847" s="2" t="s">
        <v>6731</v>
      </c>
      <c r="C847" s="2" t="s">
        <v>226</v>
      </c>
      <c r="D847" s="2" t="s">
        <v>97</v>
      </c>
      <c r="E847" s="2" t="s">
        <v>107</v>
      </c>
      <c r="F847" s="2" t="s">
        <v>608</v>
      </c>
      <c r="G847" s="2" t="s">
        <v>740</v>
      </c>
      <c r="H847" s="2" t="str">
        <f t="shared" si="14"/>
        <v>Corde sans pièces métalliques (corde d'escalade dynamique, statique,  …) dont le poids est : 2 kg ≤ X &lt; 3 kg</v>
      </c>
      <c r="I847" s="2" t="s">
        <v>745</v>
      </c>
    </row>
    <row r="848" spans="1:9" x14ac:dyDescent="0.35">
      <c r="A848" s="2" t="s">
        <v>1604</v>
      </c>
      <c r="B848" s="2" t="s">
        <v>6732</v>
      </c>
      <c r="C848" s="2" t="s">
        <v>226</v>
      </c>
      <c r="D848" s="2" t="s">
        <v>97</v>
      </c>
      <c r="E848" s="2" t="s">
        <v>109</v>
      </c>
      <c r="F848" s="2" t="s">
        <v>608</v>
      </c>
      <c r="G848" s="2" t="s">
        <v>740</v>
      </c>
      <c r="H848" s="2" t="str">
        <f t="shared" si="14"/>
        <v>Corde sans pièces métalliques (corde d'escalade dynamique, statique,  …) dont le poids est : 3 kg ≤ X &lt; 5 kg</v>
      </c>
      <c r="I848" s="2" t="s">
        <v>745</v>
      </c>
    </row>
    <row r="849" spans="1:9" x14ac:dyDescent="0.35">
      <c r="A849" s="2" t="s">
        <v>1605</v>
      </c>
      <c r="B849" s="2" t="s">
        <v>6733</v>
      </c>
      <c r="C849" s="2" t="s">
        <v>226</v>
      </c>
      <c r="D849" s="2" t="s">
        <v>97</v>
      </c>
      <c r="E849" s="2" t="s">
        <v>110</v>
      </c>
      <c r="F849" s="2" t="s">
        <v>608</v>
      </c>
      <c r="G849" s="2" t="s">
        <v>740</v>
      </c>
      <c r="H849" s="2" t="str">
        <f t="shared" si="14"/>
        <v>Corde sans pièces métalliques (corde d'escalade dynamique, statique,  …) dont le poids est : 5 kg ≤ X &lt; 7 kg</v>
      </c>
      <c r="I849" s="2" t="s">
        <v>745</v>
      </c>
    </row>
    <row r="850" spans="1:9" x14ac:dyDescent="0.35">
      <c r="A850" s="2" t="s">
        <v>1606</v>
      </c>
      <c r="B850" s="2" t="s">
        <v>6734</v>
      </c>
      <c r="C850" s="2" t="s">
        <v>226</v>
      </c>
      <c r="D850" s="2" t="s">
        <v>97</v>
      </c>
      <c r="E850" s="2" t="s">
        <v>111</v>
      </c>
      <c r="F850" s="2" t="s">
        <v>608</v>
      </c>
      <c r="G850" s="2" t="s">
        <v>740</v>
      </c>
      <c r="H850" s="2" t="str">
        <f t="shared" si="14"/>
        <v>Corde sans pièces métalliques (corde d'escalade dynamique, statique,  …) dont le poids est : 7 kg ≤ X &lt; 9 kg</v>
      </c>
      <c r="I850" s="2" t="s">
        <v>745</v>
      </c>
    </row>
    <row r="851" spans="1:9" x14ac:dyDescent="0.35">
      <c r="A851" s="2" t="s">
        <v>1607</v>
      </c>
      <c r="B851" s="2" t="s">
        <v>6735</v>
      </c>
      <c r="C851" s="2" t="s">
        <v>226</v>
      </c>
      <c r="D851" s="2" t="s">
        <v>97</v>
      </c>
      <c r="E851" s="2" t="s">
        <v>112</v>
      </c>
      <c r="F851" s="2" t="s">
        <v>608</v>
      </c>
      <c r="G851" s="2" t="s">
        <v>740</v>
      </c>
      <c r="H851" s="2" t="str">
        <f t="shared" si="14"/>
        <v>Corde sans pièces métalliques (corde d'escalade dynamique, statique,  …) dont le poids est : 9 kg ≤ X &lt; 11 kg</v>
      </c>
      <c r="I851" s="2" t="s">
        <v>745</v>
      </c>
    </row>
    <row r="852" spans="1:9" x14ac:dyDescent="0.35">
      <c r="A852" s="2" t="s">
        <v>1608</v>
      </c>
      <c r="B852" s="2" t="s">
        <v>6736</v>
      </c>
      <c r="C852" s="2" t="s">
        <v>226</v>
      </c>
      <c r="D852" s="2" t="s">
        <v>97</v>
      </c>
      <c r="E852" s="2" t="s">
        <v>113</v>
      </c>
      <c r="F852" s="2" t="s">
        <v>608</v>
      </c>
      <c r="G852" s="2" t="s">
        <v>740</v>
      </c>
      <c r="H852" s="2" t="str">
        <f t="shared" si="14"/>
        <v>Corde sans pièces métalliques (corde d'escalade dynamique, statique,  …) dont le poids est : 11 kg ≤ X &lt; 13 kg</v>
      </c>
      <c r="I852" s="2" t="s">
        <v>745</v>
      </c>
    </row>
    <row r="853" spans="1:9" x14ac:dyDescent="0.35">
      <c r="A853" s="2" t="s">
        <v>1609</v>
      </c>
      <c r="B853" s="2" t="s">
        <v>6737</v>
      </c>
      <c r="C853" s="2" t="s">
        <v>226</v>
      </c>
      <c r="D853" s="2" t="s">
        <v>97</v>
      </c>
      <c r="E853" s="2" t="s">
        <v>114</v>
      </c>
      <c r="F853" s="2" t="s">
        <v>608</v>
      </c>
      <c r="G853" s="2" t="s">
        <v>740</v>
      </c>
      <c r="H853" s="2" t="str">
        <f t="shared" si="14"/>
        <v>Corde sans pièces métalliques (corde d'escalade dynamique, statique,  …) dont le poids est : 13 kg ≤ X &lt; 15 kg</v>
      </c>
      <c r="I853" s="2" t="s">
        <v>745</v>
      </c>
    </row>
    <row r="854" spans="1:9" x14ac:dyDescent="0.35">
      <c r="A854" s="2" t="s">
        <v>1610</v>
      </c>
      <c r="B854" s="2" t="s">
        <v>6738</v>
      </c>
      <c r="C854" s="2" t="s">
        <v>226</v>
      </c>
      <c r="D854" s="2" t="s">
        <v>97</v>
      </c>
      <c r="E854" s="2" t="s">
        <v>102</v>
      </c>
      <c r="F854" s="2" t="s">
        <v>608</v>
      </c>
      <c r="G854" s="2" t="s">
        <v>740</v>
      </c>
      <c r="H854" s="2" t="str">
        <f t="shared" si="14"/>
        <v>Corde sans pièces métalliques (corde d'escalade dynamique, statique,  …) dont le poids est : X ≥ 15 kg</v>
      </c>
      <c r="I854" s="2" t="s">
        <v>747</v>
      </c>
    </row>
    <row r="855" spans="1:9" x14ac:dyDescent="0.35">
      <c r="A855" s="2" t="s">
        <v>1611</v>
      </c>
      <c r="B855" s="2" t="s">
        <v>6739</v>
      </c>
      <c r="C855" s="2" t="s">
        <v>321</v>
      </c>
      <c r="D855" s="2"/>
      <c r="E855" s="2" t="s">
        <v>252</v>
      </c>
      <c r="F855" s="2" t="s">
        <v>608</v>
      </c>
      <c r="G855" s="2" t="s">
        <v>740</v>
      </c>
      <c r="H855" s="2" t="str">
        <f t="shared" si="14"/>
        <v>Autre protection / EPI : mousqueton, appareil métallique (descendeur, assureur, bloqueur, broche, poulie, amarrage, …), sangle ... dont le poids est : X &lt; 5 g</v>
      </c>
      <c r="I855" s="2" t="s">
        <v>744</v>
      </c>
    </row>
    <row r="856" spans="1:9" x14ac:dyDescent="0.35">
      <c r="A856" s="2" t="s">
        <v>1612</v>
      </c>
      <c r="B856" s="2" t="s">
        <v>6740</v>
      </c>
      <c r="C856" s="2" t="s">
        <v>321</v>
      </c>
      <c r="D856" s="2"/>
      <c r="E856" s="2" t="s">
        <v>253</v>
      </c>
      <c r="F856" s="2" t="s">
        <v>608</v>
      </c>
      <c r="G856" s="2" t="s">
        <v>740</v>
      </c>
      <c r="H856" s="2" t="str">
        <f t="shared" si="14"/>
        <v>Autre protection / EPI : mousqueton, appareil métallique (descendeur, assureur, bloqueur, broche, poulie, amarrage, …), sangle ... dont le poids est : 5 g ≤ X &lt; 10 g</v>
      </c>
      <c r="I856" s="2" t="s">
        <v>745</v>
      </c>
    </row>
    <row r="857" spans="1:9" x14ac:dyDescent="0.35">
      <c r="A857" s="2" t="s">
        <v>1613</v>
      </c>
      <c r="B857" s="2" t="s">
        <v>6741</v>
      </c>
      <c r="C857" s="2" t="s">
        <v>321</v>
      </c>
      <c r="D857" s="2"/>
      <c r="E857" s="2" t="s">
        <v>254</v>
      </c>
      <c r="F857" s="2" t="s">
        <v>608</v>
      </c>
      <c r="G857" s="2" t="s">
        <v>740</v>
      </c>
      <c r="H857" s="2" t="str">
        <f t="shared" si="14"/>
        <v>Autre protection / EPI : mousqueton, appareil métallique (descendeur, assureur, bloqueur, broche, poulie, amarrage, …), sangle ... dont le poids est : 10 g ≤ X &lt; 20 g</v>
      </c>
      <c r="I857" s="2" t="s">
        <v>745</v>
      </c>
    </row>
    <row r="858" spans="1:9" x14ac:dyDescent="0.35">
      <c r="A858" s="2" t="s">
        <v>1614</v>
      </c>
      <c r="B858" s="2" t="s">
        <v>6742</v>
      </c>
      <c r="C858" s="2" t="s">
        <v>321</v>
      </c>
      <c r="D858" s="2"/>
      <c r="E858" s="2" t="s">
        <v>255</v>
      </c>
      <c r="F858" s="2" t="s">
        <v>608</v>
      </c>
      <c r="G858" s="2" t="s">
        <v>740</v>
      </c>
      <c r="H858" s="2" t="str">
        <f t="shared" si="14"/>
        <v>Autre protection / EPI : mousqueton, appareil métallique (descendeur, assureur, bloqueur, broche, poulie, amarrage, …), sangle ... dont le poids est : 20 g ≤ X &lt; 50 g</v>
      </c>
      <c r="I858" s="2" t="s">
        <v>745</v>
      </c>
    </row>
    <row r="859" spans="1:9" x14ac:dyDescent="0.35">
      <c r="A859" s="2" t="s">
        <v>1615</v>
      </c>
      <c r="B859" s="2" t="s">
        <v>6743</v>
      </c>
      <c r="C859" s="2" t="s">
        <v>321</v>
      </c>
      <c r="D859" s="2"/>
      <c r="E859" s="2" t="s">
        <v>241</v>
      </c>
      <c r="F859" s="2" t="s">
        <v>608</v>
      </c>
      <c r="G859" s="2" t="s">
        <v>740</v>
      </c>
      <c r="H859" s="2" t="str">
        <f t="shared" si="14"/>
        <v>Autre protection / EPI : mousqueton, appareil métallique (descendeur, assureur, bloqueur, broche, poulie, amarrage, …), sangle ... dont le poids est : 50 g ≤ X &lt; 100 g</v>
      </c>
      <c r="I859" s="2" t="s">
        <v>745</v>
      </c>
    </row>
    <row r="860" spans="1:9" x14ac:dyDescent="0.35">
      <c r="A860" s="2" t="s">
        <v>1616</v>
      </c>
      <c r="B860" s="2" t="s">
        <v>6744</v>
      </c>
      <c r="C860" s="2" t="s">
        <v>321</v>
      </c>
      <c r="D860" s="2"/>
      <c r="E860" s="2" t="s">
        <v>103</v>
      </c>
      <c r="F860" s="2" t="s">
        <v>608</v>
      </c>
      <c r="G860" s="2" t="s">
        <v>740</v>
      </c>
      <c r="H860" s="2" t="str">
        <f t="shared" si="14"/>
        <v>Autre protection / EPI : mousqueton, appareil métallique (descendeur, assureur, bloqueur, broche, poulie, amarrage, …), sangle ... dont le poids est : 0,1 kg ≤ X &lt; 0,2 kg</v>
      </c>
      <c r="I860" s="2" t="s">
        <v>745</v>
      </c>
    </row>
    <row r="861" spans="1:9" x14ac:dyDescent="0.35">
      <c r="A861" s="2" t="s">
        <v>1617</v>
      </c>
      <c r="B861" s="2" t="s">
        <v>6745</v>
      </c>
      <c r="C861" s="2" t="s">
        <v>321</v>
      </c>
      <c r="D861" s="2"/>
      <c r="E861" s="2" t="s">
        <v>98</v>
      </c>
      <c r="F861" s="2" t="s">
        <v>608</v>
      </c>
      <c r="G861" s="2" t="s">
        <v>740</v>
      </c>
      <c r="H861" s="2" t="str">
        <f t="shared" si="14"/>
        <v>Autre protection / EPI : mousqueton, appareil métallique (descendeur, assureur, bloqueur, broche, poulie, amarrage, …), sangle ... dont le poids est : 0,2 kg ≤ X &lt; 0,5 kg</v>
      </c>
      <c r="I861" s="2" t="s">
        <v>745</v>
      </c>
    </row>
    <row r="862" spans="1:9" x14ac:dyDescent="0.35">
      <c r="A862" s="2" t="s">
        <v>1618</v>
      </c>
      <c r="B862" s="2" t="s">
        <v>6746</v>
      </c>
      <c r="C862" s="2" t="s">
        <v>321</v>
      </c>
      <c r="D862" s="2"/>
      <c r="E862" s="2" t="s">
        <v>104</v>
      </c>
      <c r="F862" s="2" t="s">
        <v>608</v>
      </c>
      <c r="G862" s="2" t="s">
        <v>740</v>
      </c>
      <c r="H862" s="2" t="str">
        <f t="shared" si="14"/>
        <v>Autre protection / EPI : mousqueton, appareil métallique (descendeur, assureur, bloqueur, broche, poulie, amarrage, …), sangle ... dont le poids est : 0,5 kg ≤ X &lt; 1 kg</v>
      </c>
      <c r="I862" s="2" t="s">
        <v>745</v>
      </c>
    </row>
    <row r="863" spans="1:9" x14ac:dyDescent="0.35">
      <c r="A863" s="2" t="s">
        <v>1619</v>
      </c>
      <c r="B863" s="2" t="s">
        <v>6747</v>
      </c>
      <c r="C863" s="2" t="s">
        <v>321</v>
      </c>
      <c r="D863" s="2"/>
      <c r="E863" s="2" t="s">
        <v>105</v>
      </c>
      <c r="F863" s="2" t="s">
        <v>608</v>
      </c>
      <c r="G863" s="2" t="s">
        <v>740</v>
      </c>
      <c r="H863" s="2" t="str">
        <f t="shared" si="14"/>
        <v>Autre protection / EPI : mousqueton, appareil métallique (descendeur, assureur, bloqueur, broche, poulie, amarrage, …), sangle ... dont le poids est : 1 kg ≤ X &lt; 2 kg</v>
      </c>
      <c r="I863" s="2" t="s">
        <v>745</v>
      </c>
    </row>
    <row r="864" spans="1:9" x14ac:dyDescent="0.35">
      <c r="A864" s="2" t="s">
        <v>1620</v>
      </c>
      <c r="B864" s="2" t="s">
        <v>6748</v>
      </c>
      <c r="C864" s="2" t="s">
        <v>321</v>
      </c>
      <c r="D864" s="2"/>
      <c r="E864" s="2" t="s">
        <v>107</v>
      </c>
      <c r="F864" s="2" t="s">
        <v>608</v>
      </c>
      <c r="G864" s="2" t="s">
        <v>740</v>
      </c>
      <c r="H864" s="2" t="str">
        <f t="shared" si="14"/>
        <v>Autre protection / EPI : mousqueton, appareil métallique (descendeur, assureur, bloqueur, broche, poulie, amarrage, …), sangle ... dont le poids est : 2 kg ≤ X &lt; 3 kg</v>
      </c>
      <c r="I864" s="2" t="s">
        <v>745</v>
      </c>
    </row>
    <row r="865" spans="1:9" x14ac:dyDescent="0.35">
      <c r="A865" s="2" t="s">
        <v>1621</v>
      </c>
      <c r="B865" s="2" t="s">
        <v>6749</v>
      </c>
      <c r="C865" s="2" t="s">
        <v>321</v>
      </c>
      <c r="D865" s="2"/>
      <c r="E865" s="2" t="s">
        <v>109</v>
      </c>
      <c r="F865" s="2" t="s">
        <v>608</v>
      </c>
      <c r="G865" s="2" t="s">
        <v>740</v>
      </c>
      <c r="H865" s="2" t="str">
        <f t="shared" si="14"/>
        <v>Autre protection / EPI : mousqueton, appareil métallique (descendeur, assureur, bloqueur, broche, poulie, amarrage, …), sangle ... dont le poids est : 3 kg ≤ X &lt; 5 kg</v>
      </c>
      <c r="I865" s="2" t="s">
        <v>745</v>
      </c>
    </row>
    <row r="866" spans="1:9" x14ac:dyDescent="0.35">
      <c r="A866" s="2" t="s">
        <v>1622</v>
      </c>
      <c r="B866" s="2" t="s">
        <v>6750</v>
      </c>
      <c r="C866" s="2" t="s">
        <v>321</v>
      </c>
      <c r="D866" s="2"/>
      <c r="E866" s="2" t="s">
        <v>110</v>
      </c>
      <c r="F866" s="2" t="s">
        <v>608</v>
      </c>
      <c r="G866" s="2" t="s">
        <v>740</v>
      </c>
      <c r="H866" s="2" t="str">
        <f t="shared" si="14"/>
        <v>Autre protection / EPI : mousqueton, appareil métallique (descendeur, assureur, bloqueur, broche, poulie, amarrage, …), sangle ... dont le poids est : 5 kg ≤ X &lt; 7 kg</v>
      </c>
      <c r="I866" s="2" t="s">
        <v>745</v>
      </c>
    </row>
    <row r="867" spans="1:9" x14ac:dyDescent="0.35">
      <c r="A867" s="2" t="s">
        <v>1623</v>
      </c>
      <c r="B867" s="2" t="s">
        <v>6751</v>
      </c>
      <c r="C867" s="2" t="s">
        <v>321</v>
      </c>
      <c r="D867" s="2"/>
      <c r="E867" s="2" t="s">
        <v>111</v>
      </c>
      <c r="F867" s="2" t="s">
        <v>608</v>
      </c>
      <c r="G867" s="2" t="s">
        <v>740</v>
      </c>
      <c r="H867" s="2" t="str">
        <f t="shared" si="14"/>
        <v>Autre protection / EPI : mousqueton, appareil métallique (descendeur, assureur, bloqueur, broche, poulie, amarrage, …), sangle ... dont le poids est : 7 kg ≤ X &lt; 9 kg</v>
      </c>
      <c r="I867" s="2" t="s">
        <v>745</v>
      </c>
    </row>
    <row r="868" spans="1:9" x14ac:dyDescent="0.35">
      <c r="A868" s="2" t="s">
        <v>1624</v>
      </c>
      <c r="B868" s="2" t="s">
        <v>6752</v>
      </c>
      <c r="C868" s="2" t="s">
        <v>321</v>
      </c>
      <c r="D868" s="2"/>
      <c r="E868" s="2" t="s">
        <v>112</v>
      </c>
      <c r="F868" s="2" t="s">
        <v>608</v>
      </c>
      <c r="G868" s="2" t="s">
        <v>740</v>
      </c>
      <c r="H868" s="2" t="str">
        <f t="shared" si="14"/>
        <v>Autre protection / EPI : mousqueton, appareil métallique (descendeur, assureur, bloqueur, broche, poulie, amarrage, …), sangle ... dont le poids est : 9 kg ≤ X &lt; 11 kg</v>
      </c>
      <c r="I868" s="2" t="s">
        <v>745</v>
      </c>
    </row>
    <row r="869" spans="1:9" x14ac:dyDescent="0.35">
      <c r="A869" s="2" t="s">
        <v>1625</v>
      </c>
      <c r="B869" s="2" t="s">
        <v>6753</v>
      </c>
      <c r="C869" s="2" t="s">
        <v>321</v>
      </c>
      <c r="D869" s="2"/>
      <c r="E869" s="2" t="s">
        <v>113</v>
      </c>
      <c r="F869" s="2" t="s">
        <v>608</v>
      </c>
      <c r="G869" s="2" t="s">
        <v>740</v>
      </c>
      <c r="H869" s="2" t="str">
        <f t="shared" si="14"/>
        <v>Autre protection / EPI : mousqueton, appareil métallique (descendeur, assureur, bloqueur, broche, poulie, amarrage, …), sangle ... dont le poids est : 11 kg ≤ X &lt; 13 kg</v>
      </c>
      <c r="I869" s="2" t="s">
        <v>745</v>
      </c>
    </row>
    <row r="870" spans="1:9" x14ac:dyDescent="0.35">
      <c r="A870" s="2" t="s">
        <v>1626</v>
      </c>
      <c r="B870" s="2" t="s">
        <v>6754</v>
      </c>
      <c r="C870" s="2" t="s">
        <v>321</v>
      </c>
      <c r="D870" s="2"/>
      <c r="E870" s="2" t="s">
        <v>114</v>
      </c>
      <c r="F870" s="2" t="s">
        <v>608</v>
      </c>
      <c r="G870" s="2" t="s">
        <v>740</v>
      </c>
      <c r="H870" s="2" t="str">
        <f t="shared" si="14"/>
        <v>Autre protection / EPI : mousqueton, appareil métallique (descendeur, assureur, bloqueur, broche, poulie, amarrage, …), sangle ... dont le poids est : 13 kg ≤ X &lt; 15 kg</v>
      </c>
      <c r="I870" s="2" t="s">
        <v>745</v>
      </c>
    </row>
    <row r="871" spans="1:9" x14ac:dyDescent="0.35">
      <c r="A871" s="2" t="s">
        <v>1627</v>
      </c>
      <c r="B871" s="2" t="s">
        <v>6755</v>
      </c>
      <c r="C871" s="2" t="s">
        <v>321</v>
      </c>
      <c r="D871" s="2"/>
      <c r="E871" s="2" t="s">
        <v>102</v>
      </c>
      <c r="F871" s="2" t="s">
        <v>608</v>
      </c>
      <c r="G871" s="2" t="s">
        <v>740</v>
      </c>
      <c r="H871" s="2" t="str">
        <f t="shared" si="14"/>
        <v>Autre protection / EPI : mousqueton, appareil métallique (descendeur, assureur, bloqueur, broche, poulie, amarrage, …), sangle ... dont le poids est : X ≥ 15 kg</v>
      </c>
      <c r="I871" s="2" t="s">
        <v>747</v>
      </c>
    </row>
    <row r="872" spans="1:9" x14ac:dyDescent="0.35">
      <c r="A872" s="2" t="s">
        <v>1628</v>
      </c>
      <c r="B872" s="2" t="s">
        <v>6756</v>
      </c>
      <c r="C872" s="2" t="s">
        <v>216</v>
      </c>
      <c r="D872" s="2"/>
      <c r="E872" s="2" t="s">
        <v>106</v>
      </c>
      <c r="F872" s="2" t="s">
        <v>608</v>
      </c>
      <c r="G872" s="2" t="s">
        <v>740</v>
      </c>
      <c r="H872" s="2" t="str">
        <f t="shared" si="14"/>
        <v>Prise et bloc d'escalade dont le poids est : X &lt; 0,2 kg</v>
      </c>
      <c r="I872" s="2" t="s">
        <v>744</v>
      </c>
    </row>
    <row r="873" spans="1:9" x14ac:dyDescent="0.35">
      <c r="A873" s="2" t="s">
        <v>1629</v>
      </c>
      <c r="B873" s="2" t="s">
        <v>6757</v>
      </c>
      <c r="C873" s="2" t="s">
        <v>216</v>
      </c>
      <c r="D873" s="2"/>
      <c r="E873" s="2" t="s">
        <v>98</v>
      </c>
      <c r="F873" s="2" t="s">
        <v>608</v>
      </c>
      <c r="G873" s="2" t="s">
        <v>740</v>
      </c>
      <c r="H873" s="2" t="str">
        <f t="shared" si="14"/>
        <v>Prise et bloc d'escalade dont le poids est : 0,2 kg ≤ X &lt; 0,5 kg</v>
      </c>
      <c r="I873" s="2" t="s">
        <v>745</v>
      </c>
    </row>
    <row r="874" spans="1:9" x14ac:dyDescent="0.35">
      <c r="A874" s="2" t="s">
        <v>1630</v>
      </c>
      <c r="B874" s="2" t="s">
        <v>6758</v>
      </c>
      <c r="C874" s="2" t="s">
        <v>216</v>
      </c>
      <c r="D874" s="2"/>
      <c r="E874" s="2" t="s">
        <v>104</v>
      </c>
      <c r="F874" s="2" t="s">
        <v>608</v>
      </c>
      <c r="G874" s="2" t="s">
        <v>740</v>
      </c>
      <c r="H874" s="2" t="str">
        <f t="shared" si="14"/>
        <v>Prise et bloc d'escalade dont le poids est : 0,5 kg ≤ X &lt; 1 kg</v>
      </c>
      <c r="I874" s="2" t="s">
        <v>745</v>
      </c>
    </row>
    <row r="875" spans="1:9" x14ac:dyDescent="0.35">
      <c r="A875" s="2" t="s">
        <v>1631</v>
      </c>
      <c r="B875" s="2" t="s">
        <v>6759</v>
      </c>
      <c r="C875" s="2" t="s">
        <v>216</v>
      </c>
      <c r="D875" s="2"/>
      <c r="E875" s="2" t="s">
        <v>105</v>
      </c>
      <c r="F875" s="2" t="s">
        <v>608</v>
      </c>
      <c r="G875" s="2" t="s">
        <v>740</v>
      </c>
      <c r="H875" s="2" t="str">
        <f t="shared" si="14"/>
        <v>Prise et bloc d'escalade dont le poids est : 1 kg ≤ X &lt; 2 kg</v>
      </c>
      <c r="I875" s="2" t="s">
        <v>745</v>
      </c>
    </row>
    <row r="876" spans="1:9" x14ac:dyDescent="0.35">
      <c r="A876" s="2" t="s">
        <v>1632</v>
      </c>
      <c r="B876" s="2" t="s">
        <v>6760</v>
      </c>
      <c r="C876" s="2" t="s">
        <v>216</v>
      </c>
      <c r="D876" s="2"/>
      <c r="E876" s="2" t="s">
        <v>107</v>
      </c>
      <c r="F876" s="2" t="s">
        <v>608</v>
      </c>
      <c r="G876" s="2" t="s">
        <v>740</v>
      </c>
      <c r="H876" s="2" t="str">
        <f t="shared" si="14"/>
        <v>Prise et bloc d'escalade dont le poids est : 2 kg ≤ X &lt; 3 kg</v>
      </c>
      <c r="I876" s="2" t="s">
        <v>745</v>
      </c>
    </row>
    <row r="877" spans="1:9" x14ac:dyDescent="0.35">
      <c r="A877" s="2" t="s">
        <v>1633</v>
      </c>
      <c r="B877" s="2" t="s">
        <v>6761</v>
      </c>
      <c r="C877" s="2" t="s">
        <v>216</v>
      </c>
      <c r="D877" s="2"/>
      <c r="E877" s="2" t="s">
        <v>109</v>
      </c>
      <c r="F877" s="2" t="s">
        <v>608</v>
      </c>
      <c r="G877" s="2" t="s">
        <v>740</v>
      </c>
      <c r="H877" s="2" t="str">
        <f t="shared" si="14"/>
        <v>Prise et bloc d'escalade dont le poids est : 3 kg ≤ X &lt; 5 kg</v>
      </c>
      <c r="I877" s="2" t="s">
        <v>745</v>
      </c>
    </row>
    <row r="878" spans="1:9" x14ac:dyDescent="0.35">
      <c r="A878" s="2" t="s">
        <v>1634</v>
      </c>
      <c r="B878" s="2" t="s">
        <v>6762</v>
      </c>
      <c r="C878" s="2" t="s">
        <v>216</v>
      </c>
      <c r="D878" s="2"/>
      <c r="E878" s="2" t="s">
        <v>100</v>
      </c>
      <c r="F878" s="2" t="s">
        <v>608</v>
      </c>
      <c r="G878" s="2" t="s">
        <v>740</v>
      </c>
      <c r="H878" s="2" t="str">
        <f t="shared" si="14"/>
        <v>Prise et bloc d'escalade dont le poids est : X ≥ 5 kg</v>
      </c>
      <c r="I878" s="2" t="s">
        <v>747</v>
      </c>
    </row>
    <row r="879" spans="1:9" x14ac:dyDescent="0.35">
      <c r="A879" s="2" t="s">
        <v>1635</v>
      </c>
      <c r="B879" s="2" t="s">
        <v>6763</v>
      </c>
      <c r="C879" s="2" t="s">
        <v>217</v>
      </c>
      <c r="D879" s="2"/>
      <c r="E879" s="2" t="s">
        <v>608</v>
      </c>
      <c r="F879" s="2" t="s">
        <v>608</v>
      </c>
      <c r="G879" s="2"/>
      <c r="H879" s="2" t="str">
        <f t="shared" si="14"/>
        <v>Piolet</v>
      </c>
      <c r="I879" s="2"/>
    </row>
    <row r="880" spans="1:9" x14ac:dyDescent="0.35">
      <c r="A880" s="2" t="s">
        <v>1636</v>
      </c>
      <c r="B880" s="2" t="s">
        <v>6764</v>
      </c>
      <c r="C880" s="2" t="s">
        <v>218</v>
      </c>
      <c r="D880" s="2"/>
      <c r="E880" s="2" t="s">
        <v>219</v>
      </c>
      <c r="F880" s="2" t="s">
        <v>608</v>
      </c>
      <c r="G880" s="2" t="s">
        <v>743</v>
      </c>
      <c r="H880" s="2" t="str">
        <f>C880&amp;IF(E880&lt;&gt;"-"," dont la "&amp;G880&amp;" est : "&amp;E880,"")&amp;IF(F880&lt;&gt;"-"," et dont le matériau est : "&amp;F880,"")</f>
        <v>Voile hors nautisme (pour parapente, parachute, deltaplane, …) dont la surface est : X &lt; 1 m²</v>
      </c>
      <c r="I880" s="2" t="s">
        <v>748</v>
      </c>
    </row>
    <row r="881" spans="1:9" x14ac:dyDescent="0.35">
      <c r="A881" s="2" t="s">
        <v>1637</v>
      </c>
      <c r="B881" s="2" t="s">
        <v>6765</v>
      </c>
      <c r="C881" s="2" t="s">
        <v>218</v>
      </c>
      <c r="D881" s="2"/>
      <c r="E881" s="2" t="s">
        <v>220</v>
      </c>
      <c r="F881" s="2" t="s">
        <v>608</v>
      </c>
      <c r="G881" s="2" t="s">
        <v>743</v>
      </c>
      <c r="H881" s="2" t="str">
        <f>C881&amp;IF(E881&lt;&gt;"-"," dont la "&amp;G881&amp;" est : "&amp;E881,"")&amp;IF(F881&lt;&gt;"-"," et dont le matériau est : "&amp;F881,"")</f>
        <v>Voile hors nautisme (pour parapente, parachute, deltaplane, …) dont la surface est : 1 m² ≤ X &lt; 5 m²</v>
      </c>
      <c r="I881" s="2" t="s">
        <v>749</v>
      </c>
    </row>
    <row r="882" spans="1:9" x14ac:dyDescent="0.35">
      <c r="A882" s="2" t="s">
        <v>1638</v>
      </c>
      <c r="B882" s="2" t="s">
        <v>6766</v>
      </c>
      <c r="C882" s="2" t="s">
        <v>218</v>
      </c>
      <c r="D882" s="2"/>
      <c r="E882" s="2" t="s">
        <v>221</v>
      </c>
      <c r="F882" s="2" t="s">
        <v>608</v>
      </c>
      <c r="G882" s="2" t="s">
        <v>743</v>
      </c>
      <c r="H882" s="2" t="str">
        <f>C882&amp;IF(E882&lt;&gt;"-"," dont la "&amp;G882&amp;" est : "&amp;E882,"")&amp;IF(F882&lt;&gt;"-"," et dont le matériau est : "&amp;F882,"")</f>
        <v>Voile hors nautisme (pour parapente, parachute, deltaplane, …) dont la surface est : 5 m² ≤ X &lt; 10 m²</v>
      </c>
      <c r="I882" s="2" t="s">
        <v>749</v>
      </c>
    </row>
    <row r="883" spans="1:9" x14ac:dyDescent="0.35">
      <c r="A883" s="2" t="s">
        <v>1639</v>
      </c>
      <c r="B883" s="2" t="s">
        <v>6767</v>
      </c>
      <c r="C883" s="2" t="s">
        <v>218</v>
      </c>
      <c r="D883" s="2"/>
      <c r="E883" s="2" t="s">
        <v>222</v>
      </c>
      <c r="F883" s="2" t="s">
        <v>608</v>
      </c>
      <c r="G883" s="2" t="s">
        <v>743</v>
      </c>
      <c r="H883" s="2" t="str">
        <f>C883&amp;IF(E883&lt;&gt;"-"," dont la "&amp;G883&amp;" est : "&amp;E883,"")&amp;IF(F883&lt;&gt;"-"," et dont le matériau est : "&amp;F883,"")</f>
        <v>Voile hors nautisme (pour parapente, parachute, deltaplane, …) dont la surface est : X ≥ 10 m²</v>
      </c>
      <c r="I883" s="2" t="s">
        <v>750</v>
      </c>
    </row>
    <row r="884" spans="1:9" x14ac:dyDescent="0.35">
      <c r="A884" s="2" t="s">
        <v>1640</v>
      </c>
      <c r="B884" s="2" t="s">
        <v>6768</v>
      </c>
      <c r="C884" s="2" t="s">
        <v>650</v>
      </c>
      <c r="D884" s="2"/>
      <c r="E884" s="2" t="s">
        <v>252</v>
      </c>
      <c r="F884" s="2" t="s">
        <v>99</v>
      </c>
      <c r="G884" s="2" t="s">
        <v>740</v>
      </c>
      <c r="H884" s="2" t="str">
        <f t="shared" ref="H884:H947" si="15">C884&amp;IF(E884&lt;&gt;"-"," dont le "&amp;G884&amp;" est : "&amp;E884,"")&amp;IF(F884&lt;&gt;"-"," et dont le matériau est : "&amp;F884,"")</f>
        <v>Autre équipement &amp; accessoire (Verticalité et Sports Aériens) dont le poids est : X &lt; 5 g et dont le matériau est : Métal &gt; 80%</v>
      </c>
      <c r="I884" s="2" t="s">
        <v>744</v>
      </c>
    </row>
    <row r="885" spans="1:9" x14ac:dyDescent="0.35">
      <c r="A885" s="2" t="s">
        <v>1641</v>
      </c>
      <c r="B885" s="2" t="s">
        <v>6769</v>
      </c>
      <c r="C885" s="2" t="s">
        <v>650</v>
      </c>
      <c r="D885" s="2"/>
      <c r="E885" s="2" t="s">
        <v>252</v>
      </c>
      <c r="F885" s="2" t="s">
        <v>659</v>
      </c>
      <c r="G885" s="2" t="s">
        <v>740</v>
      </c>
      <c r="H885" s="2" t="str">
        <f t="shared" si="15"/>
        <v>Autre équipement &amp; accessoire (Verticalité et Sports Aériens) dont le poids est : X &lt; 5 g et dont le matériau est : Autre</v>
      </c>
      <c r="I885" s="2" t="s">
        <v>744</v>
      </c>
    </row>
    <row r="886" spans="1:9" x14ac:dyDescent="0.35">
      <c r="A886" s="2" t="s">
        <v>1642</v>
      </c>
      <c r="B886" s="2" t="s">
        <v>6770</v>
      </c>
      <c r="C886" s="2" t="s">
        <v>650</v>
      </c>
      <c r="D886" s="2"/>
      <c r="E886" s="2" t="s">
        <v>253</v>
      </c>
      <c r="F886" s="2" t="s">
        <v>99</v>
      </c>
      <c r="G886" s="2" t="s">
        <v>740</v>
      </c>
      <c r="H886" s="2" t="str">
        <f t="shared" si="15"/>
        <v>Autre équipement &amp; accessoire (Verticalité et Sports Aériens) dont le poids est : 5 g ≤ X &lt; 10 g et dont le matériau est : Métal &gt; 80%</v>
      </c>
      <c r="I886" s="2" t="s">
        <v>745</v>
      </c>
    </row>
    <row r="887" spans="1:9" x14ac:dyDescent="0.35">
      <c r="A887" s="2" t="s">
        <v>1643</v>
      </c>
      <c r="B887" s="2" t="s">
        <v>6771</v>
      </c>
      <c r="C887" s="2" t="s">
        <v>650</v>
      </c>
      <c r="D887" s="2"/>
      <c r="E887" s="2" t="s">
        <v>253</v>
      </c>
      <c r="F887" s="2" t="s">
        <v>659</v>
      </c>
      <c r="G887" s="2" t="s">
        <v>740</v>
      </c>
      <c r="H887" s="2" t="str">
        <f t="shared" si="15"/>
        <v>Autre équipement &amp; accessoire (Verticalité et Sports Aériens) dont le poids est : 5 g ≤ X &lt; 10 g et dont le matériau est : Autre</v>
      </c>
      <c r="I887" s="2" t="s">
        <v>745</v>
      </c>
    </row>
    <row r="888" spans="1:9" x14ac:dyDescent="0.35">
      <c r="A888" s="2" t="s">
        <v>1644</v>
      </c>
      <c r="B888" s="2" t="s">
        <v>6772</v>
      </c>
      <c r="C888" s="2" t="s">
        <v>650</v>
      </c>
      <c r="D888" s="2"/>
      <c r="E888" s="2" t="s">
        <v>254</v>
      </c>
      <c r="F888" s="2" t="s">
        <v>99</v>
      </c>
      <c r="G888" s="2" t="s">
        <v>740</v>
      </c>
      <c r="H888" s="2" t="str">
        <f t="shared" si="15"/>
        <v>Autre équipement &amp; accessoire (Verticalité et Sports Aériens) dont le poids est : 10 g ≤ X &lt; 20 g et dont le matériau est : Métal &gt; 80%</v>
      </c>
      <c r="I888" s="2" t="s">
        <v>745</v>
      </c>
    </row>
    <row r="889" spans="1:9" x14ac:dyDescent="0.35">
      <c r="A889" s="2" t="s">
        <v>1645</v>
      </c>
      <c r="B889" s="2" t="s">
        <v>6773</v>
      </c>
      <c r="C889" s="2" t="s">
        <v>650</v>
      </c>
      <c r="D889" s="2"/>
      <c r="E889" s="2" t="s">
        <v>254</v>
      </c>
      <c r="F889" s="2" t="s">
        <v>659</v>
      </c>
      <c r="G889" s="2" t="s">
        <v>740</v>
      </c>
      <c r="H889" s="2" t="str">
        <f t="shared" si="15"/>
        <v>Autre équipement &amp; accessoire (Verticalité et Sports Aériens) dont le poids est : 10 g ≤ X &lt; 20 g et dont le matériau est : Autre</v>
      </c>
      <c r="I889" s="2" t="s">
        <v>745</v>
      </c>
    </row>
    <row r="890" spans="1:9" x14ac:dyDescent="0.35">
      <c r="A890" s="2" t="s">
        <v>1646</v>
      </c>
      <c r="B890" s="2" t="s">
        <v>6774</v>
      </c>
      <c r="C890" s="2" t="s">
        <v>650</v>
      </c>
      <c r="D890" s="2"/>
      <c r="E890" s="2" t="s">
        <v>255</v>
      </c>
      <c r="F890" s="2" t="s">
        <v>99</v>
      </c>
      <c r="G890" s="2" t="s">
        <v>740</v>
      </c>
      <c r="H890" s="2" t="str">
        <f t="shared" si="15"/>
        <v>Autre équipement &amp; accessoire (Verticalité et Sports Aériens) dont le poids est : 20 g ≤ X &lt; 50 g et dont le matériau est : Métal &gt; 80%</v>
      </c>
      <c r="I890" s="2" t="s">
        <v>745</v>
      </c>
    </row>
    <row r="891" spans="1:9" x14ac:dyDescent="0.35">
      <c r="A891" s="2" t="s">
        <v>1647</v>
      </c>
      <c r="B891" s="2" t="s">
        <v>6775</v>
      </c>
      <c r="C891" s="2" t="s">
        <v>650</v>
      </c>
      <c r="D891" s="2"/>
      <c r="E891" s="2" t="s">
        <v>255</v>
      </c>
      <c r="F891" s="2" t="s">
        <v>659</v>
      </c>
      <c r="G891" s="2" t="s">
        <v>740</v>
      </c>
      <c r="H891" s="2" t="str">
        <f t="shared" si="15"/>
        <v>Autre équipement &amp; accessoire (Verticalité et Sports Aériens) dont le poids est : 20 g ≤ X &lt; 50 g et dont le matériau est : Autre</v>
      </c>
      <c r="I891" s="2" t="s">
        <v>745</v>
      </c>
    </row>
    <row r="892" spans="1:9" x14ac:dyDescent="0.35">
      <c r="A892" s="2" t="s">
        <v>1648</v>
      </c>
      <c r="B892" s="2" t="s">
        <v>6776</v>
      </c>
      <c r="C892" s="2" t="s">
        <v>650</v>
      </c>
      <c r="D892" s="2"/>
      <c r="E892" s="2" t="s">
        <v>241</v>
      </c>
      <c r="F892" s="2" t="s">
        <v>99</v>
      </c>
      <c r="G892" s="2" t="s">
        <v>740</v>
      </c>
      <c r="H892" s="2" t="str">
        <f t="shared" si="15"/>
        <v>Autre équipement &amp; accessoire (Verticalité et Sports Aériens) dont le poids est : 50 g ≤ X &lt; 100 g et dont le matériau est : Métal &gt; 80%</v>
      </c>
      <c r="I892" s="2" t="s">
        <v>745</v>
      </c>
    </row>
    <row r="893" spans="1:9" x14ac:dyDescent="0.35">
      <c r="A893" s="2" t="s">
        <v>1649</v>
      </c>
      <c r="B893" s="2" t="s">
        <v>6777</v>
      </c>
      <c r="C893" s="2" t="s">
        <v>650</v>
      </c>
      <c r="D893" s="2"/>
      <c r="E893" s="2" t="s">
        <v>241</v>
      </c>
      <c r="F893" s="2" t="s">
        <v>659</v>
      </c>
      <c r="G893" s="2" t="s">
        <v>740</v>
      </c>
      <c r="H893" s="2" t="str">
        <f t="shared" si="15"/>
        <v>Autre équipement &amp; accessoire (Verticalité et Sports Aériens) dont le poids est : 50 g ≤ X &lt; 100 g et dont le matériau est : Autre</v>
      </c>
      <c r="I893" s="2" t="s">
        <v>745</v>
      </c>
    </row>
    <row r="894" spans="1:9" x14ac:dyDescent="0.35">
      <c r="A894" s="2" t="s">
        <v>1650</v>
      </c>
      <c r="B894" s="2" t="s">
        <v>6778</v>
      </c>
      <c r="C894" s="2" t="s">
        <v>650</v>
      </c>
      <c r="D894" s="2"/>
      <c r="E894" s="2" t="s">
        <v>103</v>
      </c>
      <c r="F894" s="2" t="s">
        <v>99</v>
      </c>
      <c r="G894" s="2" t="s">
        <v>740</v>
      </c>
      <c r="H894" s="2" t="str">
        <f t="shared" si="15"/>
        <v>Autre équipement &amp; accessoire (Verticalité et Sports Aériens) dont le poids est : 0,1 kg ≤ X &lt; 0,2 kg et dont le matériau est : Métal &gt; 80%</v>
      </c>
      <c r="I894" s="2" t="s">
        <v>745</v>
      </c>
    </row>
    <row r="895" spans="1:9" x14ac:dyDescent="0.35">
      <c r="A895" s="2" t="s">
        <v>1651</v>
      </c>
      <c r="B895" s="2" t="s">
        <v>6779</v>
      </c>
      <c r="C895" s="2" t="s">
        <v>650</v>
      </c>
      <c r="D895" s="2"/>
      <c r="E895" s="2" t="s">
        <v>103</v>
      </c>
      <c r="F895" s="2" t="s">
        <v>659</v>
      </c>
      <c r="G895" s="2" t="s">
        <v>740</v>
      </c>
      <c r="H895" s="2" t="str">
        <f t="shared" si="15"/>
        <v>Autre équipement &amp; accessoire (Verticalité et Sports Aériens) dont le poids est : 0,1 kg ≤ X &lt; 0,2 kg et dont le matériau est : Autre</v>
      </c>
      <c r="I895" s="2" t="s">
        <v>745</v>
      </c>
    </row>
    <row r="896" spans="1:9" x14ac:dyDescent="0.35">
      <c r="A896" s="2" t="s">
        <v>1652</v>
      </c>
      <c r="B896" s="2" t="s">
        <v>6780</v>
      </c>
      <c r="C896" s="2" t="s">
        <v>650</v>
      </c>
      <c r="D896" s="2"/>
      <c r="E896" s="2" t="s">
        <v>98</v>
      </c>
      <c r="F896" s="2" t="s">
        <v>99</v>
      </c>
      <c r="G896" s="2" t="s">
        <v>740</v>
      </c>
      <c r="H896" s="2" t="str">
        <f t="shared" si="15"/>
        <v>Autre équipement &amp; accessoire (Verticalité et Sports Aériens) dont le poids est : 0,2 kg ≤ X &lt; 0,5 kg et dont le matériau est : Métal &gt; 80%</v>
      </c>
      <c r="I896" s="2" t="s">
        <v>745</v>
      </c>
    </row>
    <row r="897" spans="1:9" x14ac:dyDescent="0.35">
      <c r="A897" s="2" t="s">
        <v>1653</v>
      </c>
      <c r="B897" s="2" t="s">
        <v>6781</v>
      </c>
      <c r="C897" s="2" t="s">
        <v>650</v>
      </c>
      <c r="D897" s="2"/>
      <c r="E897" s="2" t="s">
        <v>98</v>
      </c>
      <c r="F897" s="2" t="s">
        <v>659</v>
      </c>
      <c r="G897" s="2" t="s">
        <v>740</v>
      </c>
      <c r="H897" s="2" t="str">
        <f t="shared" si="15"/>
        <v>Autre équipement &amp; accessoire (Verticalité et Sports Aériens) dont le poids est : 0,2 kg ≤ X &lt; 0,5 kg et dont le matériau est : Autre</v>
      </c>
      <c r="I897" s="2" t="s">
        <v>745</v>
      </c>
    </row>
    <row r="898" spans="1:9" x14ac:dyDescent="0.35">
      <c r="A898" s="2" t="s">
        <v>1654</v>
      </c>
      <c r="B898" s="2" t="s">
        <v>6782</v>
      </c>
      <c r="C898" s="2" t="s">
        <v>650</v>
      </c>
      <c r="D898" s="2"/>
      <c r="E898" s="2" t="s">
        <v>104</v>
      </c>
      <c r="F898" s="2" t="s">
        <v>99</v>
      </c>
      <c r="G898" s="2" t="s">
        <v>740</v>
      </c>
      <c r="H898" s="2" t="str">
        <f t="shared" si="15"/>
        <v>Autre équipement &amp; accessoire (Verticalité et Sports Aériens) dont le poids est : 0,5 kg ≤ X &lt; 1 kg et dont le matériau est : Métal &gt; 80%</v>
      </c>
      <c r="I898" s="2" t="s">
        <v>745</v>
      </c>
    </row>
    <row r="899" spans="1:9" x14ac:dyDescent="0.35">
      <c r="A899" s="2" t="s">
        <v>1655</v>
      </c>
      <c r="B899" s="2" t="s">
        <v>6783</v>
      </c>
      <c r="C899" s="2" t="s">
        <v>650</v>
      </c>
      <c r="D899" s="2"/>
      <c r="E899" s="2" t="s">
        <v>104</v>
      </c>
      <c r="F899" s="2" t="s">
        <v>659</v>
      </c>
      <c r="G899" s="2" t="s">
        <v>740</v>
      </c>
      <c r="H899" s="2" t="str">
        <f t="shared" si="15"/>
        <v>Autre équipement &amp; accessoire (Verticalité et Sports Aériens) dont le poids est : 0,5 kg ≤ X &lt; 1 kg et dont le matériau est : Autre</v>
      </c>
      <c r="I899" s="2" t="s">
        <v>745</v>
      </c>
    </row>
    <row r="900" spans="1:9" x14ac:dyDescent="0.35">
      <c r="A900" s="2" t="s">
        <v>1656</v>
      </c>
      <c r="B900" s="2" t="s">
        <v>6784</v>
      </c>
      <c r="C900" s="2" t="s">
        <v>650</v>
      </c>
      <c r="D900" s="2"/>
      <c r="E900" s="2" t="s">
        <v>105</v>
      </c>
      <c r="F900" s="2" t="s">
        <v>99</v>
      </c>
      <c r="G900" s="2" t="s">
        <v>740</v>
      </c>
      <c r="H900" s="2" t="str">
        <f t="shared" si="15"/>
        <v>Autre équipement &amp; accessoire (Verticalité et Sports Aériens) dont le poids est : 1 kg ≤ X &lt; 2 kg et dont le matériau est : Métal &gt; 80%</v>
      </c>
      <c r="I900" s="2" t="s">
        <v>745</v>
      </c>
    </row>
    <row r="901" spans="1:9" x14ac:dyDescent="0.35">
      <c r="A901" s="2" t="s">
        <v>1657</v>
      </c>
      <c r="B901" s="2" t="s">
        <v>6785</v>
      </c>
      <c r="C901" s="2" t="s">
        <v>650</v>
      </c>
      <c r="D901" s="2"/>
      <c r="E901" s="2" t="s">
        <v>105</v>
      </c>
      <c r="F901" s="2" t="s">
        <v>659</v>
      </c>
      <c r="G901" s="2" t="s">
        <v>740</v>
      </c>
      <c r="H901" s="2" t="str">
        <f t="shared" si="15"/>
        <v>Autre équipement &amp; accessoire (Verticalité et Sports Aériens) dont le poids est : 1 kg ≤ X &lt; 2 kg et dont le matériau est : Autre</v>
      </c>
      <c r="I901" s="2" t="s">
        <v>745</v>
      </c>
    </row>
    <row r="902" spans="1:9" x14ac:dyDescent="0.35">
      <c r="A902" s="2" t="s">
        <v>1658</v>
      </c>
      <c r="B902" s="2" t="s">
        <v>6786</v>
      </c>
      <c r="C902" s="2" t="s">
        <v>650</v>
      </c>
      <c r="D902" s="2"/>
      <c r="E902" s="2" t="s">
        <v>107</v>
      </c>
      <c r="F902" s="2" t="s">
        <v>99</v>
      </c>
      <c r="G902" s="2" t="s">
        <v>740</v>
      </c>
      <c r="H902" s="2" t="str">
        <f t="shared" si="15"/>
        <v>Autre équipement &amp; accessoire (Verticalité et Sports Aériens) dont le poids est : 2 kg ≤ X &lt; 3 kg et dont le matériau est : Métal &gt; 80%</v>
      </c>
      <c r="I902" s="2" t="s">
        <v>745</v>
      </c>
    </row>
    <row r="903" spans="1:9" x14ac:dyDescent="0.35">
      <c r="A903" s="2" t="s">
        <v>1659</v>
      </c>
      <c r="B903" s="2" t="s">
        <v>6787</v>
      </c>
      <c r="C903" s="2" t="s">
        <v>650</v>
      </c>
      <c r="D903" s="2"/>
      <c r="E903" s="2" t="s">
        <v>107</v>
      </c>
      <c r="F903" s="2" t="s">
        <v>659</v>
      </c>
      <c r="G903" s="2" t="s">
        <v>740</v>
      </c>
      <c r="H903" s="2" t="str">
        <f t="shared" si="15"/>
        <v>Autre équipement &amp; accessoire (Verticalité et Sports Aériens) dont le poids est : 2 kg ≤ X &lt; 3 kg et dont le matériau est : Autre</v>
      </c>
      <c r="I903" s="2" t="s">
        <v>745</v>
      </c>
    </row>
    <row r="904" spans="1:9" x14ac:dyDescent="0.35">
      <c r="A904" s="2" t="s">
        <v>1660</v>
      </c>
      <c r="B904" s="2" t="s">
        <v>6788</v>
      </c>
      <c r="C904" s="2" t="s">
        <v>650</v>
      </c>
      <c r="D904" s="2"/>
      <c r="E904" s="2" t="s">
        <v>109</v>
      </c>
      <c r="F904" s="2" t="s">
        <v>99</v>
      </c>
      <c r="G904" s="2" t="s">
        <v>740</v>
      </c>
      <c r="H904" s="2" t="str">
        <f t="shared" si="15"/>
        <v>Autre équipement &amp; accessoire (Verticalité et Sports Aériens) dont le poids est : 3 kg ≤ X &lt; 5 kg et dont le matériau est : Métal &gt; 80%</v>
      </c>
      <c r="I904" s="2" t="s">
        <v>745</v>
      </c>
    </row>
    <row r="905" spans="1:9" x14ac:dyDescent="0.35">
      <c r="A905" s="2" t="s">
        <v>1661</v>
      </c>
      <c r="B905" s="2" t="s">
        <v>6789</v>
      </c>
      <c r="C905" s="2" t="s">
        <v>650</v>
      </c>
      <c r="D905" s="2"/>
      <c r="E905" s="2" t="s">
        <v>109</v>
      </c>
      <c r="F905" s="2" t="s">
        <v>659</v>
      </c>
      <c r="G905" s="2" t="s">
        <v>740</v>
      </c>
      <c r="H905" s="2" t="str">
        <f t="shared" si="15"/>
        <v>Autre équipement &amp; accessoire (Verticalité et Sports Aériens) dont le poids est : 3 kg ≤ X &lt; 5 kg et dont le matériau est : Autre</v>
      </c>
      <c r="I905" s="2" t="s">
        <v>745</v>
      </c>
    </row>
    <row r="906" spans="1:9" x14ac:dyDescent="0.35">
      <c r="A906" s="2" t="s">
        <v>1662</v>
      </c>
      <c r="B906" s="2" t="s">
        <v>6790</v>
      </c>
      <c r="C906" s="2" t="s">
        <v>650</v>
      </c>
      <c r="D906" s="2"/>
      <c r="E906" s="2" t="s">
        <v>110</v>
      </c>
      <c r="F906" s="2" t="s">
        <v>99</v>
      </c>
      <c r="G906" s="2" t="s">
        <v>740</v>
      </c>
      <c r="H906" s="2" t="str">
        <f t="shared" si="15"/>
        <v>Autre équipement &amp; accessoire (Verticalité et Sports Aériens) dont le poids est : 5 kg ≤ X &lt; 7 kg et dont le matériau est : Métal &gt; 80%</v>
      </c>
      <c r="I906" s="2" t="s">
        <v>745</v>
      </c>
    </row>
    <row r="907" spans="1:9" x14ac:dyDescent="0.35">
      <c r="A907" s="2" t="s">
        <v>1663</v>
      </c>
      <c r="B907" s="2" t="s">
        <v>6791</v>
      </c>
      <c r="C907" s="2" t="s">
        <v>650</v>
      </c>
      <c r="D907" s="2"/>
      <c r="E907" s="2" t="s">
        <v>110</v>
      </c>
      <c r="F907" s="2" t="s">
        <v>659</v>
      </c>
      <c r="G907" s="2" t="s">
        <v>740</v>
      </c>
      <c r="H907" s="2" t="str">
        <f t="shared" si="15"/>
        <v>Autre équipement &amp; accessoire (Verticalité et Sports Aériens) dont le poids est : 5 kg ≤ X &lt; 7 kg et dont le matériau est : Autre</v>
      </c>
      <c r="I907" s="2" t="s">
        <v>745</v>
      </c>
    </row>
    <row r="908" spans="1:9" x14ac:dyDescent="0.35">
      <c r="A908" s="2" t="s">
        <v>1664</v>
      </c>
      <c r="B908" s="2" t="s">
        <v>6792</v>
      </c>
      <c r="C908" s="2" t="s">
        <v>650</v>
      </c>
      <c r="D908" s="2"/>
      <c r="E908" s="2" t="s">
        <v>111</v>
      </c>
      <c r="F908" s="2" t="s">
        <v>99</v>
      </c>
      <c r="G908" s="2" t="s">
        <v>740</v>
      </c>
      <c r="H908" s="2" t="str">
        <f t="shared" si="15"/>
        <v>Autre équipement &amp; accessoire (Verticalité et Sports Aériens) dont le poids est : 7 kg ≤ X &lt; 9 kg et dont le matériau est : Métal &gt; 80%</v>
      </c>
      <c r="I908" s="2" t="s">
        <v>745</v>
      </c>
    </row>
    <row r="909" spans="1:9" x14ac:dyDescent="0.35">
      <c r="A909" s="2" t="s">
        <v>1665</v>
      </c>
      <c r="B909" s="2" t="s">
        <v>6793</v>
      </c>
      <c r="C909" s="2" t="s">
        <v>650</v>
      </c>
      <c r="D909" s="2"/>
      <c r="E909" s="2" t="s">
        <v>111</v>
      </c>
      <c r="F909" s="2" t="s">
        <v>659</v>
      </c>
      <c r="G909" s="2" t="s">
        <v>740</v>
      </c>
      <c r="H909" s="2" t="str">
        <f t="shared" si="15"/>
        <v>Autre équipement &amp; accessoire (Verticalité et Sports Aériens) dont le poids est : 7 kg ≤ X &lt; 9 kg et dont le matériau est : Autre</v>
      </c>
      <c r="I909" s="2" t="s">
        <v>745</v>
      </c>
    </row>
    <row r="910" spans="1:9" x14ac:dyDescent="0.35">
      <c r="A910" s="2" t="s">
        <v>1666</v>
      </c>
      <c r="B910" s="2" t="s">
        <v>6794</v>
      </c>
      <c r="C910" s="2" t="s">
        <v>650</v>
      </c>
      <c r="D910" s="2"/>
      <c r="E910" s="2" t="s">
        <v>112</v>
      </c>
      <c r="F910" s="2" t="s">
        <v>99</v>
      </c>
      <c r="G910" s="2" t="s">
        <v>740</v>
      </c>
      <c r="H910" s="2" t="str">
        <f t="shared" si="15"/>
        <v>Autre équipement &amp; accessoire (Verticalité et Sports Aériens) dont le poids est : 9 kg ≤ X &lt; 11 kg et dont le matériau est : Métal &gt; 80%</v>
      </c>
      <c r="I910" s="2" t="s">
        <v>745</v>
      </c>
    </row>
    <row r="911" spans="1:9" x14ac:dyDescent="0.35">
      <c r="A911" s="2" t="s">
        <v>1667</v>
      </c>
      <c r="B911" s="2" t="s">
        <v>6795</v>
      </c>
      <c r="C911" s="2" t="s">
        <v>650</v>
      </c>
      <c r="D911" s="2"/>
      <c r="E911" s="2" t="s">
        <v>112</v>
      </c>
      <c r="F911" s="2" t="s">
        <v>659</v>
      </c>
      <c r="G911" s="2" t="s">
        <v>740</v>
      </c>
      <c r="H911" s="2" t="str">
        <f t="shared" si="15"/>
        <v>Autre équipement &amp; accessoire (Verticalité et Sports Aériens) dont le poids est : 9 kg ≤ X &lt; 11 kg et dont le matériau est : Autre</v>
      </c>
      <c r="I911" s="2" t="s">
        <v>745</v>
      </c>
    </row>
    <row r="912" spans="1:9" x14ac:dyDescent="0.35">
      <c r="A912" s="2" t="s">
        <v>1668</v>
      </c>
      <c r="B912" s="2" t="s">
        <v>6796</v>
      </c>
      <c r="C912" s="2" t="s">
        <v>650</v>
      </c>
      <c r="D912" s="2"/>
      <c r="E912" s="2" t="s">
        <v>113</v>
      </c>
      <c r="F912" s="2" t="s">
        <v>99</v>
      </c>
      <c r="G912" s="2" t="s">
        <v>740</v>
      </c>
      <c r="H912" s="2" t="str">
        <f t="shared" si="15"/>
        <v>Autre équipement &amp; accessoire (Verticalité et Sports Aériens) dont le poids est : 11 kg ≤ X &lt; 13 kg et dont le matériau est : Métal &gt; 80%</v>
      </c>
      <c r="I912" s="2" t="s">
        <v>745</v>
      </c>
    </row>
    <row r="913" spans="1:9" x14ac:dyDescent="0.35">
      <c r="A913" s="2" t="s">
        <v>1669</v>
      </c>
      <c r="B913" s="2" t="s">
        <v>6797</v>
      </c>
      <c r="C913" s="2" t="s">
        <v>650</v>
      </c>
      <c r="D913" s="2"/>
      <c r="E913" s="2" t="s">
        <v>113</v>
      </c>
      <c r="F913" s="2" t="s">
        <v>659</v>
      </c>
      <c r="G913" s="2" t="s">
        <v>740</v>
      </c>
      <c r="H913" s="2" t="str">
        <f t="shared" si="15"/>
        <v>Autre équipement &amp; accessoire (Verticalité et Sports Aériens) dont le poids est : 11 kg ≤ X &lt; 13 kg et dont le matériau est : Autre</v>
      </c>
      <c r="I913" s="2" t="s">
        <v>745</v>
      </c>
    </row>
    <row r="914" spans="1:9" x14ac:dyDescent="0.35">
      <c r="A914" s="2" t="s">
        <v>1670</v>
      </c>
      <c r="B914" s="2" t="s">
        <v>6798</v>
      </c>
      <c r="C914" s="2" t="s">
        <v>650</v>
      </c>
      <c r="D914" s="2"/>
      <c r="E914" s="2" t="s">
        <v>114</v>
      </c>
      <c r="F914" s="2" t="s">
        <v>99</v>
      </c>
      <c r="G914" s="2" t="s">
        <v>740</v>
      </c>
      <c r="H914" s="2" t="str">
        <f t="shared" si="15"/>
        <v>Autre équipement &amp; accessoire (Verticalité et Sports Aériens) dont le poids est : 13 kg ≤ X &lt; 15 kg et dont le matériau est : Métal &gt; 80%</v>
      </c>
      <c r="I914" s="2" t="s">
        <v>745</v>
      </c>
    </row>
    <row r="915" spans="1:9" x14ac:dyDescent="0.35">
      <c r="A915" s="2" t="s">
        <v>1671</v>
      </c>
      <c r="B915" s="2" t="s">
        <v>6799</v>
      </c>
      <c r="C915" s="2" t="s">
        <v>650</v>
      </c>
      <c r="D915" s="2"/>
      <c r="E915" s="2" t="s">
        <v>114</v>
      </c>
      <c r="F915" s="2" t="s">
        <v>659</v>
      </c>
      <c r="G915" s="2" t="s">
        <v>740</v>
      </c>
      <c r="H915" s="2" t="str">
        <f t="shared" si="15"/>
        <v>Autre équipement &amp; accessoire (Verticalité et Sports Aériens) dont le poids est : 13 kg ≤ X &lt; 15 kg et dont le matériau est : Autre</v>
      </c>
      <c r="I915" s="2" t="s">
        <v>745</v>
      </c>
    </row>
    <row r="916" spans="1:9" x14ac:dyDescent="0.35">
      <c r="A916" s="2" t="s">
        <v>1672</v>
      </c>
      <c r="B916" s="2" t="s">
        <v>6800</v>
      </c>
      <c r="C916" s="2" t="s">
        <v>650</v>
      </c>
      <c r="D916" s="2"/>
      <c r="E916" s="2" t="s">
        <v>102</v>
      </c>
      <c r="F916" s="2" t="s">
        <v>99</v>
      </c>
      <c r="G916" s="2" t="s">
        <v>740</v>
      </c>
      <c r="H916" s="2" t="str">
        <f t="shared" si="15"/>
        <v>Autre équipement &amp; accessoire (Verticalité et Sports Aériens) dont le poids est : X ≥ 15 kg et dont le matériau est : Métal &gt; 80%</v>
      </c>
      <c r="I916" s="2" t="s">
        <v>747</v>
      </c>
    </row>
    <row r="917" spans="1:9" x14ac:dyDescent="0.35">
      <c r="A917" s="2" t="s">
        <v>1673</v>
      </c>
      <c r="B917" s="2" t="s">
        <v>6801</v>
      </c>
      <c r="C917" s="2" t="s">
        <v>650</v>
      </c>
      <c r="D917" s="2"/>
      <c r="E917" s="2" t="s">
        <v>102</v>
      </c>
      <c r="F917" s="2" t="s">
        <v>659</v>
      </c>
      <c r="G917" s="2" t="s">
        <v>740</v>
      </c>
      <c r="H917" s="2" t="str">
        <f t="shared" si="15"/>
        <v>Autre équipement &amp; accessoire (Verticalité et Sports Aériens) dont le poids est : X ≥ 15 kg et dont le matériau est : Autre</v>
      </c>
      <c r="I917" s="2" t="s">
        <v>747</v>
      </c>
    </row>
    <row r="918" spans="1:9" x14ac:dyDescent="0.35">
      <c r="A918" s="2" t="s">
        <v>1674</v>
      </c>
      <c r="B918" s="2" t="s">
        <v>6802</v>
      </c>
      <c r="C918" s="2" t="s">
        <v>495</v>
      </c>
      <c r="D918" s="2"/>
      <c r="E918" s="2" t="s">
        <v>608</v>
      </c>
      <c r="F918" s="2" t="s">
        <v>608</v>
      </c>
      <c r="G918" s="2"/>
      <c r="H918" s="2" t="str">
        <f t="shared" si="15"/>
        <v>Paire de chaussons : de gymnastique, de danse…</v>
      </c>
      <c r="I918" s="2"/>
    </row>
    <row r="919" spans="1:9" x14ac:dyDescent="0.35">
      <c r="A919" s="2" t="s">
        <v>1675</v>
      </c>
      <c r="B919" s="2" t="s">
        <v>6803</v>
      </c>
      <c r="C919" s="2" t="s">
        <v>7306</v>
      </c>
      <c r="D919" s="2"/>
      <c r="E919" s="2" t="s">
        <v>608</v>
      </c>
      <c r="F919" s="2" t="s">
        <v>608</v>
      </c>
      <c r="G919" s="2"/>
      <c r="H919" s="2" t="str">
        <f t="shared" si="15"/>
        <v>Chaussants : paire de claquettes, de chaussures boxe, de chaussures de taekwondo,…</v>
      </c>
      <c r="I919" s="2"/>
    </row>
    <row r="920" spans="1:9" x14ac:dyDescent="0.35">
      <c r="A920" s="2" t="s">
        <v>1676</v>
      </c>
      <c r="B920" s="2" t="s">
        <v>6804</v>
      </c>
      <c r="C920" s="2" t="s">
        <v>349</v>
      </c>
      <c r="D920" s="2"/>
      <c r="E920" s="2" t="s">
        <v>252</v>
      </c>
      <c r="F920" s="2" t="s">
        <v>608</v>
      </c>
      <c r="G920" s="2" t="s">
        <v>740</v>
      </c>
      <c r="H920" s="2" t="str">
        <f t="shared" si="15"/>
        <v>Sac et housse de transport pour Forme et Combat dont le poids est : X &lt; 5 g</v>
      </c>
      <c r="I920" s="2" t="s">
        <v>744</v>
      </c>
    </row>
    <row r="921" spans="1:9" x14ac:dyDescent="0.35">
      <c r="A921" s="2" t="s">
        <v>1677</v>
      </c>
      <c r="B921" s="2" t="s">
        <v>6805</v>
      </c>
      <c r="C921" s="2" t="s">
        <v>349</v>
      </c>
      <c r="D921" s="2"/>
      <c r="E921" s="2" t="s">
        <v>253</v>
      </c>
      <c r="F921" s="2" t="s">
        <v>608</v>
      </c>
      <c r="G921" s="2" t="s">
        <v>740</v>
      </c>
      <c r="H921" s="2" t="str">
        <f t="shared" si="15"/>
        <v>Sac et housse de transport pour Forme et Combat dont le poids est : 5 g ≤ X &lt; 10 g</v>
      </c>
      <c r="I921" s="2" t="s">
        <v>745</v>
      </c>
    </row>
    <row r="922" spans="1:9" x14ac:dyDescent="0.35">
      <c r="A922" s="2" t="s">
        <v>1678</v>
      </c>
      <c r="B922" s="2" t="s">
        <v>6806</v>
      </c>
      <c r="C922" s="2" t="s">
        <v>349</v>
      </c>
      <c r="D922" s="2"/>
      <c r="E922" s="2" t="s">
        <v>254</v>
      </c>
      <c r="F922" s="2" t="s">
        <v>608</v>
      </c>
      <c r="G922" s="2" t="s">
        <v>740</v>
      </c>
      <c r="H922" s="2" t="str">
        <f t="shared" si="15"/>
        <v>Sac et housse de transport pour Forme et Combat dont le poids est : 10 g ≤ X &lt; 20 g</v>
      </c>
      <c r="I922" s="2" t="s">
        <v>745</v>
      </c>
    </row>
    <row r="923" spans="1:9" x14ac:dyDescent="0.35">
      <c r="A923" s="2" t="s">
        <v>1679</v>
      </c>
      <c r="B923" s="2" t="s">
        <v>6807</v>
      </c>
      <c r="C923" s="2" t="s">
        <v>349</v>
      </c>
      <c r="D923" s="2"/>
      <c r="E923" s="2" t="s">
        <v>255</v>
      </c>
      <c r="F923" s="2" t="s">
        <v>608</v>
      </c>
      <c r="G923" s="2" t="s">
        <v>740</v>
      </c>
      <c r="H923" s="2" t="str">
        <f t="shared" si="15"/>
        <v>Sac et housse de transport pour Forme et Combat dont le poids est : 20 g ≤ X &lt; 50 g</v>
      </c>
      <c r="I923" s="2" t="s">
        <v>745</v>
      </c>
    </row>
    <row r="924" spans="1:9" x14ac:dyDescent="0.35">
      <c r="A924" s="2" t="s">
        <v>1680</v>
      </c>
      <c r="B924" s="2" t="s">
        <v>6808</v>
      </c>
      <c r="C924" s="2" t="s">
        <v>349</v>
      </c>
      <c r="D924" s="2"/>
      <c r="E924" s="2" t="s">
        <v>241</v>
      </c>
      <c r="F924" s="2" t="s">
        <v>608</v>
      </c>
      <c r="G924" s="2" t="s">
        <v>740</v>
      </c>
      <c r="H924" s="2" t="str">
        <f t="shared" si="15"/>
        <v>Sac et housse de transport pour Forme et Combat dont le poids est : 50 g ≤ X &lt; 100 g</v>
      </c>
      <c r="I924" s="2" t="s">
        <v>745</v>
      </c>
    </row>
    <row r="925" spans="1:9" x14ac:dyDescent="0.35">
      <c r="A925" s="2" t="s">
        <v>1681</v>
      </c>
      <c r="B925" s="2" t="s">
        <v>6809</v>
      </c>
      <c r="C925" s="2" t="s">
        <v>349</v>
      </c>
      <c r="D925" s="2"/>
      <c r="E925" s="2" t="s">
        <v>103</v>
      </c>
      <c r="F925" s="2" t="s">
        <v>608</v>
      </c>
      <c r="G925" s="2" t="s">
        <v>740</v>
      </c>
      <c r="H925" s="2" t="str">
        <f t="shared" si="15"/>
        <v>Sac et housse de transport pour Forme et Combat dont le poids est : 0,1 kg ≤ X &lt; 0,2 kg</v>
      </c>
      <c r="I925" s="2" t="s">
        <v>745</v>
      </c>
    </row>
    <row r="926" spans="1:9" x14ac:dyDescent="0.35">
      <c r="A926" s="2" t="s">
        <v>1682</v>
      </c>
      <c r="B926" s="2" t="s">
        <v>6810</v>
      </c>
      <c r="C926" s="2" t="s">
        <v>349</v>
      </c>
      <c r="D926" s="2"/>
      <c r="E926" s="2" t="s">
        <v>98</v>
      </c>
      <c r="F926" s="2" t="s">
        <v>608</v>
      </c>
      <c r="G926" s="2" t="s">
        <v>740</v>
      </c>
      <c r="H926" s="2" t="str">
        <f t="shared" si="15"/>
        <v>Sac et housse de transport pour Forme et Combat dont le poids est : 0,2 kg ≤ X &lt; 0,5 kg</v>
      </c>
      <c r="I926" s="2" t="s">
        <v>745</v>
      </c>
    </row>
    <row r="927" spans="1:9" x14ac:dyDescent="0.35">
      <c r="A927" s="2" t="s">
        <v>1683</v>
      </c>
      <c r="B927" s="2" t="s">
        <v>6811</v>
      </c>
      <c r="C927" s="2" t="s">
        <v>349</v>
      </c>
      <c r="D927" s="2"/>
      <c r="E927" s="2" t="s">
        <v>104</v>
      </c>
      <c r="F927" s="2" t="s">
        <v>608</v>
      </c>
      <c r="G927" s="2" t="s">
        <v>740</v>
      </c>
      <c r="H927" s="2" t="str">
        <f t="shared" si="15"/>
        <v>Sac et housse de transport pour Forme et Combat dont le poids est : 0,5 kg ≤ X &lt; 1 kg</v>
      </c>
      <c r="I927" s="2" t="s">
        <v>745</v>
      </c>
    </row>
    <row r="928" spans="1:9" x14ac:dyDescent="0.35">
      <c r="A928" s="2" t="s">
        <v>1684</v>
      </c>
      <c r="B928" s="2" t="s">
        <v>6812</v>
      </c>
      <c r="C928" s="2" t="s">
        <v>349</v>
      </c>
      <c r="D928" s="2"/>
      <c r="E928" s="2" t="s">
        <v>105</v>
      </c>
      <c r="F928" s="2" t="s">
        <v>608</v>
      </c>
      <c r="G928" s="2" t="s">
        <v>740</v>
      </c>
      <c r="H928" s="2" t="str">
        <f t="shared" si="15"/>
        <v>Sac et housse de transport pour Forme et Combat dont le poids est : 1 kg ≤ X &lt; 2 kg</v>
      </c>
      <c r="I928" s="2" t="s">
        <v>745</v>
      </c>
    </row>
    <row r="929" spans="1:9" x14ac:dyDescent="0.35">
      <c r="A929" s="2" t="s">
        <v>1685</v>
      </c>
      <c r="B929" s="2" t="s">
        <v>6813</v>
      </c>
      <c r="C929" s="2" t="s">
        <v>349</v>
      </c>
      <c r="D929" s="2"/>
      <c r="E929" s="2" t="s">
        <v>107</v>
      </c>
      <c r="F929" s="2" t="s">
        <v>608</v>
      </c>
      <c r="G929" s="2" t="s">
        <v>740</v>
      </c>
      <c r="H929" s="2" t="str">
        <f t="shared" si="15"/>
        <v>Sac et housse de transport pour Forme et Combat dont le poids est : 2 kg ≤ X &lt; 3 kg</v>
      </c>
      <c r="I929" s="2" t="s">
        <v>745</v>
      </c>
    </row>
    <row r="930" spans="1:9" x14ac:dyDescent="0.35">
      <c r="A930" s="2" t="s">
        <v>1686</v>
      </c>
      <c r="B930" s="2" t="s">
        <v>6814</v>
      </c>
      <c r="C930" s="2" t="s">
        <v>349</v>
      </c>
      <c r="D930" s="2"/>
      <c r="E930" s="2" t="s">
        <v>109</v>
      </c>
      <c r="F930" s="2" t="s">
        <v>608</v>
      </c>
      <c r="G930" s="2" t="s">
        <v>740</v>
      </c>
      <c r="H930" s="2" t="str">
        <f t="shared" si="15"/>
        <v>Sac et housse de transport pour Forme et Combat dont le poids est : 3 kg ≤ X &lt; 5 kg</v>
      </c>
      <c r="I930" s="2" t="s">
        <v>745</v>
      </c>
    </row>
    <row r="931" spans="1:9" x14ac:dyDescent="0.35">
      <c r="A931" s="2" t="s">
        <v>1687</v>
      </c>
      <c r="B931" s="2" t="s">
        <v>6815</v>
      </c>
      <c r="C931" s="2" t="s">
        <v>349</v>
      </c>
      <c r="D931" s="2"/>
      <c r="E931" s="2" t="s">
        <v>110</v>
      </c>
      <c r="F931" s="2" t="s">
        <v>608</v>
      </c>
      <c r="G931" s="2" t="s">
        <v>740</v>
      </c>
      <c r="H931" s="2" t="str">
        <f t="shared" si="15"/>
        <v>Sac et housse de transport pour Forme et Combat dont le poids est : 5 kg ≤ X &lt; 7 kg</v>
      </c>
      <c r="I931" s="2" t="s">
        <v>745</v>
      </c>
    </row>
    <row r="932" spans="1:9" x14ac:dyDescent="0.35">
      <c r="A932" s="2" t="s">
        <v>1688</v>
      </c>
      <c r="B932" s="2" t="s">
        <v>6816</v>
      </c>
      <c r="C932" s="2" t="s">
        <v>349</v>
      </c>
      <c r="D932" s="2"/>
      <c r="E932" s="2" t="s">
        <v>111</v>
      </c>
      <c r="F932" s="2" t="s">
        <v>608</v>
      </c>
      <c r="G932" s="2" t="s">
        <v>740</v>
      </c>
      <c r="H932" s="2" t="str">
        <f t="shared" si="15"/>
        <v>Sac et housse de transport pour Forme et Combat dont le poids est : 7 kg ≤ X &lt; 9 kg</v>
      </c>
      <c r="I932" s="2" t="s">
        <v>745</v>
      </c>
    </row>
    <row r="933" spans="1:9" x14ac:dyDescent="0.35">
      <c r="A933" s="2" t="s">
        <v>1689</v>
      </c>
      <c r="B933" s="2" t="s">
        <v>6817</v>
      </c>
      <c r="C933" s="2" t="s">
        <v>349</v>
      </c>
      <c r="D933" s="2"/>
      <c r="E933" s="2" t="s">
        <v>112</v>
      </c>
      <c r="F933" s="2" t="s">
        <v>608</v>
      </c>
      <c r="G933" s="2" t="s">
        <v>740</v>
      </c>
      <c r="H933" s="2" t="str">
        <f t="shared" si="15"/>
        <v>Sac et housse de transport pour Forme et Combat dont le poids est : 9 kg ≤ X &lt; 11 kg</v>
      </c>
      <c r="I933" s="2" t="s">
        <v>745</v>
      </c>
    </row>
    <row r="934" spans="1:9" x14ac:dyDescent="0.35">
      <c r="A934" s="2" t="s">
        <v>1690</v>
      </c>
      <c r="B934" s="2" t="s">
        <v>6818</v>
      </c>
      <c r="C934" s="2" t="s">
        <v>349</v>
      </c>
      <c r="D934" s="2"/>
      <c r="E934" s="2" t="s">
        <v>113</v>
      </c>
      <c r="F934" s="2" t="s">
        <v>608</v>
      </c>
      <c r="G934" s="2" t="s">
        <v>740</v>
      </c>
      <c r="H934" s="2" t="str">
        <f t="shared" si="15"/>
        <v>Sac et housse de transport pour Forme et Combat dont le poids est : 11 kg ≤ X &lt; 13 kg</v>
      </c>
      <c r="I934" s="2" t="s">
        <v>745</v>
      </c>
    </row>
    <row r="935" spans="1:9" x14ac:dyDescent="0.35">
      <c r="A935" s="2" t="s">
        <v>1691</v>
      </c>
      <c r="B935" s="2" t="s">
        <v>6819</v>
      </c>
      <c r="C935" s="2" t="s">
        <v>349</v>
      </c>
      <c r="D935" s="2"/>
      <c r="E935" s="2" t="s">
        <v>114</v>
      </c>
      <c r="F935" s="2" t="s">
        <v>608</v>
      </c>
      <c r="G935" s="2" t="s">
        <v>740</v>
      </c>
      <c r="H935" s="2" t="str">
        <f t="shared" si="15"/>
        <v>Sac et housse de transport pour Forme et Combat dont le poids est : 13 kg ≤ X &lt; 15 kg</v>
      </c>
      <c r="I935" s="2" t="s">
        <v>745</v>
      </c>
    </row>
    <row r="936" spans="1:9" x14ac:dyDescent="0.35">
      <c r="A936" s="2" t="s">
        <v>1692</v>
      </c>
      <c r="B936" s="2" t="s">
        <v>6820</v>
      </c>
      <c r="C936" s="2" t="s">
        <v>349</v>
      </c>
      <c r="D936" s="2"/>
      <c r="E936" s="2" t="s">
        <v>102</v>
      </c>
      <c r="F936" s="2" t="s">
        <v>608</v>
      </c>
      <c r="G936" s="2" t="s">
        <v>740</v>
      </c>
      <c r="H936" s="2" t="str">
        <f t="shared" si="15"/>
        <v>Sac et housse de transport pour Forme et Combat dont le poids est : X ≥ 15 kg</v>
      </c>
      <c r="I936" s="2" t="s">
        <v>747</v>
      </c>
    </row>
    <row r="937" spans="1:9" x14ac:dyDescent="0.35">
      <c r="A937" s="2" t="s">
        <v>1693</v>
      </c>
      <c r="B937" s="2" t="s">
        <v>6821</v>
      </c>
      <c r="C937" s="2" t="s">
        <v>245</v>
      </c>
      <c r="D937" s="2"/>
      <c r="E937" s="2" t="s">
        <v>189</v>
      </c>
      <c r="F937" s="2" t="s">
        <v>608</v>
      </c>
      <c r="G937" s="2" t="s">
        <v>740</v>
      </c>
      <c r="H937" s="2" t="str">
        <f t="shared" si="15"/>
        <v>Paire de gants et mitaines de sport de combat dont le poids est : X &lt; 0,5 kg</v>
      </c>
      <c r="I937" s="2" t="s">
        <v>744</v>
      </c>
    </row>
    <row r="938" spans="1:9" x14ac:dyDescent="0.35">
      <c r="A938" s="2" t="s">
        <v>1694</v>
      </c>
      <c r="B938" s="2" t="s">
        <v>6822</v>
      </c>
      <c r="C938" s="2" t="s">
        <v>245</v>
      </c>
      <c r="D938" s="2"/>
      <c r="E938" s="2" t="s">
        <v>129</v>
      </c>
      <c r="F938" s="2" t="s">
        <v>608</v>
      </c>
      <c r="G938" s="2" t="s">
        <v>740</v>
      </c>
      <c r="H938" s="2" t="str">
        <f t="shared" si="15"/>
        <v>Paire de gants et mitaines de sport de combat dont le poids est : X ≥ 0,5 kg</v>
      </c>
      <c r="I938" s="2" t="s">
        <v>747</v>
      </c>
    </row>
    <row r="939" spans="1:9" x14ac:dyDescent="0.35">
      <c r="A939" s="2" t="s">
        <v>1695</v>
      </c>
      <c r="B939" s="2" t="s">
        <v>6823</v>
      </c>
      <c r="C939" s="2" t="s">
        <v>246</v>
      </c>
      <c r="D939" s="2"/>
      <c r="E939" s="2" t="s">
        <v>608</v>
      </c>
      <c r="F939" s="2" t="s">
        <v>608</v>
      </c>
      <c r="G939" s="2"/>
      <c r="H939" s="2" t="str">
        <f t="shared" si="15"/>
        <v>Bande de boxe pour les mains</v>
      </c>
      <c r="I939" s="2"/>
    </row>
    <row r="940" spans="1:9" x14ac:dyDescent="0.35">
      <c r="A940" s="2" t="s">
        <v>1696</v>
      </c>
      <c r="B940" s="2" t="s">
        <v>6824</v>
      </c>
      <c r="C940" s="2" t="s">
        <v>247</v>
      </c>
      <c r="D940" s="2"/>
      <c r="E940" s="2" t="s">
        <v>189</v>
      </c>
      <c r="F940" s="2" t="s">
        <v>608</v>
      </c>
      <c r="G940" s="2" t="s">
        <v>740</v>
      </c>
      <c r="H940" s="2" t="str">
        <f t="shared" si="15"/>
        <v>Protection haut de tête (escrime, judo, lutte, MMA, …) dont le poids est : X &lt; 0,5 kg</v>
      </c>
      <c r="I940" s="2" t="s">
        <v>744</v>
      </c>
    </row>
    <row r="941" spans="1:9" x14ac:dyDescent="0.35">
      <c r="A941" s="2" t="s">
        <v>1697</v>
      </c>
      <c r="B941" s="2" t="s">
        <v>6825</v>
      </c>
      <c r="C941" s="2" t="s">
        <v>247</v>
      </c>
      <c r="D941" s="2"/>
      <c r="E941" s="2" t="s">
        <v>129</v>
      </c>
      <c r="F941" s="2" t="s">
        <v>608</v>
      </c>
      <c r="G941" s="2" t="s">
        <v>740</v>
      </c>
      <c r="H941" s="2" t="str">
        <f t="shared" si="15"/>
        <v>Protection haut de tête (escrime, judo, lutte, MMA, …) dont le poids est : X ≥ 0,5 kg</v>
      </c>
      <c r="I941" s="2" t="s">
        <v>747</v>
      </c>
    </row>
    <row r="942" spans="1:9" x14ac:dyDescent="0.35">
      <c r="A942" s="2" t="s">
        <v>1698</v>
      </c>
      <c r="B942" s="2" t="s">
        <v>6826</v>
      </c>
      <c r="C942" s="2" t="s">
        <v>322</v>
      </c>
      <c r="D942" s="2"/>
      <c r="E942" s="2" t="s">
        <v>252</v>
      </c>
      <c r="F942" s="2" t="s">
        <v>608</v>
      </c>
      <c r="G942" s="2" t="s">
        <v>740</v>
      </c>
      <c r="H942" s="2" t="str">
        <f t="shared" si="15"/>
        <v>Autre protection / EPI : paire de protège-poignet, combinaison d'escrime (hors batterie et capteur), pao de boxe, bouclier, shin in step, coque, … dont le poids est : X &lt; 5 g</v>
      </c>
      <c r="I942" s="2" t="s">
        <v>744</v>
      </c>
    </row>
    <row r="943" spans="1:9" x14ac:dyDescent="0.35">
      <c r="A943" s="2" t="s">
        <v>1699</v>
      </c>
      <c r="B943" s="2" t="s">
        <v>6827</v>
      </c>
      <c r="C943" s="2" t="s">
        <v>322</v>
      </c>
      <c r="D943" s="2"/>
      <c r="E943" s="2" t="s">
        <v>253</v>
      </c>
      <c r="F943" s="2" t="s">
        <v>608</v>
      </c>
      <c r="G943" s="2" t="s">
        <v>740</v>
      </c>
      <c r="H943" s="2" t="str">
        <f t="shared" si="15"/>
        <v>Autre protection / EPI : paire de protège-poignet, combinaison d'escrime (hors batterie et capteur), pao de boxe, bouclier, shin in step, coque, … dont le poids est : 5 g ≤ X &lt; 10 g</v>
      </c>
      <c r="I943" s="2" t="s">
        <v>745</v>
      </c>
    </row>
    <row r="944" spans="1:9" x14ac:dyDescent="0.35">
      <c r="A944" s="2" t="s">
        <v>1700</v>
      </c>
      <c r="B944" s="2" t="s">
        <v>6828</v>
      </c>
      <c r="C944" s="2" t="s">
        <v>322</v>
      </c>
      <c r="D944" s="2"/>
      <c r="E944" s="2" t="s">
        <v>254</v>
      </c>
      <c r="F944" s="2" t="s">
        <v>608</v>
      </c>
      <c r="G944" s="2" t="s">
        <v>740</v>
      </c>
      <c r="H944" s="2" t="str">
        <f t="shared" si="15"/>
        <v>Autre protection / EPI : paire de protège-poignet, combinaison d'escrime (hors batterie et capteur), pao de boxe, bouclier, shin in step, coque, … dont le poids est : 10 g ≤ X &lt; 20 g</v>
      </c>
      <c r="I944" s="2" t="s">
        <v>745</v>
      </c>
    </row>
    <row r="945" spans="1:9" x14ac:dyDescent="0.35">
      <c r="A945" s="2" t="s">
        <v>1701</v>
      </c>
      <c r="B945" s="2" t="s">
        <v>6829</v>
      </c>
      <c r="C945" s="2" t="s">
        <v>322</v>
      </c>
      <c r="D945" s="2"/>
      <c r="E945" s="2" t="s">
        <v>255</v>
      </c>
      <c r="F945" s="2" t="s">
        <v>608</v>
      </c>
      <c r="G945" s="2" t="s">
        <v>740</v>
      </c>
      <c r="H945" s="2" t="str">
        <f t="shared" si="15"/>
        <v>Autre protection / EPI : paire de protège-poignet, combinaison d'escrime (hors batterie et capteur), pao de boxe, bouclier, shin in step, coque, … dont le poids est : 20 g ≤ X &lt; 50 g</v>
      </c>
      <c r="I945" s="2" t="s">
        <v>745</v>
      </c>
    </row>
    <row r="946" spans="1:9" x14ac:dyDescent="0.35">
      <c r="A946" s="2" t="s">
        <v>1702</v>
      </c>
      <c r="B946" s="2" t="s">
        <v>6830</v>
      </c>
      <c r="C946" s="2" t="s">
        <v>322</v>
      </c>
      <c r="D946" s="2"/>
      <c r="E946" s="2" t="s">
        <v>241</v>
      </c>
      <c r="F946" s="2" t="s">
        <v>608</v>
      </c>
      <c r="G946" s="2" t="s">
        <v>740</v>
      </c>
      <c r="H946" s="2" t="str">
        <f t="shared" si="15"/>
        <v>Autre protection / EPI : paire de protège-poignet, combinaison d'escrime (hors batterie et capteur), pao de boxe, bouclier, shin in step, coque, … dont le poids est : 50 g ≤ X &lt; 100 g</v>
      </c>
      <c r="I946" s="2" t="s">
        <v>745</v>
      </c>
    </row>
    <row r="947" spans="1:9" x14ac:dyDescent="0.35">
      <c r="A947" s="2" t="s">
        <v>1703</v>
      </c>
      <c r="B947" s="2" t="s">
        <v>6831</v>
      </c>
      <c r="C947" s="2" t="s">
        <v>322</v>
      </c>
      <c r="D947" s="2"/>
      <c r="E947" s="2" t="s">
        <v>103</v>
      </c>
      <c r="F947" s="2" t="s">
        <v>608</v>
      </c>
      <c r="G947" s="2" t="s">
        <v>740</v>
      </c>
      <c r="H947" s="2" t="str">
        <f t="shared" si="15"/>
        <v>Autre protection / EPI : paire de protège-poignet, combinaison d'escrime (hors batterie et capteur), pao de boxe, bouclier, shin in step, coque, … dont le poids est : 0,1 kg ≤ X &lt; 0,2 kg</v>
      </c>
      <c r="I947" s="2" t="s">
        <v>745</v>
      </c>
    </row>
    <row r="948" spans="1:9" x14ac:dyDescent="0.35">
      <c r="A948" s="2" t="s">
        <v>1704</v>
      </c>
      <c r="B948" s="2" t="s">
        <v>6832</v>
      </c>
      <c r="C948" s="2" t="s">
        <v>322</v>
      </c>
      <c r="D948" s="2"/>
      <c r="E948" s="2" t="s">
        <v>98</v>
      </c>
      <c r="F948" s="2" t="s">
        <v>608</v>
      </c>
      <c r="G948" s="2" t="s">
        <v>740</v>
      </c>
      <c r="H948" s="2" t="str">
        <f t="shared" ref="H948:H1011" si="16">C948&amp;IF(E948&lt;&gt;"-"," dont le "&amp;G948&amp;" est : "&amp;E948,"")&amp;IF(F948&lt;&gt;"-"," et dont le matériau est : "&amp;F948,"")</f>
        <v>Autre protection / EPI : paire de protège-poignet, combinaison d'escrime (hors batterie et capteur), pao de boxe, bouclier, shin in step, coque, … dont le poids est : 0,2 kg ≤ X &lt; 0,5 kg</v>
      </c>
      <c r="I948" s="2" t="s">
        <v>745</v>
      </c>
    </row>
    <row r="949" spans="1:9" x14ac:dyDescent="0.35">
      <c r="A949" s="2" t="s">
        <v>1705</v>
      </c>
      <c r="B949" s="2" t="s">
        <v>6833</v>
      </c>
      <c r="C949" s="2" t="s">
        <v>322</v>
      </c>
      <c r="D949" s="2"/>
      <c r="E949" s="2" t="s">
        <v>104</v>
      </c>
      <c r="F949" s="2" t="s">
        <v>608</v>
      </c>
      <c r="G949" s="2" t="s">
        <v>740</v>
      </c>
      <c r="H949" s="2" t="str">
        <f t="shared" si="16"/>
        <v>Autre protection / EPI : paire de protège-poignet, combinaison d'escrime (hors batterie et capteur), pao de boxe, bouclier, shin in step, coque, … dont le poids est : 0,5 kg ≤ X &lt; 1 kg</v>
      </c>
      <c r="I949" s="2" t="s">
        <v>745</v>
      </c>
    </row>
    <row r="950" spans="1:9" x14ac:dyDescent="0.35">
      <c r="A950" s="2" t="s">
        <v>1706</v>
      </c>
      <c r="B950" s="2" t="s">
        <v>6834</v>
      </c>
      <c r="C950" s="2" t="s">
        <v>322</v>
      </c>
      <c r="D950" s="2"/>
      <c r="E950" s="2" t="s">
        <v>105</v>
      </c>
      <c r="F950" s="2" t="s">
        <v>608</v>
      </c>
      <c r="G950" s="2" t="s">
        <v>740</v>
      </c>
      <c r="H950" s="2" t="str">
        <f t="shared" si="16"/>
        <v>Autre protection / EPI : paire de protège-poignet, combinaison d'escrime (hors batterie et capteur), pao de boxe, bouclier, shin in step, coque, … dont le poids est : 1 kg ≤ X &lt; 2 kg</v>
      </c>
      <c r="I950" s="2" t="s">
        <v>745</v>
      </c>
    </row>
    <row r="951" spans="1:9" x14ac:dyDescent="0.35">
      <c r="A951" s="2" t="s">
        <v>1707</v>
      </c>
      <c r="B951" s="2" t="s">
        <v>6835</v>
      </c>
      <c r="C951" s="2" t="s">
        <v>322</v>
      </c>
      <c r="D951" s="2"/>
      <c r="E951" s="2" t="s">
        <v>107</v>
      </c>
      <c r="F951" s="2" t="s">
        <v>608</v>
      </c>
      <c r="G951" s="2" t="s">
        <v>740</v>
      </c>
      <c r="H951" s="2" t="str">
        <f t="shared" si="16"/>
        <v>Autre protection / EPI : paire de protège-poignet, combinaison d'escrime (hors batterie et capteur), pao de boxe, bouclier, shin in step, coque, … dont le poids est : 2 kg ≤ X &lt; 3 kg</v>
      </c>
      <c r="I951" s="2" t="s">
        <v>745</v>
      </c>
    </row>
    <row r="952" spans="1:9" x14ac:dyDescent="0.35">
      <c r="A952" s="2" t="s">
        <v>1708</v>
      </c>
      <c r="B952" s="2" t="s">
        <v>6836</v>
      </c>
      <c r="C952" s="2" t="s">
        <v>322</v>
      </c>
      <c r="D952" s="2"/>
      <c r="E952" s="2" t="s">
        <v>109</v>
      </c>
      <c r="F952" s="2" t="s">
        <v>608</v>
      </c>
      <c r="G952" s="2" t="s">
        <v>740</v>
      </c>
      <c r="H952" s="2" t="str">
        <f t="shared" si="16"/>
        <v>Autre protection / EPI : paire de protège-poignet, combinaison d'escrime (hors batterie et capteur), pao de boxe, bouclier, shin in step, coque, … dont le poids est : 3 kg ≤ X &lt; 5 kg</v>
      </c>
      <c r="I952" s="2" t="s">
        <v>745</v>
      </c>
    </row>
    <row r="953" spans="1:9" x14ac:dyDescent="0.35">
      <c r="A953" s="2" t="s">
        <v>1709</v>
      </c>
      <c r="B953" s="2" t="s">
        <v>6837</v>
      </c>
      <c r="C953" s="2" t="s">
        <v>322</v>
      </c>
      <c r="D953" s="2"/>
      <c r="E953" s="2" t="s">
        <v>110</v>
      </c>
      <c r="F953" s="2" t="s">
        <v>608</v>
      </c>
      <c r="G953" s="2" t="s">
        <v>740</v>
      </c>
      <c r="H953" s="2" t="str">
        <f t="shared" si="16"/>
        <v>Autre protection / EPI : paire de protège-poignet, combinaison d'escrime (hors batterie et capteur), pao de boxe, bouclier, shin in step, coque, … dont le poids est : 5 kg ≤ X &lt; 7 kg</v>
      </c>
      <c r="I953" s="2" t="s">
        <v>745</v>
      </c>
    </row>
    <row r="954" spans="1:9" x14ac:dyDescent="0.35">
      <c r="A954" s="2" t="s">
        <v>1710</v>
      </c>
      <c r="B954" s="2" t="s">
        <v>6838</v>
      </c>
      <c r="C954" s="2" t="s">
        <v>322</v>
      </c>
      <c r="D954" s="2"/>
      <c r="E954" s="2" t="s">
        <v>111</v>
      </c>
      <c r="F954" s="2" t="s">
        <v>608</v>
      </c>
      <c r="G954" s="2" t="s">
        <v>740</v>
      </c>
      <c r="H954" s="2" t="str">
        <f t="shared" si="16"/>
        <v>Autre protection / EPI : paire de protège-poignet, combinaison d'escrime (hors batterie et capteur), pao de boxe, bouclier, shin in step, coque, … dont le poids est : 7 kg ≤ X &lt; 9 kg</v>
      </c>
      <c r="I954" s="2" t="s">
        <v>745</v>
      </c>
    </row>
    <row r="955" spans="1:9" x14ac:dyDescent="0.35">
      <c r="A955" s="2" t="s">
        <v>1711</v>
      </c>
      <c r="B955" s="2" t="s">
        <v>6839</v>
      </c>
      <c r="C955" s="2" t="s">
        <v>322</v>
      </c>
      <c r="D955" s="2"/>
      <c r="E955" s="2" t="s">
        <v>112</v>
      </c>
      <c r="F955" s="2" t="s">
        <v>608</v>
      </c>
      <c r="G955" s="2" t="s">
        <v>740</v>
      </c>
      <c r="H955" s="2" t="str">
        <f t="shared" si="16"/>
        <v>Autre protection / EPI : paire de protège-poignet, combinaison d'escrime (hors batterie et capteur), pao de boxe, bouclier, shin in step, coque, … dont le poids est : 9 kg ≤ X &lt; 11 kg</v>
      </c>
      <c r="I955" s="2" t="s">
        <v>745</v>
      </c>
    </row>
    <row r="956" spans="1:9" x14ac:dyDescent="0.35">
      <c r="A956" s="2" t="s">
        <v>1712</v>
      </c>
      <c r="B956" s="2" t="s">
        <v>6840</v>
      </c>
      <c r="C956" s="2" t="s">
        <v>322</v>
      </c>
      <c r="D956" s="2"/>
      <c r="E956" s="2" t="s">
        <v>113</v>
      </c>
      <c r="F956" s="2" t="s">
        <v>608</v>
      </c>
      <c r="G956" s="2" t="s">
        <v>740</v>
      </c>
      <c r="H956" s="2" t="str">
        <f t="shared" si="16"/>
        <v>Autre protection / EPI : paire de protège-poignet, combinaison d'escrime (hors batterie et capteur), pao de boxe, bouclier, shin in step, coque, … dont le poids est : 11 kg ≤ X &lt; 13 kg</v>
      </c>
      <c r="I956" s="2" t="s">
        <v>745</v>
      </c>
    </row>
    <row r="957" spans="1:9" x14ac:dyDescent="0.35">
      <c r="A957" s="2" t="s">
        <v>1713</v>
      </c>
      <c r="B957" s="2" t="s">
        <v>6841</v>
      </c>
      <c r="C957" s="2" t="s">
        <v>322</v>
      </c>
      <c r="D957" s="2"/>
      <c r="E957" s="2" t="s">
        <v>114</v>
      </c>
      <c r="F957" s="2" t="s">
        <v>608</v>
      </c>
      <c r="G957" s="2" t="s">
        <v>740</v>
      </c>
      <c r="H957" s="2" t="str">
        <f t="shared" si="16"/>
        <v>Autre protection / EPI : paire de protège-poignet, combinaison d'escrime (hors batterie et capteur), pao de boxe, bouclier, shin in step, coque, … dont le poids est : 13 kg ≤ X &lt; 15 kg</v>
      </c>
      <c r="I957" s="2" t="s">
        <v>745</v>
      </c>
    </row>
    <row r="958" spans="1:9" x14ac:dyDescent="0.35">
      <c r="A958" s="2" t="s">
        <v>1714</v>
      </c>
      <c r="B958" s="2" t="s">
        <v>6842</v>
      </c>
      <c r="C958" s="2" t="s">
        <v>322</v>
      </c>
      <c r="D958" s="2"/>
      <c r="E958" s="2" t="s">
        <v>102</v>
      </c>
      <c r="F958" s="2" t="s">
        <v>608</v>
      </c>
      <c r="G958" s="2" t="s">
        <v>740</v>
      </c>
      <c r="H958" s="2" t="str">
        <f t="shared" si="16"/>
        <v>Autre protection / EPI : paire de protège-poignet, combinaison d'escrime (hors batterie et capteur), pao de boxe, bouclier, shin in step, coque, … dont le poids est : X ≥ 15 kg</v>
      </c>
      <c r="I958" s="2" t="s">
        <v>747</v>
      </c>
    </row>
    <row r="959" spans="1:9" x14ac:dyDescent="0.35">
      <c r="A959" s="2" t="s">
        <v>1715</v>
      </c>
      <c r="B959" s="2" t="s">
        <v>6843</v>
      </c>
      <c r="C959" s="2" t="s">
        <v>227</v>
      </c>
      <c r="D959" s="2"/>
      <c r="E959" s="2" t="s">
        <v>228</v>
      </c>
      <c r="F959" s="2" t="s">
        <v>608</v>
      </c>
      <c r="G959" s="2" t="s">
        <v>740</v>
      </c>
      <c r="H959" s="2" t="str">
        <f t="shared" si="16"/>
        <v>Banc de musculation dont le poids est : X &lt; 9 kg</v>
      </c>
      <c r="I959" s="2" t="s">
        <v>744</v>
      </c>
    </row>
    <row r="960" spans="1:9" x14ac:dyDescent="0.35">
      <c r="A960" s="2" t="s">
        <v>1716</v>
      </c>
      <c r="B960" s="2" t="s">
        <v>6844</v>
      </c>
      <c r="C960" s="2" t="s">
        <v>227</v>
      </c>
      <c r="D960" s="2"/>
      <c r="E960" s="2" t="s">
        <v>112</v>
      </c>
      <c r="F960" s="2" t="s">
        <v>608</v>
      </c>
      <c r="G960" s="2" t="s">
        <v>740</v>
      </c>
      <c r="H960" s="2" t="str">
        <f t="shared" si="16"/>
        <v>Banc de musculation dont le poids est : 9 kg ≤ X &lt; 11 kg</v>
      </c>
      <c r="I960" s="2" t="s">
        <v>745</v>
      </c>
    </row>
    <row r="961" spans="1:9" x14ac:dyDescent="0.35">
      <c r="A961" s="2" t="s">
        <v>1717</v>
      </c>
      <c r="B961" s="2" t="s">
        <v>6845</v>
      </c>
      <c r="C961" s="2" t="s">
        <v>227</v>
      </c>
      <c r="D961" s="2"/>
      <c r="E961" s="2" t="s">
        <v>113</v>
      </c>
      <c r="F961" s="2" t="s">
        <v>608</v>
      </c>
      <c r="G961" s="2" t="s">
        <v>740</v>
      </c>
      <c r="H961" s="2" t="str">
        <f t="shared" si="16"/>
        <v>Banc de musculation dont le poids est : 11 kg ≤ X &lt; 13 kg</v>
      </c>
      <c r="I961" s="2" t="s">
        <v>745</v>
      </c>
    </row>
    <row r="962" spans="1:9" x14ac:dyDescent="0.35">
      <c r="A962" s="2" t="s">
        <v>1718</v>
      </c>
      <c r="B962" s="2" t="s">
        <v>6846</v>
      </c>
      <c r="C962" s="2" t="s">
        <v>227</v>
      </c>
      <c r="D962" s="2"/>
      <c r="E962" s="2" t="s">
        <v>114</v>
      </c>
      <c r="F962" s="2" t="s">
        <v>608</v>
      </c>
      <c r="G962" s="2" t="s">
        <v>740</v>
      </c>
      <c r="H962" s="2" t="str">
        <f t="shared" si="16"/>
        <v>Banc de musculation dont le poids est : 13 kg ≤ X &lt; 15 kg</v>
      </c>
      <c r="I962" s="2" t="s">
        <v>745</v>
      </c>
    </row>
    <row r="963" spans="1:9" x14ac:dyDescent="0.35">
      <c r="A963" s="2" t="s">
        <v>1719</v>
      </c>
      <c r="B963" s="2" t="s">
        <v>6847</v>
      </c>
      <c r="C963" s="2" t="s">
        <v>227</v>
      </c>
      <c r="D963" s="2"/>
      <c r="E963" s="2" t="s">
        <v>102</v>
      </c>
      <c r="F963" s="2" t="s">
        <v>608</v>
      </c>
      <c r="G963" s="2" t="s">
        <v>740</v>
      </c>
      <c r="H963" s="2" t="str">
        <f t="shared" si="16"/>
        <v>Banc de musculation dont le poids est : X ≥ 15 kg</v>
      </c>
      <c r="I963" s="2" t="s">
        <v>747</v>
      </c>
    </row>
    <row r="964" spans="1:9" x14ac:dyDescent="0.35">
      <c r="A964" s="2" t="s">
        <v>1720</v>
      </c>
      <c r="B964" s="2" t="s">
        <v>6848</v>
      </c>
      <c r="C964" s="2" t="s">
        <v>229</v>
      </c>
      <c r="D964" s="2"/>
      <c r="E964" s="2" t="s">
        <v>608</v>
      </c>
      <c r="F964" s="2" t="s">
        <v>99</v>
      </c>
      <c r="G964" s="2"/>
      <c r="H964" s="2" t="str">
        <f t="shared" si="16"/>
        <v>Elliptique (hors EEE), Rameur, Reformer et dont le matériau est : Métal &gt; 80%</v>
      </c>
      <c r="I964" s="2"/>
    </row>
    <row r="965" spans="1:9" x14ac:dyDescent="0.35">
      <c r="A965" s="2" t="s">
        <v>1721</v>
      </c>
      <c r="B965" s="2" t="s">
        <v>6849</v>
      </c>
      <c r="C965" s="2" t="s">
        <v>229</v>
      </c>
      <c r="D965" s="2"/>
      <c r="E965" s="2" t="s">
        <v>608</v>
      </c>
      <c r="F965" s="2" t="s">
        <v>659</v>
      </c>
      <c r="G965" s="2"/>
      <c r="H965" s="2" t="str">
        <f t="shared" si="16"/>
        <v>Elliptique (hors EEE), Rameur, Reformer et dont le matériau est : Autre</v>
      </c>
      <c r="I965" s="2"/>
    </row>
    <row r="966" spans="1:9" x14ac:dyDescent="0.35">
      <c r="A966" s="2" t="s">
        <v>1722</v>
      </c>
      <c r="B966" s="2" t="s">
        <v>6850</v>
      </c>
      <c r="C966" s="2" t="s">
        <v>230</v>
      </c>
      <c r="D966" s="2"/>
      <c r="E966" s="2" t="s">
        <v>608</v>
      </c>
      <c r="F966" s="2" t="s">
        <v>99</v>
      </c>
      <c r="G966" s="2"/>
      <c r="H966" s="2" t="str">
        <f t="shared" si="16"/>
        <v>Vélo d'appartement (hors EEE) et dont le matériau est : Métal &gt; 80%</v>
      </c>
      <c r="I966" s="2"/>
    </row>
    <row r="967" spans="1:9" x14ac:dyDescent="0.35">
      <c r="A967" s="2" t="s">
        <v>1723</v>
      </c>
      <c r="B967" s="2" t="s">
        <v>6851</v>
      </c>
      <c r="C967" s="2" t="s">
        <v>230</v>
      </c>
      <c r="D967" s="2"/>
      <c r="E967" s="2" t="s">
        <v>608</v>
      </c>
      <c r="F967" s="2" t="s">
        <v>659</v>
      </c>
      <c r="G967" s="2"/>
      <c r="H967" s="2" t="str">
        <f t="shared" si="16"/>
        <v>Vélo d'appartement (hors EEE) et dont le matériau est : Autre</v>
      </c>
      <c r="I967" s="2"/>
    </row>
    <row r="968" spans="1:9" x14ac:dyDescent="0.35">
      <c r="A968" s="2" t="s">
        <v>1724</v>
      </c>
      <c r="B968" s="2" t="s">
        <v>6852</v>
      </c>
      <c r="C968" s="2" t="s">
        <v>236</v>
      </c>
      <c r="D968" s="2"/>
      <c r="E968" s="2" t="s">
        <v>608</v>
      </c>
      <c r="F968" s="2" t="s">
        <v>608</v>
      </c>
      <c r="G968" s="2"/>
      <c r="H968" s="2" t="str">
        <f t="shared" si="16"/>
        <v>Machine de musculation amovible et ne nécessitant pas d'installation (hors EEE)</v>
      </c>
      <c r="I968" s="2"/>
    </row>
    <row r="969" spans="1:9" x14ac:dyDescent="0.35">
      <c r="A969" s="2" t="s">
        <v>1725</v>
      </c>
      <c r="B969" s="2" t="s">
        <v>6853</v>
      </c>
      <c r="C969" s="2" t="s">
        <v>2015</v>
      </c>
      <c r="D969" s="2"/>
      <c r="E969" s="2" t="s">
        <v>144</v>
      </c>
      <c r="F969" s="2" t="s">
        <v>608</v>
      </c>
      <c r="G969" s="2" t="s">
        <v>740</v>
      </c>
      <c r="H969" s="2" t="str">
        <f t="shared" si="16"/>
        <v>Marche de step dont le poids est : X &lt; 3 kg</v>
      </c>
      <c r="I969" s="2" t="s">
        <v>744</v>
      </c>
    </row>
    <row r="970" spans="1:9" x14ac:dyDescent="0.35">
      <c r="A970" s="2" t="s">
        <v>1726</v>
      </c>
      <c r="B970" s="2" t="s">
        <v>6854</v>
      </c>
      <c r="C970" s="2" t="s">
        <v>2015</v>
      </c>
      <c r="D970" s="2"/>
      <c r="E970" s="2" t="s">
        <v>109</v>
      </c>
      <c r="F970" s="2" t="s">
        <v>608</v>
      </c>
      <c r="G970" s="2" t="s">
        <v>740</v>
      </c>
      <c r="H970" s="2" t="str">
        <f t="shared" si="16"/>
        <v>Marche de step dont le poids est : 3 kg ≤ X &lt; 5 kg</v>
      </c>
      <c r="I970" s="2" t="s">
        <v>745</v>
      </c>
    </row>
    <row r="971" spans="1:9" x14ac:dyDescent="0.35">
      <c r="A971" s="2" t="s">
        <v>1727</v>
      </c>
      <c r="B971" s="2" t="s">
        <v>6855</v>
      </c>
      <c r="C971" s="2" t="s">
        <v>2015</v>
      </c>
      <c r="D971" s="2"/>
      <c r="E971" s="2" t="s">
        <v>110</v>
      </c>
      <c r="F971" s="2" t="s">
        <v>608</v>
      </c>
      <c r="G971" s="2" t="s">
        <v>740</v>
      </c>
      <c r="H971" s="2" t="str">
        <f t="shared" si="16"/>
        <v>Marche de step dont le poids est : 5 kg ≤ X &lt; 7 kg</v>
      </c>
      <c r="I971" s="2" t="s">
        <v>745</v>
      </c>
    </row>
    <row r="972" spans="1:9" x14ac:dyDescent="0.35">
      <c r="A972" s="2" t="s">
        <v>1728</v>
      </c>
      <c r="B972" s="2" t="s">
        <v>6856</v>
      </c>
      <c r="C972" s="2" t="s">
        <v>2015</v>
      </c>
      <c r="D972" s="2"/>
      <c r="E972" s="2" t="s">
        <v>111</v>
      </c>
      <c r="F972" s="2" t="s">
        <v>608</v>
      </c>
      <c r="G972" s="2" t="s">
        <v>740</v>
      </c>
      <c r="H972" s="2" t="str">
        <f t="shared" si="16"/>
        <v>Marche de step dont le poids est : 7 kg ≤ X &lt; 9 kg</v>
      </c>
      <c r="I972" s="2" t="s">
        <v>745</v>
      </c>
    </row>
    <row r="973" spans="1:9" x14ac:dyDescent="0.35">
      <c r="A973" s="2" t="s">
        <v>1729</v>
      </c>
      <c r="B973" s="2" t="s">
        <v>6857</v>
      </c>
      <c r="C973" s="2" t="s">
        <v>2015</v>
      </c>
      <c r="D973" s="2"/>
      <c r="E973" s="2" t="s">
        <v>240</v>
      </c>
      <c r="F973" s="2" t="s">
        <v>608</v>
      </c>
      <c r="G973" s="2" t="s">
        <v>740</v>
      </c>
      <c r="H973" s="2" t="str">
        <f t="shared" si="16"/>
        <v>Marche de step dont le poids est : X ≥ 9 kg</v>
      </c>
      <c r="I973" s="2" t="s">
        <v>747</v>
      </c>
    </row>
    <row r="974" spans="1:9" x14ac:dyDescent="0.35">
      <c r="A974" s="2" t="s">
        <v>1730</v>
      </c>
      <c r="B974" s="2" t="s">
        <v>6858</v>
      </c>
      <c r="C974" s="2" t="s">
        <v>231</v>
      </c>
      <c r="D974" s="2"/>
      <c r="E974" s="2" t="s">
        <v>608</v>
      </c>
      <c r="F974" s="2" t="s">
        <v>608</v>
      </c>
      <c r="G974" s="2"/>
      <c r="H974" s="2" t="str">
        <f t="shared" si="16"/>
        <v>Trampoline d'extérieur / tremplin de gym</v>
      </c>
      <c r="I974" s="2"/>
    </row>
    <row r="975" spans="1:9" x14ac:dyDescent="0.35">
      <c r="A975" s="2" t="s">
        <v>1731</v>
      </c>
      <c r="B975" s="2" t="s">
        <v>6859</v>
      </c>
      <c r="C975" s="2" t="s">
        <v>232</v>
      </c>
      <c r="D975" s="2"/>
      <c r="E975" s="2" t="s">
        <v>608</v>
      </c>
      <c r="F975" s="2" t="s">
        <v>608</v>
      </c>
      <c r="G975" s="2"/>
      <c r="H975" s="2" t="str">
        <f t="shared" si="16"/>
        <v xml:space="preserve">Trampoline d'intérieur </v>
      </c>
      <c r="I975" s="2"/>
    </row>
    <row r="976" spans="1:9" x14ac:dyDescent="0.35">
      <c r="A976" s="2" t="s">
        <v>1732</v>
      </c>
      <c r="B976" s="2" t="s">
        <v>6860</v>
      </c>
      <c r="C976" s="2" t="s">
        <v>329</v>
      </c>
      <c r="D976" s="2"/>
      <c r="E976" s="2" t="s">
        <v>233</v>
      </c>
      <c r="F976" s="2" t="s">
        <v>608</v>
      </c>
      <c r="G976" s="2" t="s">
        <v>740</v>
      </c>
      <c r="H976" s="2" t="str">
        <f t="shared" si="16"/>
        <v>Gros article : cheval d'arçons, poutre, barre parallèle, … dont le poids est : X ≥ 20 kg</v>
      </c>
      <c r="I976" s="2" t="s">
        <v>747</v>
      </c>
    </row>
    <row r="977" spans="1:9" x14ac:dyDescent="0.35">
      <c r="A977" s="2" t="s">
        <v>1733</v>
      </c>
      <c r="B977" s="2" t="s">
        <v>6861</v>
      </c>
      <c r="C977" s="2" t="s">
        <v>234</v>
      </c>
      <c r="D977" s="2"/>
      <c r="E977" s="2" t="s">
        <v>142</v>
      </c>
      <c r="F977" s="2" t="s">
        <v>608</v>
      </c>
      <c r="G977" s="2" t="s">
        <v>740</v>
      </c>
      <c r="H977" s="2" t="str">
        <f t="shared" si="16"/>
        <v>Sac de frappe dont le poids est : X &lt; 5 kg</v>
      </c>
      <c r="I977" s="2" t="s">
        <v>744</v>
      </c>
    </row>
    <row r="978" spans="1:9" x14ac:dyDescent="0.35">
      <c r="A978" s="2" t="s">
        <v>1734</v>
      </c>
      <c r="B978" s="2" t="s">
        <v>6862</v>
      </c>
      <c r="C978" s="2" t="s">
        <v>234</v>
      </c>
      <c r="D978" s="2"/>
      <c r="E978" s="2" t="s">
        <v>110</v>
      </c>
      <c r="F978" s="2" t="s">
        <v>608</v>
      </c>
      <c r="G978" s="2" t="s">
        <v>740</v>
      </c>
      <c r="H978" s="2" t="str">
        <f t="shared" si="16"/>
        <v>Sac de frappe dont le poids est : 5 kg ≤ X &lt; 7 kg</v>
      </c>
      <c r="I978" s="2" t="s">
        <v>745</v>
      </c>
    </row>
    <row r="979" spans="1:9" x14ac:dyDescent="0.35">
      <c r="A979" s="2" t="s">
        <v>1735</v>
      </c>
      <c r="B979" s="2" t="s">
        <v>6863</v>
      </c>
      <c r="C979" s="2" t="s">
        <v>234</v>
      </c>
      <c r="D979" s="2"/>
      <c r="E979" s="2" t="s">
        <v>111</v>
      </c>
      <c r="F979" s="2" t="s">
        <v>608</v>
      </c>
      <c r="G979" s="2" t="s">
        <v>740</v>
      </c>
      <c r="H979" s="2" t="str">
        <f t="shared" si="16"/>
        <v>Sac de frappe dont le poids est : 7 kg ≤ X &lt; 9 kg</v>
      </c>
      <c r="I979" s="2" t="s">
        <v>745</v>
      </c>
    </row>
    <row r="980" spans="1:9" x14ac:dyDescent="0.35">
      <c r="A980" s="2" t="s">
        <v>1736</v>
      </c>
      <c r="B980" s="2" t="s">
        <v>6864</v>
      </c>
      <c r="C980" s="2" t="s">
        <v>234</v>
      </c>
      <c r="D980" s="2"/>
      <c r="E980" s="2" t="s">
        <v>112</v>
      </c>
      <c r="F980" s="2" t="s">
        <v>608</v>
      </c>
      <c r="G980" s="2" t="s">
        <v>740</v>
      </c>
      <c r="H980" s="2" t="str">
        <f t="shared" si="16"/>
        <v>Sac de frappe dont le poids est : 9 kg ≤ X &lt; 11 kg</v>
      </c>
      <c r="I980" s="2" t="s">
        <v>745</v>
      </c>
    </row>
    <row r="981" spans="1:9" x14ac:dyDescent="0.35">
      <c r="A981" s="2" t="s">
        <v>1737</v>
      </c>
      <c r="B981" s="2" t="s">
        <v>6865</v>
      </c>
      <c r="C981" s="2" t="s">
        <v>234</v>
      </c>
      <c r="D981" s="2"/>
      <c r="E981" s="2" t="s">
        <v>113</v>
      </c>
      <c r="F981" s="2" t="s">
        <v>608</v>
      </c>
      <c r="G981" s="2" t="s">
        <v>740</v>
      </c>
      <c r="H981" s="2" t="str">
        <f t="shared" si="16"/>
        <v>Sac de frappe dont le poids est : 11 kg ≤ X &lt; 13 kg</v>
      </c>
      <c r="I981" s="2" t="s">
        <v>745</v>
      </c>
    </row>
    <row r="982" spans="1:9" x14ac:dyDescent="0.35">
      <c r="A982" s="2" t="s">
        <v>1738</v>
      </c>
      <c r="B982" s="2" t="s">
        <v>6866</v>
      </c>
      <c r="C982" s="2" t="s">
        <v>234</v>
      </c>
      <c r="D982" s="2"/>
      <c r="E982" s="2" t="s">
        <v>114</v>
      </c>
      <c r="F982" s="2" t="s">
        <v>608</v>
      </c>
      <c r="G982" s="2" t="s">
        <v>740</v>
      </c>
      <c r="H982" s="2" t="str">
        <f t="shared" si="16"/>
        <v>Sac de frappe dont le poids est : 13 kg ≤ X &lt; 15 kg</v>
      </c>
      <c r="I982" s="2" t="s">
        <v>745</v>
      </c>
    </row>
    <row r="983" spans="1:9" x14ac:dyDescent="0.35">
      <c r="A983" s="2" t="s">
        <v>1739</v>
      </c>
      <c r="B983" s="2" t="s">
        <v>6867</v>
      </c>
      <c r="C983" s="2" t="s">
        <v>234</v>
      </c>
      <c r="D983" s="2"/>
      <c r="E983" s="2" t="s">
        <v>102</v>
      </c>
      <c r="F983" s="2" t="s">
        <v>608</v>
      </c>
      <c r="G983" s="2" t="s">
        <v>740</v>
      </c>
      <c r="H983" s="2" t="str">
        <f t="shared" si="16"/>
        <v>Sac de frappe dont le poids est : X ≥ 15 kg</v>
      </c>
      <c r="I983" s="2" t="s">
        <v>747</v>
      </c>
    </row>
    <row r="984" spans="1:9" x14ac:dyDescent="0.35">
      <c r="A984" s="2" t="s">
        <v>1740</v>
      </c>
      <c r="B984" s="2" t="s">
        <v>6868</v>
      </c>
      <c r="C984" s="2" t="s">
        <v>235</v>
      </c>
      <c r="D984" s="2"/>
      <c r="E984" s="2" t="s">
        <v>180</v>
      </c>
      <c r="F984" s="2" t="s">
        <v>608</v>
      </c>
      <c r="G984" s="2" t="s">
        <v>740</v>
      </c>
      <c r="H984" s="2" t="str">
        <f t="shared" si="16"/>
        <v>Punching ball dont le poids est : X &lt; 2 kg</v>
      </c>
      <c r="I984" s="2" t="s">
        <v>744</v>
      </c>
    </row>
    <row r="985" spans="1:9" x14ac:dyDescent="0.35">
      <c r="A985" s="2" t="s">
        <v>1741</v>
      </c>
      <c r="B985" s="2" t="s">
        <v>6869</v>
      </c>
      <c r="C985" s="2" t="s">
        <v>235</v>
      </c>
      <c r="D985" s="2"/>
      <c r="E985" s="2" t="s">
        <v>107</v>
      </c>
      <c r="F985" s="2" t="s">
        <v>608</v>
      </c>
      <c r="G985" s="2" t="s">
        <v>740</v>
      </c>
      <c r="H985" s="2" t="str">
        <f t="shared" si="16"/>
        <v>Punching ball dont le poids est : 2 kg ≤ X &lt; 3 kg</v>
      </c>
      <c r="I985" s="2" t="s">
        <v>745</v>
      </c>
    </row>
    <row r="986" spans="1:9" x14ac:dyDescent="0.35">
      <c r="A986" s="2" t="s">
        <v>1742</v>
      </c>
      <c r="B986" s="2" t="s">
        <v>6870</v>
      </c>
      <c r="C986" s="2" t="s">
        <v>235</v>
      </c>
      <c r="D986" s="2"/>
      <c r="E986" s="2" t="s">
        <v>109</v>
      </c>
      <c r="F986" s="2" t="s">
        <v>608</v>
      </c>
      <c r="G986" s="2" t="s">
        <v>740</v>
      </c>
      <c r="H986" s="2" t="str">
        <f t="shared" si="16"/>
        <v>Punching ball dont le poids est : 3 kg ≤ X &lt; 5 kg</v>
      </c>
      <c r="I986" s="2" t="s">
        <v>745</v>
      </c>
    </row>
    <row r="987" spans="1:9" x14ac:dyDescent="0.35">
      <c r="A987" s="2" t="s">
        <v>1743</v>
      </c>
      <c r="B987" s="2" t="s">
        <v>6871</v>
      </c>
      <c r="C987" s="2" t="s">
        <v>235</v>
      </c>
      <c r="D987" s="2"/>
      <c r="E987" s="2" t="s">
        <v>100</v>
      </c>
      <c r="F987" s="2" t="s">
        <v>608</v>
      </c>
      <c r="G987" s="2" t="s">
        <v>740</v>
      </c>
      <c r="H987" s="2" t="str">
        <f t="shared" si="16"/>
        <v>Punching ball dont le poids est : X ≥ 5 kg</v>
      </c>
      <c r="I987" s="2" t="s">
        <v>747</v>
      </c>
    </row>
    <row r="988" spans="1:9" x14ac:dyDescent="0.35">
      <c r="A988" s="2" t="s">
        <v>1744</v>
      </c>
      <c r="B988" s="2" t="s">
        <v>6872</v>
      </c>
      <c r="C988" s="2" t="s">
        <v>338</v>
      </c>
      <c r="D988" s="2"/>
      <c r="E988" s="2" t="s">
        <v>108</v>
      </c>
      <c r="F988" s="2" t="s">
        <v>99</v>
      </c>
      <c r="G988" s="2" t="s">
        <v>740</v>
      </c>
      <c r="H988" s="2" t="str">
        <f t="shared" si="16"/>
        <v>Poids, charge de fitness : haltère, medecine ball, ballon lesté, barre, poids, disque de poids, kettle bell, sand bag, corde de crossfit, gilet lesté, … dont le poids est : X &lt; 1 kg et dont le matériau est : Métal &gt; 80%</v>
      </c>
      <c r="I988" s="2" t="s">
        <v>744</v>
      </c>
    </row>
    <row r="989" spans="1:9" x14ac:dyDescent="0.35">
      <c r="A989" s="2" t="s">
        <v>1745</v>
      </c>
      <c r="B989" s="2" t="s">
        <v>6873</v>
      </c>
      <c r="C989" s="2" t="s">
        <v>338</v>
      </c>
      <c r="D989" s="2"/>
      <c r="E989" s="2" t="s">
        <v>108</v>
      </c>
      <c r="F989" s="2" t="s">
        <v>659</v>
      </c>
      <c r="G989" s="2" t="s">
        <v>740</v>
      </c>
      <c r="H989" s="2" t="str">
        <f t="shared" si="16"/>
        <v>Poids, charge de fitness : haltère, medecine ball, ballon lesté, barre, poids, disque de poids, kettle bell, sand bag, corde de crossfit, gilet lesté, … dont le poids est : X &lt; 1 kg et dont le matériau est : Autre</v>
      </c>
      <c r="I989" s="2" t="s">
        <v>744</v>
      </c>
    </row>
    <row r="990" spans="1:9" x14ac:dyDescent="0.35">
      <c r="A990" s="2" t="s">
        <v>1746</v>
      </c>
      <c r="B990" s="2" t="s">
        <v>6874</v>
      </c>
      <c r="C990" s="2" t="s">
        <v>338</v>
      </c>
      <c r="D990" s="2"/>
      <c r="E990" s="2" t="s">
        <v>105</v>
      </c>
      <c r="F990" s="2" t="s">
        <v>99</v>
      </c>
      <c r="G990" s="2" t="s">
        <v>740</v>
      </c>
      <c r="H990" s="2" t="str">
        <f t="shared" si="16"/>
        <v>Poids, charge de fitness : haltère, medecine ball, ballon lesté, barre, poids, disque de poids, kettle bell, sand bag, corde de crossfit, gilet lesté, … dont le poids est : 1 kg ≤ X &lt; 2 kg et dont le matériau est : Métal &gt; 80%</v>
      </c>
      <c r="I990" s="2" t="s">
        <v>745</v>
      </c>
    </row>
    <row r="991" spans="1:9" x14ac:dyDescent="0.35">
      <c r="A991" s="2" t="s">
        <v>1747</v>
      </c>
      <c r="B991" s="2" t="s">
        <v>6875</v>
      </c>
      <c r="C991" s="2" t="s">
        <v>338</v>
      </c>
      <c r="D991" s="2"/>
      <c r="E991" s="2" t="s">
        <v>105</v>
      </c>
      <c r="F991" s="2" t="s">
        <v>659</v>
      </c>
      <c r="G991" s="2" t="s">
        <v>740</v>
      </c>
      <c r="H991" s="2" t="str">
        <f t="shared" si="16"/>
        <v>Poids, charge de fitness : haltère, medecine ball, ballon lesté, barre, poids, disque de poids, kettle bell, sand bag, corde de crossfit, gilet lesté, … dont le poids est : 1 kg ≤ X &lt; 2 kg et dont le matériau est : Autre</v>
      </c>
      <c r="I991" s="2" t="s">
        <v>745</v>
      </c>
    </row>
    <row r="992" spans="1:9" x14ac:dyDescent="0.35">
      <c r="A992" s="2" t="s">
        <v>1748</v>
      </c>
      <c r="B992" s="2" t="s">
        <v>6876</v>
      </c>
      <c r="C992" s="2" t="s">
        <v>338</v>
      </c>
      <c r="D992" s="2"/>
      <c r="E992" s="2" t="s">
        <v>107</v>
      </c>
      <c r="F992" s="2" t="s">
        <v>99</v>
      </c>
      <c r="G992" s="2" t="s">
        <v>740</v>
      </c>
      <c r="H992" s="2" t="str">
        <f t="shared" si="16"/>
        <v>Poids, charge de fitness : haltère, medecine ball, ballon lesté, barre, poids, disque de poids, kettle bell, sand bag, corde de crossfit, gilet lesté, … dont le poids est : 2 kg ≤ X &lt; 3 kg et dont le matériau est : Métal &gt; 80%</v>
      </c>
      <c r="I992" s="2" t="s">
        <v>745</v>
      </c>
    </row>
    <row r="993" spans="1:9" x14ac:dyDescent="0.35">
      <c r="A993" s="2" t="s">
        <v>1749</v>
      </c>
      <c r="B993" s="2" t="s">
        <v>6877</v>
      </c>
      <c r="C993" s="2" t="s">
        <v>338</v>
      </c>
      <c r="D993" s="2"/>
      <c r="E993" s="2" t="s">
        <v>107</v>
      </c>
      <c r="F993" s="2" t="s">
        <v>659</v>
      </c>
      <c r="G993" s="2" t="s">
        <v>740</v>
      </c>
      <c r="H993" s="2" t="str">
        <f t="shared" si="16"/>
        <v>Poids, charge de fitness : haltère, medecine ball, ballon lesté, barre, poids, disque de poids, kettle bell, sand bag, corde de crossfit, gilet lesté, … dont le poids est : 2 kg ≤ X &lt; 3 kg et dont le matériau est : Autre</v>
      </c>
      <c r="I993" s="2" t="s">
        <v>745</v>
      </c>
    </row>
    <row r="994" spans="1:9" x14ac:dyDescent="0.35">
      <c r="A994" s="2" t="s">
        <v>1750</v>
      </c>
      <c r="B994" s="2" t="s">
        <v>6878</v>
      </c>
      <c r="C994" s="2" t="s">
        <v>338</v>
      </c>
      <c r="D994" s="2"/>
      <c r="E994" s="2" t="s">
        <v>109</v>
      </c>
      <c r="F994" s="2" t="s">
        <v>99</v>
      </c>
      <c r="G994" s="2" t="s">
        <v>740</v>
      </c>
      <c r="H994" s="2" t="str">
        <f t="shared" si="16"/>
        <v>Poids, charge de fitness : haltère, medecine ball, ballon lesté, barre, poids, disque de poids, kettle bell, sand bag, corde de crossfit, gilet lesté, … dont le poids est : 3 kg ≤ X &lt; 5 kg et dont le matériau est : Métal &gt; 80%</v>
      </c>
      <c r="I994" s="2" t="s">
        <v>745</v>
      </c>
    </row>
    <row r="995" spans="1:9" x14ac:dyDescent="0.35">
      <c r="A995" s="2" t="s">
        <v>1751</v>
      </c>
      <c r="B995" s="2" t="s">
        <v>6879</v>
      </c>
      <c r="C995" s="2" t="s">
        <v>338</v>
      </c>
      <c r="D995" s="2"/>
      <c r="E995" s="2" t="s">
        <v>109</v>
      </c>
      <c r="F995" s="2" t="s">
        <v>659</v>
      </c>
      <c r="G995" s="2" t="s">
        <v>740</v>
      </c>
      <c r="H995" s="2" t="str">
        <f t="shared" si="16"/>
        <v>Poids, charge de fitness : haltère, medecine ball, ballon lesté, barre, poids, disque de poids, kettle bell, sand bag, corde de crossfit, gilet lesté, … dont le poids est : 3 kg ≤ X &lt; 5 kg et dont le matériau est : Autre</v>
      </c>
      <c r="I995" s="2" t="s">
        <v>745</v>
      </c>
    </row>
    <row r="996" spans="1:9" x14ac:dyDescent="0.35">
      <c r="A996" s="2" t="s">
        <v>1752</v>
      </c>
      <c r="B996" s="2" t="s">
        <v>6880</v>
      </c>
      <c r="C996" s="2" t="s">
        <v>338</v>
      </c>
      <c r="D996" s="2"/>
      <c r="E996" s="2" t="s">
        <v>110</v>
      </c>
      <c r="F996" s="2" t="s">
        <v>99</v>
      </c>
      <c r="G996" s="2" t="s">
        <v>740</v>
      </c>
      <c r="H996" s="2" t="str">
        <f t="shared" si="16"/>
        <v>Poids, charge de fitness : haltère, medecine ball, ballon lesté, barre, poids, disque de poids, kettle bell, sand bag, corde de crossfit, gilet lesté, … dont le poids est : 5 kg ≤ X &lt; 7 kg et dont le matériau est : Métal &gt; 80%</v>
      </c>
      <c r="I996" s="2" t="s">
        <v>745</v>
      </c>
    </row>
    <row r="997" spans="1:9" x14ac:dyDescent="0.35">
      <c r="A997" s="2" t="s">
        <v>1753</v>
      </c>
      <c r="B997" s="2" t="s">
        <v>6881</v>
      </c>
      <c r="C997" s="2" t="s">
        <v>338</v>
      </c>
      <c r="D997" s="2"/>
      <c r="E997" s="2" t="s">
        <v>110</v>
      </c>
      <c r="F997" s="2" t="s">
        <v>659</v>
      </c>
      <c r="G997" s="2" t="s">
        <v>740</v>
      </c>
      <c r="H997" s="2" t="str">
        <f t="shared" si="16"/>
        <v>Poids, charge de fitness : haltère, medecine ball, ballon lesté, barre, poids, disque de poids, kettle bell, sand bag, corde de crossfit, gilet lesté, … dont le poids est : 5 kg ≤ X &lt; 7 kg et dont le matériau est : Autre</v>
      </c>
      <c r="I997" s="2" t="s">
        <v>745</v>
      </c>
    </row>
    <row r="998" spans="1:9" x14ac:dyDescent="0.35">
      <c r="A998" s="2" t="s">
        <v>1754</v>
      </c>
      <c r="B998" s="2" t="s">
        <v>6882</v>
      </c>
      <c r="C998" s="2" t="s">
        <v>338</v>
      </c>
      <c r="D998" s="2"/>
      <c r="E998" s="2" t="s">
        <v>111</v>
      </c>
      <c r="F998" s="2" t="s">
        <v>99</v>
      </c>
      <c r="G998" s="2" t="s">
        <v>740</v>
      </c>
      <c r="H998" s="2" t="str">
        <f t="shared" si="16"/>
        <v>Poids, charge de fitness : haltère, medecine ball, ballon lesté, barre, poids, disque de poids, kettle bell, sand bag, corde de crossfit, gilet lesté, … dont le poids est : 7 kg ≤ X &lt; 9 kg et dont le matériau est : Métal &gt; 80%</v>
      </c>
      <c r="I998" s="2" t="s">
        <v>745</v>
      </c>
    </row>
    <row r="999" spans="1:9" x14ac:dyDescent="0.35">
      <c r="A999" s="2" t="s">
        <v>1755</v>
      </c>
      <c r="B999" s="2" t="s">
        <v>6883</v>
      </c>
      <c r="C999" s="2" t="s">
        <v>338</v>
      </c>
      <c r="D999" s="2"/>
      <c r="E999" s="2" t="s">
        <v>111</v>
      </c>
      <c r="F999" s="2" t="s">
        <v>659</v>
      </c>
      <c r="G999" s="2" t="s">
        <v>740</v>
      </c>
      <c r="H999" s="2" t="str">
        <f t="shared" si="16"/>
        <v>Poids, charge de fitness : haltère, medecine ball, ballon lesté, barre, poids, disque de poids, kettle bell, sand bag, corde de crossfit, gilet lesté, … dont le poids est : 7 kg ≤ X &lt; 9 kg et dont le matériau est : Autre</v>
      </c>
      <c r="I999" s="2" t="s">
        <v>745</v>
      </c>
    </row>
    <row r="1000" spans="1:9" x14ac:dyDescent="0.35">
      <c r="A1000" s="2" t="s">
        <v>1756</v>
      </c>
      <c r="B1000" s="2" t="s">
        <v>6884</v>
      </c>
      <c r="C1000" s="2" t="s">
        <v>338</v>
      </c>
      <c r="D1000" s="2"/>
      <c r="E1000" s="2" t="s">
        <v>112</v>
      </c>
      <c r="F1000" s="2" t="s">
        <v>99</v>
      </c>
      <c r="G1000" s="2" t="s">
        <v>740</v>
      </c>
      <c r="H1000" s="2" t="str">
        <f t="shared" si="16"/>
        <v>Poids, charge de fitness : haltère, medecine ball, ballon lesté, barre, poids, disque de poids, kettle bell, sand bag, corde de crossfit, gilet lesté, … dont le poids est : 9 kg ≤ X &lt; 11 kg et dont le matériau est : Métal &gt; 80%</v>
      </c>
      <c r="I1000" s="2" t="s">
        <v>745</v>
      </c>
    </row>
    <row r="1001" spans="1:9" x14ac:dyDescent="0.35">
      <c r="A1001" s="2" t="s">
        <v>1757</v>
      </c>
      <c r="B1001" s="2" t="s">
        <v>6885</v>
      </c>
      <c r="C1001" s="2" t="s">
        <v>338</v>
      </c>
      <c r="D1001" s="2"/>
      <c r="E1001" s="2" t="s">
        <v>112</v>
      </c>
      <c r="F1001" s="2" t="s">
        <v>659</v>
      </c>
      <c r="G1001" s="2" t="s">
        <v>740</v>
      </c>
      <c r="H1001" s="2" t="str">
        <f t="shared" si="16"/>
        <v>Poids, charge de fitness : haltère, medecine ball, ballon lesté, barre, poids, disque de poids, kettle bell, sand bag, corde de crossfit, gilet lesté, … dont le poids est : 9 kg ≤ X &lt; 11 kg et dont le matériau est : Autre</v>
      </c>
      <c r="I1001" s="2" t="s">
        <v>745</v>
      </c>
    </row>
    <row r="1002" spans="1:9" x14ac:dyDescent="0.35">
      <c r="A1002" s="2" t="s">
        <v>1758</v>
      </c>
      <c r="B1002" s="2" t="s">
        <v>6886</v>
      </c>
      <c r="C1002" s="2" t="s">
        <v>338</v>
      </c>
      <c r="D1002" s="2"/>
      <c r="E1002" s="2" t="s">
        <v>113</v>
      </c>
      <c r="F1002" s="2" t="s">
        <v>99</v>
      </c>
      <c r="G1002" s="2" t="s">
        <v>740</v>
      </c>
      <c r="H1002" s="2" t="str">
        <f t="shared" si="16"/>
        <v>Poids, charge de fitness : haltère, medecine ball, ballon lesté, barre, poids, disque de poids, kettle bell, sand bag, corde de crossfit, gilet lesté, … dont le poids est : 11 kg ≤ X &lt; 13 kg et dont le matériau est : Métal &gt; 80%</v>
      </c>
      <c r="I1002" s="2" t="s">
        <v>745</v>
      </c>
    </row>
    <row r="1003" spans="1:9" x14ac:dyDescent="0.35">
      <c r="A1003" s="2" t="s">
        <v>1759</v>
      </c>
      <c r="B1003" s="2" t="s">
        <v>6887</v>
      </c>
      <c r="C1003" s="2" t="s">
        <v>338</v>
      </c>
      <c r="D1003" s="2"/>
      <c r="E1003" s="2" t="s">
        <v>113</v>
      </c>
      <c r="F1003" s="2" t="s">
        <v>659</v>
      </c>
      <c r="G1003" s="2" t="s">
        <v>740</v>
      </c>
      <c r="H1003" s="2" t="str">
        <f t="shared" si="16"/>
        <v>Poids, charge de fitness : haltère, medecine ball, ballon lesté, barre, poids, disque de poids, kettle bell, sand bag, corde de crossfit, gilet lesté, … dont le poids est : 11 kg ≤ X &lt; 13 kg et dont le matériau est : Autre</v>
      </c>
      <c r="I1003" s="2" t="s">
        <v>745</v>
      </c>
    </row>
    <row r="1004" spans="1:9" x14ac:dyDescent="0.35">
      <c r="A1004" s="2" t="s">
        <v>1760</v>
      </c>
      <c r="B1004" s="2" t="s">
        <v>6888</v>
      </c>
      <c r="C1004" s="2" t="s">
        <v>338</v>
      </c>
      <c r="D1004" s="2"/>
      <c r="E1004" s="2" t="s">
        <v>114</v>
      </c>
      <c r="F1004" s="2" t="s">
        <v>99</v>
      </c>
      <c r="G1004" s="2" t="s">
        <v>740</v>
      </c>
      <c r="H1004" s="2" t="str">
        <f t="shared" si="16"/>
        <v>Poids, charge de fitness : haltère, medecine ball, ballon lesté, barre, poids, disque de poids, kettle bell, sand bag, corde de crossfit, gilet lesté, … dont le poids est : 13 kg ≤ X &lt; 15 kg et dont le matériau est : Métal &gt; 80%</v>
      </c>
      <c r="I1004" s="2" t="s">
        <v>745</v>
      </c>
    </row>
    <row r="1005" spans="1:9" x14ac:dyDescent="0.35">
      <c r="A1005" s="2" t="s">
        <v>1761</v>
      </c>
      <c r="B1005" s="2" t="s">
        <v>6889</v>
      </c>
      <c r="C1005" s="2" t="s">
        <v>338</v>
      </c>
      <c r="D1005" s="2"/>
      <c r="E1005" s="2" t="s">
        <v>114</v>
      </c>
      <c r="F1005" s="2" t="s">
        <v>659</v>
      </c>
      <c r="G1005" s="2" t="s">
        <v>740</v>
      </c>
      <c r="H1005" s="2" t="str">
        <f t="shared" si="16"/>
        <v>Poids, charge de fitness : haltère, medecine ball, ballon lesté, barre, poids, disque de poids, kettle bell, sand bag, corde de crossfit, gilet lesté, … dont le poids est : 13 kg ≤ X &lt; 15 kg et dont le matériau est : Autre</v>
      </c>
      <c r="I1005" s="2" t="s">
        <v>745</v>
      </c>
    </row>
    <row r="1006" spans="1:9" x14ac:dyDescent="0.35">
      <c r="A1006" s="2" t="s">
        <v>1762</v>
      </c>
      <c r="B1006" s="2" t="s">
        <v>6890</v>
      </c>
      <c r="C1006" s="2" t="s">
        <v>338</v>
      </c>
      <c r="D1006" s="2"/>
      <c r="E1006" s="2" t="s">
        <v>102</v>
      </c>
      <c r="F1006" s="2" t="s">
        <v>99</v>
      </c>
      <c r="G1006" s="2" t="s">
        <v>740</v>
      </c>
      <c r="H1006" s="2" t="str">
        <f t="shared" si="16"/>
        <v>Poids, charge de fitness : haltère, medecine ball, ballon lesté, barre, poids, disque de poids, kettle bell, sand bag, corde de crossfit, gilet lesté, … dont le poids est : X ≥ 15 kg et dont le matériau est : Métal &gt; 80%</v>
      </c>
      <c r="I1006" s="2" t="s">
        <v>747</v>
      </c>
    </row>
    <row r="1007" spans="1:9" x14ac:dyDescent="0.35">
      <c r="A1007" s="2" t="s">
        <v>1763</v>
      </c>
      <c r="B1007" s="2" t="s">
        <v>6891</v>
      </c>
      <c r="C1007" s="2" t="s">
        <v>338</v>
      </c>
      <c r="D1007" s="2"/>
      <c r="E1007" s="2" t="s">
        <v>102</v>
      </c>
      <c r="F1007" s="2" t="s">
        <v>659</v>
      </c>
      <c r="G1007" s="2" t="s">
        <v>740</v>
      </c>
      <c r="H1007" s="2" t="str">
        <f t="shared" si="16"/>
        <v>Poids, charge de fitness : haltère, medecine ball, ballon lesté, barre, poids, disque de poids, kettle bell, sand bag, corde de crossfit, gilet lesté, … dont le poids est : X ≥ 15 kg et dont le matériau est : Autre</v>
      </c>
      <c r="I1007" s="2" t="s">
        <v>747</v>
      </c>
    </row>
    <row r="1008" spans="1:9" x14ac:dyDescent="0.35">
      <c r="A1008" s="2" t="s">
        <v>1764</v>
      </c>
      <c r="B1008" s="2" t="s">
        <v>6892</v>
      </c>
      <c r="C1008" s="2" t="s">
        <v>238</v>
      </c>
      <c r="D1008" s="2"/>
      <c r="E1008" s="2" t="s">
        <v>608</v>
      </c>
      <c r="F1008" s="2" t="s">
        <v>608</v>
      </c>
      <c r="G1008" s="2"/>
      <c r="H1008" s="2" t="str">
        <f t="shared" si="16"/>
        <v>Barre de traction</v>
      </c>
      <c r="I1008" s="2"/>
    </row>
    <row r="1009" spans="1:9" x14ac:dyDescent="0.35">
      <c r="A1009" s="2" t="s">
        <v>1765</v>
      </c>
      <c r="B1009" s="2" t="s">
        <v>6893</v>
      </c>
      <c r="C1009" s="2" t="s">
        <v>239</v>
      </c>
      <c r="D1009" s="2"/>
      <c r="E1009" s="2" t="s">
        <v>106</v>
      </c>
      <c r="F1009" s="2" t="s">
        <v>608</v>
      </c>
      <c r="G1009" s="2" t="s">
        <v>740</v>
      </c>
      <c r="H1009" s="2" t="str">
        <f t="shared" si="16"/>
        <v>Corde à sauter de fitness dont le poids est : X &lt; 0,2 kg</v>
      </c>
      <c r="I1009" s="2" t="s">
        <v>744</v>
      </c>
    </row>
    <row r="1010" spans="1:9" x14ac:dyDescent="0.35">
      <c r="A1010" s="2" t="s">
        <v>1766</v>
      </c>
      <c r="B1010" s="2" t="s">
        <v>6894</v>
      </c>
      <c r="C1010" s="2" t="s">
        <v>239</v>
      </c>
      <c r="D1010" s="2"/>
      <c r="E1010" s="2" t="s">
        <v>98</v>
      </c>
      <c r="F1010" s="2" t="s">
        <v>608</v>
      </c>
      <c r="G1010" s="2" t="s">
        <v>740</v>
      </c>
      <c r="H1010" s="2" t="str">
        <f t="shared" si="16"/>
        <v>Corde à sauter de fitness dont le poids est : 0,2 kg ≤ X &lt; 0,5 kg</v>
      </c>
      <c r="I1010" s="2" t="s">
        <v>745</v>
      </c>
    </row>
    <row r="1011" spans="1:9" x14ac:dyDescent="0.35">
      <c r="A1011" s="2" t="s">
        <v>1767</v>
      </c>
      <c r="B1011" s="2" t="s">
        <v>6895</v>
      </c>
      <c r="C1011" s="2" t="s">
        <v>239</v>
      </c>
      <c r="D1011" s="2"/>
      <c r="E1011" s="2" t="s">
        <v>104</v>
      </c>
      <c r="F1011" s="2" t="s">
        <v>608</v>
      </c>
      <c r="G1011" s="2" t="s">
        <v>740</v>
      </c>
      <c r="H1011" s="2" t="str">
        <f t="shared" si="16"/>
        <v>Corde à sauter de fitness dont le poids est : 0,5 kg ≤ X &lt; 1 kg</v>
      </c>
      <c r="I1011" s="2" t="s">
        <v>745</v>
      </c>
    </row>
    <row r="1012" spans="1:9" x14ac:dyDescent="0.35">
      <c r="A1012" s="2" t="s">
        <v>1768</v>
      </c>
      <c r="B1012" s="2" t="s">
        <v>6896</v>
      </c>
      <c r="C1012" s="2" t="s">
        <v>239</v>
      </c>
      <c r="D1012" s="2"/>
      <c r="E1012" s="2" t="s">
        <v>171</v>
      </c>
      <c r="F1012" s="2" t="s">
        <v>608</v>
      </c>
      <c r="G1012" s="2" t="s">
        <v>740</v>
      </c>
      <c r="H1012" s="2" t="str">
        <f t="shared" ref="H1012:H1075" si="17">C1012&amp;IF(E1012&lt;&gt;"-"," dont le "&amp;G1012&amp;" est : "&amp;E1012,"")&amp;IF(F1012&lt;&gt;"-"," et dont le matériau est : "&amp;F1012,"")</f>
        <v>Corde à sauter de fitness dont le poids est : X ≥ 1 kg</v>
      </c>
      <c r="I1012" s="2" t="s">
        <v>747</v>
      </c>
    </row>
    <row r="1013" spans="1:9" x14ac:dyDescent="0.35">
      <c r="A1013" s="2" t="s">
        <v>1769</v>
      </c>
      <c r="B1013" s="2" t="s">
        <v>6897</v>
      </c>
      <c r="C1013" s="2" t="s">
        <v>330</v>
      </c>
      <c r="D1013" s="2" t="s">
        <v>97</v>
      </c>
      <c r="E1013" s="2" t="s">
        <v>187</v>
      </c>
      <c r="F1013" s="2" t="s">
        <v>608</v>
      </c>
      <c r="G1013" s="2" t="s">
        <v>740</v>
      </c>
      <c r="H1013" s="2" t="str">
        <f t="shared" si="17"/>
        <v>Bande élastique dont le poids est : X &lt; 50 g</v>
      </c>
      <c r="I1013" s="2" t="s">
        <v>744</v>
      </c>
    </row>
    <row r="1014" spans="1:9" x14ac:dyDescent="0.35">
      <c r="A1014" s="2" t="s">
        <v>1770</v>
      </c>
      <c r="B1014" s="2" t="s">
        <v>6898</v>
      </c>
      <c r="C1014" s="2" t="s">
        <v>330</v>
      </c>
      <c r="D1014" s="2" t="s">
        <v>97</v>
      </c>
      <c r="E1014" s="2" t="s">
        <v>241</v>
      </c>
      <c r="F1014" s="2" t="s">
        <v>608</v>
      </c>
      <c r="G1014" s="2" t="s">
        <v>740</v>
      </c>
      <c r="H1014" s="2" t="str">
        <f t="shared" si="17"/>
        <v>Bande élastique dont le poids est : 50 g ≤ X &lt; 100 g</v>
      </c>
      <c r="I1014" s="2" t="s">
        <v>745</v>
      </c>
    </row>
    <row r="1015" spans="1:9" x14ac:dyDescent="0.35">
      <c r="A1015" s="2" t="s">
        <v>1771</v>
      </c>
      <c r="B1015" s="2" t="s">
        <v>6899</v>
      </c>
      <c r="C1015" s="2" t="s">
        <v>330</v>
      </c>
      <c r="D1015" s="2" t="s">
        <v>97</v>
      </c>
      <c r="E1015" s="2" t="s">
        <v>103</v>
      </c>
      <c r="F1015" s="2" t="s">
        <v>608</v>
      </c>
      <c r="G1015" s="2" t="s">
        <v>740</v>
      </c>
      <c r="H1015" s="2" t="str">
        <f t="shared" si="17"/>
        <v>Bande élastique dont le poids est : 0,1 kg ≤ X &lt; 0,2 kg</v>
      </c>
      <c r="I1015" s="2" t="s">
        <v>745</v>
      </c>
    </row>
    <row r="1016" spans="1:9" x14ac:dyDescent="0.35">
      <c r="A1016" s="2" t="s">
        <v>1772</v>
      </c>
      <c r="B1016" s="2" t="s">
        <v>6900</v>
      </c>
      <c r="C1016" s="2" t="s">
        <v>330</v>
      </c>
      <c r="D1016" s="2" t="s">
        <v>97</v>
      </c>
      <c r="E1016" s="2" t="s">
        <v>98</v>
      </c>
      <c r="F1016" s="2" t="s">
        <v>608</v>
      </c>
      <c r="G1016" s="2" t="s">
        <v>740</v>
      </c>
      <c r="H1016" s="2" t="str">
        <f t="shared" si="17"/>
        <v>Bande élastique dont le poids est : 0,2 kg ≤ X &lt; 0,5 kg</v>
      </c>
      <c r="I1016" s="2" t="s">
        <v>745</v>
      </c>
    </row>
    <row r="1017" spans="1:9" x14ac:dyDescent="0.35">
      <c r="A1017" s="2" t="s">
        <v>1773</v>
      </c>
      <c r="B1017" s="2" t="s">
        <v>6901</v>
      </c>
      <c r="C1017" s="2" t="s">
        <v>330</v>
      </c>
      <c r="D1017" s="2" t="s">
        <v>97</v>
      </c>
      <c r="E1017" s="2" t="s">
        <v>129</v>
      </c>
      <c r="F1017" s="2" t="s">
        <v>608</v>
      </c>
      <c r="G1017" s="2" t="s">
        <v>740</v>
      </c>
      <c r="H1017" s="2" t="str">
        <f t="shared" si="17"/>
        <v>Bande élastique dont le poids est : X ≥ 0,5 kg</v>
      </c>
      <c r="I1017" s="2" t="s">
        <v>747</v>
      </c>
    </row>
    <row r="1018" spans="1:9" x14ac:dyDescent="0.35">
      <c r="A1018" s="2" t="s">
        <v>1774</v>
      </c>
      <c r="B1018" s="2" t="s">
        <v>6902</v>
      </c>
      <c r="C1018" s="2" t="s">
        <v>237</v>
      </c>
      <c r="D1018" s="2"/>
      <c r="E1018" s="2" t="s">
        <v>608</v>
      </c>
      <c r="F1018" s="2" t="s">
        <v>608</v>
      </c>
      <c r="G1018" s="2"/>
      <c r="H1018" s="2" t="str">
        <f t="shared" si="17"/>
        <v xml:space="preserve">Tapis de yoga </v>
      </c>
      <c r="I1018" s="2"/>
    </row>
    <row r="1019" spans="1:9" x14ac:dyDescent="0.35">
      <c r="A1019" s="2" t="s">
        <v>1775</v>
      </c>
      <c r="B1019" s="2" t="s">
        <v>6903</v>
      </c>
      <c r="C1019" s="2" t="s">
        <v>7308</v>
      </c>
      <c r="D1019" s="2" t="s">
        <v>97</v>
      </c>
      <c r="E1019" s="2" t="s">
        <v>608</v>
      </c>
      <c r="F1019" s="2" t="s">
        <v>608</v>
      </c>
      <c r="G1019" s="2"/>
      <c r="H1019" s="2" t="str">
        <f t="shared" si="17"/>
        <v xml:space="preserve">Brique et bloc de yoga </v>
      </c>
      <c r="I1019" s="2"/>
    </row>
    <row r="1020" spans="1:9" x14ac:dyDescent="0.35">
      <c r="A1020" s="2" t="s">
        <v>1776</v>
      </c>
      <c r="B1020" s="2" t="s">
        <v>6904</v>
      </c>
      <c r="C1020" s="2" t="s">
        <v>327</v>
      </c>
      <c r="D1020" s="2"/>
      <c r="E1020" s="2" t="s">
        <v>144</v>
      </c>
      <c r="F1020" s="2" t="s">
        <v>608</v>
      </c>
      <c r="G1020" s="2" t="s">
        <v>740</v>
      </c>
      <c r="H1020" s="2" t="str">
        <f t="shared" si="17"/>
        <v>Tapis / matelas de réception, de gym et autre module de mousse (hors jouet) dont le poids est : X &lt; 3 kg</v>
      </c>
      <c r="I1020" s="2" t="s">
        <v>744</v>
      </c>
    </row>
    <row r="1021" spans="1:9" x14ac:dyDescent="0.35">
      <c r="A1021" s="2" t="s">
        <v>1777</v>
      </c>
      <c r="B1021" s="2" t="s">
        <v>6905</v>
      </c>
      <c r="C1021" s="2" t="s">
        <v>327</v>
      </c>
      <c r="D1021" s="2"/>
      <c r="E1021" s="2" t="s">
        <v>109</v>
      </c>
      <c r="F1021" s="2" t="s">
        <v>608</v>
      </c>
      <c r="G1021" s="2" t="s">
        <v>740</v>
      </c>
      <c r="H1021" s="2" t="str">
        <f t="shared" si="17"/>
        <v>Tapis / matelas de réception, de gym et autre module de mousse (hors jouet) dont le poids est : 3 kg ≤ X &lt; 5 kg</v>
      </c>
      <c r="I1021" s="2" t="s">
        <v>745</v>
      </c>
    </row>
    <row r="1022" spans="1:9" x14ac:dyDescent="0.35">
      <c r="A1022" s="2" t="s">
        <v>1778</v>
      </c>
      <c r="B1022" s="2" t="s">
        <v>6906</v>
      </c>
      <c r="C1022" s="2" t="s">
        <v>327</v>
      </c>
      <c r="D1022" s="2"/>
      <c r="E1022" s="2" t="s">
        <v>110</v>
      </c>
      <c r="F1022" s="2" t="s">
        <v>608</v>
      </c>
      <c r="G1022" s="2" t="s">
        <v>740</v>
      </c>
      <c r="H1022" s="2" t="str">
        <f t="shared" si="17"/>
        <v>Tapis / matelas de réception, de gym et autre module de mousse (hors jouet) dont le poids est : 5 kg ≤ X &lt; 7 kg</v>
      </c>
      <c r="I1022" s="2" t="s">
        <v>745</v>
      </c>
    </row>
    <row r="1023" spans="1:9" x14ac:dyDescent="0.35">
      <c r="A1023" s="2" t="s">
        <v>1779</v>
      </c>
      <c r="B1023" s="2" t="s">
        <v>6907</v>
      </c>
      <c r="C1023" s="2" t="s">
        <v>327</v>
      </c>
      <c r="D1023" s="2"/>
      <c r="E1023" s="2" t="s">
        <v>111</v>
      </c>
      <c r="F1023" s="2" t="s">
        <v>608</v>
      </c>
      <c r="G1023" s="2" t="s">
        <v>740</v>
      </c>
      <c r="H1023" s="2" t="str">
        <f t="shared" si="17"/>
        <v>Tapis / matelas de réception, de gym et autre module de mousse (hors jouet) dont le poids est : 7 kg ≤ X &lt; 9 kg</v>
      </c>
      <c r="I1023" s="2" t="s">
        <v>745</v>
      </c>
    </row>
    <row r="1024" spans="1:9" x14ac:dyDescent="0.35">
      <c r="A1024" s="2" t="s">
        <v>1780</v>
      </c>
      <c r="B1024" s="2" t="s">
        <v>6908</v>
      </c>
      <c r="C1024" s="2" t="s">
        <v>327</v>
      </c>
      <c r="D1024" s="2"/>
      <c r="E1024" s="2" t="s">
        <v>112</v>
      </c>
      <c r="F1024" s="2" t="s">
        <v>608</v>
      </c>
      <c r="G1024" s="2" t="s">
        <v>740</v>
      </c>
      <c r="H1024" s="2" t="str">
        <f t="shared" si="17"/>
        <v>Tapis / matelas de réception, de gym et autre module de mousse (hors jouet) dont le poids est : 9 kg ≤ X &lt; 11 kg</v>
      </c>
      <c r="I1024" s="2" t="s">
        <v>745</v>
      </c>
    </row>
    <row r="1025" spans="1:9" x14ac:dyDescent="0.35">
      <c r="A1025" s="2" t="s">
        <v>1781</v>
      </c>
      <c r="B1025" s="2" t="s">
        <v>6909</v>
      </c>
      <c r="C1025" s="2" t="s">
        <v>327</v>
      </c>
      <c r="D1025" s="2"/>
      <c r="E1025" s="2" t="s">
        <v>113</v>
      </c>
      <c r="F1025" s="2" t="s">
        <v>608</v>
      </c>
      <c r="G1025" s="2" t="s">
        <v>740</v>
      </c>
      <c r="H1025" s="2" t="str">
        <f t="shared" si="17"/>
        <v>Tapis / matelas de réception, de gym et autre module de mousse (hors jouet) dont le poids est : 11 kg ≤ X &lt; 13 kg</v>
      </c>
      <c r="I1025" s="2" t="s">
        <v>745</v>
      </c>
    </row>
    <row r="1026" spans="1:9" x14ac:dyDescent="0.35">
      <c r="A1026" s="2" t="s">
        <v>1782</v>
      </c>
      <c r="B1026" s="2" t="s">
        <v>6910</v>
      </c>
      <c r="C1026" s="2" t="s">
        <v>327</v>
      </c>
      <c r="D1026" s="2"/>
      <c r="E1026" s="2" t="s">
        <v>114</v>
      </c>
      <c r="F1026" s="2" t="s">
        <v>608</v>
      </c>
      <c r="G1026" s="2" t="s">
        <v>740</v>
      </c>
      <c r="H1026" s="2" t="str">
        <f t="shared" si="17"/>
        <v>Tapis / matelas de réception, de gym et autre module de mousse (hors jouet) dont le poids est : 13 kg ≤ X &lt; 15 kg</v>
      </c>
      <c r="I1026" s="2" t="s">
        <v>745</v>
      </c>
    </row>
    <row r="1027" spans="1:9" x14ac:dyDescent="0.35">
      <c r="A1027" s="2" t="s">
        <v>1783</v>
      </c>
      <c r="B1027" s="2" t="s">
        <v>6911</v>
      </c>
      <c r="C1027" s="2" t="s">
        <v>327</v>
      </c>
      <c r="D1027" s="2"/>
      <c r="E1027" s="2" t="s">
        <v>102</v>
      </c>
      <c r="F1027" s="2" t="s">
        <v>608</v>
      </c>
      <c r="G1027" s="2" t="s">
        <v>740</v>
      </c>
      <c r="H1027" s="2" t="str">
        <f t="shared" si="17"/>
        <v>Tapis / matelas de réception, de gym et autre module de mousse (hors jouet) dont le poids est : X ≥ 15 kg</v>
      </c>
      <c r="I1027" s="2" t="s">
        <v>747</v>
      </c>
    </row>
    <row r="1028" spans="1:9" x14ac:dyDescent="0.35">
      <c r="A1028" s="2" t="s">
        <v>1784</v>
      </c>
      <c r="B1028" s="2" t="s">
        <v>6912</v>
      </c>
      <c r="C1028" s="2" t="s">
        <v>337</v>
      </c>
      <c r="D1028" s="2" t="s">
        <v>97</v>
      </c>
      <c r="E1028" s="2" t="s">
        <v>106</v>
      </c>
      <c r="F1028" s="2" t="s">
        <v>608</v>
      </c>
      <c r="G1028" s="2" t="s">
        <v>740</v>
      </c>
      <c r="H1028" s="2" t="str">
        <f t="shared" si="17"/>
        <v>Ballon de fitness : gym ball, ballon pilates / yoga, .. dont le poids est : X &lt; 0,2 kg</v>
      </c>
      <c r="I1028" s="2" t="s">
        <v>744</v>
      </c>
    </row>
    <row r="1029" spans="1:9" x14ac:dyDescent="0.35">
      <c r="A1029" s="2" t="s">
        <v>1785</v>
      </c>
      <c r="B1029" s="2" t="s">
        <v>6913</v>
      </c>
      <c r="C1029" s="2" t="s">
        <v>337</v>
      </c>
      <c r="D1029" s="2" t="s">
        <v>97</v>
      </c>
      <c r="E1029" s="2" t="s">
        <v>98</v>
      </c>
      <c r="F1029" s="2" t="s">
        <v>608</v>
      </c>
      <c r="G1029" s="2" t="s">
        <v>740</v>
      </c>
      <c r="H1029" s="2" t="str">
        <f t="shared" si="17"/>
        <v>Ballon de fitness : gym ball, ballon pilates / yoga, .. dont le poids est : 0,2 kg ≤ X &lt; 0,5 kg</v>
      </c>
      <c r="I1029" s="2" t="s">
        <v>745</v>
      </c>
    </row>
    <row r="1030" spans="1:9" x14ac:dyDescent="0.35">
      <c r="A1030" s="2" t="s">
        <v>1786</v>
      </c>
      <c r="B1030" s="2" t="s">
        <v>6914</v>
      </c>
      <c r="C1030" s="2" t="s">
        <v>337</v>
      </c>
      <c r="D1030" s="2" t="s">
        <v>97</v>
      </c>
      <c r="E1030" s="2" t="s">
        <v>104</v>
      </c>
      <c r="F1030" s="2" t="s">
        <v>608</v>
      </c>
      <c r="G1030" s="2" t="s">
        <v>740</v>
      </c>
      <c r="H1030" s="2" t="str">
        <f t="shared" si="17"/>
        <v>Ballon de fitness : gym ball, ballon pilates / yoga, .. dont le poids est : 0,5 kg ≤ X &lt; 1 kg</v>
      </c>
      <c r="I1030" s="2" t="s">
        <v>745</v>
      </c>
    </row>
    <row r="1031" spans="1:9" x14ac:dyDescent="0.35">
      <c r="A1031" s="2" t="s">
        <v>1787</v>
      </c>
      <c r="B1031" s="2" t="s">
        <v>6915</v>
      </c>
      <c r="C1031" s="2" t="s">
        <v>337</v>
      </c>
      <c r="D1031" s="2" t="s">
        <v>97</v>
      </c>
      <c r="E1031" s="2" t="s">
        <v>105</v>
      </c>
      <c r="F1031" s="2" t="s">
        <v>608</v>
      </c>
      <c r="G1031" s="2" t="s">
        <v>740</v>
      </c>
      <c r="H1031" s="2" t="str">
        <f t="shared" si="17"/>
        <v>Ballon de fitness : gym ball, ballon pilates / yoga, .. dont le poids est : 1 kg ≤ X &lt; 2 kg</v>
      </c>
      <c r="I1031" s="2" t="s">
        <v>745</v>
      </c>
    </row>
    <row r="1032" spans="1:9" x14ac:dyDescent="0.35">
      <c r="A1032" s="2" t="s">
        <v>1788</v>
      </c>
      <c r="B1032" s="2" t="s">
        <v>6916</v>
      </c>
      <c r="C1032" s="2" t="s">
        <v>337</v>
      </c>
      <c r="D1032" s="2" t="s">
        <v>97</v>
      </c>
      <c r="E1032" s="2" t="s">
        <v>163</v>
      </c>
      <c r="F1032" s="2" t="s">
        <v>608</v>
      </c>
      <c r="G1032" s="2" t="s">
        <v>740</v>
      </c>
      <c r="H1032" s="2" t="str">
        <f t="shared" si="17"/>
        <v>Ballon de fitness : gym ball, ballon pilates / yoga, .. dont le poids est : X ≥ 2 kg</v>
      </c>
      <c r="I1032" s="2" t="s">
        <v>747</v>
      </c>
    </row>
    <row r="1033" spans="1:9" x14ac:dyDescent="0.35">
      <c r="A1033" s="2" t="s">
        <v>1789</v>
      </c>
      <c r="B1033" s="2" t="s">
        <v>6917</v>
      </c>
      <c r="C1033" s="2" t="s">
        <v>242</v>
      </c>
      <c r="D1033" s="2"/>
      <c r="E1033" s="2" t="s">
        <v>608</v>
      </c>
      <c r="F1033" s="2" t="s">
        <v>608</v>
      </c>
      <c r="G1033" s="2"/>
      <c r="H1033" s="2" t="str">
        <f t="shared" si="17"/>
        <v>Justaucorps (danse, gymnastique, …)</v>
      </c>
      <c r="I1033" s="2"/>
    </row>
    <row r="1034" spans="1:9" x14ac:dyDescent="0.35">
      <c r="A1034" s="2" t="s">
        <v>1790</v>
      </c>
      <c r="B1034" s="2" t="s">
        <v>6918</v>
      </c>
      <c r="C1034" s="2" t="s">
        <v>243</v>
      </c>
      <c r="D1034" s="2"/>
      <c r="E1034" s="2" t="s">
        <v>608</v>
      </c>
      <c r="F1034" s="2" t="s">
        <v>608</v>
      </c>
      <c r="G1034" s="2"/>
      <c r="H1034" s="2" t="str">
        <f t="shared" si="17"/>
        <v>Uniforme sport de combat (kimonos, judogi, …)</v>
      </c>
      <c r="I1034" s="2"/>
    </row>
    <row r="1035" spans="1:9" x14ac:dyDescent="0.35">
      <c r="A1035" s="2" t="s">
        <v>1791</v>
      </c>
      <c r="B1035" s="2" t="s">
        <v>6919</v>
      </c>
      <c r="C1035" s="2" t="s">
        <v>244</v>
      </c>
      <c r="D1035" s="2"/>
      <c r="E1035" s="2" t="s">
        <v>608</v>
      </c>
      <c r="F1035" s="2" t="s">
        <v>608</v>
      </c>
      <c r="G1035" s="2"/>
      <c r="H1035" s="2" t="str">
        <f t="shared" si="17"/>
        <v>Fleuret, sabre, épée, nunchaku</v>
      </c>
      <c r="I1035" s="2"/>
    </row>
    <row r="1036" spans="1:9" x14ac:dyDescent="0.35">
      <c r="A1036" s="2" t="s">
        <v>1792</v>
      </c>
      <c r="B1036" s="2" t="s">
        <v>6920</v>
      </c>
      <c r="C1036" s="2" t="s">
        <v>296</v>
      </c>
      <c r="D1036" s="2"/>
      <c r="E1036" s="2" t="s">
        <v>252</v>
      </c>
      <c r="F1036" s="2" t="s">
        <v>99</v>
      </c>
      <c r="G1036" s="2" t="s">
        <v>740</v>
      </c>
      <c r="H1036" s="2" t="str">
        <f t="shared" si="17"/>
        <v>Autre équipement &amp; accessoire (Forme et Combat) dont le poids est : X &lt; 5 g et dont le matériau est : Métal &gt; 80%</v>
      </c>
      <c r="I1036" s="2" t="s">
        <v>744</v>
      </c>
    </row>
    <row r="1037" spans="1:9" x14ac:dyDescent="0.35">
      <c r="A1037" s="2" t="s">
        <v>1793</v>
      </c>
      <c r="B1037" s="2" t="s">
        <v>6921</v>
      </c>
      <c r="C1037" s="2" t="s">
        <v>296</v>
      </c>
      <c r="D1037" s="2"/>
      <c r="E1037" s="2" t="s">
        <v>252</v>
      </c>
      <c r="F1037" s="2" t="s">
        <v>659</v>
      </c>
      <c r="G1037" s="2" t="s">
        <v>740</v>
      </c>
      <c r="H1037" s="2" t="str">
        <f t="shared" si="17"/>
        <v>Autre équipement &amp; accessoire (Forme et Combat) dont le poids est : X &lt; 5 g et dont le matériau est : Autre</v>
      </c>
      <c r="I1037" s="2" t="s">
        <v>744</v>
      </c>
    </row>
    <row r="1038" spans="1:9" x14ac:dyDescent="0.35">
      <c r="A1038" s="2" t="s">
        <v>1794</v>
      </c>
      <c r="B1038" s="2" t="s">
        <v>6922</v>
      </c>
      <c r="C1038" s="2" t="s">
        <v>296</v>
      </c>
      <c r="D1038" s="2"/>
      <c r="E1038" s="2" t="s">
        <v>253</v>
      </c>
      <c r="F1038" s="2" t="s">
        <v>99</v>
      </c>
      <c r="G1038" s="2" t="s">
        <v>740</v>
      </c>
      <c r="H1038" s="2" t="str">
        <f t="shared" si="17"/>
        <v>Autre équipement &amp; accessoire (Forme et Combat) dont le poids est : 5 g ≤ X &lt; 10 g et dont le matériau est : Métal &gt; 80%</v>
      </c>
      <c r="I1038" s="2" t="s">
        <v>745</v>
      </c>
    </row>
    <row r="1039" spans="1:9" x14ac:dyDescent="0.35">
      <c r="A1039" s="2" t="s">
        <v>1795</v>
      </c>
      <c r="B1039" s="2" t="s">
        <v>6923</v>
      </c>
      <c r="C1039" s="2" t="s">
        <v>296</v>
      </c>
      <c r="D1039" s="2"/>
      <c r="E1039" s="2" t="s">
        <v>253</v>
      </c>
      <c r="F1039" s="2" t="s">
        <v>659</v>
      </c>
      <c r="G1039" s="2" t="s">
        <v>740</v>
      </c>
      <c r="H1039" s="2" t="str">
        <f t="shared" si="17"/>
        <v>Autre équipement &amp; accessoire (Forme et Combat) dont le poids est : 5 g ≤ X &lt; 10 g et dont le matériau est : Autre</v>
      </c>
      <c r="I1039" s="2" t="s">
        <v>745</v>
      </c>
    </row>
    <row r="1040" spans="1:9" x14ac:dyDescent="0.35">
      <c r="A1040" s="2" t="s">
        <v>1796</v>
      </c>
      <c r="B1040" s="2" t="s">
        <v>6924</v>
      </c>
      <c r="C1040" s="2" t="s">
        <v>296</v>
      </c>
      <c r="D1040" s="2"/>
      <c r="E1040" s="2" t="s">
        <v>254</v>
      </c>
      <c r="F1040" s="2" t="s">
        <v>99</v>
      </c>
      <c r="G1040" s="2" t="s">
        <v>740</v>
      </c>
      <c r="H1040" s="2" t="str">
        <f t="shared" si="17"/>
        <v>Autre équipement &amp; accessoire (Forme et Combat) dont le poids est : 10 g ≤ X &lt; 20 g et dont le matériau est : Métal &gt; 80%</v>
      </c>
      <c r="I1040" s="2" t="s">
        <v>745</v>
      </c>
    </row>
    <row r="1041" spans="1:9" x14ac:dyDescent="0.35">
      <c r="A1041" s="2" t="s">
        <v>1797</v>
      </c>
      <c r="B1041" s="2" t="s">
        <v>6925</v>
      </c>
      <c r="C1041" s="2" t="s">
        <v>296</v>
      </c>
      <c r="D1041" s="2"/>
      <c r="E1041" s="2" t="s">
        <v>254</v>
      </c>
      <c r="F1041" s="2" t="s">
        <v>659</v>
      </c>
      <c r="G1041" s="2" t="s">
        <v>740</v>
      </c>
      <c r="H1041" s="2" t="str">
        <f t="shared" si="17"/>
        <v>Autre équipement &amp; accessoire (Forme et Combat) dont le poids est : 10 g ≤ X &lt; 20 g et dont le matériau est : Autre</v>
      </c>
      <c r="I1041" s="2" t="s">
        <v>745</v>
      </c>
    </row>
    <row r="1042" spans="1:9" x14ac:dyDescent="0.35">
      <c r="A1042" s="2" t="s">
        <v>1798</v>
      </c>
      <c r="B1042" s="2" t="s">
        <v>6926</v>
      </c>
      <c r="C1042" s="2" t="s">
        <v>296</v>
      </c>
      <c r="D1042" s="2"/>
      <c r="E1042" s="2" t="s">
        <v>255</v>
      </c>
      <c r="F1042" s="2" t="s">
        <v>99</v>
      </c>
      <c r="G1042" s="2" t="s">
        <v>740</v>
      </c>
      <c r="H1042" s="2" t="str">
        <f t="shared" si="17"/>
        <v>Autre équipement &amp; accessoire (Forme et Combat) dont le poids est : 20 g ≤ X &lt; 50 g et dont le matériau est : Métal &gt; 80%</v>
      </c>
      <c r="I1042" s="2" t="s">
        <v>745</v>
      </c>
    </row>
    <row r="1043" spans="1:9" x14ac:dyDescent="0.35">
      <c r="A1043" s="2" t="s">
        <v>1799</v>
      </c>
      <c r="B1043" s="2" t="s">
        <v>6927</v>
      </c>
      <c r="C1043" s="2" t="s">
        <v>296</v>
      </c>
      <c r="D1043" s="2"/>
      <c r="E1043" s="2" t="s">
        <v>255</v>
      </c>
      <c r="F1043" s="2" t="s">
        <v>659</v>
      </c>
      <c r="G1043" s="2" t="s">
        <v>740</v>
      </c>
      <c r="H1043" s="2" t="str">
        <f t="shared" si="17"/>
        <v>Autre équipement &amp; accessoire (Forme et Combat) dont le poids est : 20 g ≤ X &lt; 50 g et dont le matériau est : Autre</v>
      </c>
      <c r="I1043" s="2" t="s">
        <v>745</v>
      </c>
    </row>
    <row r="1044" spans="1:9" x14ac:dyDescent="0.35">
      <c r="A1044" s="2" t="s">
        <v>1800</v>
      </c>
      <c r="B1044" s="2" t="s">
        <v>6928</v>
      </c>
      <c r="C1044" s="2" t="s">
        <v>296</v>
      </c>
      <c r="D1044" s="2"/>
      <c r="E1044" s="2" t="s">
        <v>241</v>
      </c>
      <c r="F1044" s="2" t="s">
        <v>99</v>
      </c>
      <c r="G1044" s="2" t="s">
        <v>740</v>
      </c>
      <c r="H1044" s="2" t="str">
        <f t="shared" si="17"/>
        <v>Autre équipement &amp; accessoire (Forme et Combat) dont le poids est : 50 g ≤ X &lt; 100 g et dont le matériau est : Métal &gt; 80%</v>
      </c>
      <c r="I1044" s="2" t="s">
        <v>745</v>
      </c>
    </row>
    <row r="1045" spans="1:9" x14ac:dyDescent="0.35">
      <c r="A1045" s="2" t="s">
        <v>1801</v>
      </c>
      <c r="B1045" s="2" t="s">
        <v>6929</v>
      </c>
      <c r="C1045" s="2" t="s">
        <v>296</v>
      </c>
      <c r="D1045" s="2"/>
      <c r="E1045" s="2" t="s">
        <v>241</v>
      </c>
      <c r="F1045" s="2" t="s">
        <v>659</v>
      </c>
      <c r="G1045" s="2" t="s">
        <v>740</v>
      </c>
      <c r="H1045" s="2" t="str">
        <f t="shared" si="17"/>
        <v>Autre équipement &amp; accessoire (Forme et Combat) dont le poids est : 50 g ≤ X &lt; 100 g et dont le matériau est : Autre</v>
      </c>
      <c r="I1045" s="2" t="s">
        <v>745</v>
      </c>
    </row>
    <row r="1046" spans="1:9" x14ac:dyDescent="0.35">
      <c r="A1046" s="2" t="s">
        <v>1802</v>
      </c>
      <c r="B1046" s="2" t="s">
        <v>6930</v>
      </c>
      <c r="C1046" s="2" t="s">
        <v>296</v>
      </c>
      <c r="D1046" s="2"/>
      <c r="E1046" s="2" t="s">
        <v>103</v>
      </c>
      <c r="F1046" s="2" t="s">
        <v>99</v>
      </c>
      <c r="G1046" s="2" t="s">
        <v>740</v>
      </c>
      <c r="H1046" s="2" t="str">
        <f t="shared" si="17"/>
        <v>Autre équipement &amp; accessoire (Forme et Combat) dont le poids est : 0,1 kg ≤ X &lt; 0,2 kg et dont le matériau est : Métal &gt; 80%</v>
      </c>
      <c r="I1046" s="2" t="s">
        <v>745</v>
      </c>
    </row>
    <row r="1047" spans="1:9" x14ac:dyDescent="0.35">
      <c r="A1047" s="2" t="s">
        <v>1803</v>
      </c>
      <c r="B1047" s="2" t="s">
        <v>6931</v>
      </c>
      <c r="C1047" s="2" t="s">
        <v>296</v>
      </c>
      <c r="D1047" s="2"/>
      <c r="E1047" s="2" t="s">
        <v>103</v>
      </c>
      <c r="F1047" s="2" t="s">
        <v>659</v>
      </c>
      <c r="G1047" s="2" t="s">
        <v>740</v>
      </c>
      <c r="H1047" s="2" t="str">
        <f t="shared" si="17"/>
        <v>Autre équipement &amp; accessoire (Forme et Combat) dont le poids est : 0,1 kg ≤ X &lt; 0,2 kg et dont le matériau est : Autre</v>
      </c>
      <c r="I1047" s="2" t="s">
        <v>745</v>
      </c>
    </row>
    <row r="1048" spans="1:9" x14ac:dyDescent="0.35">
      <c r="A1048" s="2" t="s">
        <v>1804</v>
      </c>
      <c r="B1048" s="2" t="s">
        <v>6932</v>
      </c>
      <c r="C1048" s="2" t="s">
        <v>296</v>
      </c>
      <c r="D1048" s="2"/>
      <c r="E1048" s="2" t="s">
        <v>98</v>
      </c>
      <c r="F1048" s="2" t="s">
        <v>99</v>
      </c>
      <c r="G1048" s="2" t="s">
        <v>740</v>
      </c>
      <c r="H1048" s="2" t="str">
        <f t="shared" si="17"/>
        <v>Autre équipement &amp; accessoire (Forme et Combat) dont le poids est : 0,2 kg ≤ X &lt; 0,5 kg et dont le matériau est : Métal &gt; 80%</v>
      </c>
      <c r="I1048" s="2" t="s">
        <v>745</v>
      </c>
    </row>
    <row r="1049" spans="1:9" x14ac:dyDescent="0.35">
      <c r="A1049" s="2" t="s">
        <v>1805</v>
      </c>
      <c r="B1049" s="2" t="s">
        <v>6933</v>
      </c>
      <c r="C1049" s="2" t="s">
        <v>296</v>
      </c>
      <c r="D1049" s="2"/>
      <c r="E1049" s="2" t="s">
        <v>98</v>
      </c>
      <c r="F1049" s="2" t="s">
        <v>659</v>
      </c>
      <c r="G1049" s="2" t="s">
        <v>740</v>
      </c>
      <c r="H1049" s="2" t="str">
        <f t="shared" si="17"/>
        <v>Autre équipement &amp; accessoire (Forme et Combat) dont le poids est : 0,2 kg ≤ X &lt; 0,5 kg et dont le matériau est : Autre</v>
      </c>
      <c r="I1049" s="2" t="s">
        <v>745</v>
      </c>
    </row>
    <row r="1050" spans="1:9" x14ac:dyDescent="0.35">
      <c r="A1050" s="2" t="s">
        <v>1806</v>
      </c>
      <c r="B1050" s="2" t="s">
        <v>6934</v>
      </c>
      <c r="C1050" s="2" t="s">
        <v>296</v>
      </c>
      <c r="D1050" s="2"/>
      <c r="E1050" s="2" t="s">
        <v>104</v>
      </c>
      <c r="F1050" s="2" t="s">
        <v>99</v>
      </c>
      <c r="G1050" s="2" t="s">
        <v>740</v>
      </c>
      <c r="H1050" s="2" t="str">
        <f t="shared" si="17"/>
        <v>Autre équipement &amp; accessoire (Forme et Combat) dont le poids est : 0,5 kg ≤ X &lt; 1 kg et dont le matériau est : Métal &gt; 80%</v>
      </c>
      <c r="I1050" s="2" t="s">
        <v>745</v>
      </c>
    </row>
    <row r="1051" spans="1:9" x14ac:dyDescent="0.35">
      <c r="A1051" s="2" t="s">
        <v>1807</v>
      </c>
      <c r="B1051" s="2" t="s">
        <v>6935</v>
      </c>
      <c r="C1051" s="2" t="s">
        <v>296</v>
      </c>
      <c r="D1051" s="2"/>
      <c r="E1051" s="2" t="s">
        <v>104</v>
      </c>
      <c r="F1051" s="2" t="s">
        <v>659</v>
      </c>
      <c r="G1051" s="2" t="s">
        <v>740</v>
      </c>
      <c r="H1051" s="2" t="str">
        <f t="shared" si="17"/>
        <v>Autre équipement &amp; accessoire (Forme et Combat) dont le poids est : 0,5 kg ≤ X &lt; 1 kg et dont le matériau est : Autre</v>
      </c>
      <c r="I1051" s="2" t="s">
        <v>745</v>
      </c>
    </row>
    <row r="1052" spans="1:9" x14ac:dyDescent="0.35">
      <c r="A1052" s="2" t="s">
        <v>1808</v>
      </c>
      <c r="B1052" s="2" t="s">
        <v>6936</v>
      </c>
      <c r="C1052" s="2" t="s">
        <v>296</v>
      </c>
      <c r="D1052" s="2"/>
      <c r="E1052" s="2" t="s">
        <v>105</v>
      </c>
      <c r="F1052" s="2" t="s">
        <v>99</v>
      </c>
      <c r="G1052" s="2" t="s">
        <v>740</v>
      </c>
      <c r="H1052" s="2" t="str">
        <f t="shared" si="17"/>
        <v>Autre équipement &amp; accessoire (Forme et Combat) dont le poids est : 1 kg ≤ X &lt; 2 kg et dont le matériau est : Métal &gt; 80%</v>
      </c>
      <c r="I1052" s="2" t="s">
        <v>745</v>
      </c>
    </row>
    <row r="1053" spans="1:9" x14ac:dyDescent="0.35">
      <c r="A1053" s="2" t="s">
        <v>1809</v>
      </c>
      <c r="B1053" s="2" t="s">
        <v>6937</v>
      </c>
      <c r="C1053" s="2" t="s">
        <v>296</v>
      </c>
      <c r="D1053" s="2"/>
      <c r="E1053" s="2" t="s">
        <v>105</v>
      </c>
      <c r="F1053" s="2" t="s">
        <v>659</v>
      </c>
      <c r="G1053" s="2" t="s">
        <v>740</v>
      </c>
      <c r="H1053" s="2" t="str">
        <f t="shared" si="17"/>
        <v>Autre équipement &amp; accessoire (Forme et Combat) dont le poids est : 1 kg ≤ X &lt; 2 kg et dont le matériau est : Autre</v>
      </c>
      <c r="I1053" s="2" t="s">
        <v>745</v>
      </c>
    </row>
    <row r="1054" spans="1:9" x14ac:dyDescent="0.35">
      <c r="A1054" s="2" t="s">
        <v>1810</v>
      </c>
      <c r="B1054" s="2" t="s">
        <v>6938</v>
      </c>
      <c r="C1054" s="2" t="s">
        <v>296</v>
      </c>
      <c r="D1054" s="2"/>
      <c r="E1054" s="2" t="s">
        <v>107</v>
      </c>
      <c r="F1054" s="2" t="s">
        <v>99</v>
      </c>
      <c r="G1054" s="2" t="s">
        <v>740</v>
      </c>
      <c r="H1054" s="2" t="str">
        <f t="shared" si="17"/>
        <v>Autre équipement &amp; accessoire (Forme et Combat) dont le poids est : 2 kg ≤ X &lt; 3 kg et dont le matériau est : Métal &gt; 80%</v>
      </c>
      <c r="I1054" s="2" t="s">
        <v>745</v>
      </c>
    </row>
    <row r="1055" spans="1:9" x14ac:dyDescent="0.35">
      <c r="A1055" s="2" t="s">
        <v>1811</v>
      </c>
      <c r="B1055" s="2" t="s">
        <v>6939</v>
      </c>
      <c r="C1055" s="2" t="s">
        <v>296</v>
      </c>
      <c r="D1055" s="2"/>
      <c r="E1055" s="2" t="s">
        <v>107</v>
      </c>
      <c r="F1055" s="2" t="s">
        <v>659</v>
      </c>
      <c r="G1055" s="2" t="s">
        <v>740</v>
      </c>
      <c r="H1055" s="2" t="str">
        <f t="shared" si="17"/>
        <v>Autre équipement &amp; accessoire (Forme et Combat) dont le poids est : 2 kg ≤ X &lt; 3 kg et dont le matériau est : Autre</v>
      </c>
      <c r="I1055" s="2" t="s">
        <v>745</v>
      </c>
    </row>
    <row r="1056" spans="1:9" x14ac:dyDescent="0.35">
      <c r="A1056" s="2" t="s">
        <v>1812</v>
      </c>
      <c r="B1056" s="2" t="s">
        <v>6940</v>
      </c>
      <c r="C1056" s="2" t="s">
        <v>296</v>
      </c>
      <c r="D1056" s="2"/>
      <c r="E1056" s="2" t="s">
        <v>109</v>
      </c>
      <c r="F1056" s="2" t="s">
        <v>99</v>
      </c>
      <c r="G1056" s="2" t="s">
        <v>740</v>
      </c>
      <c r="H1056" s="2" t="str">
        <f t="shared" si="17"/>
        <v>Autre équipement &amp; accessoire (Forme et Combat) dont le poids est : 3 kg ≤ X &lt; 5 kg et dont le matériau est : Métal &gt; 80%</v>
      </c>
      <c r="I1056" s="2" t="s">
        <v>745</v>
      </c>
    </row>
    <row r="1057" spans="1:9" x14ac:dyDescent="0.35">
      <c r="A1057" s="2" t="s">
        <v>1813</v>
      </c>
      <c r="B1057" s="2" t="s">
        <v>6941</v>
      </c>
      <c r="C1057" s="2" t="s">
        <v>296</v>
      </c>
      <c r="D1057" s="2"/>
      <c r="E1057" s="2" t="s">
        <v>109</v>
      </c>
      <c r="F1057" s="2" t="s">
        <v>659</v>
      </c>
      <c r="G1057" s="2" t="s">
        <v>740</v>
      </c>
      <c r="H1057" s="2" t="str">
        <f t="shared" si="17"/>
        <v>Autre équipement &amp; accessoire (Forme et Combat) dont le poids est : 3 kg ≤ X &lt; 5 kg et dont le matériau est : Autre</v>
      </c>
      <c r="I1057" s="2" t="s">
        <v>745</v>
      </c>
    </row>
    <row r="1058" spans="1:9" x14ac:dyDescent="0.35">
      <c r="A1058" s="2" t="s">
        <v>1814</v>
      </c>
      <c r="B1058" s="2" t="s">
        <v>6942</v>
      </c>
      <c r="C1058" s="2" t="s">
        <v>296</v>
      </c>
      <c r="D1058" s="2"/>
      <c r="E1058" s="2" t="s">
        <v>110</v>
      </c>
      <c r="F1058" s="2" t="s">
        <v>99</v>
      </c>
      <c r="G1058" s="2" t="s">
        <v>740</v>
      </c>
      <c r="H1058" s="2" t="str">
        <f t="shared" si="17"/>
        <v>Autre équipement &amp; accessoire (Forme et Combat) dont le poids est : 5 kg ≤ X &lt; 7 kg et dont le matériau est : Métal &gt; 80%</v>
      </c>
      <c r="I1058" s="2" t="s">
        <v>745</v>
      </c>
    </row>
    <row r="1059" spans="1:9" x14ac:dyDescent="0.35">
      <c r="A1059" s="2" t="s">
        <v>1815</v>
      </c>
      <c r="B1059" s="2" t="s">
        <v>6943</v>
      </c>
      <c r="C1059" s="2" t="s">
        <v>296</v>
      </c>
      <c r="D1059" s="2"/>
      <c r="E1059" s="2" t="s">
        <v>110</v>
      </c>
      <c r="F1059" s="2" t="s">
        <v>659</v>
      </c>
      <c r="G1059" s="2" t="s">
        <v>740</v>
      </c>
      <c r="H1059" s="2" t="str">
        <f t="shared" si="17"/>
        <v>Autre équipement &amp; accessoire (Forme et Combat) dont le poids est : 5 kg ≤ X &lt; 7 kg et dont le matériau est : Autre</v>
      </c>
      <c r="I1059" s="2" t="s">
        <v>745</v>
      </c>
    </row>
    <row r="1060" spans="1:9" x14ac:dyDescent="0.35">
      <c r="A1060" s="2" t="s">
        <v>1816</v>
      </c>
      <c r="B1060" s="2" t="s">
        <v>6944</v>
      </c>
      <c r="C1060" s="2" t="s">
        <v>296</v>
      </c>
      <c r="D1060" s="2"/>
      <c r="E1060" s="2" t="s">
        <v>111</v>
      </c>
      <c r="F1060" s="2" t="s">
        <v>99</v>
      </c>
      <c r="G1060" s="2" t="s">
        <v>740</v>
      </c>
      <c r="H1060" s="2" t="str">
        <f t="shared" si="17"/>
        <v>Autre équipement &amp; accessoire (Forme et Combat) dont le poids est : 7 kg ≤ X &lt; 9 kg et dont le matériau est : Métal &gt; 80%</v>
      </c>
      <c r="I1060" s="2" t="s">
        <v>745</v>
      </c>
    </row>
    <row r="1061" spans="1:9" x14ac:dyDescent="0.35">
      <c r="A1061" s="2" t="s">
        <v>1817</v>
      </c>
      <c r="B1061" s="2" t="s">
        <v>6945</v>
      </c>
      <c r="C1061" s="2" t="s">
        <v>296</v>
      </c>
      <c r="D1061" s="2"/>
      <c r="E1061" s="2" t="s">
        <v>111</v>
      </c>
      <c r="F1061" s="2" t="s">
        <v>659</v>
      </c>
      <c r="G1061" s="2" t="s">
        <v>740</v>
      </c>
      <c r="H1061" s="2" t="str">
        <f t="shared" si="17"/>
        <v>Autre équipement &amp; accessoire (Forme et Combat) dont le poids est : 7 kg ≤ X &lt; 9 kg et dont le matériau est : Autre</v>
      </c>
      <c r="I1061" s="2" t="s">
        <v>745</v>
      </c>
    </row>
    <row r="1062" spans="1:9" x14ac:dyDescent="0.35">
      <c r="A1062" s="2" t="s">
        <v>1818</v>
      </c>
      <c r="B1062" s="2" t="s">
        <v>6946</v>
      </c>
      <c r="C1062" s="2" t="s">
        <v>296</v>
      </c>
      <c r="D1062" s="2"/>
      <c r="E1062" s="2" t="s">
        <v>112</v>
      </c>
      <c r="F1062" s="2" t="s">
        <v>99</v>
      </c>
      <c r="G1062" s="2" t="s">
        <v>740</v>
      </c>
      <c r="H1062" s="2" t="str">
        <f t="shared" si="17"/>
        <v>Autre équipement &amp; accessoire (Forme et Combat) dont le poids est : 9 kg ≤ X &lt; 11 kg et dont le matériau est : Métal &gt; 80%</v>
      </c>
      <c r="I1062" s="2" t="s">
        <v>745</v>
      </c>
    </row>
    <row r="1063" spans="1:9" x14ac:dyDescent="0.35">
      <c r="A1063" s="2" t="s">
        <v>1819</v>
      </c>
      <c r="B1063" s="2" t="s">
        <v>6947</v>
      </c>
      <c r="C1063" s="2" t="s">
        <v>296</v>
      </c>
      <c r="D1063" s="2"/>
      <c r="E1063" s="2" t="s">
        <v>112</v>
      </c>
      <c r="F1063" s="2" t="s">
        <v>659</v>
      </c>
      <c r="G1063" s="2" t="s">
        <v>740</v>
      </c>
      <c r="H1063" s="2" t="str">
        <f t="shared" si="17"/>
        <v>Autre équipement &amp; accessoire (Forme et Combat) dont le poids est : 9 kg ≤ X &lt; 11 kg et dont le matériau est : Autre</v>
      </c>
      <c r="I1063" s="2" t="s">
        <v>745</v>
      </c>
    </row>
    <row r="1064" spans="1:9" x14ac:dyDescent="0.35">
      <c r="A1064" s="2" t="s">
        <v>1820</v>
      </c>
      <c r="B1064" s="2" t="s">
        <v>6948</v>
      </c>
      <c r="C1064" s="2" t="s">
        <v>296</v>
      </c>
      <c r="D1064" s="2"/>
      <c r="E1064" s="2" t="s">
        <v>113</v>
      </c>
      <c r="F1064" s="2" t="s">
        <v>99</v>
      </c>
      <c r="G1064" s="2" t="s">
        <v>740</v>
      </c>
      <c r="H1064" s="2" t="str">
        <f t="shared" si="17"/>
        <v>Autre équipement &amp; accessoire (Forme et Combat) dont le poids est : 11 kg ≤ X &lt; 13 kg et dont le matériau est : Métal &gt; 80%</v>
      </c>
      <c r="I1064" s="2" t="s">
        <v>745</v>
      </c>
    </row>
    <row r="1065" spans="1:9" x14ac:dyDescent="0.35">
      <c r="A1065" s="2" t="s">
        <v>1821</v>
      </c>
      <c r="B1065" s="2" t="s">
        <v>6949</v>
      </c>
      <c r="C1065" s="2" t="s">
        <v>296</v>
      </c>
      <c r="D1065" s="2"/>
      <c r="E1065" s="2" t="s">
        <v>113</v>
      </c>
      <c r="F1065" s="2" t="s">
        <v>659</v>
      </c>
      <c r="G1065" s="2" t="s">
        <v>740</v>
      </c>
      <c r="H1065" s="2" t="str">
        <f t="shared" si="17"/>
        <v>Autre équipement &amp; accessoire (Forme et Combat) dont le poids est : 11 kg ≤ X &lt; 13 kg et dont le matériau est : Autre</v>
      </c>
      <c r="I1065" s="2" t="s">
        <v>745</v>
      </c>
    </row>
    <row r="1066" spans="1:9" x14ac:dyDescent="0.35">
      <c r="A1066" s="2" t="s">
        <v>1822</v>
      </c>
      <c r="B1066" s="2" t="s">
        <v>6950</v>
      </c>
      <c r="C1066" s="2" t="s">
        <v>296</v>
      </c>
      <c r="D1066" s="2"/>
      <c r="E1066" s="2" t="s">
        <v>114</v>
      </c>
      <c r="F1066" s="2" t="s">
        <v>99</v>
      </c>
      <c r="G1066" s="2" t="s">
        <v>740</v>
      </c>
      <c r="H1066" s="2" t="str">
        <f t="shared" si="17"/>
        <v>Autre équipement &amp; accessoire (Forme et Combat) dont le poids est : 13 kg ≤ X &lt; 15 kg et dont le matériau est : Métal &gt; 80%</v>
      </c>
      <c r="I1066" s="2" t="s">
        <v>745</v>
      </c>
    </row>
    <row r="1067" spans="1:9" x14ac:dyDescent="0.35">
      <c r="A1067" s="2" t="s">
        <v>1823</v>
      </c>
      <c r="B1067" s="2" t="s">
        <v>6951</v>
      </c>
      <c r="C1067" s="2" t="s">
        <v>296</v>
      </c>
      <c r="D1067" s="2"/>
      <c r="E1067" s="2" t="s">
        <v>114</v>
      </c>
      <c r="F1067" s="2" t="s">
        <v>659</v>
      </c>
      <c r="G1067" s="2" t="s">
        <v>740</v>
      </c>
      <c r="H1067" s="2" t="str">
        <f t="shared" si="17"/>
        <v>Autre équipement &amp; accessoire (Forme et Combat) dont le poids est : 13 kg ≤ X &lt; 15 kg et dont le matériau est : Autre</v>
      </c>
      <c r="I1067" s="2" t="s">
        <v>745</v>
      </c>
    </row>
    <row r="1068" spans="1:9" x14ac:dyDescent="0.35">
      <c r="A1068" s="2" t="s">
        <v>1824</v>
      </c>
      <c r="B1068" s="2" t="s">
        <v>6952</v>
      </c>
      <c r="C1068" s="2" t="s">
        <v>296</v>
      </c>
      <c r="D1068" s="2"/>
      <c r="E1068" s="2" t="s">
        <v>102</v>
      </c>
      <c r="F1068" s="2" t="s">
        <v>99</v>
      </c>
      <c r="G1068" s="2" t="s">
        <v>740</v>
      </c>
      <c r="H1068" s="2" t="str">
        <f t="shared" si="17"/>
        <v>Autre équipement &amp; accessoire (Forme et Combat) dont le poids est : X ≥ 15 kg et dont le matériau est : Métal &gt; 80%</v>
      </c>
      <c r="I1068" s="2" t="s">
        <v>747</v>
      </c>
    </row>
    <row r="1069" spans="1:9" x14ac:dyDescent="0.35">
      <c r="A1069" s="2" t="s">
        <v>1825</v>
      </c>
      <c r="B1069" s="2" t="s">
        <v>6953</v>
      </c>
      <c r="C1069" s="2" t="s">
        <v>296</v>
      </c>
      <c r="D1069" s="2"/>
      <c r="E1069" s="2" t="s">
        <v>102</v>
      </c>
      <c r="F1069" s="2" t="s">
        <v>659</v>
      </c>
      <c r="G1069" s="2" t="s">
        <v>740</v>
      </c>
      <c r="H1069" s="2" t="str">
        <f t="shared" si="17"/>
        <v>Autre équipement &amp; accessoire (Forme et Combat) dont le poids est : X ≥ 15 kg et dont le matériau est : Autre</v>
      </c>
      <c r="I1069" s="2" t="s">
        <v>747</v>
      </c>
    </row>
    <row r="1070" spans="1:9" x14ac:dyDescent="0.35">
      <c r="A1070" s="2" t="s">
        <v>1826</v>
      </c>
      <c r="B1070" s="2" t="s">
        <v>6954</v>
      </c>
      <c r="C1070" s="2" t="s">
        <v>496</v>
      </c>
      <c r="D1070" s="2"/>
      <c r="E1070" s="2" t="s">
        <v>608</v>
      </c>
      <c r="F1070" s="2" t="s">
        <v>608</v>
      </c>
      <c r="G1070" s="2"/>
      <c r="H1070" s="2" t="str">
        <f t="shared" si="17"/>
        <v>Chaussants : paire de waders,  wellies, cuissardes, …</v>
      </c>
      <c r="I1070" s="2"/>
    </row>
    <row r="1071" spans="1:9" x14ac:dyDescent="0.35">
      <c r="A1071" s="2" t="s">
        <v>1827</v>
      </c>
      <c r="B1071" s="2" t="s">
        <v>6955</v>
      </c>
      <c r="C1071" s="2" t="s">
        <v>339</v>
      </c>
      <c r="D1071" s="2"/>
      <c r="E1071" s="2" t="s">
        <v>252</v>
      </c>
      <c r="F1071" s="2" t="s">
        <v>608</v>
      </c>
      <c r="G1071" s="2" t="s">
        <v>740</v>
      </c>
      <c r="H1071" s="2" t="str">
        <f t="shared" si="17"/>
        <v>Boîte, bagage, chariot de pêche, housse, étuis de transport (cannes, carabines, …), boîte pour munitions, boîte à leurres, seau, tapis de réception,… dont le poids est : X &lt; 5 g</v>
      </c>
      <c r="I1071" s="2" t="s">
        <v>744</v>
      </c>
    </row>
    <row r="1072" spans="1:9" x14ac:dyDescent="0.35">
      <c r="A1072" s="2" t="s">
        <v>1828</v>
      </c>
      <c r="B1072" s="2" t="s">
        <v>6956</v>
      </c>
      <c r="C1072" s="2" t="s">
        <v>339</v>
      </c>
      <c r="D1072" s="2"/>
      <c r="E1072" s="2" t="s">
        <v>253</v>
      </c>
      <c r="F1072" s="2" t="s">
        <v>608</v>
      </c>
      <c r="G1072" s="2" t="s">
        <v>740</v>
      </c>
      <c r="H1072" s="2" t="str">
        <f t="shared" si="17"/>
        <v>Boîte, bagage, chariot de pêche, housse, étuis de transport (cannes, carabines, …), boîte pour munitions, boîte à leurres, seau, tapis de réception,… dont le poids est : 5 g ≤ X &lt; 10 g</v>
      </c>
      <c r="I1072" s="2" t="s">
        <v>745</v>
      </c>
    </row>
    <row r="1073" spans="1:9" x14ac:dyDescent="0.35">
      <c r="A1073" s="2" t="s">
        <v>1829</v>
      </c>
      <c r="B1073" s="2" t="s">
        <v>6957</v>
      </c>
      <c r="C1073" s="2" t="s">
        <v>339</v>
      </c>
      <c r="D1073" s="2"/>
      <c r="E1073" s="2" t="s">
        <v>254</v>
      </c>
      <c r="F1073" s="2" t="s">
        <v>608</v>
      </c>
      <c r="G1073" s="2" t="s">
        <v>740</v>
      </c>
      <c r="H1073" s="2" t="str">
        <f t="shared" si="17"/>
        <v>Boîte, bagage, chariot de pêche, housse, étuis de transport (cannes, carabines, …), boîte pour munitions, boîte à leurres, seau, tapis de réception,… dont le poids est : 10 g ≤ X &lt; 20 g</v>
      </c>
      <c r="I1073" s="2" t="s">
        <v>745</v>
      </c>
    </row>
    <row r="1074" spans="1:9" x14ac:dyDescent="0.35">
      <c r="A1074" s="2" t="s">
        <v>1830</v>
      </c>
      <c r="B1074" s="2" t="s">
        <v>6958</v>
      </c>
      <c r="C1074" s="2" t="s">
        <v>339</v>
      </c>
      <c r="D1074" s="2"/>
      <c r="E1074" s="2" t="s">
        <v>255</v>
      </c>
      <c r="F1074" s="2" t="s">
        <v>608</v>
      </c>
      <c r="G1074" s="2" t="s">
        <v>740</v>
      </c>
      <c r="H1074" s="2" t="str">
        <f t="shared" si="17"/>
        <v>Boîte, bagage, chariot de pêche, housse, étuis de transport (cannes, carabines, …), boîte pour munitions, boîte à leurres, seau, tapis de réception,… dont le poids est : 20 g ≤ X &lt; 50 g</v>
      </c>
      <c r="I1074" s="2" t="s">
        <v>745</v>
      </c>
    </row>
    <row r="1075" spans="1:9" x14ac:dyDescent="0.35">
      <c r="A1075" s="2" t="s">
        <v>1831</v>
      </c>
      <c r="B1075" s="2" t="s">
        <v>6959</v>
      </c>
      <c r="C1075" s="2" t="s">
        <v>339</v>
      </c>
      <c r="D1075" s="2"/>
      <c r="E1075" s="2" t="s">
        <v>241</v>
      </c>
      <c r="F1075" s="2" t="s">
        <v>608</v>
      </c>
      <c r="G1075" s="2" t="s">
        <v>740</v>
      </c>
      <c r="H1075" s="2" t="str">
        <f t="shared" si="17"/>
        <v>Boîte, bagage, chariot de pêche, housse, étuis de transport (cannes, carabines, …), boîte pour munitions, boîte à leurres, seau, tapis de réception,… dont le poids est : 50 g ≤ X &lt; 100 g</v>
      </c>
      <c r="I1075" s="2" t="s">
        <v>745</v>
      </c>
    </row>
    <row r="1076" spans="1:9" x14ac:dyDescent="0.35">
      <c r="A1076" s="2" t="s">
        <v>1832</v>
      </c>
      <c r="B1076" s="2" t="s">
        <v>6960</v>
      </c>
      <c r="C1076" s="2" t="s">
        <v>339</v>
      </c>
      <c r="D1076" s="2"/>
      <c r="E1076" s="2" t="s">
        <v>103</v>
      </c>
      <c r="F1076" s="2" t="s">
        <v>608</v>
      </c>
      <c r="G1076" s="2" t="s">
        <v>740</v>
      </c>
      <c r="H1076" s="2" t="str">
        <f t="shared" ref="H1076:H1139" si="18">C1076&amp;IF(E1076&lt;&gt;"-"," dont le "&amp;G1076&amp;" est : "&amp;E1076,"")&amp;IF(F1076&lt;&gt;"-"," et dont le matériau est : "&amp;F1076,"")</f>
        <v>Boîte, bagage, chariot de pêche, housse, étuis de transport (cannes, carabines, …), boîte pour munitions, boîte à leurres, seau, tapis de réception,… dont le poids est : 0,1 kg ≤ X &lt; 0,2 kg</v>
      </c>
      <c r="I1076" s="2" t="s">
        <v>745</v>
      </c>
    </row>
    <row r="1077" spans="1:9" x14ac:dyDescent="0.35">
      <c r="A1077" s="2" t="s">
        <v>1833</v>
      </c>
      <c r="B1077" s="2" t="s">
        <v>6961</v>
      </c>
      <c r="C1077" s="2" t="s">
        <v>339</v>
      </c>
      <c r="D1077" s="2"/>
      <c r="E1077" s="2" t="s">
        <v>98</v>
      </c>
      <c r="F1077" s="2" t="s">
        <v>608</v>
      </c>
      <c r="G1077" s="2" t="s">
        <v>740</v>
      </c>
      <c r="H1077" s="2" t="str">
        <f t="shared" si="18"/>
        <v>Boîte, bagage, chariot de pêche, housse, étuis de transport (cannes, carabines, …), boîte pour munitions, boîte à leurres, seau, tapis de réception,… dont le poids est : 0,2 kg ≤ X &lt; 0,5 kg</v>
      </c>
      <c r="I1077" s="2" t="s">
        <v>745</v>
      </c>
    </row>
    <row r="1078" spans="1:9" x14ac:dyDescent="0.35">
      <c r="A1078" s="2" t="s">
        <v>1834</v>
      </c>
      <c r="B1078" s="2" t="s">
        <v>6962</v>
      </c>
      <c r="C1078" s="2" t="s">
        <v>339</v>
      </c>
      <c r="D1078" s="2"/>
      <c r="E1078" s="2" t="s">
        <v>104</v>
      </c>
      <c r="F1078" s="2" t="s">
        <v>608</v>
      </c>
      <c r="G1078" s="2" t="s">
        <v>740</v>
      </c>
      <c r="H1078" s="2" t="str">
        <f t="shared" si="18"/>
        <v>Boîte, bagage, chariot de pêche, housse, étuis de transport (cannes, carabines, …), boîte pour munitions, boîte à leurres, seau, tapis de réception,… dont le poids est : 0,5 kg ≤ X &lt; 1 kg</v>
      </c>
      <c r="I1078" s="2" t="s">
        <v>745</v>
      </c>
    </row>
    <row r="1079" spans="1:9" x14ac:dyDescent="0.35">
      <c r="A1079" s="2" t="s">
        <v>1835</v>
      </c>
      <c r="B1079" s="2" t="s">
        <v>6963</v>
      </c>
      <c r="C1079" s="2" t="s">
        <v>339</v>
      </c>
      <c r="D1079" s="2"/>
      <c r="E1079" s="2" t="s">
        <v>105</v>
      </c>
      <c r="F1079" s="2" t="s">
        <v>608</v>
      </c>
      <c r="G1079" s="2" t="s">
        <v>740</v>
      </c>
      <c r="H1079" s="2" t="str">
        <f t="shared" si="18"/>
        <v>Boîte, bagage, chariot de pêche, housse, étuis de transport (cannes, carabines, …), boîte pour munitions, boîte à leurres, seau, tapis de réception,… dont le poids est : 1 kg ≤ X &lt; 2 kg</v>
      </c>
      <c r="I1079" s="2" t="s">
        <v>745</v>
      </c>
    </row>
    <row r="1080" spans="1:9" x14ac:dyDescent="0.35">
      <c r="A1080" s="2" t="s">
        <v>1836</v>
      </c>
      <c r="B1080" s="2" t="s">
        <v>6964</v>
      </c>
      <c r="C1080" s="2" t="s">
        <v>339</v>
      </c>
      <c r="D1080" s="2"/>
      <c r="E1080" s="2" t="s">
        <v>107</v>
      </c>
      <c r="F1080" s="2" t="s">
        <v>608</v>
      </c>
      <c r="G1080" s="2" t="s">
        <v>740</v>
      </c>
      <c r="H1080" s="2" t="str">
        <f t="shared" si="18"/>
        <v>Boîte, bagage, chariot de pêche, housse, étuis de transport (cannes, carabines, …), boîte pour munitions, boîte à leurres, seau, tapis de réception,… dont le poids est : 2 kg ≤ X &lt; 3 kg</v>
      </c>
      <c r="I1080" s="2" t="s">
        <v>745</v>
      </c>
    </row>
    <row r="1081" spans="1:9" x14ac:dyDescent="0.35">
      <c r="A1081" s="2" t="s">
        <v>1837</v>
      </c>
      <c r="B1081" s="2" t="s">
        <v>6965</v>
      </c>
      <c r="C1081" s="2" t="s">
        <v>339</v>
      </c>
      <c r="D1081" s="2"/>
      <c r="E1081" s="2" t="s">
        <v>109</v>
      </c>
      <c r="F1081" s="2" t="s">
        <v>608</v>
      </c>
      <c r="G1081" s="2" t="s">
        <v>740</v>
      </c>
      <c r="H1081" s="2" t="str">
        <f t="shared" si="18"/>
        <v>Boîte, bagage, chariot de pêche, housse, étuis de transport (cannes, carabines, …), boîte pour munitions, boîte à leurres, seau, tapis de réception,… dont le poids est : 3 kg ≤ X &lt; 5 kg</v>
      </c>
      <c r="I1081" s="2" t="s">
        <v>745</v>
      </c>
    </row>
    <row r="1082" spans="1:9" x14ac:dyDescent="0.35">
      <c r="A1082" s="2" t="s">
        <v>1838</v>
      </c>
      <c r="B1082" s="2" t="s">
        <v>6966</v>
      </c>
      <c r="C1082" s="2" t="s">
        <v>339</v>
      </c>
      <c r="D1082" s="2"/>
      <c r="E1082" s="2" t="s">
        <v>110</v>
      </c>
      <c r="F1082" s="2" t="s">
        <v>608</v>
      </c>
      <c r="G1082" s="2" t="s">
        <v>740</v>
      </c>
      <c r="H1082" s="2" t="str">
        <f t="shared" si="18"/>
        <v>Boîte, bagage, chariot de pêche, housse, étuis de transport (cannes, carabines, …), boîte pour munitions, boîte à leurres, seau, tapis de réception,… dont le poids est : 5 kg ≤ X &lt; 7 kg</v>
      </c>
      <c r="I1082" s="2" t="s">
        <v>745</v>
      </c>
    </row>
    <row r="1083" spans="1:9" x14ac:dyDescent="0.35">
      <c r="A1083" s="2" t="s">
        <v>1839</v>
      </c>
      <c r="B1083" s="2" t="s">
        <v>6967</v>
      </c>
      <c r="C1083" s="2" t="s">
        <v>339</v>
      </c>
      <c r="D1083" s="2"/>
      <c r="E1083" s="2" t="s">
        <v>111</v>
      </c>
      <c r="F1083" s="2" t="s">
        <v>608</v>
      </c>
      <c r="G1083" s="2" t="s">
        <v>740</v>
      </c>
      <c r="H1083" s="2" t="str">
        <f t="shared" si="18"/>
        <v>Boîte, bagage, chariot de pêche, housse, étuis de transport (cannes, carabines, …), boîte pour munitions, boîte à leurres, seau, tapis de réception,… dont le poids est : 7 kg ≤ X &lt; 9 kg</v>
      </c>
      <c r="I1083" s="2" t="s">
        <v>745</v>
      </c>
    </row>
    <row r="1084" spans="1:9" x14ac:dyDescent="0.35">
      <c r="A1084" s="2" t="s">
        <v>1840</v>
      </c>
      <c r="B1084" s="2" t="s">
        <v>6968</v>
      </c>
      <c r="C1084" s="2" t="s">
        <v>339</v>
      </c>
      <c r="D1084" s="2"/>
      <c r="E1084" s="2" t="s">
        <v>112</v>
      </c>
      <c r="F1084" s="2" t="s">
        <v>608</v>
      </c>
      <c r="G1084" s="2" t="s">
        <v>740</v>
      </c>
      <c r="H1084" s="2" t="str">
        <f t="shared" si="18"/>
        <v>Boîte, bagage, chariot de pêche, housse, étuis de transport (cannes, carabines, …), boîte pour munitions, boîte à leurres, seau, tapis de réception,… dont le poids est : 9 kg ≤ X &lt; 11 kg</v>
      </c>
      <c r="I1084" s="2" t="s">
        <v>745</v>
      </c>
    </row>
    <row r="1085" spans="1:9" x14ac:dyDescent="0.35">
      <c r="A1085" s="2" t="s">
        <v>1841</v>
      </c>
      <c r="B1085" s="2" t="s">
        <v>6969</v>
      </c>
      <c r="C1085" s="2" t="s">
        <v>339</v>
      </c>
      <c r="D1085" s="2"/>
      <c r="E1085" s="2" t="s">
        <v>113</v>
      </c>
      <c r="F1085" s="2" t="s">
        <v>608</v>
      </c>
      <c r="G1085" s="2" t="s">
        <v>740</v>
      </c>
      <c r="H1085" s="2" t="str">
        <f t="shared" si="18"/>
        <v>Boîte, bagage, chariot de pêche, housse, étuis de transport (cannes, carabines, …), boîte pour munitions, boîte à leurres, seau, tapis de réception,… dont le poids est : 11 kg ≤ X &lt; 13 kg</v>
      </c>
      <c r="I1085" s="2" t="s">
        <v>745</v>
      </c>
    </row>
    <row r="1086" spans="1:9" x14ac:dyDescent="0.35">
      <c r="A1086" s="2" t="s">
        <v>1842</v>
      </c>
      <c r="B1086" s="2" t="s">
        <v>6970</v>
      </c>
      <c r="C1086" s="2" t="s">
        <v>339</v>
      </c>
      <c r="D1086" s="2"/>
      <c r="E1086" s="2" t="s">
        <v>114</v>
      </c>
      <c r="F1086" s="2" t="s">
        <v>608</v>
      </c>
      <c r="G1086" s="2" t="s">
        <v>740</v>
      </c>
      <c r="H1086" s="2" t="str">
        <f t="shared" si="18"/>
        <v>Boîte, bagage, chariot de pêche, housse, étuis de transport (cannes, carabines, …), boîte pour munitions, boîte à leurres, seau, tapis de réception,… dont le poids est : 13 kg ≤ X &lt; 15 kg</v>
      </c>
      <c r="I1086" s="2" t="s">
        <v>745</v>
      </c>
    </row>
    <row r="1087" spans="1:9" x14ac:dyDescent="0.35">
      <c r="A1087" s="2" t="s">
        <v>1843</v>
      </c>
      <c r="B1087" s="2" t="s">
        <v>6971</v>
      </c>
      <c r="C1087" s="2" t="s">
        <v>339</v>
      </c>
      <c r="D1087" s="2"/>
      <c r="E1087" s="2" t="s">
        <v>102</v>
      </c>
      <c r="F1087" s="2" t="s">
        <v>608</v>
      </c>
      <c r="G1087" s="2" t="s">
        <v>740</v>
      </c>
      <c r="H1087" s="2" t="str">
        <f t="shared" si="18"/>
        <v>Boîte, bagage, chariot de pêche, housse, étuis de transport (cannes, carabines, …), boîte pour munitions, boîte à leurres, seau, tapis de réception,… dont le poids est : X ≥ 15 kg</v>
      </c>
      <c r="I1087" s="2" t="s">
        <v>747</v>
      </c>
    </row>
    <row r="1088" spans="1:9" x14ac:dyDescent="0.35">
      <c r="A1088" s="2" t="s">
        <v>1844</v>
      </c>
      <c r="B1088" s="2" t="s">
        <v>6972</v>
      </c>
      <c r="C1088" s="2" t="s">
        <v>323</v>
      </c>
      <c r="D1088" s="2"/>
      <c r="E1088" s="2" t="s">
        <v>252</v>
      </c>
      <c r="F1088" s="2" t="s">
        <v>608</v>
      </c>
      <c r="G1088" s="2" t="s">
        <v>740</v>
      </c>
      <c r="H1088" s="2" t="str">
        <f t="shared" si="18"/>
        <v>Protection / EPI : protection auditive, lunette de protection balistique, … dont le poids est : X &lt; 5 g</v>
      </c>
      <c r="I1088" s="2" t="s">
        <v>744</v>
      </c>
    </row>
    <row r="1089" spans="1:9" x14ac:dyDescent="0.35">
      <c r="A1089" s="2" t="s">
        <v>1845</v>
      </c>
      <c r="B1089" s="2" t="s">
        <v>6973</v>
      </c>
      <c r="C1089" s="2" t="s">
        <v>323</v>
      </c>
      <c r="D1089" s="2"/>
      <c r="E1089" s="2" t="s">
        <v>253</v>
      </c>
      <c r="F1089" s="2" t="s">
        <v>608</v>
      </c>
      <c r="G1089" s="2" t="s">
        <v>740</v>
      </c>
      <c r="H1089" s="2" t="str">
        <f t="shared" si="18"/>
        <v>Protection / EPI : protection auditive, lunette de protection balistique, … dont le poids est : 5 g ≤ X &lt; 10 g</v>
      </c>
      <c r="I1089" s="2" t="s">
        <v>745</v>
      </c>
    </row>
    <row r="1090" spans="1:9" x14ac:dyDescent="0.35">
      <c r="A1090" s="2" t="s">
        <v>1846</v>
      </c>
      <c r="B1090" s="2" t="s">
        <v>6974</v>
      </c>
      <c r="C1090" s="2" t="s">
        <v>323</v>
      </c>
      <c r="D1090" s="2"/>
      <c r="E1090" s="2" t="s">
        <v>254</v>
      </c>
      <c r="F1090" s="2" t="s">
        <v>608</v>
      </c>
      <c r="G1090" s="2" t="s">
        <v>740</v>
      </c>
      <c r="H1090" s="2" t="str">
        <f t="shared" si="18"/>
        <v>Protection / EPI : protection auditive, lunette de protection balistique, … dont le poids est : 10 g ≤ X &lt; 20 g</v>
      </c>
      <c r="I1090" s="2" t="s">
        <v>745</v>
      </c>
    </row>
    <row r="1091" spans="1:9" x14ac:dyDescent="0.35">
      <c r="A1091" s="2" t="s">
        <v>1847</v>
      </c>
      <c r="B1091" s="2" t="s">
        <v>6975</v>
      </c>
      <c r="C1091" s="2" t="s">
        <v>323</v>
      </c>
      <c r="D1091" s="2"/>
      <c r="E1091" s="2" t="s">
        <v>255</v>
      </c>
      <c r="F1091" s="2" t="s">
        <v>608</v>
      </c>
      <c r="G1091" s="2" t="s">
        <v>740</v>
      </c>
      <c r="H1091" s="2" t="str">
        <f t="shared" si="18"/>
        <v>Protection / EPI : protection auditive, lunette de protection balistique, … dont le poids est : 20 g ≤ X &lt; 50 g</v>
      </c>
      <c r="I1091" s="2" t="s">
        <v>745</v>
      </c>
    </row>
    <row r="1092" spans="1:9" x14ac:dyDescent="0.35">
      <c r="A1092" s="2" t="s">
        <v>1848</v>
      </c>
      <c r="B1092" s="2" t="s">
        <v>6976</v>
      </c>
      <c r="C1092" s="2" t="s">
        <v>323</v>
      </c>
      <c r="D1092" s="2"/>
      <c r="E1092" s="2" t="s">
        <v>241</v>
      </c>
      <c r="F1092" s="2" t="s">
        <v>608</v>
      </c>
      <c r="G1092" s="2" t="s">
        <v>740</v>
      </c>
      <c r="H1092" s="2" t="str">
        <f t="shared" si="18"/>
        <v>Protection / EPI : protection auditive, lunette de protection balistique, … dont le poids est : 50 g ≤ X &lt; 100 g</v>
      </c>
      <c r="I1092" s="2" t="s">
        <v>745</v>
      </c>
    </row>
    <row r="1093" spans="1:9" x14ac:dyDescent="0.35">
      <c r="A1093" s="2" t="s">
        <v>1849</v>
      </c>
      <c r="B1093" s="2" t="s">
        <v>6977</v>
      </c>
      <c r="C1093" s="2" t="s">
        <v>323</v>
      </c>
      <c r="D1093" s="2"/>
      <c r="E1093" s="2" t="s">
        <v>103</v>
      </c>
      <c r="F1093" s="2" t="s">
        <v>608</v>
      </c>
      <c r="G1093" s="2" t="s">
        <v>740</v>
      </c>
      <c r="H1093" s="2" t="str">
        <f t="shared" si="18"/>
        <v>Protection / EPI : protection auditive, lunette de protection balistique, … dont le poids est : 0,1 kg ≤ X &lt; 0,2 kg</v>
      </c>
      <c r="I1093" s="2" t="s">
        <v>745</v>
      </c>
    </row>
    <row r="1094" spans="1:9" x14ac:dyDescent="0.35">
      <c r="A1094" s="2" t="s">
        <v>1850</v>
      </c>
      <c r="B1094" s="2" t="s">
        <v>6978</v>
      </c>
      <c r="C1094" s="2" t="s">
        <v>323</v>
      </c>
      <c r="D1094" s="2"/>
      <c r="E1094" s="2" t="s">
        <v>98</v>
      </c>
      <c r="F1094" s="2" t="s">
        <v>608</v>
      </c>
      <c r="G1094" s="2" t="s">
        <v>740</v>
      </c>
      <c r="H1094" s="2" t="str">
        <f t="shared" si="18"/>
        <v>Protection / EPI : protection auditive, lunette de protection balistique, … dont le poids est : 0,2 kg ≤ X &lt; 0,5 kg</v>
      </c>
      <c r="I1094" s="2" t="s">
        <v>745</v>
      </c>
    </row>
    <row r="1095" spans="1:9" x14ac:dyDescent="0.35">
      <c r="A1095" s="2" t="s">
        <v>1851</v>
      </c>
      <c r="B1095" s="2" t="s">
        <v>6979</v>
      </c>
      <c r="C1095" s="2" t="s">
        <v>323</v>
      </c>
      <c r="D1095" s="2"/>
      <c r="E1095" s="2" t="s">
        <v>104</v>
      </c>
      <c r="F1095" s="2" t="s">
        <v>608</v>
      </c>
      <c r="G1095" s="2" t="s">
        <v>740</v>
      </c>
      <c r="H1095" s="2" t="str">
        <f t="shared" si="18"/>
        <v>Protection / EPI : protection auditive, lunette de protection balistique, … dont le poids est : 0,5 kg ≤ X &lt; 1 kg</v>
      </c>
      <c r="I1095" s="2" t="s">
        <v>745</v>
      </c>
    </row>
    <row r="1096" spans="1:9" x14ac:dyDescent="0.35">
      <c r="A1096" s="2" t="s">
        <v>1852</v>
      </c>
      <c r="B1096" s="2" t="s">
        <v>6980</v>
      </c>
      <c r="C1096" s="2" t="s">
        <v>323</v>
      </c>
      <c r="D1096" s="2"/>
      <c r="E1096" s="2" t="s">
        <v>105</v>
      </c>
      <c r="F1096" s="2" t="s">
        <v>608</v>
      </c>
      <c r="G1096" s="2" t="s">
        <v>740</v>
      </c>
      <c r="H1096" s="2" t="str">
        <f t="shared" si="18"/>
        <v>Protection / EPI : protection auditive, lunette de protection balistique, … dont le poids est : 1 kg ≤ X &lt; 2 kg</v>
      </c>
      <c r="I1096" s="2" t="s">
        <v>745</v>
      </c>
    </row>
    <row r="1097" spans="1:9" x14ac:dyDescent="0.35">
      <c r="A1097" s="2" t="s">
        <v>1853</v>
      </c>
      <c r="B1097" s="2" t="s">
        <v>6981</v>
      </c>
      <c r="C1097" s="2" t="s">
        <v>323</v>
      </c>
      <c r="D1097" s="2"/>
      <c r="E1097" s="2" t="s">
        <v>107</v>
      </c>
      <c r="F1097" s="2" t="s">
        <v>608</v>
      </c>
      <c r="G1097" s="2" t="s">
        <v>740</v>
      </c>
      <c r="H1097" s="2" t="str">
        <f t="shared" si="18"/>
        <v>Protection / EPI : protection auditive, lunette de protection balistique, … dont le poids est : 2 kg ≤ X &lt; 3 kg</v>
      </c>
      <c r="I1097" s="2" t="s">
        <v>745</v>
      </c>
    </row>
    <row r="1098" spans="1:9" x14ac:dyDescent="0.35">
      <c r="A1098" s="2" t="s">
        <v>1854</v>
      </c>
      <c r="B1098" s="2" t="s">
        <v>6982</v>
      </c>
      <c r="C1098" s="2" t="s">
        <v>323</v>
      </c>
      <c r="D1098" s="2"/>
      <c r="E1098" s="2" t="s">
        <v>109</v>
      </c>
      <c r="F1098" s="2" t="s">
        <v>608</v>
      </c>
      <c r="G1098" s="2" t="s">
        <v>740</v>
      </c>
      <c r="H1098" s="2" t="str">
        <f t="shared" si="18"/>
        <v>Protection / EPI : protection auditive, lunette de protection balistique, … dont le poids est : 3 kg ≤ X &lt; 5 kg</v>
      </c>
      <c r="I1098" s="2" t="s">
        <v>745</v>
      </c>
    </row>
    <row r="1099" spans="1:9" x14ac:dyDescent="0.35">
      <c r="A1099" s="2" t="s">
        <v>1855</v>
      </c>
      <c r="B1099" s="2" t="s">
        <v>6983</v>
      </c>
      <c r="C1099" s="2" t="s">
        <v>323</v>
      </c>
      <c r="D1099" s="2"/>
      <c r="E1099" s="2" t="s">
        <v>110</v>
      </c>
      <c r="F1099" s="2" t="s">
        <v>608</v>
      </c>
      <c r="G1099" s="2" t="s">
        <v>740</v>
      </c>
      <c r="H1099" s="2" t="str">
        <f t="shared" si="18"/>
        <v>Protection / EPI : protection auditive, lunette de protection balistique, … dont le poids est : 5 kg ≤ X &lt; 7 kg</v>
      </c>
      <c r="I1099" s="2" t="s">
        <v>745</v>
      </c>
    </row>
    <row r="1100" spans="1:9" x14ac:dyDescent="0.35">
      <c r="A1100" s="2" t="s">
        <v>1856</v>
      </c>
      <c r="B1100" s="2" t="s">
        <v>6984</v>
      </c>
      <c r="C1100" s="2" t="s">
        <v>323</v>
      </c>
      <c r="D1100" s="2"/>
      <c r="E1100" s="2" t="s">
        <v>111</v>
      </c>
      <c r="F1100" s="2" t="s">
        <v>608</v>
      </c>
      <c r="G1100" s="2" t="s">
        <v>740</v>
      </c>
      <c r="H1100" s="2" t="str">
        <f t="shared" si="18"/>
        <v>Protection / EPI : protection auditive, lunette de protection balistique, … dont le poids est : 7 kg ≤ X &lt; 9 kg</v>
      </c>
      <c r="I1100" s="2" t="s">
        <v>745</v>
      </c>
    </row>
    <row r="1101" spans="1:9" x14ac:dyDescent="0.35">
      <c r="A1101" s="2" t="s">
        <v>1857</v>
      </c>
      <c r="B1101" s="2" t="s">
        <v>6985</v>
      </c>
      <c r="C1101" s="2" t="s">
        <v>323</v>
      </c>
      <c r="D1101" s="2"/>
      <c r="E1101" s="2" t="s">
        <v>112</v>
      </c>
      <c r="F1101" s="2" t="s">
        <v>608</v>
      </c>
      <c r="G1101" s="2" t="s">
        <v>740</v>
      </c>
      <c r="H1101" s="2" t="str">
        <f t="shared" si="18"/>
        <v>Protection / EPI : protection auditive, lunette de protection balistique, … dont le poids est : 9 kg ≤ X &lt; 11 kg</v>
      </c>
      <c r="I1101" s="2" t="s">
        <v>745</v>
      </c>
    </row>
    <row r="1102" spans="1:9" x14ac:dyDescent="0.35">
      <c r="A1102" s="2" t="s">
        <v>1858</v>
      </c>
      <c r="B1102" s="2" t="s">
        <v>6986</v>
      </c>
      <c r="C1102" s="2" t="s">
        <v>323</v>
      </c>
      <c r="D1102" s="2"/>
      <c r="E1102" s="2" t="s">
        <v>113</v>
      </c>
      <c r="F1102" s="2" t="s">
        <v>608</v>
      </c>
      <c r="G1102" s="2" t="s">
        <v>740</v>
      </c>
      <c r="H1102" s="2" t="str">
        <f t="shared" si="18"/>
        <v>Protection / EPI : protection auditive, lunette de protection balistique, … dont le poids est : 11 kg ≤ X &lt; 13 kg</v>
      </c>
      <c r="I1102" s="2" t="s">
        <v>745</v>
      </c>
    </row>
    <row r="1103" spans="1:9" x14ac:dyDescent="0.35">
      <c r="A1103" s="2" t="s">
        <v>1859</v>
      </c>
      <c r="B1103" s="2" t="s">
        <v>6987</v>
      </c>
      <c r="C1103" s="2" t="s">
        <v>323</v>
      </c>
      <c r="D1103" s="2"/>
      <c r="E1103" s="2" t="s">
        <v>114</v>
      </c>
      <c r="F1103" s="2" t="s">
        <v>608</v>
      </c>
      <c r="G1103" s="2" t="s">
        <v>740</v>
      </c>
      <c r="H1103" s="2" t="str">
        <f t="shared" si="18"/>
        <v>Protection / EPI : protection auditive, lunette de protection balistique, … dont le poids est : 13 kg ≤ X &lt; 15 kg</v>
      </c>
      <c r="I1103" s="2" t="s">
        <v>745</v>
      </c>
    </row>
    <row r="1104" spans="1:9" x14ac:dyDescent="0.35">
      <c r="A1104" s="2" t="s">
        <v>1860</v>
      </c>
      <c r="B1104" s="2" t="s">
        <v>6988</v>
      </c>
      <c r="C1104" s="2" t="s">
        <v>323</v>
      </c>
      <c r="D1104" s="2"/>
      <c r="E1104" s="2" t="s">
        <v>102</v>
      </c>
      <c r="F1104" s="2" t="s">
        <v>608</v>
      </c>
      <c r="G1104" s="2" t="s">
        <v>740</v>
      </c>
      <c r="H1104" s="2" t="str">
        <f t="shared" si="18"/>
        <v>Protection / EPI : protection auditive, lunette de protection balistique, … dont le poids est : X ≥ 15 kg</v>
      </c>
      <c r="I1104" s="2" t="s">
        <v>747</v>
      </c>
    </row>
    <row r="1105" spans="1:9" x14ac:dyDescent="0.35">
      <c r="A1105" s="2" t="s">
        <v>1861</v>
      </c>
      <c r="B1105" s="2" t="s">
        <v>6989</v>
      </c>
      <c r="C1105" s="2" t="s">
        <v>758</v>
      </c>
      <c r="D1105" s="2" t="s">
        <v>97</v>
      </c>
      <c r="E1105" s="2" t="s">
        <v>651</v>
      </c>
      <c r="F1105" s="2" t="s">
        <v>608</v>
      </c>
      <c r="G1105" s="2" t="s">
        <v>762</v>
      </c>
      <c r="H1105" s="2" t="str">
        <f t="shared" ref="H1105:H1110" si="19">C1105&amp;IF(E1105&lt;&gt;"-"," dont la "&amp;G1105&amp;" est : "&amp;E1105,"")&amp;IF(F1105&lt;&gt;"-"," et dont le matériau est : "&amp;F1105,"")</f>
        <v>Cartouches de chasse et de tir (unité : pour 1000 cartouches) dont la caractéristique est : Monomatière - 22LR</v>
      </c>
      <c r="I1105" s="2"/>
    </row>
    <row r="1106" spans="1:9" x14ac:dyDescent="0.35">
      <c r="A1106" s="2" t="s">
        <v>1862</v>
      </c>
      <c r="B1106" s="2" t="s">
        <v>6990</v>
      </c>
      <c r="C1106" s="2" t="s">
        <v>758</v>
      </c>
      <c r="D1106" s="2" t="s">
        <v>97</v>
      </c>
      <c r="E1106" s="2" t="s">
        <v>656</v>
      </c>
      <c r="F1106" s="2" t="s">
        <v>608</v>
      </c>
      <c r="G1106" s="2" t="s">
        <v>762</v>
      </c>
      <c r="H1106" s="2" t="str">
        <f t="shared" si="19"/>
        <v>Cartouches de chasse et de tir (unité : pour 1000 cartouches) dont la caractéristique est : Monomatière - Catégorie B</v>
      </c>
      <c r="I1106" s="2"/>
    </row>
    <row r="1107" spans="1:9" x14ac:dyDescent="0.35">
      <c r="A1107" s="2" t="s">
        <v>1863</v>
      </c>
      <c r="B1107" s="2" t="s">
        <v>6991</v>
      </c>
      <c r="C1107" s="11" t="s">
        <v>759</v>
      </c>
      <c r="D1107" s="2" t="s">
        <v>97</v>
      </c>
      <c r="E1107" s="2" t="s">
        <v>652</v>
      </c>
      <c r="F1107" s="2" t="s">
        <v>608</v>
      </c>
      <c r="G1107" s="2" t="s">
        <v>762</v>
      </c>
      <c r="H1107" s="2" t="str">
        <f t="shared" si="19"/>
        <v>Autres cartouches (unité : pour 1000 cartouches) dont la caractéristique est : Monomatière - rayée de la catégorie C dédiée tir sportif</v>
      </c>
      <c r="I1107" s="2"/>
    </row>
    <row r="1108" spans="1:9" x14ac:dyDescent="0.35">
      <c r="A1108" s="2" t="s">
        <v>1864</v>
      </c>
      <c r="B1108" s="2" t="s">
        <v>6992</v>
      </c>
      <c r="C1108" s="11" t="s">
        <v>759</v>
      </c>
      <c r="D1108" s="2" t="s">
        <v>97</v>
      </c>
      <c r="E1108" s="2" t="s">
        <v>653</v>
      </c>
      <c r="F1108" s="2" t="s">
        <v>608</v>
      </c>
      <c r="G1108" s="2" t="s">
        <v>762</v>
      </c>
      <c r="H1108" s="2" t="str">
        <f t="shared" si="19"/>
        <v>Autres cartouches (unité : pour 1000 cartouches) dont la caractéristique est : Monomatière - rayée de la catégorie C hors dédiée tir sportif</v>
      </c>
      <c r="I1108" s="2"/>
    </row>
    <row r="1109" spans="1:9" x14ac:dyDescent="0.35">
      <c r="A1109" s="2" t="s">
        <v>1865</v>
      </c>
      <c r="B1109" s="2" t="s">
        <v>6993</v>
      </c>
      <c r="C1109" s="2" t="s">
        <v>758</v>
      </c>
      <c r="D1109" s="2" t="s">
        <v>97</v>
      </c>
      <c r="E1109" s="2" t="s">
        <v>654</v>
      </c>
      <c r="F1109" s="2" t="s">
        <v>608</v>
      </c>
      <c r="G1109" s="2" t="s">
        <v>762</v>
      </c>
      <c r="H1109" s="2" t="str">
        <f t="shared" si="19"/>
        <v>Cartouches de chasse et de tir (unité : pour 1000 cartouches) dont la caractéristique est : Bimatière - Chasse</v>
      </c>
      <c r="I1109" s="2"/>
    </row>
    <row r="1110" spans="1:9" x14ac:dyDescent="0.35">
      <c r="A1110" s="2" t="s">
        <v>1866</v>
      </c>
      <c r="B1110" s="2" t="s">
        <v>6994</v>
      </c>
      <c r="C1110" s="2" t="s">
        <v>758</v>
      </c>
      <c r="D1110" s="2" t="s">
        <v>97</v>
      </c>
      <c r="E1110" s="2" t="s">
        <v>655</v>
      </c>
      <c r="F1110" s="2" t="s">
        <v>608</v>
      </c>
      <c r="G1110" s="2" t="s">
        <v>762</v>
      </c>
      <c r="H1110" s="2" t="str">
        <f t="shared" si="19"/>
        <v>Cartouches de chasse et de tir (unité : pour 1000 cartouches) dont la caractéristique est : Bimatière - Sport</v>
      </c>
      <c r="I1110" s="2"/>
    </row>
    <row r="1111" spans="1:9" x14ac:dyDescent="0.35">
      <c r="A1111" s="2" t="s">
        <v>1867</v>
      </c>
      <c r="B1111" s="2" t="s">
        <v>6995</v>
      </c>
      <c r="C1111" s="2" t="s">
        <v>388</v>
      </c>
      <c r="D1111" s="2" t="s">
        <v>97</v>
      </c>
      <c r="E1111" s="2" t="s">
        <v>252</v>
      </c>
      <c r="F1111" s="2" t="s">
        <v>608</v>
      </c>
      <c r="G1111" s="2" t="s">
        <v>740</v>
      </c>
      <c r="H1111" s="2" t="str">
        <f t="shared" si="18"/>
        <v>Consommable de la Chasse et du Tir Sportif : pigeon d'argile, … dont le poids est : X &lt; 5 g</v>
      </c>
      <c r="I1111" s="2" t="s">
        <v>744</v>
      </c>
    </row>
    <row r="1112" spans="1:9" x14ac:dyDescent="0.35">
      <c r="A1112" s="2" t="s">
        <v>1868</v>
      </c>
      <c r="B1112" s="2" t="s">
        <v>6996</v>
      </c>
      <c r="C1112" s="2" t="s">
        <v>388</v>
      </c>
      <c r="D1112" s="2" t="s">
        <v>97</v>
      </c>
      <c r="E1112" s="2" t="s">
        <v>253</v>
      </c>
      <c r="F1112" s="2" t="s">
        <v>608</v>
      </c>
      <c r="G1112" s="2" t="s">
        <v>740</v>
      </c>
      <c r="H1112" s="2" t="str">
        <f t="shared" si="18"/>
        <v>Consommable de la Chasse et du Tir Sportif : pigeon d'argile, … dont le poids est : 5 g ≤ X &lt; 10 g</v>
      </c>
      <c r="I1112" s="2" t="s">
        <v>745</v>
      </c>
    </row>
    <row r="1113" spans="1:9" x14ac:dyDescent="0.35">
      <c r="A1113" s="2" t="s">
        <v>1869</v>
      </c>
      <c r="B1113" s="2" t="s">
        <v>6997</v>
      </c>
      <c r="C1113" s="2" t="s">
        <v>388</v>
      </c>
      <c r="D1113" s="2" t="s">
        <v>97</v>
      </c>
      <c r="E1113" s="2" t="s">
        <v>254</v>
      </c>
      <c r="F1113" s="2" t="s">
        <v>608</v>
      </c>
      <c r="G1113" s="2" t="s">
        <v>740</v>
      </c>
      <c r="H1113" s="2" t="str">
        <f t="shared" si="18"/>
        <v>Consommable de la Chasse et du Tir Sportif : pigeon d'argile, … dont le poids est : 10 g ≤ X &lt; 20 g</v>
      </c>
      <c r="I1113" s="2" t="s">
        <v>745</v>
      </c>
    </row>
    <row r="1114" spans="1:9" x14ac:dyDescent="0.35">
      <c r="A1114" s="2" t="s">
        <v>1870</v>
      </c>
      <c r="B1114" s="2" t="s">
        <v>6998</v>
      </c>
      <c r="C1114" s="2" t="s">
        <v>388</v>
      </c>
      <c r="D1114" s="2" t="s">
        <v>97</v>
      </c>
      <c r="E1114" s="2" t="s">
        <v>255</v>
      </c>
      <c r="F1114" s="2" t="s">
        <v>608</v>
      </c>
      <c r="G1114" s="2" t="s">
        <v>740</v>
      </c>
      <c r="H1114" s="2" t="str">
        <f t="shared" si="18"/>
        <v>Consommable de la Chasse et du Tir Sportif : pigeon d'argile, … dont le poids est : 20 g ≤ X &lt; 50 g</v>
      </c>
      <c r="I1114" s="2" t="s">
        <v>745</v>
      </c>
    </row>
    <row r="1115" spans="1:9" x14ac:dyDescent="0.35">
      <c r="A1115" s="2" t="s">
        <v>1871</v>
      </c>
      <c r="B1115" s="2" t="s">
        <v>6999</v>
      </c>
      <c r="C1115" s="2" t="s">
        <v>388</v>
      </c>
      <c r="D1115" s="2" t="s">
        <v>97</v>
      </c>
      <c r="E1115" s="2" t="s">
        <v>241</v>
      </c>
      <c r="F1115" s="2" t="s">
        <v>608</v>
      </c>
      <c r="G1115" s="2" t="s">
        <v>740</v>
      </c>
      <c r="H1115" s="2" t="str">
        <f t="shared" si="18"/>
        <v>Consommable de la Chasse et du Tir Sportif : pigeon d'argile, … dont le poids est : 50 g ≤ X &lt; 100 g</v>
      </c>
      <c r="I1115" s="2" t="s">
        <v>745</v>
      </c>
    </row>
    <row r="1116" spans="1:9" x14ac:dyDescent="0.35">
      <c r="A1116" s="2" t="s">
        <v>1872</v>
      </c>
      <c r="B1116" s="2" t="s">
        <v>7000</v>
      </c>
      <c r="C1116" s="2" t="s">
        <v>388</v>
      </c>
      <c r="D1116" s="2" t="s">
        <v>97</v>
      </c>
      <c r="E1116" s="2" t="s">
        <v>103</v>
      </c>
      <c r="F1116" s="2" t="s">
        <v>608</v>
      </c>
      <c r="G1116" s="2" t="s">
        <v>740</v>
      </c>
      <c r="H1116" s="2" t="str">
        <f t="shared" si="18"/>
        <v>Consommable de la Chasse et du Tir Sportif : pigeon d'argile, … dont le poids est : 0,1 kg ≤ X &lt; 0,2 kg</v>
      </c>
      <c r="I1116" s="2" t="s">
        <v>745</v>
      </c>
    </row>
    <row r="1117" spans="1:9" x14ac:dyDescent="0.35">
      <c r="A1117" s="2" t="s">
        <v>1873</v>
      </c>
      <c r="B1117" s="2" t="s">
        <v>7001</v>
      </c>
      <c r="C1117" s="2" t="s">
        <v>388</v>
      </c>
      <c r="D1117" s="2" t="s">
        <v>97</v>
      </c>
      <c r="E1117" s="2" t="s">
        <v>98</v>
      </c>
      <c r="F1117" s="2" t="s">
        <v>608</v>
      </c>
      <c r="G1117" s="2" t="s">
        <v>740</v>
      </c>
      <c r="H1117" s="2" t="str">
        <f t="shared" si="18"/>
        <v>Consommable de la Chasse et du Tir Sportif : pigeon d'argile, … dont le poids est : 0,2 kg ≤ X &lt; 0,5 kg</v>
      </c>
      <c r="I1117" s="2" t="s">
        <v>745</v>
      </c>
    </row>
    <row r="1118" spans="1:9" x14ac:dyDescent="0.35">
      <c r="A1118" s="2" t="s">
        <v>1874</v>
      </c>
      <c r="B1118" s="2" t="s">
        <v>7002</v>
      </c>
      <c r="C1118" s="2" t="s">
        <v>388</v>
      </c>
      <c r="D1118" s="2" t="s">
        <v>97</v>
      </c>
      <c r="E1118" s="2" t="s">
        <v>104</v>
      </c>
      <c r="F1118" s="2" t="s">
        <v>608</v>
      </c>
      <c r="G1118" s="2" t="s">
        <v>740</v>
      </c>
      <c r="H1118" s="2" t="str">
        <f t="shared" si="18"/>
        <v>Consommable de la Chasse et du Tir Sportif : pigeon d'argile, … dont le poids est : 0,5 kg ≤ X &lt; 1 kg</v>
      </c>
      <c r="I1118" s="2" t="s">
        <v>745</v>
      </c>
    </row>
    <row r="1119" spans="1:9" x14ac:dyDescent="0.35">
      <c r="A1119" s="2" t="s">
        <v>1875</v>
      </c>
      <c r="B1119" s="2" t="s">
        <v>7003</v>
      </c>
      <c r="C1119" s="2" t="s">
        <v>388</v>
      </c>
      <c r="D1119" s="2" t="s">
        <v>97</v>
      </c>
      <c r="E1119" s="2" t="s">
        <v>105</v>
      </c>
      <c r="F1119" s="2" t="s">
        <v>608</v>
      </c>
      <c r="G1119" s="2" t="s">
        <v>740</v>
      </c>
      <c r="H1119" s="2" t="str">
        <f t="shared" si="18"/>
        <v>Consommable de la Chasse et du Tir Sportif : pigeon d'argile, … dont le poids est : 1 kg ≤ X &lt; 2 kg</v>
      </c>
      <c r="I1119" s="2" t="s">
        <v>745</v>
      </c>
    </row>
    <row r="1120" spans="1:9" x14ac:dyDescent="0.35">
      <c r="A1120" s="2" t="s">
        <v>1876</v>
      </c>
      <c r="B1120" s="2" t="s">
        <v>7004</v>
      </c>
      <c r="C1120" s="2" t="s">
        <v>388</v>
      </c>
      <c r="D1120" s="2" t="s">
        <v>97</v>
      </c>
      <c r="E1120" s="2" t="s">
        <v>107</v>
      </c>
      <c r="F1120" s="2" t="s">
        <v>608</v>
      </c>
      <c r="G1120" s="2" t="s">
        <v>740</v>
      </c>
      <c r="H1120" s="2" t="str">
        <f t="shared" si="18"/>
        <v>Consommable de la Chasse et du Tir Sportif : pigeon d'argile, … dont le poids est : 2 kg ≤ X &lt; 3 kg</v>
      </c>
      <c r="I1120" s="2" t="s">
        <v>745</v>
      </c>
    </row>
    <row r="1121" spans="1:9" x14ac:dyDescent="0.35">
      <c r="A1121" s="2" t="s">
        <v>1877</v>
      </c>
      <c r="B1121" s="2" t="s">
        <v>7005</v>
      </c>
      <c r="C1121" s="2" t="s">
        <v>388</v>
      </c>
      <c r="D1121" s="2" t="s">
        <v>97</v>
      </c>
      <c r="E1121" s="2" t="s">
        <v>109</v>
      </c>
      <c r="F1121" s="2" t="s">
        <v>608</v>
      </c>
      <c r="G1121" s="2" t="s">
        <v>740</v>
      </c>
      <c r="H1121" s="2" t="str">
        <f t="shared" si="18"/>
        <v>Consommable de la Chasse et du Tir Sportif : pigeon d'argile, … dont le poids est : 3 kg ≤ X &lt; 5 kg</v>
      </c>
      <c r="I1121" s="2" t="s">
        <v>745</v>
      </c>
    </row>
    <row r="1122" spans="1:9" x14ac:dyDescent="0.35">
      <c r="A1122" s="2" t="s">
        <v>1878</v>
      </c>
      <c r="B1122" s="2" t="s">
        <v>7006</v>
      </c>
      <c r="C1122" s="2" t="s">
        <v>388</v>
      </c>
      <c r="D1122" s="2" t="s">
        <v>97</v>
      </c>
      <c r="E1122" s="2" t="s">
        <v>110</v>
      </c>
      <c r="F1122" s="2" t="s">
        <v>608</v>
      </c>
      <c r="G1122" s="2" t="s">
        <v>740</v>
      </c>
      <c r="H1122" s="2" t="str">
        <f t="shared" si="18"/>
        <v>Consommable de la Chasse et du Tir Sportif : pigeon d'argile, … dont le poids est : 5 kg ≤ X &lt; 7 kg</v>
      </c>
      <c r="I1122" s="2" t="s">
        <v>745</v>
      </c>
    </row>
    <row r="1123" spans="1:9" x14ac:dyDescent="0.35">
      <c r="A1123" s="2" t="s">
        <v>1879</v>
      </c>
      <c r="B1123" s="2" t="s">
        <v>7007</v>
      </c>
      <c r="C1123" s="2" t="s">
        <v>388</v>
      </c>
      <c r="D1123" s="2" t="s">
        <v>97</v>
      </c>
      <c r="E1123" s="2" t="s">
        <v>111</v>
      </c>
      <c r="F1123" s="2" t="s">
        <v>608</v>
      </c>
      <c r="G1123" s="2" t="s">
        <v>740</v>
      </c>
      <c r="H1123" s="2" t="str">
        <f t="shared" si="18"/>
        <v>Consommable de la Chasse et du Tir Sportif : pigeon d'argile, … dont le poids est : 7 kg ≤ X &lt; 9 kg</v>
      </c>
      <c r="I1123" s="2" t="s">
        <v>745</v>
      </c>
    </row>
    <row r="1124" spans="1:9" x14ac:dyDescent="0.35">
      <c r="A1124" s="2" t="s">
        <v>1880</v>
      </c>
      <c r="B1124" s="2" t="s">
        <v>7008</v>
      </c>
      <c r="C1124" s="2" t="s">
        <v>388</v>
      </c>
      <c r="D1124" s="2" t="s">
        <v>97</v>
      </c>
      <c r="E1124" s="2" t="s">
        <v>112</v>
      </c>
      <c r="F1124" s="2" t="s">
        <v>608</v>
      </c>
      <c r="G1124" s="2" t="s">
        <v>740</v>
      </c>
      <c r="H1124" s="2" t="str">
        <f t="shared" si="18"/>
        <v>Consommable de la Chasse et du Tir Sportif : pigeon d'argile, … dont le poids est : 9 kg ≤ X &lt; 11 kg</v>
      </c>
      <c r="I1124" s="2" t="s">
        <v>745</v>
      </c>
    </row>
    <row r="1125" spans="1:9" x14ac:dyDescent="0.35">
      <c r="A1125" s="2" t="s">
        <v>1881</v>
      </c>
      <c r="B1125" s="2" t="s">
        <v>7009</v>
      </c>
      <c r="C1125" s="2" t="s">
        <v>388</v>
      </c>
      <c r="D1125" s="2" t="s">
        <v>97</v>
      </c>
      <c r="E1125" s="2" t="s">
        <v>113</v>
      </c>
      <c r="F1125" s="2" t="s">
        <v>608</v>
      </c>
      <c r="G1125" s="2" t="s">
        <v>740</v>
      </c>
      <c r="H1125" s="2" t="str">
        <f t="shared" si="18"/>
        <v>Consommable de la Chasse et du Tir Sportif : pigeon d'argile, … dont le poids est : 11 kg ≤ X &lt; 13 kg</v>
      </c>
      <c r="I1125" s="2" t="s">
        <v>745</v>
      </c>
    </row>
    <row r="1126" spans="1:9" x14ac:dyDescent="0.35">
      <c r="A1126" s="2" t="s">
        <v>1882</v>
      </c>
      <c r="B1126" s="2" t="s">
        <v>7010</v>
      </c>
      <c r="C1126" s="2" t="s">
        <v>388</v>
      </c>
      <c r="D1126" s="2" t="s">
        <v>97</v>
      </c>
      <c r="E1126" s="2" t="s">
        <v>114</v>
      </c>
      <c r="F1126" s="2" t="s">
        <v>608</v>
      </c>
      <c r="G1126" s="2" t="s">
        <v>740</v>
      </c>
      <c r="H1126" s="2" t="str">
        <f t="shared" si="18"/>
        <v>Consommable de la Chasse et du Tir Sportif : pigeon d'argile, … dont le poids est : 13 kg ≤ X &lt; 15 kg</v>
      </c>
      <c r="I1126" s="2" t="s">
        <v>745</v>
      </c>
    </row>
    <row r="1127" spans="1:9" x14ac:dyDescent="0.35">
      <c r="A1127" s="2" t="s">
        <v>1883</v>
      </c>
      <c r="B1127" s="2" t="s">
        <v>7011</v>
      </c>
      <c r="C1127" s="2" t="s">
        <v>388</v>
      </c>
      <c r="D1127" s="2" t="s">
        <v>97</v>
      </c>
      <c r="E1127" s="2" t="s">
        <v>102</v>
      </c>
      <c r="F1127" s="2" t="s">
        <v>608</v>
      </c>
      <c r="G1127" s="2" t="s">
        <v>740</v>
      </c>
      <c r="H1127" s="2" t="str">
        <f t="shared" si="18"/>
        <v>Consommable de la Chasse et du Tir Sportif : pigeon d'argile, … dont le poids est : X ≥ 15 kg</v>
      </c>
      <c r="I1127" s="2" t="s">
        <v>747</v>
      </c>
    </row>
    <row r="1128" spans="1:9" x14ac:dyDescent="0.35">
      <c r="A1128" s="2" t="s">
        <v>1884</v>
      </c>
      <c r="B1128" s="2" t="s">
        <v>7012</v>
      </c>
      <c r="C1128" s="2" t="s">
        <v>267</v>
      </c>
      <c r="D1128" s="2"/>
      <c r="E1128" s="2" t="s">
        <v>608</v>
      </c>
      <c r="F1128" s="2" t="s">
        <v>608</v>
      </c>
      <c r="G1128" s="2"/>
      <c r="H1128" s="2" t="str">
        <f t="shared" si="18"/>
        <v>Canne à lancer (canne à pêche)</v>
      </c>
      <c r="I1128" s="2"/>
    </row>
    <row r="1129" spans="1:9" x14ac:dyDescent="0.35">
      <c r="A1129" s="2" t="s">
        <v>1885</v>
      </c>
      <c r="B1129" s="2" t="s">
        <v>7013</v>
      </c>
      <c r="C1129" s="2" t="s">
        <v>291</v>
      </c>
      <c r="D1129" s="2"/>
      <c r="E1129" s="2" t="s">
        <v>608</v>
      </c>
      <c r="F1129" s="2" t="s">
        <v>608</v>
      </c>
      <c r="G1129" s="2"/>
      <c r="H1129" s="2" t="str">
        <f t="shared" si="18"/>
        <v>Canne à lancer (canne à pêche) et moulinet</v>
      </c>
      <c r="I1129" s="2"/>
    </row>
    <row r="1130" spans="1:9" x14ac:dyDescent="0.35">
      <c r="A1130" s="2" t="s">
        <v>1886</v>
      </c>
      <c r="B1130" s="2" t="s">
        <v>7014</v>
      </c>
      <c r="C1130" s="2" t="s">
        <v>268</v>
      </c>
      <c r="D1130" s="2"/>
      <c r="E1130" s="2" t="s">
        <v>608</v>
      </c>
      <c r="F1130" s="2" t="s">
        <v>608</v>
      </c>
      <c r="G1130" s="2"/>
      <c r="H1130" s="2" t="str">
        <f t="shared" si="18"/>
        <v>Grande canne / canne à coup (canne à pêche)</v>
      </c>
      <c r="I1130" s="2"/>
    </row>
    <row r="1131" spans="1:9" x14ac:dyDescent="0.35">
      <c r="A1131" s="2" t="s">
        <v>1887</v>
      </c>
      <c r="B1131" s="2" t="s">
        <v>7015</v>
      </c>
      <c r="C1131" s="2" t="s">
        <v>292</v>
      </c>
      <c r="D1131" s="2"/>
      <c r="E1131" s="2" t="s">
        <v>608</v>
      </c>
      <c r="F1131" s="2" t="s">
        <v>608</v>
      </c>
      <c r="G1131" s="2"/>
      <c r="H1131" s="2" t="str">
        <f t="shared" si="18"/>
        <v>Grande canne / canne à coup (canne à pêche) et moulinet</v>
      </c>
      <c r="I1131" s="2"/>
    </row>
    <row r="1132" spans="1:9" x14ac:dyDescent="0.35">
      <c r="A1132" s="2" t="s">
        <v>1888</v>
      </c>
      <c r="B1132" s="2" t="s">
        <v>7016</v>
      </c>
      <c r="C1132" s="2" t="s">
        <v>258</v>
      </c>
      <c r="D1132" s="2"/>
      <c r="E1132" s="2" t="s">
        <v>608</v>
      </c>
      <c r="F1132" s="2" t="s">
        <v>608</v>
      </c>
      <c r="G1132" s="2"/>
      <c r="H1132" s="2" t="str">
        <f t="shared" si="18"/>
        <v>Moulinet</v>
      </c>
      <c r="I1132" s="2"/>
    </row>
    <row r="1133" spans="1:9" x14ac:dyDescent="0.35">
      <c r="A1133" s="2" t="s">
        <v>1889</v>
      </c>
      <c r="B1133" s="2" t="s">
        <v>7017</v>
      </c>
      <c r="C1133" s="2" t="s">
        <v>259</v>
      </c>
      <c r="D1133" s="2"/>
      <c r="E1133" s="2" t="s">
        <v>608</v>
      </c>
      <c r="F1133" s="2" t="s">
        <v>608</v>
      </c>
      <c r="G1133" s="2"/>
      <c r="H1133" s="2" t="str">
        <f t="shared" si="18"/>
        <v>Float tube</v>
      </c>
      <c r="I1133" s="2"/>
    </row>
    <row r="1134" spans="1:9" x14ac:dyDescent="0.35">
      <c r="A1134" s="2" t="s">
        <v>1890</v>
      </c>
      <c r="B1134" s="2" t="s">
        <v>7018</v>
      </c>
      <c r="C1134" s="2" t="s">
        <v>754</v>
      </c>
      <c r="D1134" s="2" t="s">
        <v>97</v>
      </c>
      <c r="E1134" s="2" t="s">
        <v>252</v>
      </c>
      <c r="F1134" s="2" t="s">
        <v>608</v>
      </c>
      <c r="G1134" s="2" t="s">
        <v>740</v>
      </c>
      <c r="H1134" s="2" t="str">
        <f t="shared" si="18"/>
        <v>Hameçon, fil de pêche, et autre consommable (Pêche) dont le poids est : X &lt; 5 g</v>
      </c>
      <c r="I1134" s="2" t="s">
        <v>744</v>
      </c>
    </row>
    <row r="1135" spans="1:9" x14ac:dyDescent="0.35">
      <c r="A1135" s="2" t="s">
        <v>1891</v>
      </c>
      <c r="B1135" s="2" t="s">
        <v>7019</v>
      </c>
      <c r="C1135" s="2" t="s">
        <v>754</v>
      </c>
      <c r="D1135" s="2" t="s">
        <v>97</v>
      </c>
      <c r="E1135" s="2" t="s">
        <v>253</v>
      </c>
      <c r="F1135" s="2" t="s">
        <v>608</v>
      </c>
      <c r="G1135" s="2" t="s">
        <v>740</v>
      </c>
      <c r="H1135" s="2" t="str">
        <f t="shared" si="18"/>
        <v>Hameçon, fil de pêche, et autre consommable (Pêche) dont le poids est : 5 g ≤ X &lt; 10 g</v>
      </c>
      <c r="I1135" s="2" t="s">
        <v>745</v>
      </c>
    </row>
    <row r="1136" spans="1:9" x14ac:dyDescent="0.35">
      <c r="A1136" s="2" t="s">
        <v>1892</v>
      </c>
      <c r="B1136" s="2" t="s">
        <v>7020</v>
      </c>
      <c r="C1136" s="2" t="s">
        <v>754</v>
      </c>
      <c r="D1136" s="2" t="s">
        <v>97</v>
      </c>
      <c r="E1136" s="2" t="s">
        <v>254</v>
      </c>
      <c r="F1136" s="2" t="s">
        <v>608</v>
      </c>
      <c r="G1136" s="2" t="s">
        <v>740</v>
      </c>
      <c r="H1136" s="2" t="str">
        <f t="shared" si="18"/>
        <v>Hameçon, fil de pêche, et autre consommable (Pêche) dont le poids est : 10 g ≤ X &lt; 20 g</v>
      </c>
      <c r="I1136" s="2" t="s">
        <v>745</v>
      </c>
    </row>
    <row r="1137" spans="1:9" x14ac:dyDescent="0.35">
      <c r="A1137" s="2" t="s">
        <v>1893</v>
      </c>
      <c r="B1137" s="2" t="s">
        <v>7021</v>
      </c>
      <c r="C1137" s="2" t="s">
        <v>754</v>
      </c>
      <c r="D1137" s="2" t="s">
        <v>97</v>
      </c>
      <c r="E1137" s="2" t="s">
        <v>255</v>
      </c>
      <c r="F1137" s="2" t="s">
        <v>608</v>
      </c>
      <c r="G1137" s="2" t="s">
        <v>740</v>
      </c>
      <c r="H1137" s="2" t="str">
        <f t="shared" si="18"/>
        <v>Hameçon, fil de pêche, et autre consommable (Pêche) dont le poids est : 20 g ≤ X &lt; 50 g</v>
      </c>
      <c r="I1137" s="2" t="s">
        <v>745</v>
      </c>
    </row>
    <row r="1138" spans="1:9" x14ac:dyDescent="0.35">
      <c r="A1138" s="2" t="s">
        <v>1894</v>
      </c>
      <c r="B1138" s="2" t="s">
        <v>7022</v>
      </c>
      <c r="C1138" s="2" t="s">
        <v>754</v>
      </c>
      <c r="D1138" s="2" t="s">
        <v>97</v>
      </c>
      <c r="E1138" s="2" t="s">
        <v>241</v>
      </c>
      <c r="F1138" s="2" t="s">
        <v>608</v>
      </c>
      <c r="G1138" s="2" t="s">
        <v>740</v>
      </c>
      <c r="H1138" s="2" t="str">
        <f t="shared" si="18"/>
        <v>Hameçon, fil de pêche, et autre consommable (Pêche) dont le poids est : 50 g ≤ X &lt; 100 g</v>
      </c>
      <c r="I1138" s="2" t="s">
        <v>745</v>
      </c>
    </row>
    <row r="1139" spans="1:9" x14ac:dyDescent="0.35">
      <c r="A1139" s="2" t="s">
        <v>1895</v>
      </c>
      <c r="B1139" s="2" t="s">
        <v>7023</v>
      </c>
      <c r="C1139" s="2" t="s">
        <v>754</v>
      </c>
      <c r="D1139" s="2" t="s">
        <v>97</v>
      </c>
      <c r="E1139" s="2" t="s">
        <v>103</v>
      </c>
      <c r="F1139" s="2" t="s">
        <v>608</v>
      </c>
      <c r="G1139" s="2" t="s">
        <v>740</v>
      </c>
      <c r="H1139" s="2" t="str">
        <f t="shared" si="18"/>
        <v>Hameçon, fil de pêche, et autre consommable (Pêche) dont le poids est : 0,1 kg ≤ X &lt; 0,2 kg</v>
      </c>
      <c r="I1139" s="2" t="s">
        <v>745</v>
      </c>
    </row>
    <row r="1140" spans="1:9" x14ac:dyDescent="0.35">
      <c r="A1140" s="2" t="s">
        <v>1896</v>
      </c>
      <c r="B1140" s="2" t="s">
        <v>7024</v>
      </c>
      <c r="C1140" s="2" t="s">
        <v>754</v>
      </c>
      <c r="D1140" s="2" t="s">
        <v>97</v>
      </c>
      <c r="E1140" s="2" t="s">
        <v>98</v>
      </c>
      <c r="F1140" s="2" t="s">
        <v>608</v>
      </c>
      <c r="G1140" s="2" t="s">
        <v>740</v>
      </c>
      <c r="H1140" s="2" t="str">
        <f t="shared" ref="H1140:H1203" si="20">C1140&amp;IF(E1140&lt;&gt;"-"," dont le "&amp;G1140&amp;" est : "&amp;E1140,"")&amp;IF(F1140&lt;&gt;"-"," et dont le matériau est : "&amp;F1140,"")</f>
        <v>Hameçon, fil de pêche, et autre consommable (Pêche) dont le poids est : 0,2 kg ≤ X &lt; 0,5 kg</v>
      </c>
      <c r="I1140" s="2" t="s">
        <v>745</v>
      </c>
    </row>
    <row r="1141" spans="1:9" x14ac:dyDescent="0.35">
      <c r="A1141" s="2" t="s">
        <v>1897</v>
      </c>
      <c r="B1141" s="2" t="s">
        <v>7025</v>
      </c>
      <c r="C1141" s="2" t="s">
        <v>754</v>
      </c>
      <c r="D1141" s="2" t="s">
        <v>97</v>
      </c>
      <c r="E1141" s="2" t="s">
        <v>104</v>
      </c>
      <c r="F1141" s="2" t="s">
        <v>608</v>
      </c>
      <c r="G1141" s="2" t="s">
        <v>740</v>
      </c>
      <c r="H1141" s="2" t="str">
        <f t="shared" si="20"/>
        <v>Hameçon, fil de pêche, et autre consommable (Pêche) dont le poids est : 0,5 kg ≤ X &lt; 1 kg</v>
      </c>
      <c r="I1141" s="2" t="s">
        <v>745</v>
      </c>
    </row>
    <row r="1142" spans="1:9" x14ac:dyDescent="0.35">
      <c r="A1142" s="2" t="s">
        <v>1898</v>
      </c>
      <c r="B1142" s="2" t="s">
        <v>7026</v>
      </c>
      <c r="C1142" s="2" t="s">
        <v>754</v>
      </c>
      <c r="D1142" s="2" t="s">
        <v>97</v>
      </c>
      <c r="E1142" s="2" t="s">
        <v>105</v>
      </c>
      <c r="F1142" s="2" t="s">
        <v>608</v>
      </c>
      <c r="G1142" s="2" t="s">
        <v>740</v>
      </c>
      <c r="H1142" s="2" t="str">
        <f t="shared" si="20"/>
        <v>Hameçon, fil de pêche, et autre consommable (Pêche) dont le poids est : 1 kg ≤ X &lt; 2 kg</v>
      </c>
      <c r="I1142" s="2" t="s">
        <v>745</v>
      </c>
    </row>
    <row r="1143" spans="1:9" x14ac:dyDescent="0.35">
      <c r="A1143" s="2" t="s">
        <v>1899</v>
      </c>
      <c r="B1143" s="2" t="s">
        <v>7027</v>
      </c>
      <c r="C1143" s="2" t="s">
        <v>754</v>
      </c>
      <c r="D1143" s="2" t="s">
        <v>97</v>
      </c>
      <c r="E1143" s="2" t="s">
        <v>107</v>
      </c>
      <c r="F1143" s="2" t="s">
        <v>608</v>
      </c>
      <c r="G1143" s="2" t="s">
        <v>740</v>
      </c>
      <c r="H1143" s="2" t="str">
        <f t="shared" si="20"/>
        <v>Hameçon, fil de pêche, et autre consommable (Pêche) dont le poids est : 2 kg ≤ X &lt; 3 kg</v>
      </c>
      <c r="I1143" s="2" t="s">
        <v>745</v>
      </c>
    </row>
    <row r="1144" spans="1:9" x14ac:dyDescent="0.35">
      <c r="A1144" s="2" t="s">
        <v>1900</v>
      </c>
      <c r="B1144" s="2" t="s">
        <v>7028</v>
      </c>
      <c r="C1144" s="2" t="s">
        <v>754</v>
      </c>
      <c r="D1144" s="2" t="s">
        <v>97</v>
      </c>
      <c r="E1144" s="2" t="s">
        <v>109</v>
      </c>
      <c r="F1144" s="2" t="s">
        <v>608</v>
      </c>
      <c r="G1144" s="2" t="s">
        <v>740</v>
      </c>
      <c r="H1144" s="2" t="str">
        <f t="shared" si="20"/>
        <v>Hameçon, fil de pêche, et autre consommable (Pêche) dont le poids est : 3 kg ≤ X &lt; 5 kg</v>
      </c>
      <c r="I1144" s="2" t="s">
        <v>745</v>
      </c>
    </row>
    <row r="1145" spans="1:9" x14ac:dyDescent="0.35">
      <c r="A1145" s="2" t="s">
        <v>1901</v>
      </c>
      <c r="B1145" s="2" t="s">
        <v>7029</v>
      </c>
      <c r="C1145" s="2" t="s">
        <v>754</v>
      </c>
      <c r="D1145" s="2" t="s">
        <v>97</v>
      </c>
      <c r="E1145" s="2" t="s">
        <v>110</v>
      </c>
      <c r="F1145" s="2" t="s">
        <v>608</v>
      </c>
      <c r="G1145" s="2" t="s">
        <v>740</v>
      </c>
      <c r="H1145" s="2" t="str">
        <f t="shared" si="20"/>
        <v>Hameçon, fil de pêche, et autre consommable (Pêche) dont le poids est : 5 kg ≤ X &lt; 7 kg</v>
      </c>
      <c r="I1145" s="2" t="s">
        <v>745</v>
      </c>
    </row>
    <row r="1146" spans="1:9" x14ac:dyDescent="0.35">
      <c r="A1146" s="2" t="s">
        <v>1902</v>
      </c>
      <c r="B1146" s="2" t="s">
        <v>7030</v>
      </c>
      <c r="C1146" s="2" t="s">
        <v>754</v>
      </c>
      <c r="D1146" s="2" t="s">
        <v>97</v>
      </c>
      <c r="E1146" s="2" t="s">
        <v>111</v>
      </c>
      <c r="F1146" s="2" t="s">
        <v>608</v>
      </c>
      <c r="G1146" s="2" t="s">
        <v>740</v>
      </c>
      <c r="H1146" s="2" t="str">
        <f t="shared" si="20"/>
        <v>Hameçon, fil de pêche, et autre consommable (Pêche) dont le poids est : 7 kg ≤ X &lt; 9 kg</v>
      </c>
      <c r="I1146" s="2" t="s">
        <v>745</v>
      </c>
    </row>
    <row r="1147" spans="1:9" x14ac:dyDescent="0.35">
      <c r="A1147" s="2" t="s">
        <v>1903</v>
      </c>
      <c r="B1147" s="2" t="s">
        <v>7031</v>
      </c>
      <c r="C1147" s="2" t="s">
        <v>754</v>
      </c>
      <c r="D1147" s="2" t="s">
        <v>97</v>
      </c>
      <c r="E1147" s="2" t="s">
        <v>112</v>
      </c>
      <c r="F1147" s="2" t="s">
        <v>608</v>
      </c>
      <c r="G1147" s="2" t="s">
        <v>740</v>
      </c>
      <c r="H1147" s="2" t="str">
        <f t="shared" si="20"/>
        <v>Hameçon, fil de pêche, et autre consommable (Pêche) dont le poids est : 9 kg ≤ X &lt; 11 kg</v>
      </c>
      <c r="I1147" s="2" t="s">
        <v>745</v>
      </c>
    </row>
    <row r="1148" spans="1:9" x14ac:dyDescent="0.35">
      <c r="A1148" s="2" t="s">
        <v>1904</v>
      </c>
      <c r="B1148" s="2" t="s">
        <v>7032</v>
      </c>
      <c r="C1148" s="2" t="s">
        <v>754</v>
      </c>
      <c r="D1148" s="2" t="s">
        <v>97</v>
      </c>
      <c r="E1148" s="2" t="s">
        <v>113</v>
      </c>
      <c r="F1148" s="2" t="s">
        <v>608</v>
      </c>
      <c r="G1148" s="2" t="s">
        <v>740</v>
      </c>
      <c r="H1148" s="2" t="str">
        <f t="shared" si="20"/>
        <v>Hameçon, fil de pêche, et autre consommable (Pêche) dont le poids est : 11 kg ≤ X &lt; 13 kg</v>
      </c>
      <c r="I1148" s="2" t="s">
        <v>745</v>
      </c>
    </row>
    <row r="1149" spans="1:9" x14ac:dyDescent="0.35">
      <c r="A1149" s="2" t="s">
        <v>1905</v>
      </c>
      <c r="B1149" s="2" t="s">
        <v>7033</v>
      </c>
      <c r="C1149" s="2" t="s">
        <v>754</v>
      </c>
      <c r="D1149" s="2" t="s">
        <v>97</v>
      </c>
      <c r="E1149" s="2" t="s">
        <v>114</v>
      </c>
      <c r="F1149" s="2" t="s">
        <v>608</v>
      </c>
      <c r="G1149" s="2" t="s">
        <v>740</v>
      </c>
      <c r="H1149" s="2" t="str">
        <f t="shared" si="20"/>
        <v>Hameçon, fil de pêche, et autre consommable (Pêche) dont le poids est : 13 kg ≤ X &lt; 15 kg</v>
      </c>
      <c r="I1149" s="2" t="s">
        <v>745</v>
      </c>
    </row>
    <row r="1150" spans="1:9" x14ac:dyDescent="0.35">
      <c r="A1150" s="2" t="s">
        <v>1906</v>
      </c>
      <c r="B1150" s="2" t="s">
        <v>7034</v>
      </c>
      <c r="C1150" s="2" t="s">
        <v>754</v>
      </c>
      <c r="D1150" s="2" t="s">
        <v>97</v>
      </c>
      <c r="E1150" s="2" t="s">
        <v>102</v>
      </c>
      <c r="F1150" s="2" t="s">
        <v>608</v>
      </c>
      <c r="G1150" s="2" t="s">
        <v>740</v>
      </c>
      <c r="H1150" s="2" t="str">
        <f t="shared" si="20"/>
        <v>Hameçon, fil de pêche, et autre consommable (Pêche) dont le poids est : X ≥ 15 kg</v>
      </c>
      <c r="I1150" s="2" t="s">
        <v>747</v>
      </c>
    </row>
    <row r="1151" spans="1:9" x14ac:dyDescent="0.35">
      <c r="A1151" s="2" t="s">
        <v>1907</v>
      </c>
      <c r="B1151" s="2" t="s">
        <v>7035</v>
      </c>
      <c r="C1151" s="2" t="s">
        <v>393</v>
      </c>
      <c r="D1151" s="2"/>
      <c r="E1151" s="2" t="s">
        <v>252</v>
      </c>
      <c r="F1151" s="2" t="s">
        <v>99</v>
      </c>
      <c r="G1151" s="2" t="s">
        <v>740</v>
      </c>
      <c r="H1151" s="2" t="str">
        <f t="shared" si="20"/>
        <v>Autre article de Chasse, Tir Sportif et Pêche dont le poids est : X &lt; 5 g et dont le matériau est : Métal &gt; 80%</v>
      </c>
      <c r="I1151" s="2" t="s">
        <v>744</v>
      </c>
    </row>
    <row r="1152" spans="1:9" x14ac:dyDescent="0.35">
      <c r="A1152" s="2" t="s">
        <v>1908</v>
      </c>
      <c r="B1152" s="2" t="s">
        <v>7036</v>
      </c>
      <c r="C1152" s="2" t="s">
        <v>393</v>
      </c>
      <c r="D1152" s="2"/>
      <c r="E1152" s="2" t="s">
        <v>252</v>
      </c>
      <c r="F1152" s="2" t="s">
        <v>659</v>
      </c>
      <c r="G1152" s="2" t="s">
        <v>740</v>
      </c>
      <c r="H1152" s="2" t="str">
        <f t="shared" si="20"/>
        <v>Autre article de Chasse, Tir Sportif et Pêche dont le poids est : X &lt; 5 g et dont le matériau est : Autre</v>
      </c>
      <c r="I1152" s="2" t="s">
        <v>744</v>
      </c>
    </row>
    <row r="1153" spans="1:9" x14ac:dyDescent="0.35">
      <c r="A1153" s="2" t="s">
        <v>1909</v>
      </c>
      <c r="B1153" s="2" t="s">
        <v>7037</v>
      </c>
      <c r="C1153" s="2" t="s">
        <v>393</v>
      </c>
      <c r="D1153" s="2"/>
      <c r="E1153" s="2" t="s">
        <v>253</v>
      </c>
      <c r="F1153" s="2" t="s">
        <v>99</v>
      </c>
      <c r="G1153" s="2" t="s">
        <v>740</v>
      </c>
      <c r="H1153" s="2" t="str">
        <f t="shared" si="20"/>
        <v>Autre article de Chasse, Tir Sportif et Pêche dont le poids est : 5 g ≤ X &lt; 10 g et dont le matériau est : Métal &gt; 80%</v>
      </c>
      <c r="I1153" s="2" t="s">
        <v>745</v>
      </c>
    </row>
    <row r="1154" spans="1:9" x14ac:dyDescent="0.35">
      <c r="A1154" s="2" t="s">
        <v>1910</v>
      </c>
      <c r="B1154" s="2" t="s">
        <v>7038</v>
      </c>
      <c r="C1154" s="2" t="s">
        <v>393</v>
      </c>
      <c r="D1154" s="2"/>
      <c r="E1154" s="2" t="s">
        <v>253</v>
      </c>
      <c r="F1154" s="2" t="s">
        <v>659</v>
      </c>
      <c r="G1154" s="2" t="s">
        <v>740</v>
      </c>
      <c r="H1154" s="2" t="str">
        <f t="shared" si="20"/>
        <v>Autre article de Chasse, Tir Sportif et Pêche dont le poids est : 5 g ≤ X &lt; 10 g et dont le matériau est : Autre</v>
      </c>
      <c r="I1154" s="2" t="s">
        <v>745</v>
      </c>
    </row>
    <row r="1155" spans="1:9" x14ac:dyDescent="0.35">
      <c r="A1155" s="2" t="s">
        <v>1911</v>
      </c>
      <c r="B1155" s="2" t="s">
        <v>7039</v>
      </c>
      <c r="C1155" s="2" t="s">
        <v>393</v>
      </c>
      <c r="D1155" s="2"/>
      <c r="E1155" s="2" t="s">
        <v>254</v>
      </c>
      <c r="F1155" s="2" t="s">
        <v>99</v>
      </c>
      <c r="G1155" s="2" t="s">
        <v>740</v>
      </c>
      <c r="H1155" s="2" t="str">
        <f t="shared" si="20"/>
        <v>Autre article de Chasse, Tir Sportif et Pêche dont le poids est : 10 g ≤ X &lt; 20 g et dont le matériau est : Métal &gt; 80%</v>
      </c>
      <c r="I1155" s="2" t="s">
        <v>745</v>
      </c>
    </row>
    <row r="1156" spans="1:9" x14ac:dyDescent="0.35">
      <c r="A1156" s="2" t="s">
        <v>1912</v>
      </c>
      <c r="B1156" s="2" t="s">
        <v>7040</v>
      </c>
      <c r="C1156" s="2" t="s">
        <v>393</v>
      </c>
      <c r="D1156" s="2"/>
      <c r="E1156" s="2" t="s">
        <v>254</v>
      </c>
      <c r="F1156" s="2" t="s">
        <v>659</v>
      </c>
      <c r="G1156" s="2" t="s">
        <v>740</v>
      </c>
      <c r="H1156" s="2" t="str">
        <f t="shared" si="20"/>
        <v>Autre article de Chasse, Tir Sportif et Pêche dont le poids est : 10 g ≤ X &lt; 20 g et dont le matériau est : Autre</v>
      </c>
      <c r="I1156" s="2" t="s">
        <v>745</v>
      </c>
    </row>
    <row r="1157" spans="1:9" x14ac:dyDescent="0.35">
      <c r="A1157" s="2" t="s">
        <v>1913</v>
      </c>
      <c r="B1157" s="2" t="s">
        <v>7041</v>
      </c>
      <c r="C1157" s="2" t="s">
        <v>393</v>
      </c>
      <c r="D1157" s="2"/>
      <c r="E1157" s="2" t="s">
        <v>255</v>
      </c>
      <c r="F1157" s="2" t="s">
        <v>99</v>
      </c>
      <c r="G1157" s="2" t="s">
        <v>740</v>
      </c>
      <c r="H1157" s="2" t="str">
        <f t="shared" si="20"/>
        <v>Autre article de Chasse, Tir Sportif et Pêche dont le poids est : 20 g ≤ X &lt; 50 g et dont le matériau est : Métal &gt; 80%</v>
      </c>
      <c r="I1157" s="2" t="s">
        <v>745</v>
      </c>
    </row>
    <row r="1158" spans="1:9" x14ac:dyDescent="0.35">
      <c r="A1158" s="2" t="s">
        <v>1914</v>
      </c>
      <c r="B1158" s="2" t="s">
        <v>7042</v>
      </c>
      <c r="C1158" s="2" t="s">
        <v>393</v>
      </c>
      <c r="D1158" s="2"/>
      <c r="E1158" s="2" t="s">
        <v>255</v>
      </c>
      <c r="F1158" s="2" t="s">
        <v>659</v>
      </c>
      <c r="G1158" s="2" t="s">
        <v>740</v>
      </c>
      <c r="H1158" s="2" t="str">
        <f t="shared" si="20"/>
        <v>Autre article de Chasse, Tir Sportif et Pêche dont le poids est : 20 g ≤ X &lt; 50 g et dont le matériau est : Autre</v>
      </c>
      <c r="I1158" s="2" t="s">
        <v>745</v>
      </c>
    </row>
    <row r="1159" spans="1:9" x14ac:dyDescent="0.35">
      <c r="A1159" s="2" t="s">
        <v>1915</v>
      </c>
      <c r="B1159" s="2" t="s">
        <v>7043</v>
      </c>
      <c r="C1159" s="2" t="s">
        <v>393</v>
      </c>
      <c r="D1159" s="2"/>
      <c r="E1159" s="2" t="s">
        <v>241</v>
      </c>
      <c r="F1159" s="2" t="s">
        <v>99</v>
      </c>
      <c r="G1159" s="2" t="s">
        <v>740</v>
      </c>
      <c r="H1159" s="2" t="str">
        <f t="shared" si="20"/>
        <v>Autre article de Chasse, Tir Sportif et Pêche dont le poids est : 50 g ≤ X &lt; 100 g et dont le matériau est : Métal &gt; 80%</v>
      </c>
      <c r="I1159" s="2" t="s">
        <v>745</v>
      </c>
    </row>
    <row r="1160" spans="1:9" x14ac:dyDescent="0.35">
      <c r="A1160" s="2" t="s">
        <v>1916</v>
      </c>
      <c r="B1160" s="2" t="s">
        <v>7044</v>
      </c>
      <c r="C1160" s="2" t="s">
        <v>393</v>
      </c>
      <c r="D1160" s="2"/>
      <c r="E1160" s="2" t="s">
        <v>241</v>
      </c>
      <c r="F1160" s="2" t="s">
        <v>659</v>
      </c>
      <c r="G1160" s="2" t="s">
        <v>740</v>
      </c>
      <c r="H1160" s="2" t="str">
        <f t="shared" si="20"/>
        <v>Autre article de Chasse, Tir Sportif et Pêche dont le poids est : 50 g ≤ X &lt; 100 g et dont le matériau est : Autre</v>
      </c>
      <c r="I1160" s="2" t="s">
        <v>745</v>
      </c>
    </row>
    <row r="1161" spans="1:9" x14ac:dyDescent="0.35">
      <c r="A1161" s="2" t="s">
        <v>1917</v>
      </c>
      <c r="B1161" s="2" t="s">
        <v>7045</v>
      </c>
      <c r="C1161" s="2" t="s">
        <v>393</v>
      </c>
      <c r="D1161" s="2"/>
      <c r="E1161" s="2" t="s">
        <v>103</v>
      </c>
      <c r="F1161" s="2" t="s">
        <v>99</v>
      </c>
      <c r="G1161" s="2" t="s">
        <v>740</v>
      </c>
      <c r="H1161" s="2" t="str">
        <f t="shared" si="20"/>
        <v>Autre article de Chasse, Tir Sportif et Pêche dont le poids est : 0,1 kg ≤ X &lt; 0,2 kg et dont le matériau est : Métal &gt; 80%</v>
      </c>
      <c r="I1161" s="2" t="s">
        <v>745</v>
      </c>
    </row>
    <row r="1162" spans="1:9" x14ac:dyDescent="0.35">
      <c r="A1162" s="2" t="s">
        <v>1918</v>
      </c>
      <c r="B1162" s="2" t="s">
        <v>7046</v>
      </c>
      <c r="C1162" s="2" t="s">
        <v>393</v>
      </c>
      <c r="D1162" s="2"/>
      <c r="E1162" s="2" t="s">
        <v>103</v>
      </c>
      <c r="F1162" s="2" t="s">
        <v>659</v>
      </c>
      <c r="G1162" s="2" t="s">
        <v>740</v>
      </c>
      <c r="H1162" s="2" t="str">
        <f t="shared" si="20"/>
        <v>Autre article de Chasse, Tir Sportif et Pêche dont le poids est : 0,1 kg ≤ X &lt; 0,2 kg et dont le matériau est : Autre</v>
      </c>
      <c r="I1162" s="2" t="s">
        <v>745</v>
      </c>
    </row>
    <row r="1163" spans="1:9" x14ac:dyDescent="0.35">
      <c r="A1163" s="2" t="s">
        <v>1919</v>
      </c>
      <c r="B1163" s="2" t="s">
        <v>7047</v>
      </c>
      <c r="C1163" s="2" t="s">
        <v>393</v>
      </c>
      <c r="D1163" s="2"/>
      <c r="E1163" s="2" t="s">
        <v>98</v>
      </c>
      <c r="F1163" s="2" t="s">
        <v>99</v>
      </c>
      <c r="G1163" s="2" t="s">
        <v>740</v>
      </c>
      <c r="H1163" s="2" t="str">
        <f t="shared" si="20"/>
        <v>Autre article de Chasse, Tir Sportif et Pêche dont le poids est : 0,2 kg ≤ X &lt; 0,5 kg et dont le matériau est : Métal &gt; 80%</v>
      </c>
      <c r="I1163" s="2" t="s">
        <v>745</v>
      </c>
    </row>
    <row r="1164" spans="1:9" x14ac:dyDescent="0.35">
      <c r="A1164" s="2" t="s">
        <v>1920</v>
      </c>
      <c r="B1164" s="2" t="s">
        <v>7048</v>
      </c>
      <c r="C1164" s="2" t="s">
        <v>393</v>
      </c>
      <c r="D1164" s="2"/>
      <c r="E1164" s="2" t="s">
        <v>98</v>
      </c>
      <c r="F1164" s="2" t="s">
        <v>659</v>
      </c>
      <c r="G1164" s="2" t="s">
        <v>740</v>
      </c>
      <c r="H1164" s="2" t="str">
        <f t="shared" si="20"/>
        <v>Autre article de Chasse, Tir Sportif et Pêche dont le poids est : 0,2 kg ≤ X &lt; 0,5 kg et dont le matériau est : Autre</v>
      </c>
      <c r="I1164" s="2" t="s">
        <v>745</v>
      </c>
    </row>
    <row r="1165" spans="1:9" x14ac:dyDescent="0.35">
      <c r="A1165" s="2" t="s">
        <v>1921</v>
      </c>
      <c r="B1165" s="2" t="s">
        <v>7049</v>
      </c>
      <c r="C1165" s="2" t="s">
        <v>393</v>
      </c>
      <c r="D1165" s="2"/>
      <c r="E1165" s="2" t="s">
        <v>104</v>
      </c>
      <c r="F1165" s="2" t="s">
        <v>99</v>
      </c>
      <c r="G1165" s="2" t="s">
        <v>740</v>
      </c>
      <c r="H1165" s="2" t="str">
        <f t="shared" si="20"/>
        <v>Autre article de Chasse, Tir Sportif et Pêche dont le poids est : 0,5 kg ≤ X &lt; 1 kg et dont le matériau est : Métal &gt; 80%</v>
      </c>
      <c r="I1165" s="2" t="s">
        <v>745</v>
      </c>
    </row>
    <row r="1166" spans="1:9" x14ac:dyDescent="0.35">
      <c r="A1166" s="2" t="s">
        <v>1922</v>
      </c>
      <c r="B1166" s="2" t="s">
        <v>7050</v>
      </c>
      <c r="C1166" s="2" t="s">
        <v>393</v>
      </c>
      <c r="D1166" s="2"/>
      <c r="E1166" s="2" t="s">
        <v>104</v>
      </c>
      <c r="F1166" s="2" t="s">
        <v>659</v>
      </c>
      <c r="G1166" s="2" t="s">
        <v>740</v>
      </c>
      <c r="H1166" s="2" t="str">
        <f t="shared" si="20"/>
        <v>Autre article de Chasse, Tir Sportif et Pêche dont le poids est : 0,5 kg ≤ X &lt; 1 kg et dont le matériau est : Autre</v>
      </c>
      <c r="I1166" s="2" t="s">
        <v>745</v>
      </c>
    </row>
    <row r="1167" spans="1:9" x14ac:dyDescent="0.35">
      <c r="A1167" s="2" t="s">
        <v>1923</v>
      </c>
      <c r="B1167" s="2" t="s">
        <v>7051</v>
      </c>
      <c r="C1167" s="2" t="s">
        <v>393</v>
      </c>
      <c r="D1167" s="2"/>
      <c r="E1167" s="2" t="s">
        <v>105</v>
      </c>
      <c r="F1167" s="2" t="s">
        <v>99</v>
      </c>
      <c r="G1167" s="2" t="s">
        <v>740</v>
      </c>
      <c r="H1167" s="2" t="str">
        <f t="shared" si="20"/>
        <v>Autre article de Chasse, Tir Sportif et Pêche dont le poids est : 1 kg ≤ X &lt; 2 kg et dont le matériau est : Métal &gt; 80%</v>
      </c>
      <c r="I1167" s="2" t="s">
        <v>745</v>
      </c>
    </row>
    <row r="1168" spans="1:9" x14ac:dyDescent="0.35">
      <c r="A1168" s="2" t="s">
        <v>1924</v>
      </c>
      <c r="B1168" s="2" t="s">
        <v>7052</v>
      </c>
      <c r="C1168" s="2" t="s">
        <v>393</v>
      </c>
      <c r="D1168" s="2"/>
      <c r="E1168" s="2" t="s">
        <v>105</v>
      </c>
      <c r="F1168" s="2" t="s">
        <v>659</v>
      </c>
      <c r="G1168" s="2" t="s">
        <v>740</v>
      </c>
      <c r="H1168" s="2" t="str">
        <f t="shared" si="20"/>
        <v>Autre article de Chasse, Tir Sportif et Pêche dont le poids est : 1 kg ≤ X &lt; 2 kg et dont le matériau est : Autre</v>
      </c>
      <c r="I1168" s="2" t="s">
        <v>745</v>
      </c>
    </row>
    <row r="1169" spans="1:9" x14ac:dyDescent="0.35">
      <c r="A1169" s="2" t="s">
        <v>1925</v>
      </c>
      <c r="B1169" s="2" t="s">
        <v>7053</v>
      </c>
      <c r="C1169" s="2" t="s">
        <v>393</v>
      </c>
      <c r="D1169" s="2"/>
      <c r="E1169" s="2" t="s">
        <v>107</v>
      </c>
      <c r="F1169" s="2" t="s">
        <v>99</v>
      </c>
      <c r="G1169" s="2" t="s">
        <v>740</v>
      </c>
      <c r="H1169" s="2" t="str">
        <f t="shared" si="20"/>
        <v>Autre article de Chasse, Tir Sportif et Pêche dont le poids est : 2 kg ≤ X &lt; 3 kg et dont le matériau est : Métal &gt; 80%</v>
      </c>
      <c r="I1169" s="2" t="s">
        <v>745</v>
      </c>
    </row>
    <row r="1170" spans="1:9" x14ac:dyDescent="0.35">
      <c r="A1170" s="2" t="s">
        <v>1926</v>
      </c>
      <c r="B1170" s="2" t="s">
        <v>7054</v>
      </c>
      <c r="C1170" s="2" t="s">
        <v>393</v>
      </c>
      <c r="D1170" s="2"/>
      <c r="E1170" s="2" t="s">
        <v>107</v>
      </c>
      <c r="F1170" s="2" t="s">
        <v>659</v>
      </c>
      <c r="G1170" s="2" t="s">
        <v>740</v>
      </c>
      <c r="H1170" s="2" t="str">
        <f t="shared" si="20"/>
        <v>Autre article de Chasse, Tir Sportif et Pêche dont le poids est : 2 kg ≤ X &lt; 3 kg et dont le matériau est : Autre</v>
      </c>
      <c r="I1170" s="2" t="s">
        <v>745</v>
      </c>
    </row>
    <row r="1171" spans="1:9" x14ac:dyDescent="0.35">
      <c r="A1171" s="2" t="s">
        <v>1927</v>
      </c>
      <c r="B1171" s="2" t="s">
        <v>7055</v>
      </c>
      <c r="C1171" s="2" t="s">
        <v>393</v>
      </c>
      <c r="D1171" s="2"/>
      <c r="E1171" s="2" t="s">
        <v>109</v>
      </c>
      <c r="F1171" s="2" t="s">
        <v>99</v>
      </c>
      <c r="G1171" s="2" t="s">
        <v>740</v>
      </c>
      <c r="H1171" s="2" t="str">
        <f t="shared" si="20"/>
        <v>Autre article de Chasse, Tir Sportif et Pêche dont le poids est : 3 kg ≤ X &lt; 5 kg et dont le matériau est : Métal &gt; 80%</v>
      </c>
      <c r="I1171" s="2" t="s">
        <v>745</v>
      </c>
    </row>
    <row r="1172" spans="1:9" x14ac:dyDescent="0.35">
      <c r="A1172" s="2" t="s">
        <v>1928</v>
      </c>
      <c r="B1172" s="2" t="s">
        <v>7056</v>
      </c>
      <c r="C1172" s="2" t="s">
        <v>393</v>
      </c>
      <c r="D1172" s="2"/>
      <c r="E1172" s="2" t="s">
        <v>109</v>
      </c>
      <c r="F1172" s="2" t="s">
        <v>659</v>
      </c>
      <c r="G1172" s="2" t="s">
        <v>740</v>
      </c>
      <c r="H1172" s="2" t="str">
        <f t="shared" si="20"/>
        <v>Autre article de Chasse, Tir Sportif et Pêche dont le poids est : 3 kg ≤ X &lt; 5 kg et dont le matériau est : Autre</v>
      </c>
      <c r="I1172" s="2" t="s">
        <v>745</v>
      </c>
    </row>
    <row r="1173" spans="1:9" x14ac:dyDescent="0.35">
      <c r="A1173" s="2" t="s">
        <v>1929</v>
      </c>
      <c r="B1173" s="2" t="s">
        <v>7057</v>
      </c>
      <c r="C1173" s="2" t="s">
        <v>393</v>
      </c>
      <c r="D1173" s="2"/>
      <c r="E1173" s="2" t="s">
        <v>110</v>
      </c>
      <c r="F1173" s="2" t="s">
        <v>99</v>
      </c>
      <c r="G1173" s="2" t="s">
        <v>740</v>
      </c>
      <c r="H1173" s="2" t="str">
        <f t="shared" si="20"/>
        <v>Autre article de Chasse, Tir Sportif et Pêche dont le poids est : 5 kg ≤ X &lt; 7 kg et dont le matériau est : Métal &gt; 80%</v>
      </c>
      <c r="I1173" s="2" t="s">
        <v>745</v>
      </c>
    </row>
    <row r="1174" spans="1:9" x14ac:dyDescent="0.35">
      <c r="A1174" s="2" t="s">
        <v>1930</v>
      </c>
      <c r="B1174" s="2" t="s">
        <v>7058</v>
      </c>
      <c r="C1174" s="2" t="s">
        <v>393</v>
      </c>
      <c r="D1174" s="2"/>
      <c r="E1174" s="2" t="s">
        <v>110</v>
      </c>
      <c r="F1174" s="2" t="s">
        <v>659</v>
      </c>
      <c r="G1174" s="2" t="s">
        <v>740</v>
      </c>
      <c r="H1174" s="2" t="str">
        <f t="shared" si="20"/>
        <v>Autre article de Chasse, Tir Sportif et Pêche dont le poids est : 5 kg ≤ X &lt; 7 kg et dont le matériau est : Autre</v>
      </c>
      <c r="I1174" s="2" t="s">
        <v>745</v>
      </c>
    </row>
    <row r="1175" spans="1:9" x14ac:dyDescent="0.35">
      <c r="A1175" s="2" t="s">
        <v>1931</v>
      </c>
      <c r="B1175" s="2" t="s">
        <v>7059</v>
      </c>
      <c r="C1175" s="2" t="s">
        <v>393</v>
      </c>
      <c r="D1175" s="2"/>
      <c r="E1175" s="2" t="s">
        <v>111</v>
      </c>
      <c r="F1175" s="2" t="s">
        <v>99</v>
      </c>
      <c r="G1175" s="2" t="s">
        <v>740</v>
      </c>
      <c r="H1175" s="2" t="str">
        <f t="shared" si="20"/>
        <v>Autre article de Chasse, Tir Sportif et Pêche dont le poids est : 7 kg ≤ X &lt; 9 kg et dont le matériau est : Métal &gt; 80%</v>
      </c>
      <c r="I1175" s="2" t="s">
        <v>745</v>
      </c>
    </row>
    <row r="1176" spans="1:9" x14ac:dyDescent="0.35">
      <c r="A1176" s="2" t="s">
        <v>1932</v>
      </c>
      <c r="B1176" s="2" t="s">
        <v>7060</v>
      </c>
      <c r="C1176" s="2" t="s">
        <v>393</v>
      </c>
      <c r="D1176" s="2"/>
      <c r="E1176" s="2" t="s">
        <v>111</v>
      </c>
      <c r="F1176" s="2" t="s">
        <v>659</v>
      </c>
      <c r="G1176" s="2" t="s">
        <v>740</v>
      </c>
      <c r="H1176" s="2" t="str">
        <f t="shared" si="20"/>
        <v>Autre article de Chasse, Tir Sportif et Pêche dont le poids est : 7 kg ≤ X &lt; 9 kg et dont le matériau est : Autre</v>
      </c>
      <c r="I1176" s="2" t="s">
        <v>745</v>
      </c>
    </row>
    <row r="1177" spans="1:9" x14ac:dyDescent="0.35">
      <c r="A1177" s="2" t="s">
        <v>1933</v>
      </c>
      <c r="B1177" s="2" t="s">
        <v>7061</v>
      </c>
      <c r="C1177" s="2" t="s">
        <v>393</v>
      </c>
      <c r="D1177" s="2"/>
      <c r="E1177" s="2" t="s">
        <v>112</v>
      </c>
      <c r="F1177" s="2" t="s">
        <v>99</v>
      </c>
      <c r="G1177" s="2" t="s">
        <v>740</v>
      </c>
      <c r="H1177" s="2" t="str">
        <f t="shared" si="20"/>
        <v>Autre article de Chasse, Tir Sportif et Pêche dont le poids est : 9 kg ≤ X &lt; 11 kg et dont le matériau est : Métal &gt; 80%</v>
      </c>
      <c r="I1177" s="2" t="s">
        <v>745</v>
      </c>
    </row>
    <row r="1178" spans="1:9" x14ac:dyDescent="0.35">
      <c r="A1178" s="2" t="s">
        <v>1934</v>
      </c>
      <c r="B1178" s="2" t="s">
        <v>7062</v>
      </c>
      <c r="C1178" s="2" t="s">
        <v>393</v>
      </c>
      <c r="D1178" s="2"/>
      <c r="E1178" s="2" t="s">
        <v>112</v>
      </c>
      <c r="F1178" s="2" t="s">
        <v>659</v>
      </c>
      <c r="G1178" s="2" t="s">
        <v>740</v>
      </c>
      <c r="H1178" s="2" t="str">
        <f t="shared" si="20"/>
        <v>Autre article de Chasse, Tir Sportif et Pêche dont le poids est : 9 kg ≤ X &lt; 11 kg et dont le matériau est : Autre</v>
      </c>
      <c r="I1178" s="2" t="s">
        <v>745</v>
      </c>
    </row>
    <row r="1179" spans="1:9" x14ac:dyDescent="0.35">
      <c r="A1179" s="2" t="s">
        <v>1935</v>
      </c>
      <c r="B1179" s="2" t="s">
        <v>7063</v>
      </c>
      <c r="C1179" s="2" t="s">
        <v>393</v>
      </c>
      <c r="D1179" s="2"/>
      <c r="E1179" s="2" t="s">
        <v>113</v>
      </c>
      <c r="F1179" s="2" t="s">
        <v>99</v>
      </c>
      <c r="G1179" s="2" t="s">
        <v>740</v>
      </c>
      <c r="H1179" s="2" t="str">
        <f t="shared" si="20"/>
        <v>Autre article de Chasse, Tir Sportif et Pêche dont le poids est : 11 kg ≤ X &lt; 13 kg et dont le matériau est : Métal &gt; 80%</v>
      </c>
      <c r="I1179" s="2" t="s">
        <v>745</v>
      </c>
    </row>
    <row r="1180" spans="1:9" x14ac:dyDescent="0.35">
      <c r="A1180" s="2" t="s">
        <v>1936</v>
      </c>
      <c r="B1180" s="2" t="s">
        <v>7064</v>
      </c>
      <c r="C1180" s="2" t="s">
        <v>393</v>
      </c>
      <c r="D1180" s="2"/>
      <c r="E1180" s="2" t="s">
        <v>113</v>
      </c>
      <c r="F1180" s="2" t="s">
        <v>659</v>
      </c>
      <c r="G1180" s="2" t="s">
        <v>740</v>
      </c>
      <c r="H1180" s="2" t="str">
        <f t="shared" si="20"/>
        <v>Autre article de Chasse, Tir Sportif et Pêche dont le poids est : 11 kg ≤ X &lt; 13 kg et dont le matériau est : Autre</v>
      </c>
      <c r="I1180" s="2" t="s">
        <v>745</v>
      </c>
    </row>
    <row r="1181" spans="1:9" x14ac:dyDescent="0.35">
      <c r="A1181" s="2" t="s">
        <v>1937</v>
      </c>
      <c r="B1181" s="2" t="s">
        <v>7065</v>
      </c>
      <c r="C1181" s="2" t="s">
        <v>393</v>
      </c>
      <c r="D1181" s="2"/>
      <c r="E1181" s="2" t="s">
        <v>114</v>
      </c>
      <c r="F1181" s="2" t="s">
        <v>99</v>
      </c>
      <c r="G1181" s="2" t="s">
        <v>740</v>
      </c>
      <c r="H1181" s="2" t="str">
        <f t="shared" si="20"/>
        <v>Autre article de Chasse, Tir Sportif et Pêche dont le poids est : 13 kg ≤ X &lt; 15 kg et dont le matériau est : Métal &gt; 80%</v>
      </c>
      <c r="I1181" s="2" t="s">
        <v>745</v>
      </c>
    </row>
    <row r="1182" spans="1:9" x14ac:dyDescent="0.35">
      <c r="A1182" s="2" t="s">
        <v>1938</v>
      </c>
      <c r="B1182" s="2" t="s">
        <v>7066</v>
      </c>
      <c r="C1182" s="2" t="s">
        <v>393</v>
      </c>
      <c r="D1182" s="2"/>
      <c r="E1182" s="2" t="s">
        <v>114</v>
      </c>
      <c r="F1182" s="2" t="s">
        <v>659</v>
      </c>
      <c r="G1182" s="2" t="s">
        <v>740</v>
      </c>
      <c r="H1182" s="2" t="str">
        <f t="shared" si="20"/>
        <v>Autre article de Chasse, Tir Sportif et Pêche dont le poids est : 13 kg ≤ X &lt; 15 kg et dont le matériau est : Autre</v>
      </c>
      <c r="I1182" s="2" t="s">
        <v>745</v>
      </c>
    </row>
    <row r="1183" spans="1:9" x14ac:dyDescent="0.35">
      <c r="A1183" s="2" t="s">
        <v>1939</v>
      </c>
      <c r="B1183" s="2" t="s">
        <v>7067</v>
      </c>
      <c r="C1183" s="2" t="s">
        <v>393</v>
      </c>
      <c r="D1183" s="2"/>
      <c r="E1183" s="2" t="s">
        <v>102</v>
      </c>
      <c r="F1183" s="2" t="s">
        <v>99</v>
      </c>
      <c r="G1183" s="2" t="s">
        <v>740</v>
      </c>
      <c r="H1183" s="2" t="str">
        <f t="shared" si="20"/>
        <v>Autre article de Chasse, Tir Sportif et Pêche dont le poids est : X ≥ 15 kg et dont le matériau est : Métal &gt; 80%</v>
      </c>
      <c r="I1183" s="2" t="s">
        <v>747</v>
      </c>
    </row>
    <row r="1184" spans="1:9" x14ac:dyDescent="0.35">
      <c r="A1184" s="2" t="s">
        <v>1940</v>
      </c>
      <c r="B1184" s="2" t="s">
        <v>7068</v>
      </c>
      <c r="C1184" s="2" t="s">
        <v>393</v>
      </c>
      <c r="D1184" s="2"/>
      <c r="E1184" s="2" t="s">
        <v>102</v>
      </c>
      <c r="F1184" s="2" t="s">
        <v>659</v>
      </c>
      <c r="G1184" s="2" t="s">
        <v>740</v>
      </c>
      <c r="H1184" s="2" t="str">
        <f t="shared" si="20"/>
        <v>Autre article de Chasse, Tir Sportif et Pêche dont le poids est : X ≥ 15 kg et dont le matériau est : Autre</v>
      </c>
      <c r="I1184" s="2" t="s">
        <v>747</v>
      </c>
    </row>
    <row r="1185" spans="1:9" x14ac:dyDescent="0.35">
      <c r="A1185" s="2" t="s">
        <v>1941</v>
      </c>
      <c r="B1185" s="2" t="s">
        <v>7069</v>
      </c>
      <c r="C1185" s="2" t="s">
        <v>489</v>
      </c>
      <c r="D1185" s="2"/>
      <c r="E1185" s="2" t="s">
        <v>608</v>
      </c>
      <c r="F1185" s="2" t="s">
        <v>608</v>
      </c>
      <c r="G1185" s="2"/>
      <c r="H1185" s="2" t="str">
        <f t="shared" si="20"/>
        <v>Chaussants : paire de boots, bottes d'équitation, …</v>
      </c>
      <c r="I1185" s="2"/>
    </row>
    <row r="1186" spans="1:9" x14ac:dyDescent="0.35">
      <c r="A1186" s="2" t="s">
        <v>1942</v>
      </c>
      <c r="B1186" s="2" t="s">
        <v>7070</v>
      </c>
      <c r="C1186" s="2" t="s">
        <v>340</v>
      </c>
      <c r="D1186" s="2"/>
      <c r="E1186" s="2" t="s">
        <v>252</v>
      </c>
      <c r="F1186" s="2" t="s">
        <v>608</v>
      </c>
      <c r="G1186" s="2" t="s">
        <v>740</v>
      </c>
      <c r="H1186" s="2" t="str">
        <f t="shared" si="20"/>
        <v>Sac de pansage, housse pour selle, housse pour bombe / casque, mallette, … dont le poids est : X &lt; 5 g</v>
      </c>
      <c r="I1186" s="2" t="s">
        <v>744</v>
      </c>
    </row>
    <row r="1187" spans="1:9" x14ac:dyDescent="0.35">
      <c r="A1187" s="2" t="s">
        <v>1943</v>
      </c>
      <c r="B1187" s="2" t="s">
        <v>7071</v>
      </c>
      <c r="C1187" s="2" t="s">
        <v>340</v>
      </c>
      <c r="D1187" s="2"/>
      <c r="E1187" s="2" t="s">
        <v>253</v>
      </c>
      <c r="F1187" s="2" t="s">
        <v>608</v>
      </c>
      <c r="G1187" s="2" t="s">
        <v>740</v>
      </c>
      <c r="H1187" s="2" t="str">
        <f t="shared" si="20"/>
        <v>Sac de pansage, housse pour selle, housse pour bombe / casque, mallette, … dont le poids est : 5 g ≤ X &lt; 10 g</v>
      </c>
      <c r="I1187" s="2" t="s">
        <v>745</v>
      </c>
    </row>
    <row r="1188" spans="1:9" x14ac:dyDescent="0.35">
      <c r="A1188" s="2" t="s">
        <v>1944</v>
      </c>
      <c r="B1188" s="2" t="s">
        <v>7072</v>
      </c>
      <c r="C1188" s="2" t="s">
        <v>340</v>
      </c>
      <c r="D1188" s="2"/>
      <c r="E1188" s="2" t="s">
        <v>254</v>
      </c>
      <c r="F1188" s="2" t="s">
        <v>608</v>
      </c>
      <c r="G1188" s="2" t="s">
        <v>740</v>
      </c>
      <c r="H1188" s="2" t="str">
        <f t="shared" si="20"/>
        <v>Sac de pansage, housse pour selle, housse pour bombe / casque, mallette, … dont le poids est : 10 g ≤ X &lt; 20 g</v>
      </c>
      <c r="I1188" s="2" t="s">
        <v>745</v>
      </c>
    </row>
    <row r="1189" spans="1:9" x14ac:dyDescent="0.35">
      <c r="A1189" s="2" t="s">
        <v>1945</v>
      </c>
      <c r="B1189" s="2" t="s">
        <v>7073</v>
      </c>
      <c r="C1189" s="2" t="s">
        <v>340</v>
      </c>
      <c r="D1189" s="2"/>
      <c r="E1189" s="2" t="s">
        <v>255</v>
      </c>
      <c r="F1189" s="2" t="s">
        <v>608</v>
      </c>
      <c r="G1189" s="2" t="s">
        <v>740</v>
      </c>
      <c r="H1189" s="2" t="str">
        <f t="shared" si="20"/>
        <v>Sac de pansage, housse pour selle, housse pour bombe / casque, mallette, … dont le poids est : 20 g ≤ X &lt; 50 g</v>
      </c>
      <c r="I1189" s="2" t="s">
        <v>745</v>
      </c>
    </row>
    <row r="1190" spans="1:9" x14ac:dyDescent="0.35">
      <c r="A1190" s="2" t="s">
        <v>1946</v>
      </c>
      <c r="B1190" s="2" t="s">
        <v>7074</v>
      </c>
      <c r="C1190" s="2" t="s">
        <v>340</v>
      </c>
      <c r="D1190" s="2"/>
      <c r="E1190" s="2" t="s">
        <v>241</v>
      </c>
      <c r="F1190" s="2" t="s">
        <v>608</v>
      </c>
      <c r="G1190" s="2" t="s">
        <v>740</v>
      </c>
      <c r="H1190" s="2" t="str">
        <f t="shared" si="20"/>
        <v>Sac de pansage, housse pour selle, housse pour bombe / casque, mallette, … dont le poids est : 50 g ≤ X &lt; 100 g</v>
      </c>
      <c r="I1190" s="2" t="s">
        <v>745</v>
      </c>
    </row>
    <row r="1191" spans="1:9" x14ac:dyDescent="0.35">
      <c r="A1191" s="2" t="s">
        <v>1947</v>
      </c>
      <c r="B1191" s="2" t="s">
        <v>7075</v>
      </c>
      <c r="C1191" s="2" t="s">
        <v>340</v>
      </c>
      <c r="D1191" s="2"/>
      <c r="E1191" s="2" t="s">
        <v>103</v>
      </c>
      <c r="F1191" s="2" t="s">
        <v>608</v>
      </c>
      <c r="G1191" s="2" t="s">
        <v>740</v>
      </c>
      <c r="H1191" s="2" t="str">
        <f t="shared" si="20"/>
        <v>Sac de pansage, housse pour selle, housse pour bombe / casque, mallette, … dont le poids est : 0,1 kg ≤ X &lt; 0,2 kg</v>
      </c>
      <c r="I1191" s="2" t="s">
        <v>745</v>
      </c>
    </row>
    <row r="1192" spans="1:9" x14ac:dyDescent="0.35">
      <c r="A1192" s="2" t="s">
        <v>1948</v>
      </c>
      <c r="B1192" s="2" t="s">
        <v>7076</v>
      </c>
      <c r="C1192" s="2" t="s">
        <v>340</v>
      </c>
      <c r="D1192" s="2"/>
      <c r="E1192" s="2" t="s">
        <v>98</v>
      </c>
      <c r="F1192" s="2" t="s">
        <v>608</v>
      </c>
      <c r="G1192" s="2" t="s">
        <v>740</v>
      </c>
      <c r="H1192" s="2" t="str">
        <f t="shared" si="20"/>
        <v>Sac de pansage, housse pour selle, housse pour bombe / casque, mallette, … dont le poids est : 0,2 kg ≤ X &lt; 0,5 kg</v>
      </c>
      <c r="I1192" s="2" t="s">
        <v>745</v>
      </c>
    </row>
    <row r="1193" spans="1:9" x14ac:dyDescent="0.35">
      <c r="A1193" s="2" t="s">
        <v>1949</v>
      </c>
      <c r="B1193" s="2" t="s">
        <v>7077</v>
      </c>
      <c r="C1193" s="2" t="s">
        <v>340</v>
      </c>
      <c r="D1193" s="2"/>
      <c r="E1193" s="2" t="s">
        <v>104</v>
      </c>
      <c r="F1193" s="2" t="s">
        <v>608</v>
      </c>
      <c r="G1193" s="2" t="s">
        <v>740</v>
      </c>
      <c r="H1193" s="2" t="str">
        <f t="shared" si="20"/>
        <v>Sac de pansage, housse pour selle, housse pour bombe / casque, mallette, … dont le poids est : 0,5 kg ≤ X &lt; 1 kg</v>
      </c>
      <c r="I1193" s="2" t="s">
        <v>745</v>
      </c>
    </row>
    <row r="1194" spans="1:9" x14ac:dyDescent="0.35">
      <c r="A1194" s="2" t="s">
        <v>1950</v>
      </c>
      <c r="B1194" s="2" t="s">
        <v>7078</v>
      </c>
      <c r="C1194" s="2" t="s">
        <v>340</v>
      </c>
      <c r="D1194" s="2"/>
      <c r="E1194" s="2" t="s">
        <v>105</v>
      </c>
      <c r="F1194" s="2" t="s">
        <v>608</v>
      </c>
      <c r="G1194" s="2" t="s">
        <v>740</v>
      </c>
      <c r="H1194" s="2" t="str">
        <f t="shared" si="20"/>
        <v>Sac de pansage, housse pour selle, housse pour bombe / casque, mallette, … dont le poids est : 1 kg ≤ X &lt; 2 kg</v>
      </c>
      <c r="I1194" s="2" t="s">
        <v>745</v>
      </c>
    </row>
    <row r="1195" spans="1:9" x14ac:dyDescent="0.35">
      <c r="A1195" s="2" t="s">
        <v>1951</v>
      </c>
      <c r="B1195" s="2" t="s">
        <v>7079</v>
      </c>
      <c r="C1195" s="2" t="s">
        <v>340</v>
      </c>
      <c r="D1195" s="2"/>
      <c r="E1195" s="2" t="s">
        <v>107</v>
      </c>
      <c r="F1195" s="2" t="s">
        <v>608</v>
      </c>
      <c r="G1195" s="2" t="s">
        <v>740</v>
      </c>
      <c r="H1195" s="2" t="str">
        <f t="shared" si="20"/>
        <v>Sac de pansage, housse pour selle, housse pour bombe / casque, mallette, … dont le poids est : 2 kg ≤ X &lt; 3 kg</v>
      </c>
      <c r="I1195" s="2" t="s">
        <v>745</v>
      </c>
    </row>
    <row r="1196" spans="1:9" x14ac:dyDescent="0.35">
      <c r="A1196" s="2" t="s">
        <v>1952</v>
      </c>
      <c r="B1196" s="2" t="s">
        <v>7080</v>
      </c>
      <c r="C1196" s="2" t="s">
        <v>340</v>
      </c>
      <c r="D1196" s="2"/>
      <c r="E1196" s="2" t="s">
        <v>109</v>
      </c>
      <c r="F1196" s="2" t="s">
        <v>608</v>
      </c>
      <c r="G1196" s="2" t="s">
        <v>740</v>
      </c>
      <c r="H1196" s="2" t="str">
        <f t="shared" si="20"/>
        <v>Sac de pansage, housse pour selle, housse pour bombe / casque, mallette, … dont le poids est : 3 kg ≤ X &lt; 5 kg</v>
      </c>
      <c r="I1196" s="2" t="s">
        <v>745</v>
      </c>
    </row>
    <row r="1197" spans="1:9" x14ac:dyDescent="0.35">
      <c r="A1197" s="2" t="s">
        <v>1953</v>
      </c>
      <c r="B1197" s="2" t="s">
        <v>7081</v>
      </c>
      <c r="C1197" s="2" t="s">
        <v>340</v>
      </c>
      <c r="D1197" s="2"/>
      <c r="E1197" s="2" t="s">
        <v>110</v>
      </c>
      <c r="F1197" s="2" t="s">
        <v>608</v>
      </c>
      <c r="G1197" s="2" t="s">
        <v>740</v>
      </c>
      <c r="H1197" s="2" t="str">
        <f t="shared" si="20"/>
        <v>Sac de pansage, housse pour selle, housse pour bombe / casque, mallette, … dont le poids est : 5 kg ≤ X &lt; 7 kg</v>
      </c>
      <c r="I1197" s="2" t="s">
        <v>745</v>
      </c>
    </row>
    <row r="1198" spans="1:9" x14ac:dyDescent="0.35">
      <c r="A1198" s="2" t="s">
        <v>1954</v>
      </c>
      <c r="B1198" s="2" t="s">
        <v>7082</v>
      </c>
      <c r="C1198" s="2" t="s">
        <v>340</v>
      </c>
      <c r="D1198" s="2"/>
      <c r="E1198" s="2" t="s">
        <v>111</v>
      </c>
      <c r="F1198" s="2" t="s">
        <v>608</v>
      </c>
      <c r="G1198" s="2" t="s">
        <v>740</v>
      </c>
      <c r="H1198" s="2" t="str">
        <f t="shared" si="20"/>
        <v>Sac de pansage, housse pour selle, housse pour bombe / casque, mallette, … dont le poids est : 7 kg ≤ X &lt; 9 kg</v>
      </c>
      <c r="I1198" s="2" t="s">
        <v>745</v>
      </c>
    </row>
    <row r="1199" spans="1:9" x14ac:dyDescent="0.35">
      <c r="A1199" s="2" t="s">
        <v>1955</v>
      </c>
      <c r="B1199" s="2" t="s">
        <v>7083</v>
      </c>
      <c r="C1199" s="2" t="s">
        <v>340</v>
      </c>
      <c r="D1199" s="2"/>
      <c r="E1199" s="2" t="s">
        <v>112</v>
      </c>
      <c r="F1199" s="2" t="s">
        <v>608</v>
      </c>
      <c r="G1199" s="2" t="s">
        <v>740</v>
      </c>
      <c r="H1199" s="2" t="str">
        <f t="shared" si="20"/>
        <v>Sac de pansage, housse pour selle, housse pour bombe / casque, mallette, … dont le poids est : 9 kg ≤ X &lt; 11 kg</v>
      </c>
      <c r="I1199" s="2" t="s">
        <v>745</v>
      </c>
    </row>
    <row r="1200" spans="1:9" x14ac:dyDescent="0.35">
      <c r="A1200" s="2" t="s">
        <v>1956</v>
      </c>
      <c r="B1200" s="2" t="s">
        <v>7084</v>
      </c>
      <c r="C1200" s="2" t="s">
        <v>340</v>
      </c>
      <c r="D1200" s="2"/>
      <c r="E1200" s="2" t="s">
        <v>113</v>
      </c>
      <c r="F1200" s="2" t="s">
        <v>608</v>
      </c>
      <c r="G1200" s="2" t="s">
        <v>740</v>
      </c>
      <c r="H1200" s="2" t="str">
        <f t="shared" si="20"/>
        <v>Sac de pansage, housse pour selle, housse pour bombe / casque, mallette, … dont le poids est : 11 kg ≤ X &lt; 13 kg</v>
      </c>
      <c r="I1200" s="2" t="s">
        <v>745</v>
      </c>
    </row>
    <row r="1201" spans="1:9" x14ac:dyDescent="0.35">
      <c r="A1201" s="2" t="s">
        <v>1957</v>
      </c>
      <c r="B1201" s="2" t="s">
        <v>7085</v>
      </c>
      <c r="C1201" s="2" t="s">
        <v>340</v>
      </c>
      <c r="D1201" s="2"/>
      <c r="E1201" s="2" t="s">
        <v>114</v>
      </c>
      <c r="F1201" s="2" t="s">
        <v>608</v>
      </c>
      <c r="G1201" s="2" t="s">
        <v>740</v>
      </c>
      <c r="H1201" s="2" t="str">
        <f t="shared" si="20"/>
        <v>Sac de pansage, housse pour selle, housse pour bombe / casque, mallette, … dont le poids est : 13 kg ≤ X &lt; 15 kg</v>
      </c>
      <c r="I1201" s="2" t="s">
        <v>745</v>
      </c>
    </row>
    <row r="1202" spans="1:9" x14ac:dyDescent="0.35">
      <c r="A1202" s="2" t="s">
        <v>1958</v>
      </c>
      <c r="B1202" s="2" t="s">
        <v>7086</v>
      </c>
      <c r="C1202" s="2" t="s">
        <v>340</v>
      </c>
      <c r="D1202" s="2"/>
      <c r="E1202" s="2" t="s">
        <v>102</v>
      </c>
      <c r="F1202" s="2" t="s">
        <v>608</v>
      </c>
      <c r="G1202" s="2" t="s">
        <v>740</v>
      </c>
      <c r="H1202" s="2" t="str">
        <f t="shared" si="20"/>
        <v>Sac de pansage, housse pour selle, housse pour bombe / casque, mallette, … dont le poids est : X ≥ 15 kg</v>
      </c>
      <c r="I1202" s="2" t="s">
        <v>747</v>
      </c>
    </row>
    <row r="1203" spans="1:9" x14ac:dyDescent="0.35">
      <c r="A1203" s="2" t="s">
        <v>1959</v>
      </c>
      <c r="B1203" s="2" t="s">
        <v>7087</v>
      </c>
      <c r="C1203" s="2" t="s">
        <v>250</v>
      </c>
      <c r="D1203" s="2"/>
      <c r="E1203" s="2" t="s">
        <v>608</v>
      </c>
      <c r="F1203" s="2" t="s">
        <v>608</v>
      </c>
      <c r="G1203" s="2"/>
      <c r="H1203" s="2" t="str">
        <f t="shared" si="20"/>
        <v>Casque, bombe</v>
      </c>
      <c r="I1203" s="2"/>
    </row>
    <row r="1204" spans="1:9" x14ac:dyDescent="0.35">
      <c r="A1204" s="2" t="s">
        <v>1960</v>
      </c>
      <c r="B1204" s="2" t="s">
        <v>7088</v>
      </c>
      <c r="C1204" s="2" t="s">
        <v>251</v>
      </c>
      <c r="D1204" s="2"/>
      <c r="E1204" s="2" t="s">
        <v>608</v>
      </c>
      <c r="F1204" s="2" t="s">
        <v>608</v>
      </c>
      <c r="G1204" s="2"/>
      <c r="H1204" s="2" t="str">
        <f t="shared" ref="H1204:H1257" si="21">C1204&amp;IF(E1204&lt;&gt;"-"," dont le "&amp;G1204&amp;" est : "&amp;E1204,"")&amp;IF(F1204&lt;&gt;"-"," et dont le matériau est : "&amp;F1204,"")</f>
        <v>Pantalon d'équitation</v>
      </c>
      <c r="I1204" s="2"/>
    </row>
    <row r="1205" spans="1:9" x14ac:dyDescent="0.35">
      <c r="A1205" s="2" t="s">
        <v>1961</v>
      </c>
      <c r="B1205" s="2" t="s">
        <v>7089</v>
      </c>
      <c r="C1205" s="2" t="s">
        <v>324</v>
      </c>
      <c r="D1205" s="2"/>
      <c r="E1205" s="2" t="s">
        <v>252</v>
      </c>
      <c r="F1205" s="2" t="s">
        <v>608</v>
      </c>
      <c r="G1205" s="2" t="s">
        <v>740</v>
      </c>
      <c r="H1205" s="2" t="str">
        <f t="shared" si="21"/>
        <v>Protection / EPI : paire de gants, gilet de sécurité pour l'équitation, … dont le poids est : X &lt; 5 g</v>
      </c>
      <c r="I1205" s="2" t="s">
        <v>744</v>
      </c>
    </row>
    <row r="1206" spans="1:9" x14ac:dyDescent="0.35">
      <c r="A1206" s="2" t="s">
        <v>1962</v>
      </c>
      <c r="B1206" s="2" t="s">
        <v>7090</v>
      </c>
      <c r="C1206" s="2" t="s">
        <v>324</v>
      </c>
      <c r="D1206" s="2"/>
      <c r="E1206" s="2" t="s">
        <v>253</v>
      </c>
      <c r="F1206" s="2" t="s">
        <v>608</v>
      </c>
      <c r="G1206" s="2" t="s">
        <v>740</v>
      </c>
      <c r="H1206" s="2" t="str">
        <f t="shared" si="21"/>
        <v>Protection / EPI : paire de gants, gilet de sécurité pour l'équitation, … dont le poids est : 5 g ≤ X &lt; 10 g</v>
      </c>
      <c r="I1206" s="2" t="s">
        <v>745</v>
      </c>
    </row>
    <row r="1207" spans="1:9" x14ac:dyDescent="0.35">
      <c r="A1207" s="2" t="s">
        <v>1963</v>
      </c>
      <c r="B1207" s="2" t="s">
        <v>7091</v>
      </c>
      <c r="C1207" s="2" t="s">
        <v>324</v>
      </c>
      <c r="D1207" s="2"/>
      <c r="E1207" s="2" t="s">
        <v>254</v>
      </c>
      <c r="F1207" s="2" t="s">
        <v>608</v>
      </c>
      <c r="G1207" s="2" t="s">
        <v>740</v>
      </c>
      <c r="H1207" s="2" t="str">
        <f t="shared" si="21"/>
        <v>Protection / EPI : paire de gants, gilet de sécurité pour l'équitation, … dont le poids est : 10 g ≤ X &lt; 20 g</v>
      </c>
      <c r="I1207" s="2" t="s">
        <v>745</v>
      </c>
    </row>
    <row r="1208" spans="1:9" x14ac:dyDescent="0.35">
      <c r="A1208" s="2" t="s">
        <v>1964</v>
      </c>
      <c r="B1208" s="2" t="s">
        <v>7092</v>
      </c>
      <c r="C1208" s="2" t="s">
        <v>324</v>
      </c>
      <c r="D1208" s="2"/>
      <c r="E1208" s="2" t="s">
        <v>255</v>
      </c>
      <c r="F1208" s="2" t="s">
        <v>608</v>
      </c>
      <c r="G1208" s="2" t="s">
        <v>740</v>
      </c>
      <c r="H1208" s="2" t="str">
        <f t="shared" si="21"/>
        <v>Protection / EPI : paire de gants, gilet de sécurité pour l'équitation, … dont le poids est : 20 g ≤ X &lt; 50 g</v>
      </c>
      <c r="I1208" s="2" t="s">
        <v>745</v>
      </c>
    </row>
    <row r="1209" spans="1:9" x14ac:dyDescent="0.35">
      <c r="A1209" s="2" t="s">
        <v>1965</v>
      </c>
      <c r="B1209" s="2" t="s">
        <v>7093</v>
      </c>
      <c r="C1209" s="2" t="s">
        <v>324</v>
      </c>
      <c r="D1209" s="2"/>
      <c r="E1209" s="2" t="s">
        <v>241</v>
      </c>
      <c r="F1209" s="2" t="s">
        <v>608</v>
      </c>
      <c r="G1209" s="2" t="s">
        <v>740</v>
      </c>
      <c r="H1209" s="2" t="str">
        <f t="shared" si="21"/>
        <v>Protection / EPI : paire de gants, gilet de sécurité pour l'équitation, … dont le poids est : 50 g ≤ X &lt; 100 g</v>
      </c>
      <c r="I1209" s="2" t="s">
        <v>745</v>
      </c>
    </row>
    <row r="1210" spans="1:9" x14ac:dyDescent="0.35">
      <c r="A1210" s="2" t="s">
        <v>1966</v>
      </c>
      <c r="B1210" s="2" t="s">
        <v>7094</v>
      </c>
      <c r="C1210" s="2" t="s">
        <v>324</v>
      </c>
      <c r="D1210" s="2"/>
      <c r="E1210" s="2" t="s">
        <v>103</v>
      </c>
      <c r="F1210" s="2" t="s">
        <v>608</v>
      </c>
      <c r="G1210" s="2" t="s">
        <v>740</v>
      </c>
      <c r="H1210" s="2" t="str">
        <f t="shared" si="21"/>
        <v>Protection / EPI : paire de gants, gilet de sécurité pour l'équitation, … dont le poids est : 0,1 kg ≤ X &lt; 0,2 kg</v>
      </c>
      <c r="I1210" s="2" t="s">
        <v>745</v>
      </c>
    </row>
    <row r="1211" spans="1:9" x14ac:dyDescent="0.35">
      <c r="A1211" s="2" t="s">
        <v>1967</v>
      </c>
      <c r="B1211" s="2" t="s">
        <v>7095</v>
      </c>
      <c r="C1211" s="2" t="s">
        <v>324</v>
      </c>
      <c r="D1211" s="2"/>
      <c r="E1211" s="2" t="s">
        <v>98</v>
      </c>
      <c r="F1211" s="2" t="s">
        <v>608</v>
      </c>
      <c r="G1211" s="2" t="s">
        <v>740</v>
      </c>
      <c r="H1211" s="2" t="str">
        <f t="shared" si="21"/>
        <v>Protection / EPI : paire de gants, gilet de sécurité pour l'équitation, … dont le poids est : 0,2 kg ≤ X &lt; 0,5 kg</v>
      </c>
      <c r="I1211" s="2" t="s">
        <v>745</v>
      </c>
    </row>
    <row r="1212" spans="1:9" x14ac:dyDescent="0.35">
      <c r="A1212" s="2" t="s">
        <v>1968</v>
      </c>
      <c r="B1212" s="2" t="s">
        <v>7096</v>
      </c>
      <c r="C1212" s="2" t="s">
        <v>324</v>
      </c>
      <c r="D1212" s="2"/>
      <c r="E1212" s="2" t="s">
        <v>104</v>
      </c>
      <c r="F1212" s="2" t="s">
        <v>608</v>
      </c>
      <c r="G1212" s="2" t="s">
        <v>740</v>
      </c>
      <c r="H1212" s="2" t="str">
        <f t="shared" si="21"/>
        <v>Protection / EPI : paire de gants, gilet de sécurité pour l'équitation, … dont le poids est : 0,5 kg ≤ X &lt; 1 kg</v>
      </c>
      <c r="I1212" s="2" t="s">
        <v>745</v>
      </c>
    </row>
    <row r="1213" spans="1:9" x14ac:dyDescent="0.35">
      <c r="A1213" s="2" t="s">
        <v>1969</v>
      </c>
      <c r="B1213" s="2" t="s">
        <v>7097</v>
      </c>
      <c r="C1213" s="2" t="s">
        <v>324</v>
      </c>
      <c r="D1213" s="2"/>
      <c r="E1213" s="2" t="s">
        <v>105</v>
      </c>
      <c r="F1213" s="2" t="s">
        <v>608</v>
      </c>
      <c r="G1213" s="2" t="s">
        <v>740</v>
      </c>
      <c r="H1213" s="2" t="str">
        <f t="shared" si="21"/>
        <v>Protection / EPI : paire de gants, gilet de sécurité pour l'équitation, … dont le poids est : 1 kg ≤ X &lt; 2 kg</v>
      </c>
      <c r="I1213" s="2" t="s">
        <v>745</v>
      </c>
    </row>
    <row r="1214" spans="1:9" x14ac:dyDescent="0.35">
      <c r="A1214" s="2" t="s">
        <v>1970</v>
      </c>
      <c r="B1214" s="2" t="s">
        <v>7098</v>
      </c>
      <c r="C1214" s="2" t="s">
        <v>324</v>
      </c>
      <c r="D1214" s="2"/>
      <c r="E1214" s="2" t="s">
        <v>107</v>
      </c>
      <c r="F1214" s="2" t="s">
        <v>608</v>
      </c>
      <c r="G1214" s="2" t="s">
        <v>740</v>
      </c>
      <c r="H1214" s="2" t="str">
        <f t="shared" si="21"/>
        <v>Protection / EPI : paire de gants, gilet de sécurité pour l'équitation, … dont le poids est : 2 kg ≤ X &lt; 3 kg</v>
      </c>
      <c r="I1214" s="2" t="s">
        <v>745</v>
      </c>
    </row>
    <row r="1215" spans="1:9" x14ac:dyDescent="0.35">
      <c r="A1215" s="2" t="s">
        <v>1971</v>
      </c>
      <c r="B1215" s="2" t="s">
        <v>7099</v>
      </c>
      <c r="C1215" s="2" t="s">
        <v>324</v>
      </c>
      <c r="D1215" s="2"/>
      <c r="E1215" s="2" t="s">
        <v>109</v>
      </c>
      <c r="F1215" s="2" t="s">
        <v>608</v>
      </c>
      <c r="G1215" s="2" t="s">
        <v>740</v>
      </c>
      <c r="H1215" s="2" t="str">
        <f t="shared" si="21"/>
        <v>Protection / EPI : paire de gants, gilet de sécurité pour l'équitation, … dont le poids est : 3 kg ≤ X &lt; 5 kg</v>
      </c>
      <c r="I1215" s="2" t="s">
        <v>745</v>
      </c>
    </row>
    <row r="1216" spans="1:9" x14ac:dyDescent="0.35">
      <c r="A1216" s="2" t="s">
        <v>1972</v>
      </c>
      <c r="B1216" s="2" t="s">
        <v>7100</v>
      </c>
      <c r="C1216" s="2" t="s">
        <v>324</v>
      </c>
      <c r="D1216" s="2"/>
      <c r="E1216" s="2" t="s">
        <v>110</v>
      </c>
      <c r="F1216" s="2" t="s">
        <v>608</v>
      </c>
      <c r="G1216" s="2" t="s">
        <v>740</v>
      </c>
      <c r="H1216" s="2" t="str">
        <f t="shared" si="21"/>
        <v>Protection / EPI : paire de gants, gilet de sécurité pour l'équitation, … dont le poids est : 5 kg ≤ X &lt; 7 kg</v>
      </c>
      <c r="I1216" s="2" t="s">
        <v>745</v>
      </c>
    </row>
    <row r="1217" spans="1:9" x14ac:dyDescent="0.35">
      <c r="A1217" s="2" t="s">
        <v>1973</v>
      </c>
      <c r="B1217" s="2" t="s">
        <v>7101</v>
      </c>
      <c r="C1217" s="2" t="s">
        <v>324</v>
      </c>
      <c r="D1217" s="2"/>
      <c r="E1217" s="2" t="s">
        <v>111</v>
      </c>
      <c r="F1217" s="2" t="s">
        <v>608</v>
      </c>
      <c r="G1217" s="2" t="s">
        <v>740</v>
      </c>
      <c r="H1217" s="2" t="str">
        <f t="shared" si="21"/>
        <v>Protection / EPI : paire de gants, gilet de sécurité pour l'équitation, … dont le poids est : 7 kg ≤ X &lt; 9 kg</v>
      </c>
      <c r="I1217" s="2" t="s">
        <v>745</v>
      </c>
    </row>
    <row r="1218" spans="1:9" x14ac:dyDescent="0.35">
      <c r="A1218" s="2" t="s">
        <v>1974</v>
      </c>
      <c r="B1218" s="2" t="s">
        <v>7102</v>
      </c>
      <c r="C1218" s="2" t="s">
        <v>324</v>
      </c>
      <c r="D1218" s="2"/>
      <c r="E1218" s="2" t="s">
        <v>112</v>
      </c>
      <c r="F1218" s="2" t="s">
        <v>608</v>
      </c>
      <c r="G1218" s="2" t="s">
        <v>740</v>
      </c>
      <c r="H1218" s="2" t="str">
        <f t="shared" si="21"/>
        <v>Protection / EPI : paire de gants, gilet de sécurité pour l'équitation, … dont le poids est : 9 kg ≤ X &lt; 11 kg</v>
      </c>
      <c r="I1218" s="2" t="s">
        <v>745</v>
      </c>
    </row>
    <row r="1219" spans="1:9" x14ac:dyDescent="0.35">
      <c r="A1219" s="2" t="s">
        <v>1975</v>
      </c>
      <c r="B1219" s="2" t="s">
        <v>7103</v>
      </c>
      <c r="C1219" s="2" t="s">
        <v>324</v>
      </c>
      <c r="D1219" s="2"/>
      <c r="E1219" s="2" t="s">
        <v>113</v>
      </c>
      <c r="F1219" s="2" t="s">
        <v>608</v>
      </c>
      <c r="G1219" s="2" t="s">
        <v>740</v>
      </c>
      <c r="H1219" s="2" t="str">
        <f t="shared" si="21"/>
        <v>Protection / EPI : paire de gants, gilet de sécurité pour l'équitation, … dont le poids est : 11 kg ≤ X &lt; 13 kg</v>
      </c>
      <c r="I1219" s="2" t="s">
        <v>745</v>
      </c>
    </row>
    <row r="1220" spans="1:9" x14ac:dyDescent="0.35">
      <c r="A1220" s="2" t="s">
        <v>1976</v>
      </c>
      <c r="B1220" s="2" t="s">
        <v>7104</v>
      </c>
      <c r="C1220" s="2" t="s">
        <v>324</v>
      </c>
      <c r="D1220" s="2"/>
      <c r="E1220" s="2" t="s">
        <v>114</v>
      </c>
      <c r="F1220" s="2" t="s">
        <v>608</v>
      </c>
      <c r="G1220" s="2" t="s">
        <v>740</v>
      </c>
      <c r="H1220" s="2" t="str">
        <f t="shared" si="21"/>
        <v>Protection / EPI : paire de gants, gilet de sécurité pour l'équitation, … dont le poids est : 13 kg ≤ X &lt; 15 kg</v>
      </c>
      <c r="I1220" s="2" t="s">
        <v>745</v>
      </c>
    </row>
    <row r="1221" spans="1:9" x14ac:dyDescent="0.35">
      <c r="A1221" s="2" t="s">
        <v>1977</v>
      </c>
      <c r="B1221" s="2" t="s">
        <v>7105</v>
      </c>
      <c r="C1221" s="2" t="s">
        <v>324</v>
      </c>
      <c r="D1221" s="2"/>
      <c r="E1221" s="2" t="s">
        <v>102</v>
      </c>
      <c r="F1221" s="2" t="s">
        <v>608</v>
      </c>
      <c r="G1221" s="2" t="s">
        <v>740</v>
      </c>
      <c r="H1221" s="2" t="str">
        <f t="shared" si="21"/>
        <v>Protection / EPI : paire de gants, gilet de sécurité pour l'équitation, … dont le poids est : X ≥ 15 kg</v>
      </c>
      <c r="I1221" s="2" t="s">
        <v>747</v>
      </c>
    </row>
    <row r="1222" spans="1:9" x14ac:dyDescent="0.35">
      <c r="A1222" s="2" t="s">
        <v>1978</v>
      </c>
      <c r="B1222" s="2" t="s">
        <v>7106</v>
      </c>
      <c r="C1222" s="2" t="s">
        <v>249</v>
      </c>
      <c r="D1222" s="2"/>
      <c r="E1222" s="2" t="s">
        <v>608</v>
      </c>
      <c r="F1222" s="2" t="s">
        <v>608</v>
      </c>
      <c r="G1222" s="2"/>
      <c r="H1222" s="2" t="str">
        <f t="shared" si="21"/>
        <v xml:space="preserve">Selle d'équitation </v>
      </c>
      <c r="I1222" s="2"/>
    </row>
    <row r="1223" spans="1:9" x14ac:dyDescent="0.35">
      <c r="A1223" s="2" t="s">
        <v>1979</v>
      </c>
      <c r="B1223" s="2" t="s">
        <v>7107</v>
      </c>
      <c r="C1223" s="2" t="s">
        <v>7307</v>
      </c>
      <c r="D1223" s="2"/>
      <c r="E1223" s="2" t="s">
        <v>608</v>
      </c>
      <c r="F1223" s="2" t="s">
        <v>608</v>
      </c>
      <c r="G1223" s="2"/>
      <c r="H1223" s="2" t="str">
        <f t="shared" si="21"/>
        <v>Harnachement de monte et élément fixé au cheval (à l'unité) : licol, longe et cordage, bride, filet, mors, rêne, martingale, étrivière, sangle, éperon, …</v>
      </c>
      <c r="I1223" s="2"/>
    </row>
    <row r="1224" spans="1:9" x14ac:dyDescent="0.35">
      <c r="A1224" s="2" t="s">
        <v>1980</v>
      </c>
      <c r="B1224" s="2" t="s">
        <v>7108</v>
      </c>
      <c r="C1224" s="2" t="s">
        <v>306</v>
      </c>
      <c r="D1224" s="2"/>
      <c r="E1224" s="2" t="s">
        <v>252</v>
      </c>
      <c r="F1224" s="2" t="s">
        <v>99</v>
      </c>
      <c r="G1224" s="2" t="s">
        <v>740</v>
      </c>
      <c r="H1224" s="2" t="str">
        <f t="shared" si="21"/>
        <v>Autre équipement &amp; accessoire (Equitation et Dressage) dont le poids est : X &lt; 5 g et dont le matériau est : Métal &gt; 80%</v>
      </c>
      <c r="I1224" s="2" t="s">
        <v>744</v>
      </c>
    </row>
    <row r="1225" spans="1:9" x14ac:dyDescent="0.35">
      <c r="A1225" s="2" t="s">
        <v>1981</v>
      </c>
      <c r="B1225" s="2" t="s">
        <v>7109</v>
      </c>
      <c r="C1225" s="2" t="s">
        <v>306</v>
      </c>
      <c r="D1225" s="2"/>
      <c r="E1225" s="2" t="s">
        <v>252</v>
      </c>
      <c r="F1225" s="2" t="s">
        <v>659</v>
      </c>
      <c r="G1225" s="2" t="s">
        <v>740</v>
      </c>
      <c r="H1225" s="2" t="str">
        <f t="shared" si="21"/>
        <v>Autre équipement &amp; accessoire (Equitation et Dressage) dont le poids est : X &lt; 5 g et dont le matériau est : Autre</v>
      </c>
      <c r="I1225" s="2" t="s">
        <v>744</v>
      </c>
    </row>
    <row r="1226" spans="1:9" x14ac:dyDescent="0.35">
      <c r="A1226" s="2" t="s">
        <v>1982</v>
      </c>
      <c r="B1226" s="2" t="s">
        <v>7110</v>
      </c>
      <c r="C1226" s="2" t="s">
        <v>306</v>
      </c>
      <c r="D1226" s="2"/>
      <c r="E1226" s="2" t="s">
        <v>253</v>
      </c>
      <c r="F1226" s="2" t="s">
        <v>99</v>
      </c>
      <c r="G1226" s="2" t="s">
        <v>740</v>
      </c>
      <c r="H1226" s="2" t="str">
        <f t="shared" si="21"/>
        <v>Autre équipement &amp; accessoire (Equitation et Dressage) dont le poids est : 5 g ≤ X &lt; 10 g et dont le matériau est : Métal &gt; 80%</v>
      </c>
      <c r="I1226" s="2" t="s">
        <v>745</v>
      </c>
    </row>
    <row r="1227" spans="1:9" x14ac:dyDescent="0.35">
      <c r="A1227" s="2" t="s">
        <v>1983</v>
      </c>
      <c r="B1227" s="2" t="s">
        <v>7111</v>
      </c>
      <c r="C1227" s="2" t="s">
        <v>306</v>
      </c>
      <c r="D1227" s="2"/>
      <c r="E1227" s="2" t="s">
        <v>253</v>
      </c>
      <c r="F1227" s="2" t="s">
        <v>659</v>
      </c>
      <c r="G1227" s="2" t="s">
        <v>740</v>
      </c>
      <c r="H1227" s="2" t="str">
        <f t="shared" si="21"/>
        <v>Autre équipement &amp; accessoire (Equitation et Dressage) dont le poids est : 5 g ≤ X &lt; 10 g et dont le matériau est : Autre</v>
      </c>
      <c r="I1227" s="2" t="s">
        <v>745</v>
      </c>
    </row>
    <row r="1228" spans="1:9" x14ac:dyDescent="0.35">
      <c r="A1228" s="2" t="s">
        <v>1984</v>
      </c>
      <c r="B1228" s="2" t="s">
        <v>7112</v>
      </c>
      <c r="C1228" s="2" t="s">
        <v>306</v>
      </c>
      <c r="D1228" s="2"/>
      <c r="E1228" s="2" t="s">
        <v>254</v>
      </c>
      <c r="F1228" s="2" t="s">
        <v>99</v>
      </c>
      <c r="G1228" s="2" t="s">
        <v>740</v>
      </c>
      <c r="H1228" s="2" t="str">
        <f t="shared" si="21"/>
        <v>Autre équipement &amp; accessoire (Equitation et Dressage) dont le poids est : 10 g ≤ X &lt; 20 g et dont le matériau est : Métal &gt; 80%</v>
      </c>
      <c r="I1228" s="2" t="s">
        <v>745</v>
      </c>
    </row>
    <row r="1229" spans="1:9" x14ac:dyDescent="0.35">
      <c r="A1229" s="2" t="s">
        <v>1985</v>
      </c>
      <c r="B1229" s="2" t="s">
        <v>7113</v>
      </c>
      <c r="C1229" s="2" t="s">
        <v>306</v>
      </c>
      <c r="D1229" s="2"/>
      <c r="E1229" s="2" t="s">
        <v>254</v>
      </c>
      <c r="F1229" s="2" t="s">
        <v>659</v>
      </c>
      <c r="G1229" s="2" t="s">
        <v>740</v>
      </c>
      <c r="H1229" s="2" t="str">
        <f t="shared" si="21"/>
        <v>Autre équipement &amp; accessoire (Equitation et Dressage) dont le poids est : 10 g ≤ X &lt; 20 g et dont le matériau est : Autre</v>
      </c>
      <c r="I1229" s="2" t="s">
        <v>745</v>
      </c>
    </row>
    <row r="1230" spans="1:9" x14ac:dyDescent="0.35">
      <c r="A1230" s="2" t="s">
        <v>1986</v>
      </c>
      <c r="B1230" s="2" t="s">
        <v>7114</v>
      </c>
      <c r="C1230" s="2" t="s">
        <v>306</v>
      </c>
      <c r="D1230" s="2"/>
      <c r="E1230" s="2" t="s">
        <v>255</v>
      </c>
      <c r="F1230" s="2" t="s">
        <v>99</v>
      </c>
      <c r="G1230" s="2" t="s">
        <v>740</v>
      </c>
      <c r="H1230" s="2" t="str">
        <f t="shared" si="21"/>
        <v>Autre équipement &amp; accessoire (Equitation et Dressage) dont le poids est : 20 g ≤ X &lt; 50 g et dont le matériau est : Métal &gt; 80%</v>
      </c>
      <c r="I1230" s="2" t="s">
        <v>745</v>
      </c>
    </row>
    <row r="1231" spans="1:9" x14ac:dyDescent="0.35">
      <c r="A1231" s="2" t="s">
        <v>1987</v>
      </c>
      <c r="B1231" s="2" t="s">
        <v>7115</v>
      </c>
      <c r="C1231" s="2" t="s">
        <v>306</v>
      </c>
      <c r="D1231" s="2"/>
      <c r="E1231" s="2" t="s">
        <v>255</v>
      </c>
      <c r="F1231" s="2" t="s">
        <v>659</v>
      </c>
      <c r="G1231" s="2" t="s">
        <v>740</v>
      </c>
      <c r="H1231" s="2" t="str">
        <f t="shared" si="21"/>
        <v>Autre équipement &amp; accessoire (Equitation et Dressage) dont le poids est : 20 g ≤ X &lt; 50 g et dont le matériau est : Autre</v>
      </c>
      <c r="I1231" s="2" t="s">
        <v>745</v>
      </c>
    </row>
    <row r="1232" spans="1:9" x14ac:dyDescent="0.35">
      <c r="A1232" s="2" t="s">
        <v>1988</v>
      </c>
      <c r="B1232" s="2" t="s">
        <v>7116</v>
      </c>
      <c r="C1232" s="2" t="s">
        <v>306</v>
      </c>
      <c r="D1232" s="2"/>
      <c r="E1232" s="2" t="s">
        <v>241</v>
      </c>
      <c r="F1232" s="2" t="s">
        <v>99</v>
      </c>
      <c r="G1232" s="2" t="s">
        <v>740</v>
      </c>
      <c r="H1232" s="2" t="str">
        <f t="shared" si="21"/>
        <v>Autre équipement &amp; accessoire (Equitation et Dressage) dont le poids est : 50 g ≤ X &lt; 100 g et dont le matériau est : Métal &gt; 80%</v>
      </c>
      <c r="I1232" s="2" t="s">
        <v>745</v>
      </c>
    </row>
    <row r="1233" spans="1:9" x14ac:dyDescent="0.35">
      <c r="A1233" s="2" t="s">
        <v>1989</v>
      </c>
      <c r="B1233" s="2" t="s">
        <v>7117</v>
      </c>
      <c r="C1233" s="2" t="s">
        <v>306</v>
      </c>
      <c r="D1233" s="2"/>
      <c r="E1233" s="2" t="s">
        <v>241</v>
      </c>
      <c r="F1233" s="2" t="s">
        <v>659</v>
      </c>
      <c r="G1233" s="2" t="s">
        <v>740</v>
      </c>
      <c r="H1233" s="2" t="str">
        <f t="shared" si="21"/>
        <v>Autre équipement &amp; accessoire (Equitation et Dressage) dont le poids est : 50 g ≤ X &lt; 100 g et dont le matériau est : Autre</v>
      </c>
      <c r="I1233" s="2" t="s">
        <v>745</v>
      </c>
    </row>
    <row r="1234" spans="1:9" x14ac:dyDescent="0.35">
      <c r="A1234" s="2" t="s">
        <v>1990</v>
      </c>
      <c r="B1234" s="2" t="s">
        <v>7118</v>
      </c>
      <c r="C1234" s="2" t="s">
        <v>306</v>
      </c>
      <c r="D1234" s="2"/>
      <c r="E1234" s="2" t="s">
        <v>103</v>
      </c>
      <c r="F1234" s="2" t="s">
        <v>99</v>
      </c>
      <c r="G1234" s="2" t="s">
        <v>740</v>
      </c>
      <c r="H1234" s="2" t="str">
        <f t="shared" si="21"/>
        <v>Autre équipement &amp; accessoire (Equitation et Dressage) dont le poids est : 0,1 kg ≤ X &lt; 0,2 kg et dont le matériau est : Métal &gt; 80%</v>
      </c>
      <c r="I1234" s="2" t="s">
        <v>745</v>
      </c>
    </row>
    <row r="1235" spans="1:9" x14ac:dyDescent="0.35">
      <c r="A1235" s="2" t="s">
        <v>1991</v>
      </c>
      <c r="B1235" s="2" t="s">
        <v>7119</v>
      </c>
      <c r="C1235" s="2" t="s">
        <v>306</v>
      </c>
      <c r="D1235" s="2"/>
      <c r="E1235" s="2" t="s">
        <v>103</v>
      </c>
      <c r="F1235" s="2" t="s">
        <v>659</v>
      </c>
      <c r="G1235" s="2" t="s">
        <v>740</v>
      </c>
      <c r="H1235" s="2" t="str">
        <f t="shared" si="21"/>
        <v>Autre équipement &amp; accessoire (Equitation et Dressage) dont le poids est : 0,1 kg ≤ X &lt; 0,2 kg et dont le matériau est : Autre</v>
      </c>
      <c r="I1235" s="2" t="s">
        <v>745</v>
      </c>
    </row>
    <row r="1236" spans="1:9" x14ac:dyDescent="0.35">
      <c r="A1236" s="2" t="s">
        <v>1992</v>
      </c>
      <c r="B1236" s="2" t="s">
        <v>7120</v>
      </c>
      <c r="C1236" s="2" t="s">
        <v>306</v>
      </c>
      <c r="D1236" s="2"/>
      <c r="E1236" s="2" t="s">
        <v>98</v>
      </c>
      <c r="F1236" s="2" t="s">
        <v>99</v>
      </c>
      <c r="G1236" s="2" t="s">
        <v>740</v>
      </c>
      <c r="H1236" s="2" t="str">
        <f t="shared" si="21"/>
        <v>Autre équipement &amp; accessoire (Equitation et Dressage) dont le poids est : 0,2 kg ≤ X &lt; 0,5 kg et dont le matériau est : Métal &gt; 80%</v>
      </c>
      <c r="I1236" s="2" t="s">
        <v>745</v>
      </c>
    </row>
    <row r="1237" spans="1:9" x14ac:dyDescent="0.35">
      <c r="A1237" s="2" t="s">
        <v>1993</v>
      </c>
      <c r="B1237" s="2" t="s">
        <v>7121</v>
      </c>
      <c r="C1237" s="2" t="s">
        <v>306</v>
      </c>
      <c r="D1237" s="2"/>
      <c r="E1237" s="2" t="s">
        <v>98</v>
      </c>
      <c r="F1237" s="2" t="s">
        <v>659</v>
      </c>
      <c r="G1237" s="2" t="s">
        <v>740</v>
      </c>
      <c r="H1237" s="2" t="str">
        <f t="shared" si="21"/>
        <v>Autre équipement &amp; accessoire (Equitation et Dressage) dont le poids est : 0,2 kg ≤ X &lt; 0,5 kg et dont le matériau est : Autre</v>
      </c>
      <c r="I1237" s="2" t="s">
        <v>745</v>
      </c>
    </row>
    <row r="1238" spans="1:9" x14ac:dyDescent="0.35">
      <c r="A1238" s="2" t="s">
        <v>1994</v>
      </c>
      <c r="B1238" s="2" t="s">
        <v>7122</v>
      </c>
      <c r="C1238" s="2" t="s">
        <v>306</v>
      </c>
      <c r="D1238" s="2"/>
      <c r="E1238" s="2" t="s">
        <v>104</v>
      </c>
      <c r="F1238" s="2" t="s">
        <v>99</v>
      </c>
      <c r="G1238" s="2" t="s">
        <v>740</v>
      </c>
      <c r="H1238" s="2" t="str">
        <f t="shared" si="21"/>
        <v>Autre équipement &amp; accessoire (Equitation et Dressage) dont le poids est : 0,5 kg ≤ X &lt; 1 kg et dont le matériau est : Métal &gt; 80%</v>
      </c>
      <c r="I1238" s="2" t="s">
        <v>745</v>
      </c>
    </row>
    <row r="1239" spans="1:9" x14ac:dyDescent="0.35">
      <c r="A1239" s="2" t="s">
        <v>1995</v>
      </c>
      <c r="B1239" s="2" t="s">
        <v>7123</v>
      </c>
      <c r="C1239" s="2" t="s">
        <v>306</v>
      </c>
      <c r="D1239" s="2"/>
      <c r="E1239" s="2" t="s">
        <v>104</v>
      </c>
      <c r="F1239" s="2" t="s">
        <v>659</v>
      </c>
      <c r="G1239" s="2" t="s">
        <v>740</v>
      </c>
      <c r="H1239" s="2" t="str">
        <f t="shared" si="21"/>
        <v>Autre équipement &amp; accessoire (Equitation et Dressage) dont le poids est : 0,5 kg ≤ X &lt; 1 kg et dont le matériau est : Autre</v>
      </c>
      <c r="I1239" s="2" t="s">
        <v>745</v>
      </c>
    </row>
    <row r="1240" spans="1:9" x14ac:dyDescent="0.35">
      <c r="A1240" s="2" t="s">
        <v>1996</v>
      </c>
      <c r="B1240" s="2" t="s">
        <v>7124</v>
      </c>
      <c r="C1240" s="2" t="s">
        <v>306</v>
      </c>
      <c r="D1240" s="2"/>
      <c r="E1240" s="2" t="s">
        <v>105</v>
      </c>
      <c r="F1240" s="2" t="s">
        <v>99</v>
      </c>
      <c r="G1240" s="2" t="s">
        <v>740</v>
      </c>
      <c r="H1240" s="2" t="str">
        <f t="shared" si="21"/>
        <v>Autre équipement &amp; accessoire (Equitation et Dressage) dont le poids est : 1 kg ≤ X &lt; 2 kg et dont le matériau est : Métal &gt; 80%</v>
      </c>
      <c r="I1240" s="2" t="s">
        <v>745</v>
      </c>
    </row>
    <row r="1241" spans="1:9" x14ac:dyDescent="0.35">
      <c r="A1241" s="2" t="s">
        <v>1997</v>
      </c>
      <c r="B1241" s="2" t="s">
        <v>7125</v>
      </c>
      <c r="C1241" s="2" t="s">
        <v>306</v>
      </c>
      <c r="D1241" s="2"/>
      <c r="E1241" s="2" t="s">
        <v>105</v>
      </c>
      <c r="F1241" s="2" t="s">
        <v>659</v>
      </c>
      <c r="G1241" s="2" t="s">
        <v>740</v>
      </c>
      <c r="H1241" s="2" t="str">
        <f t="shared" si="21"/>
        <v>Autre équipement &amp; accessoire (Equitation et Dressage) dont le poids est : 1 kg ≤ X &lt; 2 kg et dont le matériau est : Autre</v>
      </c>
      <c r="I1241" s="2" t="s">
        <v>745</v>
      </c>
    </row>
    <row r="1242" spans="1:9" x14ac:dyDescent="0.35">
      <c r="A1242" s="2" t="s">
        <v>1998</v>
      </c>
      <c r="B1242" s="2" t="s">
        <v>7126</v>
      </c>
      <c r="C1242" s="2" t="s">
        <v>306</v>
      </c>
      <c r="D1242" s="2"/>
      <c r="E1242" s="2" t="s">
        <v>107</v>
      </c>
      <c r="F1242" s="2" t="s">
        <v>99</v>
      </c>
      <c r="G1242" s="2" t="s">
        <v>740</v>
      </c>
      <c r="H1242" s="2" t="str">
        <f t="shared" si="21"/>
        <v>Autre équipement &amp; accessoire (Equitation et Dressage) dont le poids est : 2 kg ≤ X &lt; 3 kg et dont le matériau est : Métal &gt; 80%</v>
      </c>
      <c r="I1242" s="2" t="s">
        <v>745</v>
      </c>
    </row>
    <row r="1243" spans="1:9" x14ac:dyDescent="0.35">
      <c r="A1243" s="2" t="s">
        <v>1999</v>
      </c>
      <c r="B1243" s="2" t="s">
        <v>7127</v>
      </c>
      <c r="C1243" s="2" t="s">
        <v>306</v>
      </c>
      <c r="D1243" s="2"/>
      <c r="E1243" s="2" t="s">
        <v>107</v>
      </c>
      <c r="F1243" s="2" t="s">
        <v>659</v>
      </c>
      <c r="G1243" s="2" t="s">
        <v>740</v>
      </c>
      <c r="H1243" s="2" t="str">
        <f t="shared" si="21"/>
        <v>Autre équipement &amp; accessoire (Equitation et Dressage) dont le poids est : 2 kg ≤ X &lt; 3 kg et dont le matériau est : Autre</v>
      </c>
      <c r="I1243" s="2" t="s">
        <v>745</v>
      </c>
    </row>
    <row r="1244" spans="1:9" x14ac:dyDescent="0.35">
      <c r="A1244" s="2" t="s">
        <v>2000</v>
      </c>
      <c r="B1244" s="2" t="s">
        <v>7128</v>
      </c>
      <c r="C1244" s="2" t="s">
        <v>306</v>
      </c>
      <c r="D1244" s="2"/>
      <c r="E1244" s="2" t="s">
        <v>109</v>
      </c>
      <c r="F1244" s="2" t="s">
        <v>99</v>
      </c>
      <c r="G1244" s="2" t="s">
        <v>740</v>
      </c>
      <c r="H1244" s="2" t="str">
        <f t="shared" si="21"/>
        <v>Autre équipement &amp; accessoire (Equitation et Dressage) dont le poids est : 3 kg ≤ X &lt; 5 kg et dont le matériau est : Métal &gt; 80%</v>
      </c>
      <c r="I1244" s="2" t="s">
        <v>745</v>
      </c>
    </row>
    <row r="1245" spans="1:9" x14ac:dyDescent="0.35">
      <c r="A1245" s="2" t="s">
        <v>2001</v>
      </c>
      <c r="B1245" s="2" t="s">
        <v>7129</v>
      </c>
      <c r="C1245" s="2" t="s">
        <v>306</v>
      </c>
      <c r="D1245" s="2"/>
      <c r="E1245" s="2" t="s">
        <v>109</v>
      </c>
      <c r="F1245" s="2" t="s">
        <v>659</v>
      </c>
      <c r="G1245" s="2" t="s">
        <v>740</v>
      </c>
      <c r="H1245" s="2" t="str">
        <f t="shared" si="21"/>
        <v>Autre équipement &amp; accessoire (Equitation et Dressage) dont le poids est : 3 kg ≤ X &lt; 5 kg et dont le matériau est : Autre</v>
      </c>
      <c r="I1245" s="2" t="s">
        <v>745</v>
      </c>
    </row>
    <row r="1246" spans="1:9" x14ac:dyDescent="0.35">
      <c r="A1246" s="2" t="s">
        <v>2002</v>
      </c>
      <c r="B1246" s="2" t="s">
        <v>7130</v>
      </c>
      <c r="C1246" s="2" t="s">
        <v>306</v>
      </c>
      <c r="D1246" s="2"/>
      <c r="E1246" s="2" t="s">
        <v>110</v>
      </c>
      <c r="F1246" s="2" t="s">
        <v>99</v>
      </c>
      <c r="G1246" s="2" t="s">
        <v>740</v>
      </c>
      <c r="H1246" s="2" t="str">
        <f t="shared" si="21"/>
        <v>Autre équipement &amp; accessoire (Equitation et Dressage) dont le poids est : 5 kg ≤ X &lt; 7 kg et dont le matériau est : Métal &gt; 80%</v>
      </c>
      <c r="I1246" s="2" t="s">
        <v>745</v>
      </c>
    </row>
    <row r="1247" spans="1:9" x14ac:dyDescent="0.35">
      <c r="A1247" s="2" t="s">
        <v>2003</v>
      </c>
      <c r="B1247" s="2" t="s">
        <v>7131</v>
      </c>
      <c r="C1247" s="2" t="s">
        <v>306</v>
      </c>
      <c r="D1247" s="2"/>
      <c r="E1247" s="2" t="s">
        <v>110</v>
      </c>
      <c r="F1247" s="2" t="s">
        <v>659</v>
      </c>
      <c r="G1247" s="2" t="s">
        <v>740</v>
      </c>
      <c r="H1247" s="2" t="str">
        <f t="shared" si="21"/>
        <v>Autre équipement &amp; accessoire (Equitation et Dressage) dont le poids est : 5 kg ≤ X &lt; 7 kg et dont le matériau est : Autre</v>
      </c>
      <c r="I1247" s="2" t="s">
        <v>745</v>
      </c>
    </row>
    <row r="1248" spans="1:9" x14ac:dyDescent="0.35">
      <c r="A1248" s="2" t="s">
        <v>2004</v>
      </c>
      <c r="B1248" s="2" t="s">
        <v>7132</v>
      </c>
      <c r="C1248" s="2" t="s">
        <v>306</v>
      </c>
      <c r="D1248" s="2"/>
      <c r="E1248" s="2" t="s">
        <v>111</v>
      </c>
      <c r="F1248" s="2" t="s">
        <v>99</v>
      </c>
      <c r="G1248" s="2" t="s">
        <v>740</v>
      </c>
      <c r="H1248" s="2" t="str">
        <f t="shared" si="21"/>
        <v>Autre équipement &amp; accessoire (Equitation et Dressage) dont le poids est : 7 kg ≤ X &lt; 9 kg et dont le matériau est : Métal &gt; 80%</v>
      </c>
      <c r="I1248" s="2" t="s">
        <v>745</v>
      </c>
    </row>
    <row r="1249" spans="1:9" x14ac:dyDescent="0.35">
      <c r="A1249" s="2" t="s">
        <v>2005</v>
      </c>
      <c r="B1249" s="2" t="s">
        <v>7133</v>
      </c>
      <c r="C1249" s="2" t="s">
        <v>306</v>
      </c>
      <c r="D1249" s="2"/>
      <c r="E1249" s="2" t="s">
        <v>111</v>
      </c>
      <c r="F1249" s="2" t="s">
        <v>659</v>
      </c>
      <c r="G1249" s="2" t="s">
        <v>740</v>
      </c>
      <c r="H1249" s="2" t="str">
        <f t="shared" si="21"/>
        <v>Autre équipement &amp; accessoire (Equitation et Dressage) dont le poids est : 7 kg ≤ X &lt; 9 kg et dont le matériau est : Autre</v>
      </c>
      <c r="I1249" s="2" t="s">
        <v>745</v>
      </c>
    </row>
    <row r="1250" spans="1:9" x14ac:dyDescent="0.35">
      <c r="A1250" s="2" t="s">
        <v>2006</v>
      </c>
      <c r="B1250" s="2" t="s">
        <v>7134</v>
      </c>
      <c r="C1250" s="2" t="s">
        <v>306</v>
      </c>
      <c r="D1250" s="2"/>
      <c r="E1250" s="2" t="s">
        <v>112</v>
      </c>
      <c r="F1250" s="2" t="s">
        <v>99</v>
      </c>
      <c r="G1250" s="2" t="s">
        <v>740</v>
      </c>
      <c r="H1250" s="2" t="str">
        <f t="shared" si="21"/>
        <v>Autre équipement &amp; accessoire (Equitation et Dressage) dont le poids est : 9 kg ≤ X &lt; 11 kg et dont le matériau est : Métal &gt; 80%</v>
      </c>
      <c r="I1250" s="2" t="s">
        <v>745</v>
      </c>
    </row>
    <row r="1251" spans="1:9" x14ac:dyDescent="0.35">
      <c r="A1251" s="2" t="s">
        <v>2007</v>
      </c>
      <c r="B1251" s="2" t="s">
        <v>7135</v>
      </c>
      <c r="C1251" s="2" t="s">
        <v>306</v>
      </c>
      <c r="D1251" s="2"/>
      <c r="E1251" s="2" t="s">
        <v>112</v>
      </c>
      <c r="F1251" s="2" t="s">
        <v>659</v>
      </c>
      <c r="G1251" s="2" t="s">
        <v>740</v>
      </c>
      <c r="H1251" s="2" t="str">
        <f t="shared" si="21"/>
        <v>Autre équipement &amp; accessoire (Equitation et Dressage) dont le poids est : 9 kg ≤ X &lt; 11 kg et dont le matériau est : Autre</v>
      </c>
      <c r="I1251" s="2" t="s">
        <v>745</v>
      </c>
    </row>
    <row r="1252" spans="1:9" x14ac:dyDescent="0.35">
      <c r="A1252" s="2" t="s">
        <v>2008</v>
      </c>
      <c r="B1252" s="2" t="s">
        <v>7136</v>
      </c>
      <c r="C1252" s="2" t="s">
        <v>306</v>
      </c>
      <c r="D1252" s="2"/>
      <c r="E1252" s="2" t="s">
        <v>113</v>
      </c>
      <c r="F1252" s="2" t="s">
        <v>99</v>
      </c>
      <c r="G1252" s="2" t="s">
        <v>740</v>
      </c>
      <c r="H1252" s="2" t="str">
        <f t="shared" si="21"/>
        <v>Autre équipement &amp; accessoire (Equitation et Dressage) dont le poids est : 11 kg ≤ X &lt; 13 kg et dont le matériau est : Métal &gt; 80%</v>
      </c>
      <c r="I1252" s="2" t="s">
        <v>745</v>
      </c>
    </row>
    <row r="1253" spans="1:9" x14ac:dyDescent="0.35">
      <c r="A1253" s="2" t="s">
        <v>2009</v>
      </c>
      <c r="B1253" s="2" t="s">
        <v>7137</v>
      </c>
      <c r="C1253" s="2" t="s">
        <v>306</v>
      </c>
      <c r="D1253" s="2"/>
      <c r="E1253" s="2" t="s">
        <v>113</v>
      </c>
      <c r="F1253" s="2" t="s">
        <v>659</v>
      </c>
      <c r="G1253" s="2" t="s">
        <v>740</v>
      </c>
      <c r="H1253" s="2" t="str">
        <f t="shared" si="21"/>
        <v>Autre équipement &amp; accessoire (Equitation et Dressage) dont le poids est : 11 kg ≤ X &lt; 13 kg et dont le matériau est : Autre</v>
      </c>
      <c r="I1253" s="2" t="s">
        <v>745</v>
      </c>
    </row>
    <row r="1254" spans="1:9" x14ac:dyDescent="0.35">
      <c r="A1254" s="2" t="s">
        <v>2010</v>
      </c>
      <c r="B1254" s="2" t="s">
        <v>7138</v>
      </c>
      <c r="C1254" s="2" t="s">
        <v>306</v>
      </c>
      <c r="D1254" s="2"/>
      <c r="E1254" s="2" t="s">
        <v>114</v>
      </c>
      <c r="F1254" s="2" t="s">
        <v>99</v>
      </c>
      <c r="G1254" s="2" t="s">
        <v>740</v>
      </c>
      <c r="H1254" s="2" t="str">
        <f t="shared" si="21"/>
        <v>Autre équipement &amp; accessoire (Equitation et Dressage) dont le poids est : 13 kg ≤ X &lt; 15 kg et dont le matériau est : Métal &gt; 80%</v>
      </c>
      <c r="I1254" s="2" t="s">
        <v>745</v>
      </c>
    </row>
    <row r="1255" spans="1:9" x14ac:dyDescent="0.35">
      <c r="A1255" s="2" t="s">
        <v>2011</v>
      </c>
      <c r="B1255" s="2" t="s">
        <v>7139</v>
      </c>
      <c r="C1255" s="2" t="s">
        <v>306</v>
      </c>
      <c r="D1255" s="2"/>
      <c r="E1255" s="2" t="s">
        <v>114</v>
      </c>
      <c r="F1255" s="2" t="s">
        <v>659</v>
      </c>
      <c r="G1255" s="2" t="s">
        <v>740</v>
      </c>
      <c r="H1255" s="2" t="str">
        <f t="shared" si="21"/>
        <v>Autre équipement &amp; accessoire (Equitation et Dressage) dont le poids est : 13 kg ≤ X &lt; 15 kg et dont le matériau est : Autre</v>
      </c>
      <c r="I1255" s="2" t="s">
        <v>745</v>
      </c>
    </row>
    <row r="1256" spans="1:9" x14ac:dyDescent="0.35">
      <c r="A1256" s="2" t="s">
        <v>2012</v>
      </c>
      <c r="B1256" s="2" t="s">
        <v>7140</v>
      </c>
      <c r="C1256" s="2" t="s">
        <v>306</v>
      </c>
      <c r="D1256" s="2"/>
      <c r="E1256" s="2" t="s">
        <v>102</v>
      </c>
      <c r="F1256" s="2" t="s">
        <v>99</v>
      </c>
      <c r="G1256" s="2" t="s">
        <v>740</v>
      </c>
      <c r="H1256" s="2" t="str">
        <f t="shared" si="21"/>
        <v>Autre équipement &amp; accessoire (Equitation et Dressage) dont le poids est : X ≥ 15 kg et dont le matériau est : Métal &gt; 80%</v>
      </c>
      <c r="I1256" s="2" t="s">
        <v>747</v>
      </c>
    </row>
    <row r="1257" spans="1:9" x14ac:dyDescent="0.35">
      <c r="A1257" s="2" t="s">
        <v>2013</v>
      </c>
      <c r="B1257" s="2" t="s">
        <v>7141</v>
      </c>
      <c r="C1257" s="2" t="s">
        <v>306</v>
      </c>
      <c r="D1257" s="2"/>
      <c r="E1257" s="2" t="s">
        <v>102</v>
      </c>
      <c r="F1257" s="2" t="s">
        <v>659</v>
      </c>
      <c r="G1257" s="2" t="s">
        <v>740</v>
      </c>
      <c r="H1257" s="2" t="str">
        <f t="shared" si="21"/>
        <v>Autre équipement &amp; accessoire (Equitation et Dressage) dont le poids est : X ≥ 15 kg et dont le matériau est : Autre</v>
      </c>
      <c r="I1257" s="2" t="s">
        <v>747</v>
      </c>
    </row>
  </sheetData>
  <autoFilter ref="A3:G1257" xr:uid="{A4109177-53A9-435F-9294-E6BCAAC317C5}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81CF6-243C-4CB7-A85F-7644100BC042}">
  <sheetPr codeName="Sheet11"/>
  <dimension ref="B2:AO1256"/>
  <sheetViews>
    <sheetView showGridLines="0" topLeftCell="F27" zoomScale="60" workbookViewId="0">
      <selection activeCell="K2" sqref="K2:K50"/>
    </sheetView>
  </sheetViews>
  <sheetFormatPr defaultRowHeight="14.5" x14ac:dyDescent="0.35"/>
  <cols>
    <col min="2" max="2" width="35.54296875" bestFit="1" customWidth="1"/>
    <col min="3" max="3" width="22.90625" customWidth="1"/>
    <col min="5" max="5" width="60.81640625" customWidth="1"/>
    <col min="6" max="6" width="19.36328125" bestFit="1" customWidth="1"/>
    <col min="8" max="8" width="33.54296875" bestFit="1" customWidth="1"/>
    <col min="10" max="10" width="12.26953125" bestFit="1" customWidth="1"/>
    <col min="11" max="11" width="60.1796875" bestFit="1" customWidth="1"/>
    <col min="12" max="12" width="31.36328125" customWidth="1"/>
    <col min="13" max="13" width="33.6328125" bestFit="1" customWidth="1"/>
    <col min="14" max="14" width="19.54296875" bestFit="1" customWidth="1"/>
    <col min="15" max="15" width="56.1796875" bestFit="1" customWidth="1"/>
    <col min="16" max="16" width="56.1796875" customWidth="1"/>
    <col min="17" max="17" width="151.90625" bestFit="1" customWidth="1"/>
    <col min="19" max="19" width="35.90625" bestFit="1" customWidth="1"/>
    <col min="20" max="20" width="10.08984375" bestFit="1" customWidth="1"/>
    <col min="21" max="21" width="65.08984375" bestFit="1" customWidth="1"/>
    <col min="22" max="22" width="171.08984375" bestFit="1" customWidth="1"/>
    <col min="23" max="23" width="171.08984375" customWidth="1"/>
    <col min="24" max="24" width="14.1796875" bestFit="1" customWidth="1"/>
    <col min="25" max="25" width="14.1796875" customWidth="1"/>
    <col min="26" max="26" width="25.6328125" customWidth="1"/>
    <col min="27" max="27" width="32.453125" customWidth="1"/>
    <col min="28" max="28" width="56.7265625" bestFit="1" customWidth="1"/>
    <col min="30" max="30" width="31.81640625" bestFit="1" customWidth="1"/>
    <col min="31" max="31" width="9.81640625" bestFit="1" customWidth="1"/>
    <col min="32" max="32" width="58.453125" bestFit="1" customWidth="1"/>
    <col min="33" max="33" width="153.26953125" bestFit="1" customWidth="1"/>
    <col min="34" max="34" width="14.36328125" bestFit="1" customWidth="1"/>
    <col min="35" max="35" width="52.453125" bestFit="1" customWidth="1"/>
    <col min="36" max="36" width="52.453125" customWidth="1"/>
    <col min="37" max="37" width="28.7265625" bestFit="1" customWidth="1"/>
    <col min="38" max="40" width="28.7265625" customWidth="1"/>
    <col min="41" max="41" width="11.90625" bestFit="1" customWidth="1"/>
  </cols>
  <sheetData>
    <row r="2" spans="2:41" x14ac:dyDescent="0.35">
      <c r="B2" s="2" t="s">
        <v>0</v>
      </c>
      <c r="C2" s="2" t="s">
        <v>731</v>
      </c>
      <c r="E2" s="2" t="s">
        <v>657</v>
      </c>
      <c r="F2" s="2" t="s">
        <v>660</v>
      </c>
      <c r="H2" s="2" t="s">
        <v>0</v>
      </c>
      <c r="I2" s="2" t="s">
        <v>2</v>
      </c>
      <c r="J2" s="2" t="s">
        <v>605</v>
      </c>
      <c r="K2" s="2" t="s">
        <v>657</v>
      </c>
      <c r="M2" s="1" t="s">
        <v>0</v>
      </c>
      <c r="N2" s="1" t="s">
        <v>2</v>
      </c>
      <c r="O2" s="1" t="s">
        <v>657</v>
      </c>
      <c r="P2" s="1" t="s">
        <v>660</v>
      </c>
      <c r="Q2" s="1" t="s">
        <v>287</v>
      </c>
      <c r="S2" s="1" t="s">
        <v>0</v>
      </c>
      <c r="T2" s="1" t="s">
        <v>2</v>
      </c>
      <c r="U2" s="1" t="s">
        <v>657</v>
      </c>
      <c r="V2" s="1" t="s">
        <v>287</v>
      </c>
      <c r="W2" s="1" t="s">
        <v>681</v>
      </c>
      <c r="X2" s="1" t="s">
        <v>97</v>
      </c>
      <c r="Y2" s="1" t="s">
        <v>605</v>
      </c>
      <c r="Z2" s="1" t="s">
        <v>661</v>
      </c>
      <c r="AA2" s="1" t="s">
        <v>662</v>
      </c>
      <c r="AB2" s="1" t="s">
        <v>658</v>
      </c>
      <c r="AD2" s="1" t="s">
        <v>0</v>
      </c>
      <c r="AE2" s="1" t="s">
        <v>2</v>
      </c>
      <c r="AF2" s="1" t="s">
        <v>657</v>
      </c>
      <c r="AG2" s="1" t="s">
        <v>287</v>
      </c>
      <c r="AH2" s="1" t="s">
        <v>97</v>
      </c>
      <c r="AI2" s="1" t="s">
        <v>658</v>
      </c>
      <c r="AJ2" s="1" t="s">
        <v>682</v>
      </c>
      <c r="AK2" s="1" t="s">
        <v>605</v>
      </c>
      <c r="AL2" s="1" t="s">
        <v>661</v>
      </c>
      <c r="AM2" s="1" t="s">
        <v>679</v>
      </c>
      <c r="AN2" s="1" t="s">
        <v>680</v>
      </c>
      <c r="AO2" s="1" t="s">
        <v>607</v>
      </c>
    </row>
    <row r="3" spans="2:41" ht="29" x14ac:dyDescent="0.35">
      <c r="B3" s="2" t="s">
        <v>606</v>
      </c>
      <c r="C3" s="2" t="s">
        <v>667</v>
      </c>
      <c r="E3" s="2" t="s">
        <v>116</v>
      </c>
      <c r="F3" s="2" t="s">
        <v>683</v>
      </c>
      <c r="H3" s="2" t="s">
        <v>606</v>
      </c>
      <c r="I3" s="2">
        <v>1</v>
      </c>
      <c r="J3" s="2" t="str">
        <f>VLOOKUP(H3,$B$3:$C$14,2,FALSE)</f>
        <v>A_</v>
      </c>
      <c r="K3" s="2" t="s">
        <v>116</v>
      </c>
      <c r="M3" s="27" t="s">
        <v>606</v>
      </c>
      <c r="N3" s="27">
        <v>1</v>
      </c>
      <c r="O3" s="2" t="s">
        <v>116</v>
      </c>
      <c r="P3" s="2" t="s">
        <v>683</v>
      </c>
      <c r="Q3" s="11" t="s">
        <v>117</v>
      </c>
      <c r="S3" s="2" t="s">
        <v>606</v>
      </c>
      <c r="T3" s="27">
        <v>1</v>
      </c>
      <c r="U3" s="2" t="s">
        <v>277</v>
      </c>
      <c r="V3" s="2" t="s">
        <v>751</v>
      </c>
      <c r="W3" s="2" t="str">
        <f t="shared" ref="W3:W66" si="0">S3&amp;V3</f>
        <v>Mobilité Active - Cat. 1Cadenas / antivol de vélo ou de trottinette</v>
      </c>
      <c r="X3" s="2"/>
      <c r="Y3" s="2" t="str">
        <f>VLOOKUP(S3,'Comprendre la codification'!$E$12:$F$23,2,FALSE)</f>
        <v>A</v>
      </c>
      <c r="Z3" s="2" t="str">
        <f>VLOOKUP(V3,'Comprendre la codification'!$H$12:$J$200,3,FALSE)</f>
        <v>CAD</v>
      </c>
      <c r="AA3" s="2" t="str">
        <f t="shared" ref="AA3:AA66" si="1">Y3&amp;Z3</f>
        <v>ACAD</v>
      </c>
      <c r="AB3" s="2" t="s">
        <v>106</v>
      </c>
      <c r="AD3" s="2" t="s">
        <v>606</v>
      </c>
      <c r="AE3" s="27">
        <v>1</v>
      </c>
      <c r="AF3" s="2" t="s">
        <v>277</v>
      </c>
      <c r="AG3" s="2" t="s">
        <v>751</v>
      </c>
      <c r="AH3" s="2"/>
      <c r="AI3" s="2" t="s">
        <v>106</v>
      </c>
      <c r="AJ3" s="2" t="str">
        <f t="shared" ref="AJ3:AJ66" si="2">AD3&amp;AG3&amp;AI3</f>
        <v>Mobilité Active - Cat. 1Cadenas / antivol de vélo ou de trottinetteX &lt; 0,2 kg</v>
      </c>
      <c r="AK3" s="2" t="str">
        <f>VLOOKUP(AD3,'Comprendre la codification'!$E$12:$F$23,2,FALSE)</f>
        <v>A</v>
      </c>
      <c r="AL3" s="2" t="str">
        <f>VLOOKUP(AG3,'Comprendre la codification'!$H$12:$J$200,3,FALSE)</f>
        <v>CAD</v>
      </c>
      <c r="AM3" s="2" t="str">
        <f>VLOOKUP(AI3,'Comprendre la codification'!$M$12:$N$83,2,FALSE)</f>
        <v>08</v>
      </c>
      <c r="AN3" s="2" t="str">
        <f t="shared" ref="AN3:AN66" si="3">AK3&amp;AL3&amp;AM3</f>
        <v>ACAD08</v>
      </c>
      <c r="AO3" s="1" t="s">
        <v>99</v>
      </c>
    </row>
    <row r="4" spans="2:41" x14ac:dyDescent="0.35">
      <c r="B4" s="2" t="s">
        <v>282</v>
      </c>
      <c r="C4" s="2" t="s">
        <v>668</v>
      </c>
      <c r="E4" s="2" t="s">
        <v>123</v>
      </c>
      <c r="F4" s="2" t="s">
        <v>684</v>
      </c>
      <c r="H4" s="2" t="s">
        <v>606</v>
      </c>
      <c r="I4" s="2">
        <v>1</v>
      </c>
      <c r="J4" s="2" t="str">
        <f t="shared" ref="J4:J50" si="4">VLOOKUP(H4,$B$3:$C$14,2,FALSE)</f>
        <v>A_</v>
      </c>
      <c r="K4" s="2" t="s">
        <v>123</v>
      </c>
      <c r="M4" s="27" t="s">
        <v>606</v>
      </c>
      <c r="N4" s="27">
        <v>1</v>
      </c>
      <c r="O4" s="2" t="s">
        <v>123</v>
      </c>
      <c r="P4" s="2" t="s">
        <v>684</v>
      </c>
      <c r="Q4" s="11" t="s">
        <v>27</v>
      </c>
      <c r="S4" s="2" t="s">
        <v>606</v>
      </c>
      <c r="T4" s="27">
        <v>1</v>
      </c>
      <c r="U4" s="2" t="s">
        <v>277</v>
      </c>
      <c r="V4" s="2" t="s">
        <v>751</v>
      </c>
      <c r="W4" s="2" t="str">
        <f t="shared" si="0"/>
        <v>Mobilité Active - Cat. 1Cadenas / antivol de vélo ou de trottinette</v>
      </c>
      <c r="X4" s="2"/>
      <c r="Y4" s="2" t="str">
        <f>VLOOKUP(S4,'Comprendre la codification'!$E$12:$F$23,2,FALSE)</f>
        <v>A</v>
      </c>
      <c r="Z4" s="2" t="str">
        <f>VLOOKUP(V4,'Comprendre la codification'!$H$12:$J$200,3,FALSE)</f>
        <v>CAD</v>
      </c>
      <c r="AA4" s="2" t="str">
        <f t="shared" si="1"/>
        <v>ACAD</v>
      </c>
      <c r="AB4" s="2" t="s">
        <v>98</v>
      </c>
      <c r="AD4" s="2" t="s">
        <v>606</v>
      </c>
      <c r="AE4" s="27">
        <v>1</v>
      </c>
      <c r="AF4" s="2" t="s">
        <v>277</v>
      </c>
      <c r="AG4" s="2" t="s">
        <v>751</v>
      </c>
      <c r="AH4" s="2"/>
      <c r="AI4" s="2" t="s">
        <v>98</v>
      </c>
      <c r="AJ4" s="2" t="str">
        <f t="shared" si="2"/>
        <v>Mobilité Active - Cat. 1Cadenas / antivol de vélo ou de trottinette0,2 kg ≤ X &lt; 0,5 kg</v>
      </c>
      <c r="AK4" s="2" t="str">
        <f>VLOOKUP(AD4,'Comprendre la codification'!$E$12:$F$23,2,FALSE)</f>
        <v>A</v>
      </c>
      <c r="AL4" s="2" t="str">
        <f>VLOOKUP(AG4,'Comprendre la codification'!$H$12:$J$200,3,FALSE)</f>
        <v>CAD</v>
      </c>
      <c r="AM4" s="2" t="str">
        <f>VLOOKUP(AI4,'Comprendre la codification'!$M$12:$N$83,2,FALSE)</f>
        <v>09</v>
      </c>
      <c r="AN4" s="2" t="str">
        <f t="shared" si="3"/>
        <v>ACAD09</v>
      </c>
      <c r="AO4" s="1" t="s">
        <v>99</v>
      </c>
    </row>
    <row r="5" spans="2:41" x14ac:dyDescent="0.35">
      <c r="B5" s="2" t="s">
        <v>350</v>
      </c>
      <c r="C5" s="2" t="s">
        <v>669</v>
      </c>
      <c r="E5" s="2" t="s">
        <v>297</v>
      </c>
      <c r="F5" s="2" t="s">
        <v>685</v>
      </c>
      <c r="H5" s="2" t="s">
        <v>606</v>
      </c>
      <c r="I5" s="2">
        <v>1</v>
      </c>
      <c r="J5" s="2" t="str">
        <f t="shared" si="4"/>
        <v>A_</v>
      </c>
      <c r="K5" s="2" t="s">
        <v>297</v>
      </c>
      <c r="M5" s="27" t="s">
        <v>606</v>
      </c>
      <c r="N5" s="27">
        <v>1</v>
      </c>
      <c r="O5" s="2" t="s">
        <v>297</v>
      </c>
      <c r="P5" s="2" t="s">
        <v>685</v>
      </c>
      <c r="Q5" s="11" t="s">
        <v>5</v>
      </c>
      <c r="S5" s="2" t="s">
        <v>606</v>
      </c>
      <c r="T5" s="27">
        <v>1</v>
      </c>
      <c r="U5" s="2" t="s">
        <v>277</v>
      </c>
      <c r="V5" s="2" t="s">
        <v>751</v>
      </c>
      <c r="W5" s="2" t="str">
        <f t="shared" si="0"/>
        <v>Mobilité Active - Cat. 1Cadenas / antivol de vélo ou de trottinette</v>
      </c>
      <c r="X5" s="2"/>
      <c r="Y5" s="2" t="str">
        <f>VLOOKUP(S5,'Comprendre la codification'!$E$12:$F$23,2,FALSE)</f>
        <v>A</v>
      </c>
      <c r="Z5" s="2" t="str">
        <f>VLOOKUP(V5,'Comprendre la codification'!$H$12:$J$200,3,FALSE)</f>
        <v>CAD</v>
      </c>
      <c r="AA5" s="2" t="str">
        <f t="shared" si="1"/>
        <v>ACAD</v>
      </c>
      <c r="AB5" s="2" t="s">
        <v>104</v>
      </c>
      <c r="AD5" s="2" t="s">
        <v>606</v>
      </c>
      <c r="AE5" s="27">
        <v>1</v>
      </c>
      <c r="AF5" s="2" t="s">
        <v>277</v>
      </c>
      <c r="AG5" s="2" t="s">
        <v>751</v>
      </c>
      <c r="AH5" s="2"/>
      <c r="AI5" s="2" t="s">
        <v>104</v>
      </c>
      <c r="AJ5" s="2" t="str">
        <f t="shared" si="2"/>
        <v>Mobilité Active - Cat. 1Cadenas / antivol de vélo ou de trottinette0,5 kg ≤ X &lt; 1 kg</v>
      </c>
      <c r="AK5" s="2" t="str">
        <f>VLOOKUP(AD5,'Comprendre la codification'!$E$12:$F$23,2,FALSE)</f>
        <v>A</v>
      </c>
      <c r="AL5" s="2" t="str">
        <f>VLOOKUP(AG5,'Comprendre la codification'!$H$12:$J$200,3,FALSE)</f>
        <v>CAD</v>
      </c>
      <c r="AM5" s="2" t="str">
        <f>VLOOKUP(AI5,'Comprendre la codification'!$M$12:$N$83,2,FALSE)</f>
        <v>10</v>
      </c>
      <c r="AN5" s="2" t="str">
        <f t="shared" si="3"/>
        <v>ACAD10</v>
      </c>
      <c r="AO5" s="1" t="s">
        <v>99</v>
      </c>
    </row>
    <row r="6" spans="2:41" x14ac:dyDescent="0.35">
      <c r="B6" s="9" t="s">
        <v>156</v>
      </c>
      <c r="C6" s="2" t="s">
        <v>670</v>
      </c>
      <c r="E6" s="2" t="s">
        <v>272</v>
      </c>
      <c r="F6" s="2" t="s">
        <v>686</v>
      </c>
      <c r="H6" s="2" t="s">
        <v>606</v>
      </c>
      <c r="I6" s="2">
        <v>1</v>
      </c>
      <c r="J6" s="2" t="str">
        <f t="shared" si="4"/>
        <v>A_</v>
      </c>
      <c r="K6" s="2" t="s">
        <v>272</v>
      </c>
      <c r="M6" s="27" t="s">
        <v>606</v>
      </c>
      <c r="N6" s="27">
        <v>1</v>
      </c>
      <c r="O6" s="2" t="s">
        <v>272</v>
      </c>
      <c r="P6" s="2" t="s">
        <v>686</v>
      </c>
      <c r="Q6" s="11" t="s">
        <v>127</v>
      </c>
      <c r="S6" s="2" t="s">
        <v>606</v>
      </c>
      <c r="T6" s="27">
        <v>1</v>
      </c>
      <c r="U6" s="2" t="s">
        <v>277</v>
      </c>
      <c r="V6" s="2" t="s">
        <v>751</v>
      </c>
      <c r="W6" s="2" t="str">
        <f t="shared" si="0"/>
        <v>Mobilité Active - Cat. 1Cadenas / antivol de vélo ou de trottinette</v>
      </c>
      <c r="X6" s="2"/>
      <c r="Y6" s="2" t="str">
        <f>VLOOKUP(S6,'Comprendre la codification'!$E$12:$F$23,2,FALSE)</f>
        <v>A</v>
      </c>
      <c r="Z6" s="2" t="str">
        <f>VLOOKUP(V6,'Comprendre la codification'!$H$12:$J$200,3,FALSE)</f>
        <v>CAD</v>
      </c>
      <c r="AA6" s="2" t="str">
        <f t="shared" si="1"/>
        <v>ACAD</v>
      </c>
      <c r="AB6" s="2" t="s">
        <v>115</v>
      </c>
      <c r="AD6" s="2" t="s">
        <v>606</v>
      </c>
      <c r="AE6" s="27">
        <v>1</v>
      </c>
      <c r="AF6" s="2" t="s">
        <v>277</v>
      </c>
      <c r="AG6" s="2" t="s">
        <v>751</v>
      </c>
      <c r="AH6" s="2"/>
      <c r="AI6" s="2" t="s">
        <v>115</v>
      </c>
      <c r="AJ6" s="2" t="str">
        <f t="shared" si="2"/>
        <v>Mobilité Active - Cat. 1Cadenas / antivol de vélo ou de trottinette1 kg ≤ X &lt; 3 kg</v>
      </c>
      <c r="AK6" s="2" t="str">
        <f>VLOOKUP(AD6,'Comprendre la codification'!$E$12:$F$23,2,FALSE)</f>
        <v>A</v>
      </c>
      <c r="AL6" s="2" t="str">
        <f>VLOOKUP(AG6,'Comprendre la codification'!$H$12:$J$200,3,FALSE)</f>
        <v>CAD</v>
      </c>
      <c r="AM6" s="2" t="str">
        <f>VLOOKUP(AI6,'Comprendre la codification'!$M$12:$N$83,2,FALSE)</f>
        <v>11</v>
      </c>
      <c r="AN6" s="2" t="str">
        <f t="shared" si="3"/>
        <v>ACAD11</v>
      </c>
      <c r="AO6" s="1" t="s">
        <v>99</v>
      </c>
    </row>
    <row r="7" spans="2:41" x14ac:dyDescent="0.35">
      <c r="B7" s="9" t="s">
        <v>16</v>
      </c>
      <c r="C7" s="2" t="s">
        <v>671</v>
      </c>
      <c r="E7" s="2" t="s">
        <v>277</v>
      </c>
      <c r="F7" s="2" t="s">
        <v>687</v>
      </c>
      <c r="H7" s="2" t="s">
        <v>606</v>
      </c>
      <c r="I7" s="2">
        <v>1</v>
      </c>
      <c r="J7" s="2" t="str">
        <f t="shared" si="4"/>
        <v>A_</v>
      </c>
      <c r="K7" s="2" t="s">
        <v>277</v>
      </c>
      <c r="M7" s="27" t="s">
        <v>606</v>
      </c>
      <c r="N7" s="27">
        <v>1</v>
      </c>
      <c r="O7" s="2" t="s">
        <v>277</v>
      </c>
      <c r="P7" s="2" t="s">
        <v>687</v>
      </c>
      <c r="Q7" s="11" t="s">
        <v>4</v>
      </c>
      <c r="S7" s="2" t="s">
        <v>606</v>
      </c>
      <c r="T7" s="27">
        <v>1</v>
      </c>
      <c r="U7" s="2" t="s">
        <v>277</v>
      </c>
      <c r="V7" s="2" t="s">
        <v>751</v>
      </c>
      <c r="W7" s="2" t="str">
        <f t="shared" si="0"/>
        <v>Mobilité Active - Cat. 1Cadenas / antivol de vélo ou de trottinette</v>
      </c>
      <c r="X7" s="2"/>
      <c r="Y7" s="2" t="str">
        <f>VLOOKUP(S7,'Comprendre la codification'!$E$12:$F$23,2,FALSE)</f>
        <v>A</v>
      </c>
      <c r="Z7" s="2" t="str">
        <f>VLOOKUP(V7,'Comprendre la codification'!$H$12:$J$200,3,FALSE)</f>
        <v>CAD</v>
      </c>
      <c r="AA7" s="2" t="str">
        <f t="shared" si="1"/>
        <v>ACAD</v>
      </c>
      <c r="AB7" s="2" t="s">
        <v>109</v>
      </c>
      <c r="AD7" s="2" t="s">
        <v>606</v>
      </c>
      <c r="AE7" s="27">
        <v>1</v>
      </c>
      <c r="AF7" s="2" t="s">
        <v>277</v>
      </c>
      <c r="AG7" s="2" t="s">
        <v>751</v>
      </c>
      <c r="AH7" s="2"/>
      <c r="AI7" s="2" t="s">
        <v>109</v>
      </c>
      <c r="AJ7" s="2" t="str">
        <f t="shared" si="2"/>
        <v>Mobilité Active - Cat. 1Cadenas / antivol de vélo ou de trottinette3 kg ≤ X &lt; 5 kg</v>
      </c>
      <c r="AK7" s="2" t="str">
        <f>VLOOKUP(AD7,'Comprendre la codification'!$E$12:$F$23,2,FALSE)</f>
        <v>A</v>
      </c>
      <c r="AL7" s="2" t="str">
        <f>VLOOKUP(AG7,'Comprendre la codification'!$H$12:$J$200,3,FALSE)</f>
        <v>CAD</v>
      </c>
      <c r="AM7" s="2" t="str">
        <f>VLOOKUP(AI7,'Comprendre la codification'!$M$12:$N$83,2,FALSE)</f>
        <v>12</v>
      </c>
      <c r="AN7" s="2" t="str">
        <f t="shared" si="3"/>
        <v>ACAD12</v>
      </c>
      <c r="AO7" s="1" t="s">
        <v>99</v>
      </c>
    </row>
    <row r="8" spans="2:41" x14ac:dyDescent="0.35">
      <c r="B8" s="9" t="s">
        <v>11</v>
      </c>
      <c r="C8" s="2" t="s">
        <v>672</v>
      </c>
      <c r="E8" s="2" t="s">
        <v>275</v>
      </c>
      <c r="F8" s="2" t="s">
        <v>688</v>
      </c>
      <c r="H8" s="2" t="s">
        <v>282</v>
      </c>
      <c r="I8" s="2">
        <v>2</v>
      </c>
      <c r="J8" s="2" t="str">
        <f t="shared" si="4"/>
        <v>B_</v>
      </c>
      <c r="K8" s="2" t="s">
        <v>275</v>
      </c>
      <c r="M8" s="27" t="s">
        <v>606</v>
      </c>
      <c r="N8" s="27">
        <v>1</v>
      </c>
      <c r="O8" s="2" t="s">
        <v>277</v>
      </c>
      <c r="P8" s="2" t="s">
        <v>687</v>
      </c>
      <c r="Q8" s="2" t="s">
        <v>3</v>
      </c>
      <c r="S8" s="2" t="s">
        <v>606</v>
      </c>
      <c r="T8" s="27">
        <v>1</v>
      </c>
      <c r="U8" s="2" t="s">
        <v>277</v>
      </c>
      <c r="V8" s="2" t="s">
        <v>751</v>
      </c>
      <c r="W8" s="2" t="str">
        <f t="shared" si="0"/>
        <v>Mobilité Active - Cat. 1Cadenas / antivol de vélo ou de trottinette</v>
      </c>
      <c r="X8" s="2"/>
      <c r="Y8" s="2" t="str">
        <f>VLOOKUP(S8,'Comprendre la codification'!$E$12:$F$23,2,FALSE)</f>
        <v>A</v>
      </c>
      <c r="Z8" s="2" t="str">
        <f>VLOOKUP(V8,'Comprendre la codification'!$H$12:$J$200,3,FALSE)</f>
        <v>CAD</v>
      </c>
      <c r="AA8" s="2" t="str">
        <f t="shared" si="1"/>
        <v>ACAD</v>
      </c>
      <c r="AB8" s="2" t="s">
        <v>100</v>
      </c>
      <c r="AD8" s="2" t="s">
        <v>606</v>
      </c>
      <c r="AE8" s="27">
        <v>1</v>
      </c>
      <c r="AF8" s="2" t="s">
        <v>277</v>
      </c>
      <c r="AG8" s="2" t="s">
        <v>751</v>
      </c>
      <c r="AH8" s="2"/>
      <c r="AI8" s="2" t="s">
        <v>100</v>
      </c>
      <c r="AJ8" s="2" t="str">
        <f t="shared" si="2"/>
        <v>Mobilité Active - Cat. 1Cadenas / antivol de vélo ou de trottinetteX ≥ 5 kg</v>
      </c>
      <c r="AK8" s="2" t="str">
        <f>VLOOKUP(AD8,'Comprendre la codification'!$E$12:$F$23,2,FALSE)</f>
        <v>A</v>
      </c>
      <c r="AL8" s="2" t="str">
        <f>VLOOKUP(AG8,'Comprendre la codification'!$H$12:$J$200,3,FALSE)</f>
        <v>CAD</v>
      </c>
      <c r="AM8" s="2" t="str">
        <f>VLOOKUP(AI8,'Comprendre la codification'!$M$12:$N$83,2,FALSE)</f>
        <v>13</v>
      </c>
      <c r="AN8" s="2" t="str">
        <f t="shared" si="3"/>
        <v>ACAD13</v>
      </c>
      <c r="AO8" s="1" t="s">
        <v>99</v>
      </c>
    </row>
    <row r="9" spans="2:41" x14ac:dyDescent="0.35">
      <c r="B9" s="2" t="s">
        <v>15</v>
      </c>
      <c r="C9" s="2" t="s">
        <v>673</v>
      </c>
      <c r="E9" s="2" t="s">
        <v>298</v>
      </c>
      <c r="F9" s="2" t="s">
        <v>689</v>
      </c>
      <c r="H9" s="2" t="s">
        <v>282</v>
      </c>
      <c r="I9" s="2">
        <v>2</v>
      </c>
      <c r="J9" s="2" t="str">
        <f t="shared" si="4"/>
        <v>B_</v>
      </c>
      <c r="K9" s="2" t="s">
        <v>298</v>
      </c>
      <c r="M9" s="27" t="s">
        <v>606</v>
      </c>
      <c r="N9" s="27">
        <v>1</v>
      </c>
      <c r="O9" s="2" t="s">
        <v>277</v>
      </c>
      <c r="P9" s="2" t="s">
        <v>687</v>
      </c>
      <c r="Q9" s="2" t="s">
        <v>751</v>
      </c>
      <c r="S9" s="2" t="s">
        <v>606</v>
      </c>
      <c r="T9" s="27">
        <v>1</v>
      </c>
      <c r="U9" s="2" t="s">
        <v>277</v>
      </c>
      <c r="V9" s="2" t="s">
        <v>331</v>
      </c>
      <c r="W9" s="2" t="str">
        <f t="shared" si="0"/>
        <v>Mobilité Active - Cat. 1Autre pièce &amp; accessoire de l'équipement (mobilité active - Cat. 1)</v>
      </c>
      <c r="X9" s="2"/>
      <c r="Y9" s="2" t="str">
        <f>VLOOKUP(S9,'Comprendre la codification'!$E$12:$F$23,2,FALSE)</f>
        <v>A</v>
      </c>
      <c r="Z9" s="2" t="str">
        <f>VLOOKUP(V9,'Comprendre la codification'!$H$12:$J$200,3,FALSE)</f>
        <v>DIV</v>
      </c>
      <c r="AA9" s="2" t="str">
        <f t="shared" si="1"/>
        <v>ADIV</v>
      </c>
      <c r="AB9" s="2" t="s">
        <v>106</v>
      </c>
      <c r="AD9" s="2" t="s">
        <v>606</v>
      </c>
      <c r="AE9" s="27">
        <v>1</v>
      </c>
      <c r="AF9" s="2" t="s">
        <v>277</v>
      </c>
      <c r="AG9" s="2" t="s">
        <v>331</v>
      </c>
      <c r="AH9" s="2"/>
      <c r="AI9" s="2" t="s">
        <v>106</v>
      </c>
      <c r="AJ9" s="2" t="str">
        <f t="shared" si="2"/>
        <v>Mobilité Active - Cat. 1Autre pièce &amp; accessoire de l'équipement (mobilité active - Cat. 1)X &lt; 0,2 kg</v>
      </c>
      <c r="AK9" s="2" t="str">
        <f>VLOOKUP(AD9,'Comprendre la codification'!$E$12:$F$23,2,FALSE)</f>
        <v>A</v>
      </c>
      <c r="AL9" s="2" t="str">
        <f>VLOOKUP(AG9,'Comprendre la codification'!$H$12:$J$200,3,FALSE)</f>
        <v>DIV</v>
      </c>
      <c r="AM9" s="2" t="str">
        <f>VLOOKUP(AI9,'Comprendre la codification'!$M$12:$N$83,2,FALSE)</f>
        <v>08</v>
      </c>
      <c r="AN9" s="2" t="str">
        <f t="shared" si="3"/>
        <v>ADIV08</v>
      </c>
      <c r="AO9" s="2" t="s">
        <v>99</v>
      </c>
    </row>
    <row r="10" spans="2:41" x14ac:dyDescent="0.35">
      <c r="B10" s="9" t="s">
        <v>13</v>
      </c>
      <c r="C10" s="2" t="s">
        <v>674</v>
      </c>
      <c r="E10" s="2" t="s">
        <v>307</v>
      </c>
      <c r="F10" s="2" t="s">
        <v>690</v>
      </c>
      <c r="H10" s="2" t="s">
        <v>282</v>
      </c>
      <c r="I10" s="2">
        <v>2</v>
      </c>
      <c r="J10" s="2" t="str">
        <f t="shared" si="4"/>
        <v>B_</v>
      </c>
      <c r="K10" s="2" t="s">
        <v>307</v>
      </c>
      <c r="M10" s="27" t="s">
        <v>606</v>
      </c>
      <c r="N10" s="27">
        <v>1</v>
      </c>
      <c r="O10" s="2" t="s">
        <v>277</v>
      </c>
      <c r="P10" s="2" t="s">
        <v>687</v>
      </c>
      <c r="Q10" s="2" t="s">
        <v>125</v>
      </c>
      <c r="S10" s="2" t="s">
        <v>606</v>
      </c>
      <c r="T10" s="27">
        <v>1</v>
      </c>
      <c r="U10" s="2" t="s">
        <v>277</v>
      </c>
      <c r="V10" s="2" t="s">
        <v>331</v>
      </c>
      <c r="W10" s="2" t="str">
        <f t="shared" si="0"/>
        <v>Mobilité Active - Cat. 1Autre pièce &amp; accessoire de l'équipement (mobilité active - Cat. 1)</v>
      </c>
      <c r="X10" s="2"/>
      <c r="Y10" s="2" t="str">
        <f>VLOOKUP(S10,'Comprendre la codification'!$E$12:$F$23,2,FALSE)</f>
        <v>A</v>
      </c>
      <c r="Z10" s="2" t="str">
        <f>VLOOKUP(V10,'Comprendre la codification'!$H$12:$J$200,3,FALSE)</f>
        <v>DIV</v>
      </c>
      <c r="AA10" s="2" t="str">
        <f t="shared" si="1"/>
        <v>ADIV</v>
      </c>
      <c r="AB10" s="2" t="s">
        <v>98</v>
      </c>
      <c r="AD10" s="2" t="s">
        <v>606</v>
      </c>
      <c r="AE10" s="27">
        <v>1</v>
      </c>
      <c r="AF10" s="2" t="s">
        <v>277</v>
      </c>
      <c r="AG10" s="2" t="s">
        <v>331</v>
      </c>
      <c r="AH10" s="2"/>
      <c r="AI10" s="2" t="s">
        <v>106</v>
      </c>
      <c r="AJ10" s="2" t="str">
        <f t="shared" si="2"/>
        <v>Mobilité Active - Cat. 1Autre pièce &amp; accessoire de l'équipement (mobilité active - Cat. 1)X &lt; 0,2 kg</v>
      </c>
      <c r="AK10" s="2" t="str">
        <f>VLOOKUP(AD10,'Comprendre la codification'!$E$12:$F$23,2,FALSE)</f>
        <v>A</v>
      </c>
      <c r="AL10" s="2" t="str">
        <f>VLOOKUP(AG10,'Comprendre la codification'!$H$12:$J$200,3,FALSE)</f>
        <v>DIV</v>
      </c>
      <c r="AM10" s="2" t="str">
        <f>VLOOKUP(AI10,'Comprendre la codification'!$M$12:$N$83,2,FALSE)</f>
        <v>08</v>
      </c>
      <c r="AN10" s="2" t="str">
        <f t="shared" si="3"/>
        <v>ADIV08</v>
      </c>
      <c r="AO10" s="2" t="s">
        <v>659</v>
      </c>
    </row>
    <row r="11" spans="2:41" x14ac:dyDescent="0.35">
      <c r="B11" s="9" t="s">
        <v>645</v>
      </c>
      <c r="C11" s="2" t="s">
        <v>675</v>
      </c>
      <c r="E11" s="2" t="s">
        <v>276</v>
      </c>
      <c r="F11" s="2" t="s">
        <v>691</v>
      </c>
      <c r="H11" s="2" t="s">
        <v>282</v>
      </c>
      <c r="I11" s="2">
        <v>2</v>
      </c>
      <c r="J11" s="2" t="str">
        <f t="shared" si="4"/>
        <v>B_</v>
      </c>
      <c r="K11" s="2" t="s">
        <v>276</v>
      </c>
      <c r="M11" s="27" t="s">
        <v>606</v>
      </c>
      <c r="N11" s="27">
        <v>1</v>
      </c>
      <c r="O11" s="2" t="s">
        <v>277</v>
      </c>
      <c r="P11" s="2" t="s">
        <v>687</v>
      </c>
      <c r="Q11" s="2" t="s">
        <v>126</v>
      </c>
      <c r="S11" s="2" t="s">
        <v>606</v>
      </c>
      <c r="T11" s="27">
        <v>1</v>
      </c>
      <c r="U11" s="2" t="s">
        <v>277</v>
      </c>
      <c r="V11" s="2" t="s">
        <v>331</v>
      </c>
      <c r="W11" s="2" t="str">
        <f t="shared" si="0"/>
        <v>Mobilité Active - Cat. 1Autre pièce &amp; accessoire de l'équipement (mobilité active - Cat. 1)</v>
      </c>
      <c r="X11" s="2"/>
      <c r="Y11" s="2" t="str">
        <f>VLOOKUP(S11,'Comprendre la codification'!$E$12:$F$23,2,FALSE)</f>
        <v>A</v>
      </c>
      <c r="Z11" s="2" t="str">
        <f>VLOOKUP(V11,'Comprendre la codification'!$H$12:$J$200,3,FALSE)</f>
        <v>DIV</v>
      </c>
      <c r="AA11" s="2" t="str">
        <f t="shared" si="1"/>
        <v>ADIV</v>
      </c>
      <c r="AB11" s="2" t="s">
        <v>104</v>
      </c>
      <c r="AD11" s="2" t="s">
        <v>606</v>
      </c>
      <c r="AE11" s="27">
        <v>1</v>
      </c>
      <c r="AF11" s="2" t="s">
        <v>277</v>
      </c>
      <c r="AG11" s="2" t="s">
        <v>331</v>
      </c>
      <c r="AH11" s="2"/>
      <c r="AI11" s="2" t="s">
        <v>98</v>
      </c>
      <c r="AJ11" s="2" t="str">
        <f t="shared" si="2"/>
        <v>Mobilité Active - Cat. 1Autre pièce &amp; accessoire de l'équipement (mobilité active - Cat. 1)0,2 kg ≤ X &lt; 0,5 kg</v>
      </c>
      <c r="AK11" s="2" t="str">
        <f>VLOOKUP(AD11,'Comprendre la codification'!$E$12:$F$23,2,FALSE)</f>
        <v>A</v>
      </c>
      <c r="AL11" s="2" t="str">
        <f>VLOOKUP(AG11,'Comprendre la codification'!$H$12:$J$200,3,FALSE)</f>
        <v>DIV</v>
      </c>
      <c r="AM11" s="2" t="str">
        <f>VLOOKUP(AI11,'Comprendre la codification'!$M$12:$N$83,2,FALSE)</f>
        <v>09</v>
      </c>
      <c r="AN11" s="2" t="str">
        <f t="shared" si="3"/>
        <v>ADIV09</v>
      </c>
      <c r="AO11" s="2" t="s">
        <v>99</v>
      </c>
    </row>
    <row r="12" spans="2:41" x14ac:dyDescent="0.35">
      <c r="B12" s="9" t="s">
        <v>293</v>
      </c>
      <c r="C12" s="2" t="s">
        <v>676</v>
      </c>
      <c r="E12" s="2" t="s">
        <v>356</v>
      </c>
      <c r="F12" s="2" t="s">
        <v>692</v>
      </c>
      <c r="H12" s="2" t="s">
        <v>350</v>
      </c>
      <c r="I12" s="2">
        <v>2</v>
      </c>
      <c r="J12" s="2" t="str">
        <f t="shared" si="4"/>
        <v>C_</v>
      </c>
      <c r="K12" s="2" t="s">
        <v>356</v>
      </c>
      <c r="M12" s="27" t="s">
        <v>606</v>
      </c>
      <c r="N12" s="27">
        <v>1</v>
      </c>
      <c r="O12" s="2" t="s">
        <v>277</v>
      </c>
      <c r="P12" s="2" t="s">
        <v>687</v>
      </c>
      <c r="Q12" s="2" t="s">
        <v>331</v>
      </c>
      <c r="S12" s="2" t="s">
        <v>606</v>
      </c>
      <c r="T12" s="27">
        <v>1</v>
      </c>
      <c r="U12" s="2" t="s">
        <v>277</v>
      </c>
      <c r="V12" s="2" t="s">
        <v>331</v>
      </c>
      <c r="W12" s="2" t="str">
        <f t="shared" si="0"/>
        <v>Mobilité Active - Cat. 1Autre pièce &amp; accessoire de l'équipement (mobilité active - Cat. 1)</v>
      </c>
      <c r="X12" s="2"/>
      <c r="Y12" s="2" t="str">
        <f>VLOOKUP(S12,'Comprendre la codification'!$E$12:$F$23,2,FALSE)</f>
        <v>A</v>
      </c>
      <c r="Z12" s="2" t="str">
        <f>VLOOKUP(V12,'Comprendre la codification'!$H$12:$J$200,3,FALSE)</f>
        <v>DIV</v>
      </c>
      <c r="AA12" s="2" t="str">
        <f t="shared" si="1"/>
        <v>ADIV</v>
      </c>
      <c r="AB12" s="2" t="s">
        <v>115</v>
      </c>
      <c r="AD12" s="2" t="s">
        <v>606</v>
      </c>
      <c r="AE12" s="27">
        <v>1</v>
      </c>
      <c r="AF12" s="2" t="s">
        <v>277</v>
      </c>
      <c r="AG12" s="2" t="s">
        <v>331</v>
      </c>
      <c r="AH12" s="2"/>
      <c r="AI12" s="2" t="s">
        <v>98</v>
      </c>
      <c r="AJ12" s="2" t="str">
        <f t="shared" si="2"/>
        <v>Mobilité Active - Cat. 1Autre pièce &amp; accessoire de l'équipement (mobilité active - Cat. 1)0,2 kg ≤ X &lt; 0,5 kg</v>
      </c>
      <c r="AK12" s="2" t="str">
        <f>VLOOKUP(AD12,'Comprendre la codification'!$E$12:$F$23,2,FALSE)</f>
        <v>A</v>
      </c>
      <c r="AL12" s="2" t="str">
        <f>VLOOKUP(AG12,'Comprendre la codification'!$H$12:$J$200,3,FALSE)</f>
        <v>DIV</v>
      </c>
      <c r="AM12" s="2" t="str">
        <f>VLOOKUP(AI12,'Comprendre la codification'!$M$12:$N$83,2,FALSE)</f>
        <v>09</v>
      </c>
      <c r="AN12" s="2" t="str">
        <f t="shared" si="3"/>
        <v>ADIV09</v>
      </c>
      <c r="AO12" s="2" t="s">
        <v>659</v>
      </c>
    </row>
    <row r="13" spans="2:41" x14ac:dyDescent="0.35">
      <c r="B13" s="9" t="s">
        <v>342</v>
      </c>
      <c r="C13" s="2" t="s">
        <v>677</v>
      </c>
      <c r="E13" s="2" t="s">
        <v>352</v>
      </c>
      <c r="F13" s="2" t="s">
        <v>693</v>
      </c>
      <c r="H13" s="2" t="s">
        <v>350</v>
      </c>
      <c r="I13" s="2">
        <v>2</v>
      </c>
      <c r="J13" s="2" t="str">
        <f t="shared" si="4"/>
        <v>C_</v>
      </c>
      <c r="K13" s="2" t="s">
        <v>352</v>
      </c>
      <c r="M13" s="27" t="s">
        <v>282</v>
      </c>
      <c r="N13" s="27">
        <v>2</v>
      </c>
      <c r="O13" s="2" t="s">
        <v>275</v>
      </c>
      <c r="P13" s="2" t="s">
        <v>688</v>
      </c>
      <c r="Q13" s="2" t="s">
        <v>490</v>
      </c>
      <c r="S13" s="2" t="s">
        <v>606</v>
      </c>
      <c r="T13" s="27">
        <v>1</v>
      </c>
      <c r="U13" s="2" t="s">
        <v>277</v>
      </c>
      <c r="V13" s="2" t="s">
        <v>331</v>
      </c>
      <c r="W13" s="2" t="str">
        <f t="shared" si="0"/>
        <v>Mobilité Active - Cat. 1Autre pièce &amp; accessoire de l'équipement (mobilité active - Cat. 1)</v>
      </c>
      <c r="X13" s="2"/>
      <c r="Y13" s="2" t="str">
        <f>VLOOKUP(S13,'Comprendre la codification'!$E$12:$F$23,2,FALSE)</f>
        <v>A</v>
      </c>
      <c r="Z13" s="2" t="str">
        <f>VLOOKUP(V13,'Comprendre la codification'!$H$12:$J$200,3,FALSE)</f>
        <v>DIV</v>
      </c>
      <c r="AA13" s="2" t="str">
        <f t="shared" si="1"/>
        <v>ADIV</v>
      </c>
      <c r="AB13" s="2" t="s">
        <v>109</v>
      </c>
      <c r="AD13" s="2" t="s">
        <v>606</v>
      </c>
      <c r="AE13" s="27">
        <v>1</v>
      </c>
      <c r="AF13" s="2" t="s">
        <v>277</v>
      </c>
      <c r="AG13" s="2" t="s">
        <v>331</v>
      </c>
      <c r="AH13" s="2"/>
      <c r="AI13" s="2" t="s">
        <v>104</v>
      </c>
      <c r="AJ13" s="2" t="str">
        <f t="shared" si="2"/>
        <v>Mobilité Active - Cat. 1Autre pièce &amp; accessoire de l'équipement (mobilité active - Cat. 1)0,5 kg ≤ X &lt; 1 kg</v>
      </c>
      <c r="AK13" s="2" t="str">
        <f>VLOOKUP(AD13,'Comprendre la codification'!$E$12:$F$23,2,FALSE)</f>
        <v>A</v>
      </c>
      <c r="AL13" s="2" t="str">
        <f>VLOOKUP(AG13,'Comprendre la codification'!$H$12:$J$200,3,FALSE)</f>
        <v>DIV</v>
      </c>
      <c r="AM13" s="2" t="str">
        <f>VLOOKUP(AI13,'Comprendre la codification'!$M$12:$N$83,2,FALSE)</f>
        <v>10</v>
      </c>
      <c r="AN13" s="2" t="str">
        <f t="shared" si="3"/>
        <v>ADIV10</v>
      </c>
      <c r="AO13" s="2" t="s">
        <v>99</v>
      </c>
    </row>
    <row r="14" spans="2:41" x14ac:dyDescent="0.35">
      <c r="B14" s="9" t="s">
        <v>248</v>
      </c>
      <c r="C14" s="2" t="s">
        <v>678</v>
      </c>
      <c r="E14" s="2" t="s">
        <v>353</v>
      </c>
      <c r="F14" s="2" t="s">
        <v>694</v>
      </c>
      <c r="H14" s="2" t="s">
        <v>350</v>
      </c>
      <c r="I14" s="2">
        <v>2</v>
      </c>
      <c r="J14" s="2" t="str">
        <f t="shared" si="4"/>
        <v>C_</v>
      </c>
      <c r="K14" s="2" t="s">
        <v>353</v>
      </c>
      <c r="M14" s="27" t="s">
        <v>282</v>
      </c>
      <c r="N14" s="27">
        <v>2</v>
      </c>
      <c r="O14" s="2" t="s">
        <v>298</v>
      </c>
      <c r="P14" s="2" t="s">
        <v>689</v>
      </c>
      <c r="Q14" s="2" t="s">
        <v>346</v>
      </c>
      <c r="S14" s="2" t="s">
        <v>606</v>
      </c>
      <c r="T14" s="27">
        <v>1</v>
      </c>
      <c r="U14" s="2" t="s">
        <v>277</v>
      </c>
      <c r="V14" s="2" t="s">
        <v>331</v>
      </c>
      <c r="W14" s="2" t="str">
        <f>S14&amp;V14</f>
        <v>Mobilité Active - Cat. 1Autre pièce &amp; accessoire de l'équipement (mobilité active - Cat. 1)</v>
      </c>
      <c r="X14" s="2"/>
      <c r="Y14" s="2" t="str">
        <f>VLOOKUP(S14,'Comprendre la codification'!$E$12:$F$23,2,FALSE)</f>
        <v>A</v>
      </c>
      <c r="Z14" s="2" t="str">
        <f>VLOOKUP(V14,'Comprendre la codification'!$H$12:$J$200,3,FALSE)</f>
        <v>DIV</v>
      </c>
      <c r="AA14" s="2" t="str">
        <f t="shared" si="1"/>
        <v>ADIV</v>
      </c>
      <c r="AB14" s="2" t="s">
        <v>100</v>
      </c>
      <c r="AD14" s="2" t="s">
        <v>606</v>
      </c>
      <c r="AE14" s="27">
        <v>1</v>
      </c>
      <c r="AF14" s="2" t="s">
        <v>277</v>
      </c>
      <c r="AG14" s="2" t="s">
        <v>331</v>
      </c>
      <c r="AH14" s="2"/>
      <c r="AI14" s="2" t="s">
        <v>104</v>
      </c>
      <c r="AJ14" s="2" t="str">
        <f t="shared" si="2"/>
        <v>Mobilité Active - Cat. 1Autre pièce &amp; accessoire de l'équipement (mobilité active - Cat. 1)0,5 kg ≤ X &lt; 1 kg</v>
      </c>
      <c r="AK14" s="2" t="str">
        <f>VLOOKUP(AD14,'Comprendre la codification'!$E$12:$F$23,2,FALSE)</f>
        <v>A</v>
      </c>
      <c r="AL14" s="2" t="str">
        <f>VLOOKUP(AG14,'Comprendre la codification'!$H$12:$J$200,3,FALSE)</f>
        <v>DIV</v>
      </c>
      <c r="AM14" s="2" t="str">
        <f>VLOOKUP(AI14,'Comprendre la codification'!$M$12:$N$83,2,FALSE)</f>
        <v>10</v>
      </c>
      <c r="AN14" s="2" t="str">
        <f t="shared" si="3"/>
        <v>ADIV10</v>
      </c>
      <c r="AO14" s="2" t="s">
        <v>659</v>
      </c>
    </row>
    <row r="15" spans="2:41" x14ac:dyDescent="0.35">
      <c r="E15" s="2" t="s">
        <v>351</v>
      </c>
      <c r="F15" s="2" t="s">
        <v>695</v>
      </c>
      <c r="H15" s="2" t="s">
        <v>350</v>
      </c>
      <c r="I15" s="2">
        <v>2</v>
      </c>
      <c r="J15" s="2" t="str">
        <f t="shared" si="4"/>
        <v>C_</v>
      </c>
      <c r="K15" s="2" t="s">
        <v>351</v>
      </c>
      <c r="M15" s="27" t="s">
        <v>282</v>
      </c>
      <c r="N15" s="27">
        <v>2</v>
      </c>
      <c r="O15" s="2" t="s">
        <v>307</v>
      </c>
      <c r="P15" s="2" t="s">
        <v>690</v>
      </c>
      <c r="Q15" s="2" t="s">
        <v>17</v>
      </c>
      <c r="S15" s="2" t="s">
        <v>606</v>
      </c>
      <c r="T15" s="27">
        <v>1</v>
      </c>
      <c r="U15" s="2" t="s">
        <v>277</v>
      </c>
      <c r="V15" s="2" t="s">
        <v>125</v>
      </c>
      <c r="W15" s="2" t="str">
        <f t="shared" si="0"/>
        <v>Mobilité Active - Cat. 1Remorque à vélo</v>
      </c>
      <c r="X15" s="2"/>
      <c r="Y15" s="2" t="str">
        <f>VLOOKUP(S15,'Comprendre la codification'!$E$12:$F$23,2,FALSE)</f>
        <v>A</v>
      </c>
      <c r="Z15" s="2" t="str">
        <f>VLOOKUP(V15,'Comprendre la codification'!$H$12:$J$200,3,FALSE)</f>
        <v>REM</v>
      </c>
      <c r="AA15" s="2" t="str">
        <f t="shared" si="1"/>
        <v>AREM</v>
      </c>
      <c r="AB15" s="21" t="s">
        <v>608</v>
      </c>
      <c r="AD15" s="2" t="s">
        <v>606</v>
      </c>
      <c r="AE15" s="27">
        <v>1</v>
      </c>
      <c r="AF15" s="2" t="s">
        <v>277</v>
      </c>
      <c r="AG15" s="2" t="s">
        <v>331</v>
      </c>
      <c r="AH15" s="2"/>
      <c r="AI15" s="2" t="s">
        <v>115</v>
      </c>
      <c r="AJ15" s="2" t="str">
        <f t="shared" si="2"/>
        <v>Mobilité Active - Cat. 1Autre pièce &amp; accessoire de l'équipement (mobilité active - Cat. 1)1 kg ≤ X &lt; 3 kg</v>
      </c>
      <c r="AK15" s="2" t="str">
        <f>VLOOKUP(AD15,'Comprendre la codification'!$E$12:$F$23,2,FALSE)</f>
        <v>A</v>
      </c>
      <c r="AL15" s="2" t="str">
        <f>VLOOKUP(AG15,'Comprendre la codification'!$H$12:$J$200,3,FALSE)</f>
        <v>DIV</v>
      </c>
      <c r="AM15" s="2" t="str">
        <f>VLOOKUP(AI15,'Comprendre la codification'!$M$12:$N$83,2,FALSE)</f>
        <v>11</v>
      </c>
      <c r="AN15" s="2" t="str">
        <f t="shared" si="3"/>
        <v>ADIV11</v>
      </c>
      <c r="AO15" s="2" t="s">
        <v>99</v>
      </c>
    </row>
    <row r="16" spans="2:41" x14ac:dyDescent="0.35">
      <c r="E16" s="2" t="s">
        <v>271</v>
      </c>
      <c r="F16" s="2" t="s">
        <v>696</v>
      </c>
      <c r="H16" s="2" t="s">
        <v>156</v>
      </c>
      <c r="I16" s="2">
        <v>2</v>
      </c>
      <c r="J16" s="2" t="str">
        <f t="shared" si="4"/>
        <v>D_</v>
      </c>
      <c r="K16" s="2" t="s">
        <v>271</v>
      </c>
      <c r="M16" s="27" t="s">
        <v>282</v>
      </c>
      <c r="N16" s="27">
        <v>2</v>
      </c>
      <c r="O16" s="2" t="s">
        <v>307</v>
      </c>
      <c r="P16" s="2" t="s">
        <v>690</v>
      </c>
      <c r="Q16" s="2" t="s">
        <v>315</v>
      </c>
      <c r="S16" s="2" t="s">
        <v>606</v>
      </c>
      <c r="T16" s="27">
        <v>1</v>
      </c>
      <c r="U16" s="2" t="s">
        <v>272</v>
      </c>
      <c r="V16" s="2" t="s">
        <v>127</v>
      </c>
      <c r="W16" s="2" t="str">
        <f t="shared" si="0"/>
        <v>Mobilité Active - Cat. 1Paire de rollers ou de patins à roulettes</v>
      </c>
      <c r="X16" s="2"/>
      <c r="Y16" s="2" t="str">
        <f>VLOOKUP(S16,'Comprendre la codification'!$E$12:$F$23,2,FALSE)</f>
        <v>A</v>
      </c>
      <c r="Z16" s="2" t="str">
        <f>VLOOKUP(V16,'Comprendre la codification'!$H$12:$J$200,3,FALSE)</f>
        <v>ROL</v>
      </c>
      <c r="AA16" s="2" t="str">
        <f t="shared" si="1"/>
        <v>AROL</v>
      </c>
      <c r="AB16" s="29" t="s">
        <v>608</v>
      </c>
      <c r="AD16" s="2" t="s">
        <v>606</v>
      </c>
      <c r="AE16" s="27">
        <v>1</v>
      </c>
      <c r="AF16" s="2" t="s">
        <v>277</v>
      </c>
      <c r="AG16" s="2" t="s">
        <v>331</v>
      </c>
      <c r="AH16" s="2"/>
      <c r="AI16" s="2" t="s">
        <v>115</v>
      </c>
      <c r="AJ16" s="2" t="str">
        <f t="shared" si="2"/>
        <v>Mobilité Active - Cat. 1Autre pièce &amp; accessoire de l'équipement (mobilité active - Cat. 1)1 kg ≤ X &lt; 3 kg</v>
      </c>
      <c r="AK16" s="2" t="str">
        <f>VLOOKUP(AD16,'Comprendre la codification'!$E$12:$F$23,2,FALSE)</f>
        <v>A</v>
      </c>
      <c r="AL16" s="2" t="str">
        <f>VLOOKUP(AG16,'Comprendre la codification'!$H$12:$J$200,3,FALSE)</f>
        <v>DIV</v>
      </c>
      <c r="AM16" s="2" t="str">
        <f>VLOOKUP(AI16,'Comprendre la codification'!$M$12:$N$83,2,FALSE)</f>
        <v>11</v>
      </c>
      <c r="AN16" s="2" t="str">
        <f t="shared" si="3"/>
        <v>ADIV11</v>
      </c>
      <c r="AO16" s="2" t="s">
        <v>659</v>
      </c>
    </row>
    <row r="17" spans="5:41" x14ac:dyDescent="0.35">
      <c r="E17" s="2" t="s">
        <v>308</v>
      </c>
      <c r="F17" s="2" t="s">
        <v>697</v>
      </c>
      <c r="H17" s="2" t="s">
        <v>156</v>
      </c>
      <c r="I17" s="2">
        <v>2</v>
      </c>
      <c r="J17" s="2" t="str">
        <f t="shared" si="4"/>
        <v>D_</v>
      </c>
      <c r="K17" s="2" t="s">
        <v>308</v>
      </c>
      <c r="M17" s="27" t="s">
        <v>282</v>
      </c>
      <c r="N17" s="27">
        <v>2</v>
      </c>
      <c r="O17" s="2" t="s">
        <v>276</v>
      </c>
      <c r="P17" s="2" t="s">
        <v>691</v>
      </c>
      <c r="Q17" s="2" t="s">
        <v>332</v>
      </c>
      <c r="S17" s="2" t="s">
        <v>606</v>
      </c>
      <c r="T17" s="27">
        <v>1</v>
      </c>
      <c r="U17" s="2" t="s">
        <v>277</v>
      </c>
      <c r="V17" s="2" t="s">
        <v>126</v>
      </c>
      <c r="W17" s="2" t="str">
        <f t="shared" si="0"/>
        <v>Mobilité Active - Cat. 1Siège bébé à vélo</v>
      </c>
      <c r="X17" s="2"/>
      <c r="Y17" s="2" t="str">
        <f>VLOOKUP(S17,'Comprendre la codification'!$E$12:$F$23,2,FALSE)</f>
        <v>A</v>
      </c>
      <c r="Z17" s="2" t="str">
        <f>VLOOKUP(V17,'Comprendre la codification'!$H$12:$J$200,3,FALSE)</f>
        <v>SBE</v>
      </c>
      <c r="AA17" s="2" t="str">
        <f t="shared" si="1"/>
        <v>ASBE</v>
      </c>
      <c r="AB17" s="21" t="s">
        <v>608</v>
      </c>
      <c r="AD17" s="2" t="s">
        <v>606</v>
      </c>
      <c r="AE17" s="27">
        <v>1</v>
      </c>
      <c r="AF17" s="2" t="s">
        <v>277</v>
      </c>
      <c r="AG17" s="2" t="s">
        <v>331</v>
      </c>
      <c r="AH17" s="2"/>
      <c r="AI17" s="2" t="s">
        <v>109</v>
      </c>
      <c r="AJ17" s="2" t="str">
        <f t="shared" si="2"/>
        <v>Mobilité Active - Cat. 1Autre pièce &amp; accessoire de l'équipement (mobilité active - Cat. 1)3 kg ≤ X &lt; 5 kg</v>
      </c>
      <c r="AK17" s="2" t="str">
        <f>VLOOKUP(AD17,'Comprendre la codification'!$E$12:$F$23,2,FALSE)</f>
        <v>A</v>
      </c>
      <c r="AL17" s="2" t="str">
        <f>VLOOKUP(AG17,'Comprendre la codification'!$H$12:$J$200,3,FALSE)</f>
        <v>DIV</v>
      </c>
      <c r="AM17" s="2" t="str">
        <f>VLOOKUP(AI17,'Comprendre la codification'!$M$12:$N$83,2,FALSE)</f>
        <v>12</v>
      </c>
      <c r="AN17" s="2" t="str">
        <f t="shared" si="3"/>
        <v>ADIV12</v>
      </c>
      <c r="AO17" s="2" t="s">
        <v>99</v>
      </c>
    </row>
    <row r="18" spans="5:41" x14ac:dyDescent="0.35">
      <c r="E18" s="2" t="s">
        <v>284</v>
      </c>
      <c r="F18" s="2" t="s">
        <v>698</v>
      </c>
      <c r="H18" s="2" t="s">
        <v>156</v>
      </c>
      <c r="I18" s="2">
        <v>2</v>
      </c>
      <c r="J18" s="2" t="str">
        <f t="shared" si="4"/>
        <v>D_</v>
      </c>
      <c r="K18" s="2" t="s">
        <v>284</v>
      </c>
      <c r="M18" s="27" t="s">
        <v>350</v>
      </c>
      <c r="N18" s="27">
        <v>2</v>
      </c>
      <c r="O18" s="2" t="s">
        <v>356</v>
      </c>
      <c r="P18" s="2" t="s">
        <v>692</v>
      </c>
      <c r="Q18" s="2" t="s">
        <v>147</v>
      </c>
      <c r="S18" s="2" t="s">
        <v>606</v>
      </c>
      <c r="T18" s="27">
        <v>1</v>
      </c>
      <c r="U18" s="2" t="s">
        <v>297</v>
      </c>
      <c r="V18" s="2" t="s">
        <v>5</v>
      </c>
      <c r="W18" s="2" t="str">
        <f t="shared" si="0"/>
        <v>Mobilité Active - Cat. 1Skateboard</v>
      </c>
      <c r="X18" s="2"/>
      <c r="Y18" s="2" t="str">
        <f>VLOOKUP(S18,'Comprendre la codification'!$E$12:$F$23,2,FALSE)</f>
        <v>A</v>
      </c>
      <c r="Z18" s="2" t="str">
        <f>VLOOKUP(V18,'Comprendre la codification'!$H$12:$J$200,3,FALSE)</f>
        <v>SKA</v>
      </c>
      <c r="AA18" s="2" t="str">
        <f t="shared" si="1"/>
        <v>ASKA</v>
      </c>
      <c r="AB18" s="29" t="s">
        <v>608</v>
      </c>
      <c r="AD18" s="2" t="s">
        <v>606</v>
      </c>
      <c r="AE18" s="27">
        <v>1</v>
      </c>
      <c r="AF18" s="2" t="s">
        <v>277</v>
      </c>
      <c r="AG18" s="2" t="s">
        <v>331</v>
      </c>
      <c r="AH18" s="2"/>
      <c r="AI18" s="2" t="s">
        <v>109</v>
      </c>
      <c r="AJ18" s="2" t="str">
        <f t="shared" si="2"/>
        <v>Mobilité Active - Cat. 1Autre pièce &amp; accessoire de l'équipement (mobilité active - Cat. 1)3 kg ≤ X &lt; 5 kg</v>
      </c>
      <c r="AK18" s="2" t="str">
        <f>VLOOKUP(AD18,'Comprendre la codification'!$E$12:$F$23,2,FALSE)</f>
        <v>A</v>
      </c>
      <c r="AL18" s="2" t="str">
        <f>VLOOKUP(AG18,'Comprendre la codification'!$H$12:$J$200,3,FALSE)</f>
        <v>DIV</v>
      </c>
      <c r="AM18" s="2" t="str">
        <f>VLOOKUP(AI18,'Comprendre la codification'!$M$12:$N$83,2,FALSE)</f>
        <v>12</v>
      </c>
      <c r="AN18" s="2" t="str">
        <f t="shared" si="3"/>
        <v>ADIV12</v>
      </c>
      <c r="AO18" s="2" t="s">
        <v>659</v>
      </c>
    </row>
    <row r="19" spans="5:41" x14ac:dyDescent="0.35">
      <c r="E19" s="2" t="s">
        <v>264</v>
      </c>
      <c r="F19" s="2" t="s">
        <v>699</v>
      </c>
      <c r="H19" s="2" t="s">
        <v>16</v>
      </c>
      <c r="I19" s="2">
        <v>2</v>
      </c>
      <c r="J19" s="2" t="str">
        <f t="shared" si="4"/>
        <v>E_</v>
      </c>
      <c r="K19" s="2" t="s">
        <v>264</v>
      </c>
      <c r="M19" s="27" t="s">
        <v>350</v>
      </c>
      <c r="N19" s="27">
        <v>2</v>
      </c>
      <c r="O19" s="2" t="s">
        <v>352</v>
      </c>
      <c r="P19" s="2" t="s">
        <v>693</v>
      </c>
      <c r="Q19" s="2" t="s">
        <v>153</v>
      </c>
      <c r="S19" s="2" t="s">
        <v>606</v>
      </c>
      <c r="T19" s="27">
        <v>1</v>
      </c>
      <c r="U19" s="2" t="s">
        <v>123</v>
      </c>
      <c r="V19" s="2" t="s">
        <v>27</v>
      </c>
      <c r="W19" s="2" t="str">
        <f t="shared" si="0"/>
        <v>Mobilité Active - Cat. 1Trottinette</v>
      </c>
      <c r="X19" s="2"/>
      <c r="Y19" s="2" t="str">
        <f>VLOOKUP(S19,'Comprendre la codification'!$E$12:$F$23,2,FALSE)</f>
        <v>A</v>
      </c>
      <c r="Z19" s="2" t="str">
        <f>VLOOKUP(V19,'Comprendre la codification'!$H$12:$J$200,3,FALSE)</f>
        <v>TRO</v>
      </c>
      <c r="AA19" s="2" t="str">
        <f t="shared" si="1"/>
        <v>ATRO</v>
      </c>
      <c r="AB19" s="2" t="s">
        <v>101</v>
      </c>
      <c r="AD19" s="2" t="s">
        <v>606</v>
      </c>
      <c r="AE19" s="27">
        <v>1</v>
      </c>
      <c r="AF19" s="2" t="s">
        <v>277</v>
      </c>
      <c r="AG19" s="2" t="s">
        <v>331</v>
      </c>
      <c r="AH19" s="2"/>
      <c r="AI19" s="2" t="s">
        <v>100</v>
      </c>
      <c r="AJ19" s="2" t="str">
        <f t="shared" si="2"/>
        <v>Mobilité Active - Cat. 1Autre pièce &amp; accessoire de l'équipement (mobilité active - Cat. 1)X ≥ 5 kg</v>
      </c>
      <c r="AK19" s="2" t="str">
        <f>VLOOKUP(AD19,'Comprendre la codification'!$E$12:$F$23,2,FALSE)</f>
        <v>A</v>
      </c>
      <c r="AL19" s="2" t="str">
        <f>VLOOKUP(AG19,'Comprendre la codification'!$H$12:$J$200,3,FALSE)</f>
        <v>DIV</v>
      </c>
      <c r="AM19" s="2" t="str">
        <f>VLOOKUP(AI19,'Comprendre la codification'!$M$12:$N$83,2,FALSE)</f>
        <v>13</v>
      </c>
      <c r="AN19" s="2" t="str">
        <f t="shared" si="3"/>
        <v>ADIV13</v>
      </c>
      <c r="AO19" s="2" t="s">
        <v>99</v>
      </c>
    </row>
    <row r="20" spans="5:41" x14ac:dyDescent="0.35">
      <c r="E20" s="2" t="s">
        <v>263</v>
      </c>
      <c r="F20" s="2" t="s">
        <v>700</v>
      </c>
      <c r="H20" s="2" t="s">
        <v>16</v>
      </c>
      <c r="I20" s="2">
        <v>2</v>
      </c>
      <c r="J20" s="2" t="str">
        <f t="shared" si="4"/>
        <v>E_</v>
      </c>
      <c r="K20" s="2" t="s">
        <v>263</v>
      </c>
      <c r="M20" s="27" t="s">
        <v>350</v>
      </c>
      <c r="N20" s="27">
        <v>2</v>
      </c>
      <c r="O20" s="2" t="s">
        <v>353</v>
      </c>
      <c r="P20" s="2" t="s">
        <v>694</v>
      </c>
      <c r="Q20" s="2" t="s">
        <v>154</v>
      </c>
      <c r="S20" s="2" t="s">
        <v>606</v>
      </c>
      <c r="T20" s="27">
        <v>1</v>
      </c>
      <c r="U20" s="2" t="s">
        <v>123</v>
      </c>
      <c r="V20" s="2" t="s">
        <v>27</v>
      </c>
      <c r="W20" s="2" t="str">
        <f t="shared" si="0"/>
        <v>Mobilité Active - Cat. 1Trottinette</v>
      </c>
      <c r="X20" s="2"/>
      <c r="Y20" s="2" t="str">
        <f>VLOOKUP(S20,'Comprendre la codification'!$E$12:$F$23,2,FALSE)</f>
        <v>A</v>
      </c>
      <c r="Z20" s="2" t="str">
        <f>VLOOKUP(V20,'Comprendre la codification'!$H$12:$J$200,3,FALSE)</f>
        <v>TRO</v>
      </c>
      <c r="AA20" s="2" t="str">
        <f t="shared" si="1"/>
        <v>ATRO</v>
      </c>
      <c r="AB20" s="2" t="s">
        <v>124</v>
      </c>
      <c r="AD20" s="2" t="s">
        <v>606</v>
      </c>
      <c r="AE20" s="27">
        <v>1</v>
      </c>
      <c r="AF20" s="2" t="s">
        <v>277</v>
      </c>
      <c r="AG20" s="2" t="s">
        <v>331</v>
      </c>
      <c r="AH20" s="2"/>
      <c r="AI20" s="2" t="s">
        <v>100</v>
      </c>
      <c r="AJ20" s="2" t="str">
        <f t="shared" si="2"/>
        <v>Mobilité Active - Cat. 1Autre pièce &amp; accessoire de l'équipement (mobilité active - Cat. 1)X ≥ 5 kg</v>
      </c>
      <c r="AK20" s="2" t="str">
        <f>VLOOKUP(AD20,'Comprendre la codification'!$E$12:$F$23,2,FALSE)</f>
        <v>A</v>
      </c>
      <c r="AL20" s="2" t="str">
        <f>VLOOKUP(AG20,'Comprendre la codification'!$H$12:$J$200,3,FALSE)</f>
        <v>DIV</v>
      </c>
      <c r="AM20" s="2" t="str">
        <f>VLOOKUP(AI20,'Comprendre la codification'!$M$12:$N$83,2,FALSE)</f>
        <v>13</v>
      </c>
      <c r="AN20" s="2" t="str">
        <f t="shared" si="3"/>
        <v>ADIV13</v>
      </c>
      <c r="AO20" s="2" t="s">
        <v>659</v>
      </c>
    </row>
    <row r="21" spans="5:41" ht="29" x14ac:dyDescent="0.35">
      <c r="E21" s="2" t="s">
        <v>309</v>
      </c>
      <c r="F21" s="2" t="s">
        <v>701</v>
      </c>
      <c r="H21" s="2" t="s">
        <v>16</v>
      </c>
      <c r="I21" s="2">
        <v>2</v>
      </c>
      <c r="J21" s="2" t="str">
        <f t="shared" si="4"/>
        <v>E_</v>
      </c>
      <c r="K21" s="2" t="s">
        <v>309</v>
      </c>
      <c r="M21" s="27" t="s">
        <v>350</v>
      </c>
      <c r="N21" s="27">
        <v>2</v>
      </c>
      <c r="O21" s="2" t="s">
        <v>353</v>
      </c>
      <c r="P21" s="2" t="s">
        <v>694</v>
      </c>
      <c r="Q21" s="2" t="s">
        <v>155</v>
      </c>
      <c r="S21" s="2" t="s">
        <v>606</v>
      </c>
      <c r="T21" s="27">
        <v>1</v>
      </c>
      <c r="U21" s="2" t="s">
        <v>116</v>
      </c>
      <c r="V21" s="11" t="s">
        <v>117</v>
      </c>
      <c r="W21" s="2" t="str">
        <f t="shared" si="0"/>
        <v>Mobilité Active - Cat. 1Vélo musculaire (hors jouet)
Basé sur le prix de la 1ère mise en marché</v>
      </c>
      <c r="X21" s="2"/>
      <c r="Y21" s="2" t="str">
        <f>VLOOKUP(S21,'Comprendre la codification'!$E$12:$F$23,2,FALSE)</f>
        <v>A</v>
      </c>
      <c r="Z21" s="2" t="str">
        <f>VLOOKUP(V21,'Comprendre la codification'!$H$12:$J$200,3,FALSE)</f>
        <v>VEL</v>
      </c>
      <c r="AA21" s="2" t="str">
        <f t="shared" si="1"/>
        <v>AVEL</v>
      </c>
      <c r="AB21" s="2" t="s">
        <v>118</v>
      </c>
      <c r="AD21" s="2" t="s">
        <v>606</v>
      </c>
      <c r="AE21" s="27">
        <v>1</v>
      </c>
      <c r="AF21" s="2" t="s">
        <v>277</v>
      </c>
      <c r="AG21" s="2" t="s">
        <v>125</v>
      </c>
      <c r="AH21" s="2"/>
      <c r="AI21" s="21" t="s">
        <v>608</v>
      </c>
      <c r="AJ21" s="2" t="str">
        <f t="shared" si="2"/>
        <v>Mobilité Active - Cat. 1Remorque à vélo-</v>
      </c>
      <c r="AK21" s="2" t="str">
        <f>VLOOKUP(AD21,'Comprendre la codification'!$E$12:$F$23,2,FALSE)</f>
        <v>A</v>
      </c>
      <c r="AL21" s="2" t="str">
        <f>VLOOKUP(AG21,'Comprendre la codification'!$H$12:$J$200,3,FALSE)</f>
        <v>REM</v>
      </c>
      <c r="AM21" s="2" t="str">
        <f>VLOOKUP(AI21,'Comprendre la codification'!$M$12:$N$83,2,FALSE)</f>
        <v>78</v>
      </c>
      <c r="AN21" s="2" t="str">
        <f t="shared" si="3"/>
        <v>AREM78</v>
      </c>
      <c r="AO21" s="1" t="s">
        <v>608</v>
      </c>
    </row>
    <row r="22" spans="5:41" ht="29" x14ac:dyDescent="0.35">
      <c r="E22" s="2" t="s">
        <v>265</v>
      </c>
      <c r="F22" s="2" t="s">
        <v>702</v>
      </c>
      <c r="H22" s="2" t="s">
        <v>16</v>
      </c>
      <c r="I22" s="2">
        <v>2</v>
      </c>
      <c r="J22" s="2" t="str">
        <f t="shared" si="4"/>
        <v>E_</v>
      </c>
      <c r="K22" s="2" t="s">
        <v>265</v>
      </c>
      <c r="M22" s="27" t="s">
        <v>350</v>
      </c>
      <c r="N22" s="27">
        <v>2</v>
      </c>
      <c r="O22" s="2" t="s">
        <v>353</v>
      </c>
      <c r="P22" s="2" t="s">
        <v>694</v>
      </c>
      <c r="Q22" s="2" t="s">
        <v>314</v>
      </c>
      <c r="S22" s="2" t="s">
        <v>606</v>
      </c>
      <c r="T22" s="27">
        <v>1</v>
      </c>
      <c r="U22" s="2" t="s">
        <v>116</v>
      </c>
      <c r="V22" s="11" t="s">
        <v>117</v>
      </c>
      <c r="W22" s="2" t="str">
        <f t="shared" si="0"/>
        <v>Mobilité Active - Cat. 1Vélo musculaire (hors jouet)
Basé sur le prix de la 1ère mise en marché</v>
      </c>
      <c r="X22" s="2"/>
      <c r="Y22" s="2" t="str">
        <f>VLOOKUP(S22,'Comprendre la codification'!$E$12:$F$23,2,FALSE)</f>
        <v>A</v>
      </c>
      <c r="Z22" s="2" t="str">
        <f>VLOOKUP(V22,'Comprendre la codification'!$H$12:$J$200,3,FALSE)</f>
        <v>VEL</v>
      </c>
      <c r="AA22" s="2" t="str">
        <f t="shared" si="1"/>
        <v>AVEL</v>
      </c>
      <c r="AB22" s="2" t="s">
        <v>119</v>
      </c>
      <c r="AD22" s="2" t="s">
        <v>606</v>
      </c>
      <c r="AE22" s="27">
        <v>1</v>
      </c>
      <c r="AF22" s="2" t="s">
        <v>272</v>
      </c>
      <c r="AG22" s="2" t="s">
        <v>127</v>
      </c>
      <c r="AH22" s="2"/>
      <c r="AI22" s="29" t="s">
        <v>608</v>
      </c>
      <c r="AJ22" s="2" t="str">
        <f t="shared" si="2"/>
        <v>Mobilité Active - Cat. 1Paire de rollers ou de patins à roulettes-</v>
      </c>
      <c r="AK22" s="2" t="str">
        <f>VLOOKUP(AD22,'Comprendre la codification'!$E$12:$F$23,2,FALSE)</f>
        <v>A</v>
      </c>
      <c r="AL22" s="2" t="str">
        <f>VLOOKUP(AG22,'Comprendre la codification'!$H$12:$J$200,3,FALSE)</f>
        <v>ROL</v>
      </c>
      <c r="AM22" s="2" t="str">
        <f>VLOOKUP(AI22,'Comprendre la codification'!$M$12:$N$83,2,FALSE)</f>
        <v>78</v>
      </c>
      <c r="AN22" s="2" t="str">
        <f t="shared" si="3"/>
        <v>AROL78</v>
      </c>
      <c r="AO22" s="1" t="s">
        <v>608</v>
      </c>
    </row>
    <row r="23" spans="5:41" ht="29" x14ac:dyDescent="0.35">
      <c r="E23" s="2" t="s">
        <v>357</v>
      </c>
      <c r="F23" s="2" t="s">
        <v>703</v>
      </c>
      <c r="H23" s="2" t="s">
        <v>11</v>
      </c>
      <c r="I23" s="2">
        <v>2</v>
      </c>
      <c r="J23" s="2" t="str">
        <f t="shared" si="4"/>
        <v>F_</v>
      </c>
      <c r="K23" s="2" t="s">
        <v>357</v>
      </c>
      <c r="M23" s="27" t="s">
        <v>350</v>
      </c>
      <c r="N23" s="27">
        <v>2</v>
      </c>
      <c r="O23" s="2" t="s">
        <v>351</v>
      </c>
      <c r="P23" s="2" t="s">
        <v>695</v>
      </c>
      <c r="Q23" s="2" t="s">
        <v>128</v>
      </c>
      <c r="S23" s="2" t="s">
        <v>606</v>
      </c>
      <c r="T23" s="27">
        <v>1</v>
      </c>
      <c r="U23" s="2" t="s">
        <v>116</v>
      </c>
      <c r="V23" s="11" t="s">
        <v>117</v>
      </c>
      <c r="W23" s="2" t="str">
        <f t="shared" si="0"/>
        <v>Mobilité Active - Cat. 1Vélo musculaire (hors jouet)
Basé sur le prix de la 1ère mise en marché</v>
      </c>
      <c r="X23" s="2"/>
      <c r="Y23" s="2" t="str">
        <f>VLOOKUP(S23,'Comprendre la codification'!$E$12:$F$23,2,FALSE)</f>
        <v>A</v>
      </c>
      <c r="Z23" s="2" t="str">
        <f>VLOOKUP(V23,'Comprendre la codification'!$H$12:$J$200,3,FALSE)</f>
        <v>VEL</v>
      </c>
      <c r="AA23" s="2" t="str">
        <f t="shared" si="1"/>
        <v>AVEL</v>
      </c>
      <c r="AB23" s="2" t="s">
        <v>120</v>
      </c>
      <c r="AD23" s="2" t="s">
        <v>606</v>
      </c>
      <c r="AE23" s="27">
        <v>1</v>
      </c>
      <c r="AF23" s="2" t="s">
        <v>277</v>
      </c>
      <c r="AG23" s="2" t="s">
        <v>126</v>
      </c>
      <c r="AH23" s="2"/>
      <c r="AI23" s="21" t="s">
        <v>608</v>
      </c>
      <c r="AJ23" s="2" t="str">
        <f t="shared" si="2"/>
        <v>Mobilité Active - Cat. 1Siège bébé à vélo-</v>
      </c>
      <c r="AK23" s="2" t="str">
        <f>VLOOKUP(AD23,'Comprendre la codification'!$E$12:$F$23,2,FALSE)</f>
        <v>A</v>
      </c>
      <c r="AL23" s="2" t="str">
        <f>VLOOKUP(AG23,'Comprendre la codification'!$H$12:$J$200,3,FALSE)</f>
        <v>SBE</v>
      </c>
      <c r="AM23" s="2" t="str">
        <f>VLOOKUP(AI23,'Comprendre la codification'!$M$12:$N$83,2,FALSE)</f>
        <v>78</v>
      </c>
      <c r="AN23" s="2" t="str">
        <f t="shared" si="3"/>
        <v>ASBE78</v>
      </c>
      <c r="AO23" s="1" t="s">
        <v>608</v>
      </c>
    </row>
    <row r="24" spans="5:41" ht="29" x14ac:dyDescent="0.35">
      <c r="E24" s="2" t="s">
        <v>273</v>
      </c>
      <c r="F24" s="2" t="s">
        <v>704</v>
      </c>
      <c r="H24" s="2" t="s">
        <v>11</v>
      </c>
      <c r="I24" s="2">
        <v>2</v>
      </c>
      <c r="J24" s="2" t="str">
        <f t="shared" si="4"/>
        <v>F_</v>
      </c>
      <c r="K24" s="2" t="s">
        <v>273</v>
      </c>
      <c r="M24" s="27" t="s">
        <v>350</v>
      </c>
      <c r="N24" s="27">
        <v>2</v>
      </c>
      <c r="O24" s="2" t="s">
        <v>351</v>
      </c>
      <c r="P24" s="2" t="s">
        <v>695</v>
      </c>
      <c r="Q24" s="2" t="s">
        <v>130</v>
      </c>
      <c r="S24" s="2" t="s">
        <v>606</v>
      </c>
      <c r="T24" s="27">
        <v>1</v>
      </c>
      <c r="U24" s="2" t="s">
        <v>116</v>
      </c>
      <c r="V24" s="11" t="s">
        <v>117</v>
      </c>
      <c r="W24" s="2" t="str">
        <f t="shared" si="0"/>
        <v>Mobilité Active - Cat. 1Vélo musculaire (hors jouet)
Basé sur le prix de la 1ère mise en marché</v>
      </c>
      <c r="X24" s="2"/>
      <c r="Y24" s="2" t="str">
        <f>VLOOKUP(S24,'Comprendre la codification'!$E$12:$F$23,2,FALSE)</f>
        <v>A</v>
      </c>
      <c r="Z24" s="2" t="str">
        <f>VLOOKUP(V24,'Comprendre la codification'!$H$12:$J$200,3,FALSE)</f>
        <v>VEL</v>
      </c>
      <c r="AA24" s="2" t="str">
        <f t="shared" si="1"/>
        <v>AVEL</v>
      </c>
      <c r="AB24" s="2" t="s">
        <v>121</v>
      </c>
      <c r="AD24" s="2" t="s">
        <v>606</v>
      </c>
      <c r="AE24" s="27">
        <v>1</v>
      </c>
      <c r="AF24" s="2" t="s">
        <v>297</v>
      </c>
      <c r="AG24" s="2" t="s">
        <v>5</v>
      </c>
      <c r="AH24" s="2"/>
      <c r="AI24" s="29" t="s">
        <v>608</v>
      </c>
      <c r="AJ24" s="2" t="str">
        <f t="shared" si="2"/>
        <v>Mobilité Active - Cat. 1Skateboard-</v>
      </c>
      <c r="AK24" s="2" t="str">
        <f>VLOOKUP(AD24,'Comprendre la codification'!$E$12:$F$23,2,FALSE)</f>
        <v>A</v>
      </c>
      <c r="AL24" s="2" t="str">
        <f>VLOOKUP(AG24,'Comprendre la codification'!$H$12:$J$200,3,FALSE)</f>
        <v>SKA</v>
      </c>
      <c r="AM24" s="2" t="str">
        <f>VLOOKUP(AI24,'Comprendre la codification'!$M$12:$N$83,2,FALSE)</f>
        <v>78</v>
      </c>
      <c r="AN24" s="2" t="str">
        <f t="shared" si="3"/>
        <v>ASKA78</v>
      </c>
      <c r="AO24" s="1" t="s">
        <v>608</v>
      </c>
    </row>
    <row r="25" spans="5:41" ht="29" x14ac:dyDescent="0.35">
      <c r="E25" s="2" t="s">
        <v>310</v>
      </c>
      <c r="F25" s="2" t="s">
        <v>705</v>
      </c>
      <c r="H25" s="2" t="s">
        <v>11</v>
      </c>
      <c r="I25" s="2">
        <v>2</v>
      </c>
      <c r="J25" s="2" t="str">
        <f t="shared" si="4"/>
        <v>F_</v>
      </c>
      <c r="K25" s="2" t="s">
        <v>310</v>
      </c>
      <c r="M25" s="27" t="s">
        <v>350</v>
      </c>
      <c r="N25" s="27">
        <v>2</v>
      </c>
      <c r="O25" s="2" t="s">
        <v>351</v>
      </c>
      <c r="P25" s="2" t="s">
        <v>695</v>
      </c>
      <c r="Q25" s="2" t="s">
        <v>131</v>
      </c>
      <c r="S25" s="2" t="s">
        <v>606</v>
      </c>
      <c r="T25" s="27">
        <v>1</v>
      </c>
      <c r="U25" s="2" t="s">
        <v>116</v>
      </c>
      <c r="V25" s="11" t="s">
        <v>117</v>
      </c>
      <c r="W25" s="2" t="str">
        <f t="shared" si="0"/>
        <v>Mobilité Active - Cat. 1Vélo musculaire (hors jouet)
Basé sur le prix de la 1ère mise en marché</v>
      </c>
      <c r="X25" s="2"/>
      <c r="Y25" s="2" t="str">
        <f>VLOOKUP(S25,'Comprendre la codification'!$E$12:$F$23,2,FALSE)</f>
        <v>A</v>
      </c>
      <c r="Z25" s="2" t="str">
        <f>VLOOKUP(V25,'Comprendre la codification'!$H$12:$J$200,3,FALSE)</f>
        <v>VEL</v>
      </c>
      <c r="AA25" s="2" t="str">
        <f t="shared" si="1"/>
        <v>AVEL</v>
      </c>
      <c r="AB25" s="2" t="s">
        <v>122</v>
      </c>
      <c r="AD25" s="2" t="s">
        <v>606</v>
      </c>
      <c r="AE25" s="27">
        <v>1</v>
      </c>
      <c r="AF25" s="2" t="s">
        <v>123</v>
      </c>
      <c r="AG25" s="2" t="s">
        <v>27</v>
      </c>
      <c r="AH25" s="2"/>
      <c r="AI25" s="2" t="s">
        <v>101</v>
      </c>
      <c r="AJ25" s="2" t="str">
        <f t="shared" si="2"/>
        <v>Mobilité Active - Cat. 1TrottinetteX &lt; 4 kg</v>
      </c>
      <c r="AK25" s="2" t="str">
        <f>VLOOKUP(AD25,'Comprendre la codification'!$E$12:$F$23,2,FALSE)</f>
        <v>A</v>
      </c>
      <c r="AL25" s="2" t="str">
        <f>VLOOKUP(AG25,'Comprendre la codification'!$H$12:$J$200,3,FALSE)</f>
        <v>TRO</v>
      </c>
      <c r="AM25" s="2" t="str">
        <f>VLOOKUP(AI25,'Comprendre la codification'!$M$12:$N$83,2,FALSE)</f>
        <v>06</v>
      </c>
      <c r="AN25" s="2" t="str">
        <f t="shared" si="3"/>
        <v>ATRO06</v>
      </c>
      <c r="AO25" s="1" t="s">
        <v>608</v>
      </c>
    </row>
    <row r="26" spans="5:41" x14ac:dyDescent="0.35">
      <c r="E26" s="2" t="s">
        <v>279</v>
      </c>
      <c r="F26" s="2" t="s">
        <v>706</v>
      </c>
      <c r="H26" s="2" t="s">
        <v>11</v>
      </c>
      <c r="I26" s="2">
        <v>2</v>
      </c>
      <c r="J26" s="2" t="str">
        <f t="shared" si="4"/>
        <v>F_</v>
      </c>
      <c r="K26" s="2" t="s">
        <v>279</v>
      </c>
      <c r="M26" s="27" t="s">
        <v>350</v>
      </c>
      <c r="N26" s="27">
        <v>2</v>
      </c>
      <c r="O26" s="2" t="s">
        <v>351</v>
      </c>
      <c r="P26" s="2" t="s">
        <v>695</v>
      </c>
      <c r="Q26" s="2" t="s">
        <v>132</v>
      </c>
      <c r="S26" s="2" t="s">
        <v>606</v>
      </c>
      <c r="T26" s="27">
        <v>1</v>
      </c>
      <c r="U26" s="2" t="s">
        <v>277</v>
      </c>
      <c r="V26" s="2" t="s">
        <v>3</v>
      </c>
      <c r="W26" s="2" t="str">
        <f t="shared" si="0"/>
        <v>Mobilité Active - Cat. 1Chambre à air</v>
      </c>
      <c r="X26" s="2" t="s">
        <v>97</v>
      </c>
      <c r="Y26" s="2" t="str">
        <f>VLOOKUP(S26,'Comprendre la codification'!$E$12:$F$23,2,FALSE)</f>
        <v>A</v>
      </c>
      <c r="Z26" s="2" t="str">
        <f>VLOOKUP(V26,'Comprendre la codification'!$H$12:$J$200,3,FALSE)</f>
        <v>ZCH</v>
      </c>
      <c r="AA26" s="2" t="str">
        <f t="shared" si="1"/>
        <v>AZCH</v>
      </c>
      <c r="AB26" s="21" t="s">
        <v>608</v>
      </c>
      <c r="AD26" s="2" t="s">
        <v>606</v>
      </c>
      <c r="AE26" s="27">
        <v>1</v>
      </c>
      <c r="AF26" s="2" t="s">
        <v>123</v>
      </c>
      <c r="AG26" s="2" t="s">
        <v>27</v>
      </c>
      <c r="AH26" s="2"/>
      <c r="AI26" s="2" t="s">
        <v>124</v>
      </c>
      <c r="AJ26" s="2" t="str">
        <f t="shared" si="2"/>
        <v>Mobilité Active - Cat. 1TrottinetteX ≥ 4 kg</v>
      </c>
      <c r="AK26" s="2" t="str">
        <f>VLOOKUP(AD26,'Comprendre la codification'!$E$12:$F$23,2,FALSE)</f>
        <v>A</v>
      </c>
      <c r="AL26" s="2" t="str">
        <f>VLOOKUP(AG26,'Comprendre la codification'!$H$12:$J$200,3,FALSE)</f>
        <v>TRO</v>
      </c>
      <c r="AM26" s="2" t="str">
        <f>VLOOKUP(AI26,'Comprendre la codification'!$M$12:$N$83,2,FALSE)</f>
        <v>07</v>
      </c>
      <c r="AN26" s="2" t="str">
        <f t="shared" si="3"/>
        <v>ATRO07</v>
      </c>
      <c r="AO26" s="1" t="s">
        <v>608</v>
      </c>
    </row>
    <row r="27" spans="5:41" ht="29" x14ac:dyDescent="0.35">
      <c r="E27" s="2" t="s">
        <v>269</v>
      </c>
      <c r="F27" s="2" t="s">
        <v>707</v>
      </c>
      <c r="H27" s="2" t="s">
        <v>15</v>
      </c>
      <c r="I27" s="2">
        <v>2</v>
      </c>
      <c r="J27" s="2" t="str">
        <f t="shared" si="4"/>
        <v>G_</v>
      </c>
      <c r="K27" s="2" t="s">
        <v>269</v>
      </c>
      <c r="M27" s="27" t="s">
        <v>350</v>
      </c>
      <c r="N27" s="27">
        <v>2</v>
      </c>
      <c r="O27" s="2" t="s">
        <v>351</v>
      </c>
      <c r="P27" s="2" t="s">
        <v>695</v>
      </c>
      <c r="Q27" s="2" t="s">
        <v>133</v>
      </c>
      <c r="S27" s="2" t="s">
        <v>606</v>
      </c>
      <c r="T27" s="27">
        <v>1</v>
      </c>
      <c r="U27" s="2" t="s">
        <v>277</v>
      </c>
      <c r="V27" s="2" t="s">
        <v>4</v>
      </c>
      <c r="W27" s="2" t="str">
        <f t="shared" si="0"/>
        <v>Mobilité Active - Cat. 1Pneu</v>
      </c>
      <c r="X27" s="2" t="s">
        <v>97</v>
      </c>
      <c r="Y27" s="2" t="str">
        <f>VLOOKUP(S27,'Comprendre la codification'!$E$12:$F$23,2,FALSE)</f>
        <v>A</v>
      </c>
      <c r="Z27" s="2" t="str">
        <f>VLOOKUP(V27,'Comprendre la codification'!$H$12:$J$200,3,FALSE)</f>
        <v>ZPN</v>
      </c>
      <c r="AA27" s="2" t="str">
        <f t="shared" si="1"/>
        <v>AZPN</v>
      </c>
      <c r="AB27" s="21" t="s">
        <v>608</v>
      </c>
      <c r="AD27" s="2" t="s">
        <v>606</v>
      </c>
      <c r="AE27" s="27">
        <v>1</v>
      </c>
      <c r="AF27" s="2" t="s">
        <v>116</v>
      </c>
      <c r="AG27" s="11" t="s">
        <v>117</v>
      </c>
      <c r="AH27" s="2"/>
      <c r="AI27" s="2" t="s">
        <v>118</v>
      </c>
      <c r="AJ27" s="2" t="str">
        <f t="shared" si="2"/>
        <v>Mobilité Active - Cat. 1Vélo musculaire (hors jouet)
Basé sur le prix de la 1ère mise en marchéX &lt; 100 €</v>
      </c>
      <c r="AK27" s="2" t="str">
        <f>VLOOKUP(AD27,'Comprendre la codification'!$E$12:$F$23,2,FALSE)</f>
        <v>A</v>
      </c>
      <c r="AL27" s="2" t="str">
        <f>VLOOKUP(AG27,'Comprendre la codification'!$H$12:$J$200,3,FALSE)</f>
        <v>VEL</v>
      </c>
      <c r="AM27" s="2" t="str">
        <f>VLOOKUP(AI27,'Comprendre la codification'!$M$12:$N$83,2,FALSE)</f>
        <v>01</v>
      </c>
      <c r="AN27" s="2" t="str">
        <f t="shared" si="3"/>
        <v>AVEL01</v>
      </c>
      <c r="AO27" s="29" t="s">
        <v>608</v>
      </c>
    </row>
    <row r="28" spans="5:41" ht="29" x14ac:dyDescent="0.35">
      <c r="E28" s="2" t="s">
        <v>270</v>
      </c>
      <c r="F28" s="2" t="s">
        <v>708</v>
      </c>
      <c r="H28" s="2" t="s">
        <v>15</v>
      </c>
      <c r="I28" s="2">
        <v>2</v>
      </c>
      <c r="J28" s="2" t="str">
        <f t="shared" si="4"/>
        <v>G_</v>
      </c>
      <c r="K28" s="2" t="s">
        <v>270</v>
      </c>
      <c r="M28" s="27" t="s">
        <v>350</v>
      </c>
      <c r="N28" s="27">
        <v>2</v>
      </c>
      <c r="O28" s="2" t="s">
        <v>351</v>
      </c>
      <c r="P28" s="2" t="s">
        <v>695</v>
      </c>
      <c r="Q28" s="2" t="s">
        <v>134</v>
      </c>
      <c r="S28" s="2" t="s">
        <v>282</v>
      </c>
      <c r="T28" s="27">
        <v>2</v>
      </c>
      <c r="U28" s="2" t="s">
        <v>298</v>
      </c>
      <c r="V28" s="2" t="s">
        <v>346</v>
      </c>
      <c r="W28" s="2" t="str">
        <f t="shared" si="0"/>
        <v>Mobilité Active - Cat. 2Sac à dos pour vélo, ceinture et gilet d'hydratation, housse de transport…</v>
      </c>
      <c r="X28" s="2"/>
      <c r="Y28" s="2" t="str">
        <f>VLOOKUP(S28,'Comprendre la codification'!$E$12:$F$23,2,FALSE)</f>
        <v>B</v>
      </c>
      <c r="Z28" s="2" t="str">
        <f>VLOOKUP(V28,'Comprendre la codification'!$H$12:$J$200,3,FALSE)</f>
        <v>BAG</v>
      </c>
      <c r="AA28" s="2" t="str">
        <f t="shared" si="1"/>
        <v>BBAG</v>
      </c>
      <c r="AB28" s="2" t="s">
        <v>252</v>
      </c>
      <c r="AD28" s="2" t="s">
        <v>606</v>
      </c>
      <c r="AE28" s="27">
        <v>1</v>
      </c>
      <c r="AF28" s="2" t="s">
        <v>116</v>
      </c>
      <c r="AG28" s="11" t="s">
        <v>117</v>
      </c>
      <c r="AH28" s="2"/>
      <c r="AI28" s="2" t="s">
        <v>119</v>
      </c>
      <c r="AJ28" s="2" t="str">
        <f t="shared" si="2"/>
        <v>Mobilité Active - Cat. 1Vélo musculaire (hors jouet)
Basé sur le prix de la 1ère mise en marché100 € ≤ X &lt; 200 €</v>
      </c>
      <c r="AK28" s="2" t="str">
        <f>VLOOKUP(AD28,'Comprendre la codification'!$E$12:$F$23,2,FALSE)</f>
        <v>A</v>
      </c>
      <c r="AL28" s="2" t="str">
        <f>VLOOKUP(AG28,'Comprendre la codification'!$H$12:$J$200,3,FALSE)</f>
        <v>VEL</v>
      </c>
      <c r="AM28" s="2" t="str">
        <f>VLOOKUP(AI28,'Comprendre la codification'!$M$12:$N$83,2,FALSE)</f>
        <v>02</v>
      </c>
      <c r="AN28" s="2" t="str">
        <f t="shared" si="3"/>
        <v>AVEL02</v>
      </c>
      <c r="AO28" s="1" t="s">
        <v>608</v>
      </c>
    </row>
    <row r="29" spans="5:41" ht="29" x14ac:dyDescent="0.35">
      <c r="E29" s="2" t="s">
        <v>311</v>
      </c>
      <c r="F29" s="2" t="s">
        <v>709</v>
      </c>
      <c r="H29" s="2" t="s">
        <v>15</v>
      </c>
      <c r="I29" s="2">
        <v>2</v>
      </c>
      <c r="J29" s="2" t="str">
        <f t="shared" si="4"/>
        <v>G_</v>
      </c>
      <c r="K29" s="2" t="s">
        <v>311</v>
      </c>
      <c r="M29" s="27" t="s">
        <v>350</v>
      </c>
      <c r="N29" s="27">
        <v>2</v>
      </c>
      <c r="O29" s="2" t="s">
        <v>351</v>
      </c>
      <c r="P29" s="2" t="s">
        <v>695</v>
      </c>
      <c r="Q29" s="2" t="s">
        <v>288</v>
      </c>
      <c r="S29" s="2" t="s">
        <v>282</v>
      </c>
      <c r="T29" s="27">
        <v>2</v>
      </c>
      <c r="U29" s="2" t="s">
        <v>298</v>
      </c>
      <c r="V29" s="2" t="s">
        <v>346</v>
      </c>
      <c r="W29" s="2" t="str">
        <f t="shared" si="0"/>
        <v>Mobilité Active - Cat. 2Sac à dos pour vélo, ceinture et gilet d'hydratation, housse de transport…</v>
      </c>
      <c r="X29" s="2"/>
      <c r="Y29" s="2" t="str">
        <f>VLOOKUP(S29,'Comprendre la codification'!$E$12:$F$23,2,FALSE)</f>
        <v>B</v>
      </c>
      <c r="Z29" s="2" t="str">
        <f>VLOOKUP(V29,'Comprendre la codification'!$H$12:$J$200,3,FALSE)</f>
        <v>BAG</v>
      </c>
      <c r="AA29" s="2" t="str">
        <f t="shared" si="1"/>
        <v>BBAG</v>
      </c>
      <c r="AB29" s="2" t="s">
        <v>253</v>
      </c>
      <c r="AD29" s="2" t="s">
        <v>606</v>
      </c>
      <c r="AE29" s="27">
        <v>1</v>
      </c>
      <c r="AF29" s="2" t="s">
        <v>116</v>
      </c>
      <c r="AG29" s="11" t="s">
        <v>117</v>
      </c>
      <c r="AH29" s="2"/>
      <c r="AI29" s="2" t="s">
        <v>120</v>
      </c>
      <c r="AJ29" s="2" t="str">
        <f t="shared" si="2"/>
        <v>Mobilité Active - Cat. 1Vélo musculaire (hors jouet)
Basé sur le prix de la 1ère mise en marché200 € ≤ X &lt; 400 €</v>
      </c>
      <c r="AK29" s="2" t="str">
        <f>VLOOKUP(AD29,'Comprendre la codification'!$E$12:$F$23,2,FALSE)</f>
        <v>A</v>
      </c>
      <c r="AL29" s="2" t="str">
        <f>VLOOKUP(AG29,'Comprendre la codification'!$H$12:$J$200,3,FALSE)</f>
        <v>VEL</v>
      </c>
      <c r="AM29" s="2" t="str">
        <f>VLOOKUP(AI29,'Comprendre la codification'!$M$12:$N$83,2,FALSE)</f>
        <v>03</v>
      </c>
      <c r="AN29" s="2" t="str">
        <f t="shared" si="3"/>
        <v>AVEL03</v>
      </c>
      <c r="AO29" s="1" t="s">
        <v>608</v>
      </c>
    </row>
    <row r="30" spans="5:41" ht="29" x14ac:dyDescent="0.35">
      <c r="E30" s="2" t="s">
        <v>299</v>
      </c>
      <c r="F30" s="2" t="s">
        <v>710</v>
      </c>
      <c r="H30" s="2" t="s">
        <v>15</v>
      </c>
      <c r="I30" s="2">
        <v>2</v>
      </c>
      <c r="J30" s="2" t="str">
        <f t="shared" si="4"/>
        <v>G_</v>
      </c>
      <c r="K30" s="2" t="s">
        <v>299</v>
      </c>
      <c r="M30" s="27" t="s">
        <v>350</v>
      </c>
      <c r="N30" s="27">
        <v>2</v>
      </c>
      <c r="O30" s="2" t="s">
        <v>351</v>
      </c>
      <c r="P30" s="2" t="s">
        <v>695</v>
      </c>
      <c r="Q30" s="2" t="s">
        <v>289</v>
      </c>
      <c r="S30" s="2" t="s">
        <v>282</v>
      </c>
      <c r="T30" s="27">
        <v>2</v>
      </c>
      <c r="U30" s="2" t="s">
        <v>298</v>
      </c>
      <c r="V30" s="2" t="s">
        <v>346</v>
      </c>
      <c r="W30" s="2" t="str">
        <f t="shared" si="0"/>
        <v>Mobilité Active - Cat. 2Sac à dos pour vélo, ceinture et gilet d'hydratation, housse de transport…</v>
      </c>
      <c r="X30" s="2"/>
      <c r="Y30" s="2" t="str">
        <f>VLOOKUP(S30,'Comprendre la codification'!$E$12:$F$23,2,FALSE)</f>
        <v>B</v>
      </c>
      <c r="Z30" s="2" t="str">
        <f>VLOOKUP(V30,'Comprendre la codification'!$H$12:$J$200,3,FALSE)</f>
        <v>BAG</v>
      </c>
      <c r="AA30" s="2" t="str">
        <f t="shared" si="1"/>
        <v>BBAG</v>
      </c>
      <c r="AB30" s="2" t="s">
        <v>254</v>
      </c>
      <c r="AD30" s="2" t="s">
        <v>606</v>
      </c>
      <c r="AE30" s="27">
        <v>1</v>
      </c>
      <c r="AF30" s="2" t="s">
        <v>116</v>
      </c>
      <c r="AG30" s="11" t="s">
        <v>117</v>
      </c>
      <c r="AH30" s="2"/>
      <c r="AI30" s="2" t="s">
        <v>121</v>
      </c>
      <c r="AJ30" s="2" t="str">
        <f t="shared" si="2"/>
        <v>Mobilité Active - Cat. 1Vélo musculaire (hors jouet)
Basé sur le prix de la 1ère mise en marché400 € ≤ X &lt; 1000 €</v>
      </c>
      <c r="AK30" s="2" t="str">
        <f>VLOOKUP(AD30,'Comprendre la codification'!$E$12:$F$23,2,FALSE)</f>
        <v>A</v>
      </c>
      <c r="AL30" s="2" t="str">
        <f>VLOOKUP(AG30,'Comprendre la codification'!$H$12:$J$200,3,FALSE)</f>
        <v>VEL</v>
      </c>
      <c r="AM30" s="2" t="str">
        <f>VLOOKUP(AI30,'Comprendre la codification'!$M$12:$N$83,2,FALSE)</f>
        <v>04</v>
      </c>
      <c r="AN30" s="2" t="str">
        <f t="shared" si="3"/>
        <v>AVEL04</v>
      </c>
      <c r="AO30" s="1" t="s">
        <v>608</v>
      </c>
    </row>
    <row r="31" spans="5:41" ht="29" x14ac:dyDescent="0.35">
      <c r="E31" s="2" t="s">
        <v>274</v>
      </c>
      <c r="F31" s="2" t="s">
        <v>711</v>
      </c>
      <c r="H31" s="2" t="s">
        <v>13</v>
      </c>
      <c r="I31" s="2">
        <v>2</v>
      </c>
      <c r="J31" s="2" t="str">
        <f t="shared" si="4"/>
        <v>H_</v>
      </c>
      <c r="K31" s="2" t="s">
        <v>274</v>
      </c>
      <c r="M31" s="27" t="s">
        <v>350</v>
      </c>
      <c r="N31" s="27">
        <v>2</v>
      </c>
      <c r="O31" s="2" t="s">
        <v>351</v>
      </c>
      <c r="P31" s="2" t="s">
        <v>695</v>
      </c>
      <c r="Q31" s="2" t="s">
        <v>135</v>
      </c>
      <c r="S31" s="2" t="s">
        <v>282</v>
      </c>
      <c r="T31" s="27">
        <v>2</v>
      </c>
      <c r="U31" s="2" t="s">
        <v>298</v>
      </c>
      <c r="V31" s="2" t="s">
        <v>346</v>
      </c>
      <c r="W31" s="2" t="str">
        <f t="shared" si="0"/>
        <v>Mobilité Active - Cat. 2Sac à dos pour vélo, ceinture et gilet d'hydratation, housse de transport…</v>
      </c>
      <c r="X31" s="2"/>
      <c r="Y31" s="2" t="str">
        <f>VLOOKUP(S31,'Comprendre la codification'!$E$12:$F$23,2,FALSE)</f>
        <v>B</v>
      </c>
      <c r="Z31" s="2" t="str">
        <f>VLOOKUP(V31,'Comprendre la codification'!$H$12:$J$200,3,FALSE)</f>
        <v>BAG</v>
      </c>
      <c r="AA31" s="2" t="str">
        <f t="shared" si="1"/>
        <v>BBAG</v>
      </c>
      <c r="AB31" s="2" t="s">
        <v>255</v>
      </c>
      <c r="AD31" s="2" t="s">
        <v>606</v>
      </c>
      <c r="AE31" s="27">
        <v>1</v>
      </c>
      <c r="AF31" s="2" t="s">
        <v>116</v>
      </c>
      <c r="AG31" s="11" t="s">
        <v>117</v>
      </c>
      <c r="AH31" s="2"/>
      <c r="AI31" s="2" t="s">
        <v>122</v>
      </c>
      <c r="AJ31" s="2" t="str">
        <f t="shared" si="2"/>
        <v>Mobilité Active - Cat. 1Vélo musculaire (hors jouet)
Basé sur le prix de la 1ère mise en marchéX ≥ 1000 €</v>
      </c>
      <c r="AK31" s="2" t="str">
        <f>VLOOKUP(AD31,'Comprendre la codification'!$E$12:$F$23,2,FALSE)</f>
        <v>A</v>
      </c>
      <c r="AL31" s="2" t="str">
        <f>VLOOKUP(AG31,'Comprendre la codification'!$H$12:$J$200,3,FALSE)</f>
        <v>VEL</v>
      </c>
      <c r="AM31" s="2" t="str">
        <f>VLOOKUP(AI31,'Comprendre la codification'!$M$12:$N$83,2,FALSE)</f>
        <v>05</v>
      </c>
      <c r="AN31" s="2" t="str">
        <f t="shared" si="3"/>
        <v>AVEL05</v>
      </c>
      <c r="AO31" s="1" t="s">
        <v>608</v>
      </c>
    </row>
    <row r="32" spans="5:41" x14ac:dyDescent="0.35">
      <c r="E32" s="2" t="s">
        <v>301</v>
      </c>
      <c r="F32" s="2" t="s">
        <v>712</v>
      </c>
      <c r="H32" s="2" t="s">
        <v>13</v>
      </c>
      <c r="I32" s="2">
        <v>2</v>
      </c>
      <c r="J32" s="2" t="str">
        <f t="shared" si="4"/>
        <v>H_</v>
      </c>
      <c r="K32" s="2" t="s">
        <v>301</v>
      </c>
      <c r="M32" s="27" t="s">
        <v>350</v>
      </c>
      <c r="N32" s="27">
        <v>2</v>
      </c>
      <c r="O32" s="2" t="s">
        <v>351</v>
      </c>
      <c r="P32" s="2" t="s">
        <v>695</v>
      </c>
      <c r="Q32" s="2" t="s">
        <v>136</v>
      </c>
      <c r="S32" s="2" t="s">
        <v>282</v>
      </c>
      <c r="T32" s="27">
        <v>2</v>
      </c>
      <c r="U32" s="2" t="s">
        <v>298</v>
      </c>
      <c r="V32" s="2" t="s">
        <v>346</v>
      </c>
      <c r="W32" s="2" t="str">
        <f t="shared" si="0"/>
        <v>Mobilité Active - Cat. 2Sac à dos pour vélo, ceinture et gilet d'hydratation, housse de transport…</v>
      </c>
      <c r="X32" s="2"/>
      <c r="Y32" s="2" t="str">
        <f>VLOOKUP(S32,'Comprendre la codification'!$E$12:$F$23,2,FALSE)</f>
        <v>B</v>
      </c>
      <c r="Z32" s="2" t="str">
        <f>VLOOKUP(V32,'Comprendre la codification'!$H$12:$J$200,3,FALSE)</f>
        <v>BAG</v>
      </c>
      <c r="AA32" s="2" t="str">
        <f t="shared" si="1"/>
        <v>BBAG</v>
      </c>
      <c r="AB32" s="2" t="s">
        <v>241</v>
      </c>
      <c r="AD32" s="2" t="s">
        <v>606</v>
      </c>
      <c r="AE32" s="27">
        <v>1</v>
      </c>
      <c r="AF32" s="2" t="s">
        <v>277</v>
      </c>
      <c r="AG32" s="2" t="s">
        <v>3</v>
      </c>
      <c r="AH32" s="2" t="s">
        <v>97</v>
      </c>
      <c r="AI32" s="21" t="s">
        <v>608</v>
      </c>
      <c r="AJ32" s="2" t="str">
        <f t="shared" si="2"/>
        <v>Mobilité Active - Cat. 1Chambre à air-</v>
      </c>
      <c r="AK32" s="2" t="str">
        <f>VLOOKUP(AD32,'Comprendre la codification'!$E$12:$F$23,2,FALSE)</f>
        <v>A</v>
      </c>
      <c r="AL32" s="2" t="str">
        <f>VLOOKUP(AG32,'Comprendre la codification'!$H$12:$J$200,3,FALSE)</f>
        <v>ZCH</v>
      </c>
      <c r="AM32" s="2" t="str">
        <f>VLOOKUP(AI32,'Comprendre la codification'!$M$12:$N$83,2,FALSE)</f>
        <v>78</v>
      </c>
      <c r="AN32" s="2" t="str">
        <f t="shared" si="3"/>
        <v>AZCH78</v>
      </c>
      <c r="AO32" s="1" t="s">
        <v>608</v>
      </c>
    </row>
    <row r="33" spans="5:41" x14ac:dyDescent="0.35">
      <c r="E33" s="2" t="s">
        <v>312</v>
      </c>
      <c r="F33" s="2" t="s">
        <v>713</v>
      </c>
      <c r="H33" s="2" t="s">
        <v>13</v>
      </c>
      <c r="I33" s="2">
        <v>2</v>
      </c>
      <c r="J33" s="2" t="str">
        <f t="shared" si="4"/>
        <v>H_</v>
      </c>
      <c r="K33" s="2" t="s">
        <v>312</v>
      </c>
      <c r="M33" s="27" t="s">
        <v>350</v>
      </c>
      <c r="N33" s="27">
        <v>2</v>
      </c>
      <c r="O33" s="2" t="s">
        <v>351</v>
      </c>
      <c r="P33" s="2" t="s">
        <v>695</v>
      </c>
      <c r="Q33" s="2" t="s">
        <v>137</v>
      </c>
      <c r="S33" s="2" t="s">
        <v>282</v>
      </c>
      <c r="T33" s="27">
        <v>2</v>
      </c>
      <c r="U33" s="2" t="s">
        <v>298</v>
      </c>
      <c r="V33" s="2" t="s">
        <v>346</v>
      </c>
      <c r="W33" s="2" t="str">
        <f t="shared" si="0"/>
        <v>Mobilité Active - Cat. 2Sac à dos pour vélo, ceinture et gilet d'hydratation, housse de transport…</v>
      </c>
      <c r="X33" s="2"/>
      <c r="Y33" s="2" t="str">
        <f>VLOOKUP(S33,'Comprendre la codification'!$E$12:$F$23,2,FALSE)</f>
        <v>B</v>
      </c>
      <c r="Z33" s="2" t="str">
        <f>VLOOKUP(V33,'Comprendre la codification'!$H$12:$J$200,3,FALSE)</f>
        <v>BAG</v>
      </c>
      <c r="AA33" s="2" t="str">
        <f t="shared" si="1"/>
        <v>BBAG</v>
      </c>
      <c r="AB33" s="2" t="s">
        <v>103</v>
      </c>
      <c r="AD33" s="2" t="s">
        <v>606</v>
      </c>
      <c r="AE33" s="27">
        <v>1</v>
      </c>
      <c r="AF33" s="2" t="s">
        <v>277</v>
      </c>
      <c r="AG33" s="2" t="s">
        <v>4</v>
      </c>
      <c r="AH33" s="2" t="s">
        <v>97</v>
      </c>
      <c r="AI33" s="21" t="s">
        <v>608</v>
      </c>
      <c r="AJ33" s="2" t="str">
        <f t="shared" si="2"/>
        <v>Mobilité Active - Cat. 1Pneu-</v>
      </c>
      <c r="AK33" s="2" t="str">
        <f>VLOOKUP(AD33,'Comprendre la codification'!$E$12:$F$23,2,FALSE)</f>
        <v>A</v>
      </c>
      <c r="AL33" s="2" t="str">
        <f>VLOOKUP(AG33,'Comprendre la codification'!$H$12:$J$200,3,FALSE)</f>
        <v>ZPN</v>
      </c>
      <c r="AM33" s="2" t="str">
        <f>VLOOKUP(AI33,'Comprendre la codification'!$M$12:$N$83,2,FALSE)</f>
        <v>78</v>
      </c>
      <c r="AN33" s="2" t="str">
        <f t="shared" si="3"/>
        <v>AZPN78</v>
      </c>
      <c r="AO33" s="1" t="s">
        <v>608</v>
      </c>
    </row>
    <row r="34" spans="5:41" x14ac:dyDescent="0.35">
      <c r="E34" s="2" t="s">
        <v>300</v>
      </c>
      <c r="F34" s="2" t="s">
        <v>714</v>
      </c>
      <c r="H34" s="2" t="s">
        <v>13</v>
      </c>
      <c r="I34" s="2">
        <v>2</v>
      </c>
      <c r="J34" s="2" t="str">
        <f t="shared" si="4"/>
        <v>H_</v>
      </c>
      <c r="K34" s="2" t="s">
        <v>300</v>
      </c>
      <c r="M34" s="27" t="s">
        <v>350</v>
      </c>
      <c r="N34" s="27">
        <v>2</v>
      </c>
      <c r="O34" s="2" t="s">
        <v>351</v>
      </c>
      <c r="P34" s="2" t="s">
        <v>695</v>
      </c>
      <c r="Q34" s="2" t="s">
        <v>139</v>
      </c>
      <c r="S34" s="2" t="s">
        <v>282</v>
      </c>
      <c r="T34" s="27">
        <v>2</v>
      </c>
      <c r="U34" s="2" t="s">
        <v>298</v>
      </c>
      <c r="V34" s="2" t="s">
        <v>346</v>
      </c>
      <c r="W34" s="2" t="str">
        <f t="shared" si="0"/>
        <v>Mobilité Active - Cat. 2Sac à dos pour vélo, ceinture et gilet d'hydratation, housse de transport…</v>
      </c>
      <c r="X34" s="2"/>
      <c r="Y34" s="2" t="str">
        <f>VLOOKUP(S34,'Comprendre la codification'!$E$12:$F$23,2,FALSE)</f>
        <v>B</v>
      </c>
      <c r="Z34" s="2" t="str">
        <f>VLOOKUP(V34,'Comprendre la codification'!$H$12:$J$200,3,FALSE)</f>
        <v>BAG</v>
      </c>
      <c r="AA34" s="2" t="str">
        <f t="shared" si="1"/>
        <v>BBAG</v>
      </c>
      <c r="AB34" s="2" t="s">
        <v>98</v>
      </c>
      <c r="AD34" s="2" t="s">
        <v>282</v>
      </c>
      <c r="AE34" s="27">
        <v>2</v>
      </c>
      <c r="AF34" s="2" t="s">
        <v>298</v>
      </c>
      <c r="AG34" s="2" t="s">
        <v>346</v>
      </c>
      <c r="AH34" s="2"/>
      <c r="AI34" s="2" t="s">
        <v>252</v>
      </c>
      <c r="AJ34" s="2" t="str">
        <f t="shared" si="2"/>
        <v>Mobilité Active - Cat. 2Sac à dos pour vélo, ceinture et gilet d'hydratation, housse de transport…X &lt; 5 g</v>
      </c>
      <c r="AK34" s="2" t="str">
        <f>VLOOKUP(AD34,'Comprendre la codification'!$E$12:$F$23,2,FALSE)</f>
        <v>B</v>
      </c>
      <c r="AL34" s="2" t="str">
        <f>VLOOKUP(AG34,'Comprendre la codification'!$H$12:$J$200,3,FALSE)</f>
        <v>BAG</v>
      </c>
      <c r="AM34" s="2" t="str">
        <f>VLOOKUP(AI34,'Comprendre la codification'!$M$25:$N$83,2,FALSE)</f>
        <v>20</v>
      </c>
      <c r="AN34" s="2" t="str">
        <f t="shared" si="3"/>
        <v>BBAG20</v>
      </c>
      <c r="AO34" s="2" t="s">
        <v>608</v>
      </c>
    </row>
    <row r="35" spans="5:41" x14ac:dyDescent="0.35">
      <c r="E35" s="2" t="s">
        <v>646</v>
      </c>
      <c r="F35" s="2" t="s">
        <v>715</v>
      </c>
      <c r="H35" s="2" t="s">
        <v>645</v>
      </c>
      <c r="I35" s="2">
        <v>2</v>
      </c>
      <c r="J35" s="2" t="str">
        <f t="shared" si="4"/>
        <v>I_</v>
      </c>
      <c r="K35" s="2" t="s">
        <v>646</v>
      </c>
      <c r="M35" s="27" t="s">
        <v>350</v>
      </c>
      <c r="N35" s="27">
        <v>2</v>
      </c>
      <c r="O35" s="2" t="s">
        <v>351</v>
      </c>
      <c r="P35" s="2" t="s">
        <v>695</v>
      </c>
      <c r="Q35" s="2" t="s">
        <v>140</v>
      </c>
      <c r="S35" s="2" t="s">
        <v>282</v>
      </c>
      <c r="T35" s="27">
        <v>2</v>
      </c>
      <c r="U35" s="2" t="s">
        <v>298</v>
      </c>
      <c r="V35" s="2" t="s">
        <v>346</v>
      </c>
      <c r="W35" s="2" t="str">
        <f t="shared" si="0"/>
        <v>Mobilité Active - Cat. 2Sac à dos pour vélo, ceinture et gilet d'hydratation, housse de transport…</v>
      </c>
      <c r="X35" s="2"/>
      <c r="Y35" s="2" t="str">
        <f>VLOOKUP(S35,'Comprendre la codification'!$E$12:$F$23,2,FALSE)</f>
        <v>B</v>
      </c>
      <c r="Z35" s="2" t="str">
        <f>VLOOKUP(V35,'Comprendre la codification'!$H$12:$J$200,3,FALSE)</f>
        <v>BAG</v>
      </c>
      <c r="AA35" s="2" t="str">
        <f t="shared" si="1"/>
        <v>BBAG</v>
      </c>
      <c r="AB35" s="2" t="s">
        <v>104</v>
      </c>
      <c r="AD35" s="2" t="s">
        <v>282</v>
      </c>
      <c r="AE35" s="27">
        <v>2</v>
      </c>
      <c r="AF35" s="2" t="s">
        <v>298</v>
      </c>
      <c r="AG35" s="2" t="s">
        <v>346</v>
      </c>
      <c r="AH35" s="2"/>
      <c r="AI35" s="2" t="s">
        <v>253</v>
      </c>
      <c r="AJ35" s="2" t="str">
        <f t="shared" si="2"/>
        <v>Mobilité Active - Cat. 2Sac à dos pour vélo, ceinture et gilet d'hydratation, housse de transport…5 g ≤ X &lt; 10 g</v>
      </c>
      <c r="AK35" s="2" t="str">
        <f>VLOOKUP(AD35,'Comprendre la codification'!$E$12:$F$23,2,FALSE)</f>
        <v>B</v>
      </c>
      <c r="AL35" s="2" t="str">
        <f>VLOOKUP(AG35,'Comprendre la codification'!$H$12:$J$200,3,FALSE)</f>
        <v>BAG</v>
      </c>
      <c r="AM35" s="2" t="str">
        <f>VLOOKUP(AI35,'Comprendre la codification'!$M$25:$N$83,2,FALSE)</f>
        <v>21</v>
      </c>
      <c r="AN35" s="2" t="str">
        <f t="shared" si="3"/>
        <v>BBAG21</v>
      </c>
      <c r="AO35" s="2" t="s">
        <v>608</v>
      </c>
    </row>
    <row r="36" spans="5:41" x14ac:dyDescent="0.35">
      <c r="E36" s="2" t="s">
        <v>647</v>
      </c>
      <c r="F36" s="2" t="s">
        <v>716</v>
      </c>
      <c r="H36" s="2" t="s">
        <v>645</v>
      </c>
      <c r="I36" s="2">
        <v>2</v>
      </c>
      <c r="J36" s="2" t="str">
        <f t="shared" si="4"/>
        <v>I_</v>
      </c>
      <c r="K36" s="2" t="s">
        <v>647</v>
      </c>
      <c r="M36" s="27" t="s">
        <v>350</v>
      </c>
      <c r="N36" s="27">
        <v>2</v>
      </c>
      <c r="O36" s="2" t="s">
        <v>351</v>
      </c>
      <c r="P36" s="2" t="s">
        <v>695</v>
      </c>
      <c r="Q36" s="2" t="s">
        <v>148</v>
      </c>
      <c r="S36" s="2" t="s">
        <v>282</v>
      </c>
      <c r="T36" s="27">
        <v>2</v>
      </c>
      <c r="U36" s="2" t="s">
        <v>298</v>
      </c>
      <c r="V36" s="2" t="s">
        <v>346</v>
      </c>
      <c r="W36" s="2" t="str">
        <f t="shared" si="0"/>
        <v>Mobilité Active - Cat. 2Sac à dos pour vélo, ceinture et gilet d'hydratation, housse de transport…</v>
      </c>
      <c r="X36" s="2"/>
      <c r="Y36" s="2" t="str">
        <f>VLOOKUP(S36,'Comprendre la codification'!$E$12:$F$23,2,FALSE)</f>
        <v>B</v>
      </c>
      <c r="Z36" s="2" t="str">
        <f>VLOOKUP(V36,'Comprendre la codification'!$H$12:$J$200,3,FALSE)</f>
        <v>BAG</v>
      </c>
      <c r="AA36" s="2" t="str">
        <f t="shared" si="1"/>
        <v>BBAG</v>
      </c>
      <c r="AB36" s="2" t="s">
        <v>105</v>
      </c>
      <c r="AD36" s="2" t="s">
        <v>282</v>
      </c>
      <c r="AE36" s="27">
        <v>2</v>
      </c>
      <c r="AF36" s="2" t="s">
        <v>298</v>
      </c>
      <c r="AG36" s="2" t="s">
        <v>346</v>
      </c>
      <c r="AH36" s="2"/>
      <c r="AI36" s="2" t="s">
        <v>254</v>
      </c>
      <c r="AJ36" s="2" t="str">
        <f t="shared" si="2"/>
        <v>Mobilité Active - Cat. 2Sac à dos pour vélo, ceinture et gilet d'hydratation, housse de transport…10 g ≤ X &lt; 20 g</v>
      </c>
      <c r="AK36" s="2" t="str">
        <f>VLOOKUP(AD36,'Comprendre la codification'!$E$12:$F$23,2,FALSE)</f>
        <v>B</v>
      </c>
      <c r="AL36" s="2" t="str">
        <f>VLOOKUP(AG36,'Comprendre la codification'!$H$12:$J$200,3,FALSE)</f>
        <v>BAG</v>
      </c>
      <c r="AM36" s="2" t="str">
        <f>VLOOKUP(AI36,'Comprendre la codification'!$M$25:$N$83,2,FALSE)</f>
        <v>24</v>
      </c>
      <c r="AN36" s="2" t="str">
        <f t="shared" si="3"/>
        <v>BBAG24</v>
      </c>
      <c r="AO36" s="2" t="s">
        <v>608</v>
      </c>
    </row>
    <row r="37" spans="5:41" x14ac:dyDescent="0.35">
      <c r="E37" s="11" t="s">
        <v>648</v>
      </c>
      <c r="F37" s="2" t="s">
        <v>717</v>
      </c>
      <c r="H37" s="2" t="s">
        <v>645</v>
      </c>
      <c r="I37" s="2">
        <v>2</v>
      </c>
      <c r="J37" s="2" t="str">
        <f t="shared" si="4"/>
        <v>I_</v>
      </c>
      <c r="K37" s="2" t="s">
        <v>648</v>
      </c>
      <c r="M37" s="27" t="s">
        <v>350</v>
      </c>
      <c r="N37" s="27">
        <v>2</v>
      </c>
      <c r="O37" s="2" t="s">
        <v>351</v>
      </c>
      <c r="P37" s="2" t="s">
        <v>695</v>
      </c>
      <c r="Q37" s="2" t="s">
        <v>149</v>
      </c>
      <c r="S37" s="2" t="s">
        <v>282</v>
      </c>
      <c r="T37" s="27">
        <v>2</v>
      </c>
      <c r="U37" s="2" t="s">
        <v>298</v>
      </c>
      <c r="V37" s="2" t="s">
        <v>346</v>
      </c>
      <c r="W37" s="2" t="str">
        <f t="shared" si="0"/>
        <v>Mobilité Active - Cat. 2Sac à dos pour vélo, ceinture et gilet d'hydratation, housse de transport…</v>
      </c>
      <c r="X37" s="2"/>
      <c r="Y37" s="2" t="str">
        <f>VLOOKUP(S37,'Comprendre la codification'!$E$12:$F$23,2,FALSE)</f>
        <v>B</v>
      </c>
      <c r="Z37" s="2" t="str">
        <f>VLOOKUP(V37,'Comprendre la codification'!$H$12:$J$200,3,FALSE)</f>
        <v>BAG</v>
      </c>
      <c r="AA37" s="2" t="str">
        <f t="shared" si="1"/>
        <v>BBAG</v>
      </c>
      <c r="AB37" s="2" t="s">
        <v>107</v>
      </c>
      <c r="AD37" s="2" t="s">
        <v>282</v>
      </c>
      <c r="AE37" s="27">
        <v>2</v>
      </c>
      <c r="AF37" s="2" t="s">
        <v>298</v>
      </c>
      <c r="AG37" s="2" t="s">
        <v>346</v>
      </c>
      <c r="AH37" s="2"/>
      <c r="AI37" s="2" t="s">
        <v>255</v>
      </c>
      <c r="AJ37" s="2" t="str">
        <f t="shared" si="2"/>
        <v>Mobilité Active - Cat. 2Sac à dos pour vélo, ceinture et gilet d'hydratation, housse de transport…20 g ≤ X &lt; 50 g</v>
      </c>
      <c r="AK37" s="2" t="str">
        <f>VLOOKUP(AD37,'Comprendre la codification'!$E$12:$F$23,2,FALSE)</f>
        <v>B</v>
      </c>
      <c r="AL37" s="2" t="str">
        <f>VLOOKUP(AG37,'Comprendre la codification'!$H$12:$J$200,3,FALSE)</f>
        <v>BAG</v>
      </c>
      <c r="AM37" s="2" t="str">
        <f>VLOOKUP(AI37,'Comprendre la codification'!$M$25:$N$83,2,FALSE)</f>
        <v>27</v>
      </c>
      <c r="AN37" s="2" t="str">
        <f t="shared" si="3"/>
        <v>BBAG27</v>
      </c>
      <c r="AO37" s="2" t="s">
        <v>608</v>
      </c>
    </row>
    <row r="38" spans="5:41" x14ac:dyDescent="0.35">
      <c r="E38" s="2" t="s">
        <v>649</v>
      </c>
      <c r="F38" s="2" t="s">
        <v>718</v>
      </c>
      <c r="H38" s="2" t="s">
        <v>645</v>
      </c>
      <c r="I38" s="2">
        <v>2</v>
      </c>
      <c r="J38" s="2" t="str">
        <f t="shared" si="4"/>
        <v>I_</v>
      </c>
      <c r="K38" s="2" t="s">
        <v>649</v>
      </c>
      <c r="M38" s="27" t="s">
        <v>350</v>
      </c>
      <c r="N38" s="27">
        <v>2</v>
      </c>
      <c r="O38" s="2" t="s">
        <v>351</v>
      </c>
      <c r="P38" s="2" t="s">
        <v>695</v>
      </c>
      <c r="Q38" s="2" t="s">
        <v>150</v>
      </c>
      <c r="S38" s="2" t="s">
        <v>282</v>
      </c>
      <c r="T38" s="27">
        <v>2</v>
      </c>
      <c r="U38" s="2" t="s">
        <v>298</v>
      </c>
      <c r="V38" s="2" t="s">
        <v>346</v>
      </c>
      <c r="W38" s="2" t="str">
        <f t="shared" si="0"/>
        <v>Mobilité Active - Cat. 2Sac à dos pour vélo, ceinture et gilet d'hydratation, housse de transport…</v>
      </c>
      <c r="X38" s="2"/>
      <c r="Y38" s="2" t="str">
        <f>VLOOKUP(S38,'Comprendre la codification'!$E$12:$F$23,2,FALSE)</f>
        <v>B</v>
      </c>
      <c r="Z38" s="2" t="str">
        <f>VLOOKUP(V38,'Comprendre la codification'!$H$12:$J$200,3,FALSE)</f>
        <v>BAG</v>
      </c>
      <c r="AA38" s="2" t="str">
        <f t="shared" si="1"/>
        <v>BBAG</v>
      </c>
      <c r="AB38" s="2" t="s">
        <v>109</v>
      </c>
      <c r="AD38" s="2" t="s">
        <v>282</v>
      </c>
      <c r="AE38" s="27">
        <v>2</v>
      </c>
      <c r="AF38" s="2" t="s">
        <v>298</v>
      </c>
      <c r="AG38" s="2" t="s">
        <v>346</v>
      </c>
      <c r="AH38" s="2"/>
      <c r="AI38" s="2" t="s">
        <v>241</v>
      </c>
      <c r="AJ38" s="2" t="str">
        <f t="shared" si="2"/>
        <v>Mobilité Active - Cat. 2Sac à dos pour vélo, ceinture et gilet d'hydratation, housse de transport…50 g ≤ X &lt; 100 g</v>
      </c>
      <c r="AK38" s="2" t="str">
        <f>VLOOKUP(AD38,'Comprendre la codification'!$E$12:$F$23,2,FALSE)</f>
        <v>B</v>
      </c>
      <c r="AL38" s="2" t="str">
        <f>VLOOKUP(AG38,'Comprendre la codification'!$H$12:$J$200,3,FALSE)</f>
        <v>BAG</v>
      </c>
      <c r="AM38" s="2" t="str">
        <f>VLOOKUP(AI38,'Comprendre la codification'!$M$25:$N$83,2,FALSE)</f>
        <v>30</v>
      </c>
      <c r="AN38" s="2" t="str">
        <f t="shared" si="3"/>
        <v>BBAG30</v>
      </c>
      <c r="AO38" s="2" t="s">
        <v>608</v>
      </c>
    </row>
    <row r="39" spans="5:41" x14ac:dyDescent="0.35">
      <c r="E39" s="2" t="s">
        <v>294</v>
      </c>
      <c r="F39" s="2" t="s">
        <v>719</v>
      </c>
      <c r="H39" s="2" t="s">
        <v>293</v>
      </c>
      <c r="I39" s="2">
        <v>2</v>
      </c>
      <c r="J39" s="2" t="str">
        <f t="shared" si="4"/>
        <v>J_</v>
      </c>
      <c r="K39" s="2" t="s">
        <v>294</v>
      </c>
      <c r="M39" s="27" t="s">
        <v>350</v>
      </c>
      <c r="N39" s="27">
        <v>2</v>
      </c>
      <c r="O39" s="2" t="s">
        <v>351</v>
      </c>
      <c r="P39" s="2" t="s">
        <v>695</v>
      </c>
      <c r="Q39" s="2" t="s">
        <v>145</v>
      </c>
      <c r="S39" s="2" t="s">
        <v>282</v>
      </c>
      <c r="T39" s="27">
        <v>2</v>
      </c>
      <c r="U39" s="2" t="s">
        <v>298</v>
      </c>
      <c r="V39" s="2" t="s">
        <v>346</v>
      </c>
      <c r="W39" s="2" t="str">
        <f t="shared" si="0"/>
        <v>Mobilité Active - Cat. 2Sac à dos pour vélo, ceinture et gilet d'hydratation, housse de transport…</v>
      </c>
      <c r="X39" s="2"/>
      <c r="Y39" s="2" t="str">
        <f>VLOOKUP(S39,'Comprendre la codification'!$E$12:$F$23,2,FALSE)</f>
        <v>B</v>
      </c>
      <c r="Z39" s="2" t="str">
        <f>VLOOKUP(V39,'Comprendre la codification'!$H$12:$J$200,3,FALSE)</f>
        <v>BAG</v>
      </c>
      <c r="AA39" s="2" t="str">
        <f t="shared" si="1"/>
        <v>BBAG</v>
      </c>
      <c r="AB39" s="2" t="s">
        <v>110</v>
      </c>
      <c r="AD39" s="2" t="s">
        <v>282</v>
      </c>
      <c r="AE39" s="27">
        <v>2</v>
      </c>
      <c r="AF39" s="2" t="s">
        <v>298</v>
      </c>
      <c r="AG39" s="2" t="s">
        <v>346</v>
      </c>
      <c r="AH39" s="2"/>
      <c r="AI39" s="2" t="s">
        <v>103</v>
      </c>
      <c r="AJ39" s="2" t="str">
        <f t="shared" si="2"/>
        <v>Mobilité Active - Cat. 2Sac à dos pour vélo, ceinture et gilet d'hydratation, housse de transport…0,1 kg ≤ X &lt; 0,2 kg</v>
      </c>
      <c r="AK39" s="2" t="str">
        <f>VLOOKUP(AD39,'Comprendre la codification'!$E$12:$F$23,2,FALSE)</f>
        <v>B</v>
      </c>
      <c r="AL39" s="2" t="str">
        <f>VLOOKUP(AG39,'Comprendre la codification'!$H$12:$J$200,3,FALSE)</f>
        <v>BAG</v>
      </c>
      <c r="AM39" s="2" t="str">
        <f>VLOOKUP(AI39,'Comprendre la codification'!$M$25:$N$83,2,FALSE)</f>
        <v>33</v>
      </c>
      <c r="AN39" s="2" t="str">
        <f t="shared" si="3"/>
        <v>BBAG33</v>
      </c>
      <c r="AO39" s="2" t="s">
        <v>608</v>
      </c>
    </row>
    <row r="40" spans="5:41" x14ac:dyDescent="0.35">
      <c r="E40" s="2" t="s">
        <v>295</v>
      </c>
      <c r="F40" s="2" t="s">
        <v>720</v>
      </c>
      <c r="H40" s="2" t="s">
        <v>293</v>
      </c>
      <c r="I40" s="2">
        <v>2</v>
      </c>
      <c r="J40" s="2" t="str">
        <f t="shared" si="4"/>
        <v>J_</v>
      </c>
      <c r="K40" s="2" t="s">
        <v>295</v>
      </c>
      <c r="M40" s="27" t="s">
        <v>350</v>
      </c>
      <c r="N40" s="27">
        <v>2</v>
      </c>
      <c r="O40" s="2" t="s">
        <v>351</v>
      </c>
      <c r="P40" s="2" t="s">
        <v>695</v>
      </c>
      <c r="Q40" s="2" t="s">
        <v>141</v>
      </c>
      <c r="S40" s="2" t="s">
        <v>282</v>
      </c>
      <c r="T40" s="27">
        <v>2</v>
      </c>
      <c r="U40" s="2" t="s">
        <v>298</v>
      </c>
      <c r="V40" s="2" t="s">
        <v>346</v>
      </c>
      <c r="W40" s="2" t="str">
        <f t="shared" si="0"/>
        <v>Mobilité Active - Cat. 2Sac à dos pour vélo, ceinture et gilet d'hydratation, housse de transport…</v>
      </c>
      <c r="X40" s="2"/>
      <c r="Y40" s="2" t="str">
        <f>VLOOKUP(S40,'Comprendre la codification'!$E$12:$F$23,2,FALSE)</f>
        <v>B</v>
      </c>
      <c r="Z40" s="2" t="str">
        <f>VLOOKUP(V40,'Comprendre la codification'!$H$12:$J$200,3,FALSE)</f>
        <v>BAG</v>
      </c>
      <c r="AA40" s="2" t="str">
        <f t="shared" si="1"/>
        <v>BBAG</v>
      </c>
      <c r="AB40" s="2" t="s">
        <v>111</v>
      </c>
      <c r="AD40" s="2" t="s">
        <v>282</v>
      </c>
      <c r="AE40" s="27">
        <v>2</v>
      </c>
      <c r="AF40" s="2" t="s">
        <v>298</v>
      </c>
      <c r="AG40" s="2" t="s">
        <v>346</v>
      </c>
      <c r="AH40" s="2"/>
      <c r="AI40" s="2" t="s">
        <v>98</v>
      </c>
      <c r="AJ40" s="2" t="str">
        <f t="shared" si="2"/>
        <v>Mobilité Active - Cat. 2Sac à dos pour vélo, ceinture et gilet d'hydratation, housse de transport…0,2 kg ≤ X &lt; 0,5 kg</v>
      </c>
      <c r="AK40" s="2" t="str">
        <f>VLOOKUP(AD40,'Comprendre la codification'!$E$12:$F$23,2,FALSE)</f>
        <v>B</v>
      </c>
      <c r="AL40" s="2" t="str">
        <f>VLOOKUP(AG40,'Comprendre la codification'!$H$12:$J$200,3,FALSE)</f>
        <v>BAG</v>
      </c>
      <c r="AM40" s="2" t="str">
        <f>VLOOKUP(AI40,'Comprendre la codification'!$M$25:$N$83,2,FALSE)</f>
        <v>36</v>
      </c>
      <c r="AN40" s="2" t="str">
        <f t="shared" si="3"/>
        <v>BBAG36</v>
      </c>
      <c r="AO40" s="2" t="s">
        <v>608</v>
      </c>
    </row>
    <row r="41" spans="5:41" x14ac:dyDescent="0.35">
      <c r="E41" s="2" t="s">
        <v>313</v>
      </c>
      <c r="F41" s="2" t="s">
        <v>721</v>
      </c>
      <c r="H41" s="2" t="s">
        <v>293</v>
      </c>
      <c r="I41" s="2">
        <v>2</v>
      </c>
      <c r="J41" s="2" t="str">
        <f t="shared" si="4"/>
        <v>J_</v>
      </c>
      <c r="K41" s="2" t="s">
        <v>313</v>
      </c>
      <c r="M41" s="27" t="s">
        <v>350</v>
      </c>
      <c r="N41" s="27">
        <v>2</v>
      </c>
      <c r="O41" s="2" t="s">
        <v>351</v>
      </c>
      <c r="P41" s="2" t="s">
        <v>695</v>
      </c>
      <c r="Q41" s="2" t="s">
        <v>143</v>
      </c>
      <c r="S41" s="2" t="s">
        <v>282</v>
      </c>
      <c r="T41" s="27">
        <v>2</v>
      </c>
      <c r="U41" s="2" t="s">
        <v>298</v>
      </c>
      <c r="V41" s="2" t="s">
        <v>346</v>
      </c>
      <c r="W41" s="2" t="str">
        <f t="shared" si="0"/>
        <v>Mobilité Active - Cat. 2Sac à dos pour vélo, ceinture et gilet d'hydratation, housse de transport…</v>
      </c>
      <c r="X41" s="2"/>
      <c r="Y41" s="2" t="str">
        <f>VLOOKUP(S41,'Comprendre la codification'!$E$12:$F$23,2,FALSE)</f>
        <v>B</v>
      </c>
      <c r="Z41" s="2" t="str">
        <f>VLOOKUP(V41,'Comprendre la codification'!$H$12:$J$200,3,FALSE)</f>
        <v>BAG</v>
      </c>
      <c r="AA41" s="2" t="str">
        <f t="shared" si="1"/>
        <v>BBAG</v>
      </c>
      <c r="AB41" s="2" t="s">
        <v>112</v>
      </c>
      <c r="AD41" s="2" t="s">
        <v>282</v>
      </c>
      <c r="AE41" s="27">
        <v>2</v>
      </c>
      <c r="AF41" s="2" t="s">
        <v>298</v>
      </c>
      <c r="AG41" s="2" t="s">
        <v>346</v>
      </c>
      <c r="AH41" s="2"/>
      <c r="AI41" s="2" t="s">
        <v>104</v>
      </c>
      <c r="AJ41" s="2" t="str">
        <f t="shared" si="2"/>
        <v>Mobilité Active - Cat. 2Sac à dos pour vélo, ceinture et gilet d'hydratation, housse de transport…0,5 kg ≤ X &lt; 1 kg</v>
      </c>
      <c r="AK41" s="2" t="str">
        <f>VLOOKUP(AD41,'Comprendre la codification'!$E$12:$F$23,2,FALSE)</f>
        <v>B</v>
      </c>
      <c r="AL41" s="2" t="str">
        <f>VLOOKUP(AG41,'Comprendre la codification'!$H$12:$J$200,3,FALSE)</f>
        <v>BAG</v>
      </c>
      <c r="AM41" s="2" t="str">
        <f>VLOOKUP(AI41,'Comprendre la codification'!$M$25:$N$83,2,FALSE)</f>
        <v>39</v>
      </c>
      <c r="AN41" s="2" t="str">
        <f t="shared" si="3"/>
        <v>BBAG39</v>
      </c>
      <c r="AO41" s="2" t="s">
        <v>608</v>
      </c>
    </row>
    <row r="42" spans="5:41" x14ac:dyDescent="0.35">
      <c r="E42" s="2" t="s">
        <v>302</v>
      </c>
      <c r="F42" s="2" t="s">
        <v>722</v>
      </c>
      <c r="H42" s="2" t="s">
        <v>293</v>
      </c>
      <c r="I42" s="2">
        <v>2</v>
      </c>
      <c r="J42" s="2" t="str">
        <f t="shared" si="4"/>
        <v>J_</v>
      </c>
      <c r="K42" s="2" t="s">
        <v>302</v>
      </c>
      <c r="M42" s="27" t="s">
        <v>350</v>
      </c>
      <c r="N42" s="27">
        <v>2</v>
      </c>
      <c r="O42" s="2" t="s">
        <v>351</v>
      </c>
      <c r="P42" s="2" t="s">
        <v>695</v>
      </c>
      <c r="Q42" s="2" t="s">
        <v>151</v>
      </c>
      <c r="S42" s="2" t="s">
        <v>282</v>
      </c>
      <c r="T42" s="27">
        <v>2</v>
      </c>
      <c r="U42" s="2" t="s">
        <v>298</v>
      </c>
      <c r="V42" s="2" t="s">
        <v>346</v>
      </c>
      <c r="W42" s="2" t="str">
        <f t="shared" si="0"/>
        <v>Mobilité Active - Cat. 2Sac à dos pour vélo, ceinture et gilet d'hydratation, housse de transport…</v>
      </c>
      <c r="X42" s="2"/>
      <c r="Y42" s="2" t="str">
        <f>VLOOKUP(S42,'Comprendre la codification'!$E$12:$F$23,2,FALSE)</f>
        <v>B</v>
      </c>
      <c r="Z42" s="2" t="str">
        <f>VLOOKUP(V42,'Comprendre la codification'!$H$12:$J$200,3,FALSE)</f>
        <v>BAG</v>
      </c>
      <c r="AA42" s="2" t="str">
        <f t="shared" si="1"/>
        <v>BBAG</v>
      </c>
      <c r="AB42" s="2" t="s">
        <v>113</v>
      </c>
      <c r="AD42" s="2" t="s">
        <v>282</v>
      </c>
      <c r="AE42" s="27">
        <v>2</v>
      </c>
      <c r="AF42" s="2" t="s">
        <v>298</v>
      </c>
      <c r="AG42" s="2" t="s">
        <v>346</v>
      </c>
      <c r="AH42" s="2"/>
      <c r="AI42" s="2" t="s">
        <v>105</v>
      </c>
      <c r="AJ42" s="2" t="str">
        <f t="shared" si="2"/>
        <v>Mobilité Active - Cat. 2Sac à dos pour vélo, ceinture et gilet d'hydratation, housse de transport…1 kg ≤ X &lt; 2 kg</v>
      </c>
      <c r="AK42" s="2" t="str">
        <f>VLOOKUP(AD42,'Comprendre la codification'!$E$12:$F$23,2,FALSE)</f>
        <v>B</v>
      </c>
      <c r="AL42" s="2" t="str">
        <f>VLOOKUP(AG42,'Comprendre la codification'!$H$12:$J$200,3,FALSE)</f>
        <v>BAG</v>
      </c>
      <c r="AM42" s="2" t="str">
        <f>VLOOKUP(AI42,'Comprendre la codification'!$M$25:$N$83,2,FALSE)</f>
        <v>42</v>
      </c>
      <c r="AN42" s="2" t="str">
        <f t="shared" si="3"/>
        <v>BBAG42</v>
      </c>
      <c r="AO42" s="2" t="s">
        <v>608</v>
      </c>
    </row>
    <row r="43" spans="5:41" x14ac:dyDescent="0.35">
      <c r="E43" s="2" t="s">
        <v>343</v>
      </c>
      <c r="F43" s="2" t="s">
        <v>723</v>
      </c>
      <c r="H43" s="2" t="s">
        <v>342</v>
      </c>
      <c r="I43" s="2">
        <v>2</v>
      </c>
      <c r="J43" s="2" t="str">
        <f t="shared" si="4"/>
        <v>K_</v>
      </c>
      <c r="K43" s="2" t="s">
        <v>343</v>
      </c>
      <c r="M43" s="27" t="s">
        <v>350</v>
      </c>
      <c r="N43" s="27">
        <v>2</v>
      </c>
      <c r="O43" s="2" t="s">
        <v>351</v>
      </c>
      <c r="P43" s="2" t="s">
        <v>695</v>
      </c>
      <c r="Q43" s="2" t="s">
        <v>152</v>
      </c>
      <c r="S43" s="2" t="s">
        <v>282</v>
      </c>
      <c r="T43" s="27">
        <v>2</v>
      </c>
      <c r="U43" s="2" t="s">
        <v>298</v>
      </c>
      <c r="V43" s="2" t="s">
        <v>346</v>
      </c>
      <c r="W43" s="2" t="str">
        <f t="shared" si="0"/>
        <v>Mobilité Active - Cat. 2Sac à dos pour vélo, ceinture et gilet d'hydratation, housse de transport…</v>
      </c>
      <c r="X43" s="2"/>
      <c r="Y43" s="2" t="str">
        <f>VLOOKUP(S43,'Comprendre la codification'!$E$12:$F$23,2,FALSE)</f>
        <v>B</v>
      </c>
      <c r="Z43" s="2" t="str">
        <f>VLOOKUP(V43,'Comprendre la codification'!$H$12:$J$200,3,FALSE)</f>
        <v>BAG</v>
      </c>
      <c r="AA43" s="2" t="str">
        <f t="shared" si="1"/>
        <v>BBAG</v>
      </c>
      <c r="AB43" s="2" t="s">
        <v>114</v>
      </c>
      <c r="AD43" s="2" t="s">
        <v>282</v>
      </c>
      <c r="AE43" s="27">
        <v>2</v>
      </c>
      <c r="AF43" s="2" t="s">
        <v>298</v>
      </c>
      <c r="AG43" s="2" t="s">
        <v>346</v>
      </c>
      <c r="AH43" s="2"/>
      <c r="AI43" s="2" t="s">
        <v>107</v>
      </c>
      <c r="AJ43" s="2" t="str">
        <f t="shared" si="2"/>
        <v>Mobilité Active - Cat. 2Sac à dos pour vélo, ceinture et gilet d'hydratation, housse de transport…2 kg ≤ X &lt; 3 kg</v>
      </c>
      <c r="AK43" s="2" t="str">
        <f>VLOOKUP(AD43,'Comprendre la codification'!$E$12:$F$23,2,FALSE)</f>
        <v>B</v>
      </c>
      <c r="AL43" s="2" t="str">
        <f>VLOOKUP(AG43,'Comprendre la codification'!$H$12:$J$200,3,FALSE)</f>
        <v>BAG</v>
      </c>
      <c r="AM43" s="2" t="str">
        <f>VLOOKUP(AI43,'Comprendre la codification'!$M$25:$N$83,2,FALSE)</f>
        <v>45</v>
      </c>
      <c r="AN43" s="2" t="str">
        <f t="shared" si="3"/>
        <v>BBAG45</v>
      </c>
      <c r="AO43" s="2" t="s">
        <v>608</v>
      </c>
    </row>
    <row r="44" spans="5:41" x14ac:dyDescent="0.35">
      <c r="E44" s="2" t="s">
        <v>344</v>
      </c>
      <c r="F44" s="2" t="s">
        <v>724</v>
      </c>
      <c r="H44" s="2" t="s">
        <v>342</v>
      </c>
      <c r="I44" s="2">
        <v>2</v>
      </c>
      <c r="J44" s="2" t="str">
        <f t="shared" si="4"/>
        <v>K_</v>
      </c>
      <c r="K44" s="2" t="s">
        <v>344</v>
      </c>
      <c r="M44" s="27" t="s">
        <v>350</v>
      </c>
      <c r="N44" s="27">
        <v>2</v>
      </c>
      <c r="O44" s="2" t="s">
        <v>351</v>
      </c>
      <c r="P44" s="2" t="s">
        <v>695</v>
      </c>
      <c r="Q44" s="2" t="s">
        <v>146</v>
      </c>
      <c r="S44" s="2" t="s">
        <v>282</v>
      </c>
      <c r="T44" s="27">
        <v>2</v>
      </c>
      <c r="U44" s="2" t="s">
        <v>298</v>
      </c>
      <c r="V44" s="2" t="s">
        <v>346</v>
      </c>
      <c r="W44" s="2" t="str">
        <f t="shared" si="0"/>
        <v>Mobilité Active - Cat. 2Sac à dos pour vélo, ceinture et gilet d'hydratation, housse de transport…</v>
      </c>
      <c r="X44" s="2"/>
      <c r="Y44" s="2" t="str">
        <f>VLOOKUP(S44,'Comprendre la codification'!$E$12:$F$23,2,FALSE)</f>
        <v>B</v>
      </c>
      <c r="Z44" s="2" t="str">
        <f>VLOOKUP(V44,'Comprendre la codification'!$H$12:$J$200,3,FALSE)</f>
        <v>BAG</v>
      </c>
      <c r="AA44" s="2" t="str">
        <f t="shared" si="1"/>
        <v>BBAG</v>
      </c>
      <c r="AB44" s="2" t="s">
        <v>102</v>
      </c>
      <c r="AD44" s="2" t="s">
        <v>282</v>
      </c>
      <c r="AE44" s="27">
        <v>2</v>
      </c>
      <c r="AF44" s="2" t="s">
        <v>298</v>
      </c>
      <c r="AG44" s="2" t="s">
        <v>346</v>
      </c>
      <c r="AH44" s="2"/>
      <c r="AI44" s="2" t="s">
        <v>109</v>
      </c>
      <c r="AJ44" s="2" t="str">
        <f t="shared" si="2"/>
        <v>Mobilité Active - Cat. 2Sac à dos pour vélo, ceinture et gilet d'hydratation, housse de transport…3 kg ≤ X &lt; 5 kg</v>
      </c>
      <c r="AK44" s="2" t="str">
        <f>VLOOKUP(AD44,'Comprendre la codification'!$E$12:$F$23,2,FALSE)</f>
        <v>B</v>
      </c>
      <c r="AL44" s="2" t="str">
        <f>VLOOKUP(AG44,'Comprendre la codification'!$H$12:$J$200,3,FALSE)</f>
        <v>BAG</v>
      </c>
      <c r="AM44" s="2" t="str">
        <f>VLOOKUP(AI44,'Comprendre la codification'!$M$25:$N$83,2,FALSE)</f>
        <v>48</v>
      </c>
      <c r="AN44" s="2" t="str">
        <f t="shared" si="3"/>
        <v>BBAG48</v>
      </c>
      <c r="AO44" s="2" t="s">
        <v>608</v>
      </c>
    </row>
    <row r="45" spans="5:41" x14ac:dyDescent="0.35">
      <c r="E45" s="2" t="s">
        <v>345</v>
      </c>
      <c r="F45" s="2" t="s">
        <v>725</v>
      </c>
      <c r="H45" s="2" t="s">
        <v>342</v>
      </c>
      <c r="I45" s="2">
        <v>2</v>
      </c>
      <c r="J45" s="2" t="str">
        <f t="shared" si="4"/>
        <v>K_</v>
      </c>
      <c r="K45" s="2" t="s">
        <v>345</v>
      </c>
      <c r="M45" s="27" t="s">
        <v>350</v>
      </c>
      <c r="N45" s="27">
        <v>2</v>
      </c>
      <c r="O45" s="2" t="s">
        <v>351</v>
      </c>
      <c r="P45" s="2" t="s">
        <v>695</v>
      </c>
      <c r="Q45" s="2" t="s">
        <v>354</v>
      </c>
      <c r="S45" s="2" t="s">
        <v>282</v>
      </c>
      <c r="T45" s="27">
        <v>2</v>
      </c>
      <c r="U45" s="2" t="s">
        <v>307</v>
      </c>
      <c r="V45" s="2" t="s">
        <v>17</v>
      </c>
      <c r="W45" s="2" t="str">
        <f t="shared" si="0"/>
        <v>Mobilité Active - Cat. 2Casque</v>
      </c>
      <c r="X45" s="2"/>
      <c r="Y45" s="2" t="str">
        <f>VLOOKUP(S45,'Comprendre la codification'!$E$12:$F$23,2,FALSE)</f>
        <v>B</v>
      </c>
      <c r="Z45" s="2" t="str">
        <f>VLOOKUP(V45,'Comprendre la codification'!$H$12:$J$200,3,FALSE)</f>
        <v>CSQ</v>
      </c>
      <c r="AA45" s="2" t="str">
        <f t="shared" si="1"/>
        <v>BCSQ</v>
      </c>
      <c r="AB45" s="21" t="s">
        <v>608</v>
      </c>
      <c r="AD45" s="2" t="s">
        <v>282</v>
      </c>
      <c r="AE45" s="27">
        <v>2</v>
      </c>
      <c r="AF45" s="2" t="s">
        <v>298</v>
      </c>
      <c r="AG45" s="2" t="s">
        <v>346</v>
      </c>
      <c r="AH45" s="2"/>
      <c r="AI45" s="2" t="s">
        <v>110</v>
      </c>
      <c r="AJ45" s="2" t="str">
        <f t="shared" si="2"/>
        <v>Mobilité Active - Cat. 2Sac à dos pour vélo, ceinture et gilet d'hydratation, housse de transport…5 kg ≤ X &lt; 7 kg</v>
      </c>
      <c r="AK45" s="2" t="str">
        <f>VLOOKUP(AD45,'Comprendre la codification'!$E$12:$F$23,2,FALSE)</f>
        <v>B</v>
      </c>
      <c r="AL45" s="2" t="str">
        <f>VLOOKUP(AG45,'Comprendre la codification'!$H$12:$J$200,3,FALSE)</f>
        <v>BAG</v>
      </c>
      <c r="AM45" s="2" t="str">
        <f>VLOOKUP(AI45,'Comprendre la codification'!$M$25:$N$83,2,FALSE)</f>
        <v>51</v>
      </c>
      <c r="AN45" s="2" t="str">
        <f t="shared" si="3"/>
        <v>BBAG51</v>
      </c>
      <c r="AO45" s="2" t="s">
        <v>608</v>
      </c>
    </row>
    <row r="46" spans="5:41" x14ac:dyDescent="0.35">
      <c r="E46" s="2" t="s">
        <v>392</v>
      </c>
      <c r="F46" s="2" t="s">
        <v>726</v>
      </c>
      <c r="H46" s="2" t="s">
        <v>342</v>
      </c>
      <c r="I46" s="2">
        <v>2</v>
      </c>
      <c r="J46" s="2" t="str">
        <f t="shared" si="4"/>
        <v>K_</v>
      </c>
      <c r="K46" s="2" t="s">
        <v>392</v>
      </c>
      <c r="M46" s="27" t="s">
        <v>156</v>
      </c>
      <c r="N46" s="27">
        <v>2</v>
      </c>
      <c r="O46" s="2" t="s">
        <v>271</v>
      </c>
      <c r="P46" s="2" t="s">
        <v>696</v>
      </c>
      <c r="Q46" s="2" t="s">
        <v>158</v>
      </c>
      <c r="S46" s="2" t="s">
        <v>282</v>
      </c>
      <c r="T46" s="27">
        <v>2</v>
      </c>
      <c r="U46" s="2" t="s">
        <v>275</v>
      </c>
      <c r="V46" s="2" t="s">
        <v>490</v>
      </c>
      <c r="W46" s="2" t="str">
        <f t="shared" si="0"/>
        <v>Mobilité Active - Cat. 2Paire de chaussures de cyclisme, …</v>
      </c>
      <c r="X46" s="2"/>
      <c r="Y46" s="2" t="str">
        <f>VLOOKUP(S46,'Comprendre la codification'!$E$12:$F$23,2,FALSE)</f>
        <v>B</v>
      </c>
      <c r="Z46" s="2" t="str">
        <f>VLOOKUP(V46,'Comprendre la codification'!$H$12:$J$200,3,FALSE)</f>
        <v>CYC</v>
      </c>
      <c r="AA46" s="2" t="str">
        <f t="shared" si="1"/>
        <v>BCYC</v>
      </c>
      <c r="AB46" s="21" t="s">
        <v>608</v>
      </c>
      <c r="AD46" s="2" t="s">
        <v>282</v>
      </c>
      <c r="AE46" s="27">
        <v>2</v>
      </c>
      <c r="AF46" s="2" t="s">
        <v>298</v>
      </c>
      <c r="AG46" s="2" t="s">
        <v>346</v>
      </c>
      <c r="AH46" s="2"/>
      <c r="AI46" s="2" t="s">
        <v>111</v>
      </c>
      <c r="AJ46" s="2" t="str">
        <f t="shared" si="2"/>
        <v>Mobilité Active - Cat. 2Sac à dos pour vélo, ceinture et gilet d'hydratation, housse de transport…7 kg ≤ X &lt; 9 kg</v>
      </c>
      <c r="AK46" s="2" t="str">
        <f>VLOOKUP(AD46,'Comprendre la codification'!$E$12:$F$23,2,FALSE)</f>
        <v>B</v>
      </c>
      <c r="AL46" s="2" t="str">
        <f>VLOOKUP(AG46,'Comprendre la codification'!$H$12:$J$200,3,FALSE)</f>
        <v>BAG</v>
      </c>
      <c r="AM46" s="2" t="str">
        <f>VLOOKUP(AI46,'Comprendre la codification'!$M$25:$N$83,2,FALSE)</f>
        <v>54</v>
      </c>
      <c r="AN46" s="2" t="str">
        <f t="shared" si="3"/>
        <v>BBAG54</v>
      </c>
      <c r="AO46" s="2" t="s">
        <v>608</v>
      </c>
    </row>
    <row r="47" spans="5:41" x14ac:dyDescent="0.35">
      <c r="E47" s="11" t="s">
        <v>304</v>
      </c>
      <c r="F47" s="2" t="s">
        <v>727</v>
      </c>
      <c r="H47" s="2" t="s">
        <v>248</v>
      </c>
      <c r="I47" s="2">
        <v>2</v>
      </c>
      <c r="J47" s="2" t="str">
        <f t="shared" si="4"/>
        <v>L_</v>
      </c>
      <c r="K47" s="2" t="s">
        <v>304</v>
      </c>
      <c r="M47" s="27" t="s">
        <v>156</v>
      </c>
      <c r="N47" s="27">
        <v>2</v>
      </c>
      <c r="O47" s="2" t="s">
        <v>271</v>
      </c>
      <c r="P47" s="2" t="s">
        <v>696</v>
      </c>
      <c r="Q47" s="2" t="s">
        <v>335</v>
      </c>
      <c r="S47" s="2" t="s">
        <v>282</v>
      </c>
      <c r="T47" s="27">
        <v>2</v>
      </c>
      <c r="U47" s="2" t="s">
        <v>276</v>
      </c>
      <c r="V47" s="2" t="s">
        <v>332</v>
      </c>
      <c r="W47" s="2" t="str">
        <f t="shared" si="0"/>
        <v>Mobilité Active - Cat. 2Autre équipement &amp; accessoire (Mobilité Active - Cat. 2)</v>
      </c>
      <c r="X47" s="2"/>
      <c r="Y47" s="2" t="str">
        <f>VLOOKUP(S47,'Comprendre la codification'!$E$12:$F$23,2,FALSE)</f>
        <v>B</v>
      </c>
      <c r="Z47" s="2" t="str">
        <f>VLOOKUP(V47,'Comprendre la codification'!$H$12:$J$200,3,FALSE)</f>
        <v>DIV</v>
      </c>
      <c r="AA47" s="2" t="str">
        <f t="shared" si="1"/>
        <v>BDIV</v>
      </c>
      <c r="AB47" s="2" t="s">
        <v>252</v>
      </c>
      <c r="AD47" s="2" t="s">
        <v>282</v>
      </c>
      <c r="AE47" s="27">
        <v>2</v>
      </c>
      <c r="AF47" s="2" t="s">
        <v>298</v>
      </c>
      <c r="AG47" s="2" t="s">
        <v>346</v>
      </c>
      <c r="AH47" s="2"/>
      <c r="AI47" s="2" t="s">
        <v>112</v>
      </c>
      <c r="AJ47" s="2" t="str">
        <f t="shared" si="2"/>
        <v>Mobilité Active - Cat. 2Sac à dos pour vélo, ceinture et gilet d'hydratation, housse de transport…9 kg ≤ X &lt; 11 kg</v>
      </c>
      <c r="AK47" s="2" t="str">
        <f>VLOOKUP(AD47,'Comprendre la codification'!$E$12:$F$23,2,FALSE)</f>
        <v>B</v>
      </c>
      <c r="AL47" s="2" t="str">
        <f>VLOOKUP(AG47,'Comprendre la codification'!$H$12:$J$200,3,FALSE)</f>
        <v>BAG</v>
      </c>
      <c r="AM47" s="2" t="str">
        <f>VLOOKUP(AI47,'Comprendre la codification'!$M$25:$N$83,2,FALSE)</f>
        <v>57</v>
      </c>
      <c r="AN47" s="2" t="str">
        <f t="shared" si="3"/>
        <v>BBAG57</v>
      </c>
      <c r="AO47" s="2" t="s">
        <v>608</v>
      </c>
    </row>
    <row r="48" spans="5:41" x14ac:dyDescent="0.35">
      <c r="E48" s="2" t="s">
        <v>283</v>
      </c>
      <c r="F48" s="2" t="s">
        <v>728</v>
      </c>
      <c r="H48" s="2" t="s">
        <v>248</v>
      </c>
      <c r="I48" s="2">
        <v>2</v>
      </c>
      <c r="J48" s="2" t="str">
        <f t="shared" si="4"/>
        <v>L_</v>
      </c>
      <c r="K48" s="2" t="s">
        <v>283</v>
      </c>
      <c r="M48" s="27" t="s">
        <v>156</v>
      </c>
      <c r="N48" s="27">
        <v>2</v>
      </c>
      <c r="O48" s="2" t="s">
        <v>308</v>
      </c>
      <c r="P48" s="2" t="s">
        <v>697</v>
      </c>
      <c r="Q48" s="2" t="s">
        <v>166</v>
      </c>
      <c r="S48" s="2" t="s">
        <v>282</v>
      </c>
      <c r="T48" s="27">
        <v>2</v>
      </c>
      <c r="U48" s="2" t="s">
        <v>276</v>
      </c>
      <c r="V48" s="2" t="s">
        <v>332</v>
      </c>
      <c r="W48" s="2" t="str">
        <f t="shared" si="0"/>
        <v>Mobilité Active - Cat. 2Autre équipement &amp; accessoire (Mobilité Active - Cat. 2)</v>
      </c>
      <c r="X48" s="2"/>
      <c r="Y48" s="2" t="str">
        <f>VLOOKUP(S48,'Comprendre la codification'!$E$12:$F$23,2,FALSE)</f>
        <v>B</v>
      </c>
      <c r="Z48" s="2" t="str">
        <f>VLOOKUP(V48,'Comprendre la codification'!$H$12:$J$200,3,FALSE)</f>
        <v>DIV</v>
      </c>
      <c r="AA48" s="2" t="str">
        <f t="shared" si="1"/>
        <v>BDIV</v>
      </c>
      <c r="AB48" s="2" t="s">
        <v>253</v>
      </c>
      <c r="AD48" s="2" t="s">
        <v>282</v>
      </c>
      <c r="AE48" s="27">
        <v>2</v>
      </c>
      <c r="AF48" s="2" t="s">
        <v>298</v>
      </c>
      <c r="AG48" s="2" t="s">
        <v>346</v>
      </c>
      <c r="AH48" s="2"/>
      <c r="AI48" s="2" t="s">
        <v>113</v>
      </c>
      <c r="AJ48" s="2" t="str">
        <f t="shared" si="2"/>
        <v>Mobilité Active - Cat. 2Sac à dos pour vélo, ceinture et gilet d'hydratation, housse de transport…11 kg ≤ X &lt; 13 kg</v>
      </c>
      <c r="AK48" s="2" t="str">
        <f>VLOOKUP(AD48,'Comprendre la codification'!$E$12:$F$23,2,FALSE)</f>
        <v>B</v>
      </c>
      <c r="AL48" s="2" t="str">
        <f>VLOOKUP(AG48,'Comprendre la codification'!$H$12:$J$200,3,FALSE)</f>
        <v>BAG</v>
      </c>
      <c r="AM48" s="2" t="str">
        <f>VLOOKUP(AI48,'Comprendre la codification'!$M$25:$N$83,2,FALSE)</f>
        <v>60</v>
      </c>
      <c r="AN48" s="2" t="str">
        <f t="shared" si="3"/>
        <v>BBAG60</v>
      </c>
      <c r="AO48" s="2" t="s">
        <v>608</v>
      </c>
    </row>
    <row r="49" spans="5:41" x14ac:dyDescent="0.35">
      <c r="E49" s="2" t="s">
        <v>305</v>
      </c>
      <c r="F49" s="2" t="s">
        <v>729</v>
      </c>
      <c r="H49" s="2" t="s">
        <v>248</v>
      </c>
      <c r="I49" s="2">
        <v>2</v>
      </c>
      <c r="J49" s="2" t="str">
        <f t="shared" si="4"/>
        <v>L_</v>
      </c>
      <c r="K49" s="2" t="s">
        <v>305</v>
      </c>
      <c r="M49" s="27" t="s">
        <v>156</v>
      </c>
      <c r="N49" s="27">
        <v>2</v>
      </c>
      <c r="O49" s="2" t="s">
        <v>308</v>
      </c>
      <c r="P49" s="2" t="s">
        <v>697</v>
      </c>
      <c r="Q49" s="2" t="s">
        <v>316</v>
      </c>
      <c r="S49" s="2" t="s">
        <v>282</v>
      </c>
      <c r="T49" s="27">
        <v>2</v>
      </c>
      <c r="U49" s="2" t="s">
        <v>276</v>
      </c>
      <c r="V49" s="2" t="s">
        <v>332</v>
      </c>
      <c r="W49" s="2" t="str">
        <f t="shared" si="0"/>
        <v>Mobilité Active - Cat. 2Autre équipement &amp; accessoire (Mobilité Active - Cat. 2)</v>
      </c>
      <c r="X49" s="2"/>
      <c r="Y49" s="2" t="str">
        <f>VLOOKUP(S49,'Comprendre la codification'!$E$12:$F$23,2,FALSE)</f>
        <v>B</v>
      </c>
      <c r="Z49" s="2" t="str">
        <f>VLOOKUP(V49,'Comprendre la codification'!$H$12:$J$200,3,FALSE)</f>
        <v>DIV</v>
      </c>
      <c r="AA49" s="2" t="str">
        <f t="shared" si="1"/>
        <v>BDIV</v>
      </c>
      <c r="AB49" s="2" t="s">
        <v>254</v>
      </c>
      <c r="AD49" s="2" t="s">
        <v>282</v>
      </c>
      <c r="AE49" s="27">
        <v>2</v>
      </c>
      <c r="AF49" s="2" t="s">
        <v>298</v>
      </c>
      <c r="AG49" s="2" t="s">
        <v>346</v>
      </c>
      <c r="AH49" s="2"/>
      <c r="AI49" s="2" t="s">
        <v>114</v>
      </c>
      <c r="AJ49" s="2" t="str">
        <f t="shared" si="2"/>
        <v>Mobilité Active - Cat. 2Sac à dos pour vélo, ceinture et gilet d'hydratation, housse de transport…13 kg ≤ X &lt; 15 kg</v>
      </c>
      <c r="AK49" s="2" t="str">
        <f>VLOOKUP(AD49,'Comprendre la codification'!$E$12:$F$23,2,FALSE)</f>
        <v>B</v>
      </c>
      <c r="AL49" s="2" t="str">
        <f>VLOOKUP(AG49,'Comprendre la codification'!$H$12:$J$200,3,FALSE)</f>
        <v>BAG</v>
      </c>
      <c r="AM49" s="2" t="str">
        <f>VLOOKUP(AI49,'Comprendre la codification'!$M$25:$N$83,2,FALSE)</f>
        <v>63</v>
      </c>
      <c r="AN49" s="2" t="str">
        <f t="shared" si="3"/>
        <v>BBAG63</v>
      </c>
      <c r="AO49" s="2" t="s">
        <v>608</v>
      </c>
    </row>
    <row r="50" spans="5:41" x14ac:dyDescent="0.35">
      <c r="E50" s="2" t="s">
        <v>303</v>
      </c>
      <c r="F50" s="2" t="s">
        <v>730</v>
      </c>
      <c r="H50" s="2" t="s">
        <v>248</v>
      </c>
      <c r="I50" s="2">
        <v>2</v>
      </c>
      <c r="J50" s="2" t="str">
        <f t="shared" si="4"/>
        <v>L_</v>
      </c>
      <c r="K50" s="2" t="s">
        <v>303</v>
      </c>
      <c r="M50" s="27" t="s">
        <v>156</v>
      </c>
      <c r="N50" s="27">
        <v>2</v>
      </c>
      <c r="O50" s="2" t="s">
        <v>284</v>
      </c>
      <c r="P50" s="2" t="s">
        <v>698</v>
      </c>
      <c r="Q50" s="2" t="s">
        <v>157</v>
      </c>
      <c r="S50" s="2" t="s">
        <v>282</v>
      </c>
      <c r="T50" s="27">
        <v>2</v>
      </c>
      <c r="U50" s="2" t="s">
        <v>276</v>
      </c>
      <c r="V50" s="2" t="s">
        <v>332</v>
      </c>
      <c r="W50" s="2" t="str">
        <f t="shared" si="0"/>
        <v>Mobilité Active - Cat. 2Autre équipement &amp; accessoire (Mobilité Active - Cat. 2)</v>
      </c>
      <c r="X50" s="2"/>
      <c r="Y50" s="2" t="str">
        <f>VLOOKUP(S50,'Comprendre la codification'!$E$12:$F$23,2,FALSE)</f>
        <v>B</v>
      </c>
      <c r="Z50" s="2" t="str">
        <f>VLOOKUP(V50,'Comprendre la codification'!$H$12:$J$200,3,FALSE)</f>
        <v>DIV</v>
      </c>
      <c r="AA50" s="2" t="str">
        <f t="shared" si="1"/>
        <v>BDIV</v>
      </c>
      <c r="AB50" s="2" t="s">
        <v>255</v>
      </c>
      <c r="AD50" s="2" t="s">
        <v>282</v>
      </c>
      <c r="AE50" s="27">
        <v>2</v>
      </c>
      <c r="AF50" s="2" t="s">
        <v>298</v>
      </c>
      <c r="AG50" s="2" t="s">
        <v>346</v>
      </c>
      <c r="AH50" s="2"/>
      <c r="AI50" s="2" t="s">
        <v>102</v>
      </c>
      <c r="AJ50" s="2" t="str">
        <f t="shared" si="2"/>
        <v>Mobilité Active - Cat. 2Sac à dos pour vélo, ceinture et gilet d'hydratation, housse de transport…X ≥ 15 kg</v>
      </c>
      <c r="AK50" s="2" t="str">
        <f>VLOOKUP(AD50,'Comprendre la codification'!$E$12:$F$23,2,FALSE)</f>
        <v>B</v>
      </c>
      <c r="AL50" s="2" t="str">
        <f>VLOOKUP(AG50,'Comprendre la codification'!$H$12:$J$200,3,FALSE)</f>
        <v>BAG</v>
      </c>
      <c r="AM50" s="2" t="str">
        <f>VLOOKUP(AI50,'Comprendre la codification'!$M$25:$N$83,2,FALSE)</f>
        <v>66</v>
      </c>
      <c r="AN50" s="2" t="str">
        <f t="shared" si="3"/>
        <v>BBAG66</v>
      </c>
      <c r="AO50" s="2" t="s">
        <v>608</v>
      </c>
    </row>
    <row r="51" spans="5:41" x14ac:dyDescent="0.35">
      <c r="M51" s="27" t="s">
        <v>156</v>
      </c>
      <c r="N51" s="27">
        <v>2</v>
      </c>
      <c r="O51" s="2" t="s">
        <v>284</v>
      </c>
      <c r="P51" s="2" t="s">
        <v>698</v>
      </c>
      <c r="Q51" s="2" t="s">
        <v>164</v>
      </c>
      <c r="S51" s="2" t="s">
        <v>282</v>
      </c>
      <c r="T51" s="27">
        <v>2</v>
      </c>
      <c r="U51" s="2" t="s">
        <v>276</v>
      </c>
      <c r="V51" s="2" t="s">
        <v>332</v>
      </c>
      <c r="W51" s="2" t="str">
        <f t="shared" si="0"/>
        <v>Mobilité Active - Cat. 2Autre équipement &amp; accessoire (Mobilité Active - Cat. 2)</v>
      </c>
      <c r="X51" s="2"/>
      <c r="Y51" s="2" t="str">
        <f>VLOOKUP(S51,'Comprendre la codification'!$E$12:$F$23,2,FALSE)</f>
        <v>B</v>
      </c>
      <c r="Z51" s="2" t="str">
        <f>VLOOKUP(V51,'Comprendre la codification'!$H$12:$J$200,3,FALSE)</f>
        <v>DIV</v>
      </c>
      <c r="AA51" s="2" t="str">
        <f t="shared" si="1"/>
        <v>BDIV</v>
      </c>
      <c r="AB51" s="2" t="s">
        <v>241</v>
      </c>
      <c r="AD51" s="2" t="s">
        <v>282</v>
      </c>
      <c r="AE51" s="27">
        <v>2</v>
      </c>
      <c r="AF51" s="2" t="s">
        <v>307</v>
      </c>
      <c r="AG51" s="2" t="s">
        <v>17</v>
      </c>
      <c r="AH51" s="2"/>
      <c r="AI51" s="21" t="s">
        <v>608</v>
      </c>
      <c r="AJ51" s="2" t="str">
        <f t="shared" si="2"/>
        <v>Mobilité Active - Cat. 2Casque-</v>
      </c>
      <c r="AK51" s="2" t="str">
        <f>VLOOKUP(AD51,'Comprendre la codification'!$E$12:$F$23,2,FALSE)</f>
        <v>B</v>
      </c>
      <c r="AL51" s="2" t="str">
        <f>VLOOKUP(AG51,'Comprendre la codification'!$H$12:$J$200,3,FALSE)</f>
        <v>CSQ</v>
      </c>
      <c r="AM51" s="2" t="str">
        <f>VLOOKUP(AI51,'Comprendre la codification'!$M$25:$N$83,2,FALSE)</f>
        <v>78</v>
      </c>
      <c r="AN51" s="2" t="str">
        <f t="shared" si="3"/>
        <v>BCSQ78</v>
      </c>
      <c r="AO51" s="2" t="s">
        <v>608</v>
      </c>
    </row>
    <row r="52" spans="5:41" x14ac:dyDescent="0.35">
      <c r="M52" s="27" t="s">
        <v>156</v>
      </c>
      <c r="N52" s="27">
        <v>2</v>
      </c>
      <c r="O52" s="2" t="s">
        <v>284</v>
      </c>
      <c r="P52" s="2" t="s">
        <v>698</v>
      </c>
      <c r="Q52" s="2" t="s">
        <v>160</v>
      </c>
      <c r="S52" s="2" t="s">
        <v>282</v>
      </c>
      <c r="T52" s="27">
        <v>2</v>
      </c>
      <c r="U52" s="2" t="s">
        <v>276</v>
      </c>
      <c r="V52" s="2" t="s">
        <v>332</v>
      </c>
      <c r="W52" s="2" t="str">
        <f t="shared" si="0"/>
        <v>Mobilité Active - Cat. 2Autre équipement &amp; accessoire (Mobilité Active - Cat. 2)</v>
      </c>
      <c r="X52" s="2"/>
      <c r="Y52" s="2" t="str">
        <f>VLOOKUP(S52,'Comprendre la codification'!$E$12:$F$23,2,FALSE)</f>
        <v>B</v>
      </c>
      <c r="Z52" s="2" t="str">
        <f>VLOOKUP(V52,'Comprendre la codification'!$H$12:$J$200,3,FALSE)</f>
        <v>DIV</v>
      </c>
      <c r="AA52" s="2" t="str">
        <f t="shared" si="1"/>
        <v>BDIV</v>
      </c>
      <c r="AB52" s="2" t="s">
        <v>103</v>
      </c>
      <c r="AD52" s="2" t="s">
        <v>282</v>
      </c>
      <c r="AE52" s="27">
        <v>2</v>
      </c>
      <c r="AF52" s="2" t="s">
        <v>275</v>
      </c>
      <c r="AG52" s="2" t="s">
        <v>490</v>
      </c>
      <c r="AH52" s="2"/>
      <c r="AI52" s="21" t="s">
        <v>608</v>
      </c>
      <c r="AJ52" s="2" t="str">
        <f t="shared" si="2"/>
        <v>Mobilité Active - Cat. 2Paire de chaussures de cyclisme, …-</v>
      </c>
      <c r="AK52" s="2" t="str">
        <f>VLOOKUP(AD52,'Comprendre la codification'!$E$12:$F$23,2,FALSE)</f>
        <v>B</v>
      </c>
      <c r="AL52" s="2" t="str">
        <f>VLOOKUP(AG52,'Comprendre la codification'!$H$12:$J$200,3,FALSE)</f>
        <v>CYC</v>
      </c>
      <c r="AM52" s="2" t="str">
        <f>VLOOKUP(AI52,'Comprendre la codification'!$M$25:$N$83,2,FALSE)</f>
        <v>78</v>
      </c>
      <c r="AN52" s="2" t="str">
        <f t="shared" si="3"/>
        <v>BCYC78</v>
      </c>
      <c r="AO52" s="2" t="s">
        <v>608</v>
      </c>
    </row>
    <row r="53" spans="5:41" x14ac:dyDescent="0.35">
      <c r="M53" s="27" t="s">
        <v>156</v>
      </c>
      <c r="N53" s="27">
        <v>2</v>
      </c>
      <c r="O53" s="2" t="s">
        <v>284</v>
      </c>
      <c r="P53" s="2" t="s">
        <v>698</v>
      </c>
      <c r="Q53" s="2" t="s">
        <v>161</v>
      </c>
      <c r="S53" s="2" t="s">
        <v>282</v>
      </c>
      <c r="T53" s="27">
        <v>2</v>
      </c>
      <c r="U53" s="2" t="s">
        <v>276</v>
      </c>
      <c r="V53" s="2" t="s">
        <v>332</v>
      </c>
      <c r="W53" s="2" t="str">
        <f t="shared" si="0"/>
        <v>Mobilité Active - Cat. 2Autre équipement &amp; accessoire (Mobilité Active - Cat. 2)</v>
      </c>
      <c r="X53" s="2"/>
      <c r="Y53" s="2" t="str">
        <f>VLOOKUP(S53,'Comprendre la codification'!$E$12:$F$23,2,FALSE)</f>
        <v>B</v>
      </c>
      <c r="Z53" s="2" t="str">
        <f>VLOOKUP(V53,'Comprendre la codification'!$H$12:$J$200,3,FALSE)</f>
        <v>DIV</v>
      </c>
      <c r="AA53" s="2" t="str">
        <f t="shared" si="1"/>
        <v>BDIV</v>
      </c>
      <c r="AB53" s="2" t="s">
        <v>98</v>
      </c>
      <c r="AD53" s="2" t="s">
        <v>282</v>
      </c>
      <c r="AE53" s="27">
        <v>2</v>
      </c>
      <c r="AF53" s="2" t="s">
        <v>276</v>
      </c>
      <c r="AG53" s="2" t="s">
        <v>332</v>
      </c>
      <c r="AH53" s="2"/>
      <c r="AI53" s="2" t="s">
        <v>252</v>
      </c>
      <c r="AJ53" s="2" t="str">
        <f t="shared" si="2"/>
        <v>Mobilité Active - Cat. 2Autre équipement &amp; accessoire (Mobilité Active - Cat. 2)X &lt; 5 g</v>
      </c>
      <c r="AK53" s="2" t="str">
        <f>VLOOKUP(AD53,'Comprendre la codification'!$E$12:$F$23,2,FALSE)</f>
        <v>B</v>
      </c>
      <c r="AL53" s="2" t="str">
        <f>VLOOKUP(AG53,'Comprendre la codification'!$H$12:$J$200,3,FALSE)</f>
        <v>DIV</v>
      </c>
      <c r="AM53" s="2" t="str">
        <f>VLOOKUP(AI53,'Comprendre la codification'!$M$25:$N$83,2,FALSE)</f>
        <v>20</v>
      </c>
      <c r="AN53" s="2" t="str">
        <f t="shared" si="3"/>
        <v>BDIV20</v>
      </c>
      <c r="AO53" s="2" t="s">
        <v>99</v>
      </c>
    </row>
    <row r="54" spans="5:41" x14ac:dyDescent="0.35">
      <c r="M54" s="27" t="s">
        <v>156</v>
      </c>
      <c r="N54" s="27">
        <v>2</v>
      </c>
      <c r="O54" s="2" t="s">
        <v>284</v>
      </c>
      <c r="P54" s="2" t="s">
        <v>698</v>
      </c>
      <c r="Q54" s="2" t="s">
        <v>266</v>
      </c>
      <c r="S54" s="2" t="s">
        <v>282</v>
      </c>
      <c r="T54" s="27">
        <v>2</v>
      </c>
      <c r="U54" s="2" t="s">
        <v>276</v>
      </c>
      <c r="V54" s="2" t="s">
        <v>332</v>
      </c>
      <c r="W54" s="2" t="str">
        <f t="shared" si="0"/>
        <v>Mobilité Active - Cat. 2Autre équipement &amp; accessoire (Mobilité Active - Cat. 2)</v>
      </c>
      <c r="X54" s="2"/>
      <c r="Y54" s="2" t="str">
        <f>VLOOKUP(S54,'Comprendre la codification'!$E$12:$F$23,2,FALSE)</f>
        <v>B</v>
      </c>
      <c r="Z54" s="2" t="str">
        <f>VLOOKUP(V54,'Comprendre la codification'!$H$12:$J$200,3,FALSE)</f>
        <v>DIV</v>
      </c>
      <c r="AA54" s="2" t="str">
        <f t="shared" si="1"/>
        <v>BDIV</v>
      </c>
      <c r="AB54" s="2" t="s">
        <v>104</v>
      </c>
      <c r="AD54" s="2" t="s">
        <v>282</v>
      </c>
      <c r="AE54" s="27">
        <v>2</v>
      </c>
      <c r="AF54" s="2" t="s">
        <v>276</v>
      </c>
      <c r="AG54" s="2" t="s">
        <v>332</v>
      </c>
      <c r="AH54" s="2"/>
      <c r="AI54" s="2" t="s">
        <v>252</v>
      </c>
      <c r="AJ54" s="2" t="str">
        <f t="shared" si="2"/>
        <v>Mobilité Active - Cat. 2Autre équipement &amp; accessoire (Mobilité Active - Cat. 2)X &lt; 5 g</v>
      </c>
      <c r="AK54" s="2" t="str">
        <f>VLOOKUP(AD54,'Comprendre la codification'!$E$12:$F$23,2,FALSE)</f>
        <v>B</v>
      </c>
      <c r="AL54" s="2" t="str">
        <f>VLOOKUP(AG54,'Comprendre la codification'!$H$12:$J$200,3,FALSE)</f>
        <v>DIV</v>
      </c>
      <c r="AM54" s="2" t="str">
        <f>VLOOKUP(AI54,'Comprendre la codification'!$M$25:$N$83,2,FALSE)</f>
        <v>20</v>
      </c>
      <c r="AN54" s="2" t="str">
        <f t="shared" si="3"/>
        <v>BDIV20</v>
      </c>
      <c r="AO54" s="2" t="s">
        <v>659</v>
      </c>
    </row>
    <row r="55" spans="5:41" x14ac:dyDescent="0.35">
      <c r="M55" s="27" t="s">
        <v>156</v>
      </c>
      <c r="N55" s="27">
        <v>2</v>
      </c>
      <c r="O55" s="2" t="s">
        <v>284</v>
      </c>
      <c r="P55" s="2" t="s">
        <v>698</v>
      </c>
      <c r="Q55" s="2" t="s">
        <v>162</v>
      </c>
      <c r="S55" s="2" t="s">
        <v>282</v>
      </c>
      <c r="T55" s="27">
        <v>2</v>
      </c>
      <c r="U55" s="2" t="s">
        <v>276</v>
      </c>
      <c r="V55" s="2" t="s">
        <v>332</v>
      </c>
      <c r="W55" s="2" t="str">
        <f t="shared" si="0"/>
        <v>Mobilité Active - Cat. 2Autre équipement &amp; accessoire (Mobilité Active - Cat. 2)</v>
      </c>
      <c r="X55" s="2"/>
      <c r="Y55" s="2" t="str">
        <f>VLOOKUP(S55,'Comprendre la codification'!$E$12:$F$23,2,FALSE)</f>
        <v>B</v>
      </c>
      <c r="Z55" s="2" t="str">
        <f>VLOOKUP(V55,'Comprendre la codification'!$H$12:$J$200,3,FALSE)</f>
        <v>DIV</v>
      </c>
      <c r="AA55" s="2" t="str">
        <f t="shared" si="1"/>
        <v>BDIV</v>
      </c>
      <c r="AB55" s="2" t="s">
        <v>105</v>
      </c>
      <c r="AD55" s="2" t="s">
        <v>282</v>
      </c>
      <c r="AE55" s="27">
        <v>2</v>
      </c>
      <c r="AF55" s="2" t="s">
        <v>276</v>
      </c>
      <c r="AG55" s="2" t="s">
        <v>332</v>
      </c>
      <c r="AH55" s="2"/>
      <c r="AI55" s="2" t="s">
        <v>253</v>
      </c>
      <c r="AJ55" s="2" t="str">
        <f t="shared" si="2"/>
        <v>Mobilité Active - Cat. 2Autre équipement &amp; accessoire (Mobilité Active - Cat. 2)5 g ≤ X &lt; 10 g</v>
      </c>
      <c r="AK55" s="2" t="str">
        <f>VLOOKUP(AD55,'Comprendre la codification'!$E$12:$F$23,2,FALSE)</f>
        <v>B</v>
      </c>
      <c r="AL55" s="2" t="str">
        <f>VLOOKUP(AG55,'Comprendre la codification'!$H$12:$J$200,3,FALSE)</f>
        <v>DIV</v>
      </c>
      <c r="AM55" s="2" t="str">
        <f>VLOOKUP(AI55,'Comprendre la codification'!$M$25:$N$83,2,FALSE)</f>
        <v>21</v>
      </c>
      <c r="AN55" s="2" t="str">
        <f t="shared" si="3"/>
        <v>BDIV21</v>
      </c>
      <c r="AO55" s="2" t="s">
        <v>99</v>
      </c>
    </row>
    <row r="56" spans="5:41" x14ac:dyDescent="0.35">
      <c r="M56" s="27" t="s">
        <v>156</v>
      </c>
      <c r="N56" s="27">
        <v>2</v>
      </c>
      <c r="O56" s="2" t="s">
        <v>284</v>
      </c>
      <c r="P56" s="2" t="s">
        <v>698</v>
      </c>
      <c r="Q56" s="2" t="s">
        <v>325</v>
      </c>
      <c r="S56" s="2" t="s">
        <v>282</v>
      </c>
      <c r="T56" s="27">
        <v>2</v>
      </c>
      <c r="U56" s="2" t="s">
        <v>276</v>
      </c>
      <c r="V56" s="2" t="s">
        <v>332</v>
      </c>
      <c r="W56" s="2" t="str">
        <f t="shared" si="0"/>
        <v>Mobilité Active - Cat. 2Autre équipement &amp; accessoire (Mobilité Active - Cat. 2)</v>
      </c>
      <c r="X56" s="2"/>
      <c r="Y56" s="2" t="str">
        <f>VLOOKUP(S56,'Comprendre la codification'!$E$12:$F$23,2,FALSE)</f>
        <v>B</v>
      </c>
      <c r="Z56" s="2" t="str">
        <f>VLOOKUP(V56,'Comprendre la codification'!$H$12:$J$200,3,FALSE)</f>
        <v>DIV</v>
      </c>
      <c r="AA56" s="2" t="str">
        <f t="shared" si="1"/>
        <v>BDIV</v>
      </c>
      <c r="AB56" s="2" t="s">
        <v>107</v>
      </c>
      <c r="AD56" s="2" t="s">
        <v>282</v>
      </c>
      <c r="AE56" s="27">
        <v>2</v>
      </c>
      <c r="AF56" s="2" t="s">
        <v>276</v>
      </c>
      <c r="AG56" s="2" t="s">
        <v>332</v>
      </c>
      <c r="AH56" s="2"/>
      <c r="AI56" s="2" t="s">
        <v>253</v>
      </c>
      <c r="AJ56" s="2" t="str">
        <f t="shared" si="2"/>
        <v>Mobilité Active - Cat. 2Autre équipement &amp; accessoire (Mobilité Active - Cat. 2)5 g ≤ X &lt; 10 g</v>
      </c>
      <c r="AK56" s="2" t="str">
        <f>VLOOKUP(AD56,'Comprendre la codification'!$E$12:$F$23,2,FALSE)</f>
        <v>B</v>
      </c>
      <c r="AL56" s="2" t="str">
        <f>VLOOKUP(AG56,'Comprendre la codification'!$H$12:$J$200,3,FALSE)</f>
        <v>DIV</v>
      </c>
      <c r="AM56" s="2" t="str">
        <f>VLOOKUP(AI56,'Comprendre la codification'!$M$25:$N$83,2,FALSE)</f>
        <v>21</v>
      </c>
      <c r="AN56" s="2" t="str">
        <f t="shared" si="3"/>
        <v>BDIV21</v>
      </c>
      <c r="AO56" s="2" t="s">
        <v>659</v>
      </c>
    </row>
    <row r="57" spans="5:41" x14ac:dyDescent="0.35">
      <c r="M57" s="27" t="s">
        <v>156</v>
      </c>
      <c r="N57" s="27">
        <v>2</v>
      </c>
      <c r="O57" s="2" t="s">
        <v>284</v>
      </c>
      <c r="P57" s="2" t="s">
        <v>698</v>
      </c>
      <c r="Q57" s="2" t="s">
        <v>165</v>
      </c>
      <c r="S57" s="2" t="s">
        <v>282</v>
      </c>
      <c r="T57" s="27">
        <v>2</v>
      </c>
      <c r="U57" s="2" t="s">
        <v>276</v>
      </c>
      <c r="V57" s="2" t="s">
        <v>332</v>
      </c>
      <c r="W57" s="2" t="str">
        <f t="shared" si="0"/>
        <v>Mobilité Active - Cat. 2Autre équipement &amp; accessoire (Mobilité Active - Cat. 2)</v>
      </c>
      <c r="X57" s="2"/>
      <c r="Y57" s="2" t="str">
        <f>VLOOKUP(S57,'Comprendre la codification'!$E$12:$F$23,2,FALSE)</f>
        <v>B</v>
      </c>
      <c r="Z57" s="2" t="str">
        <f>VLOOKUP(V57,'Comprendre la codification'!$H$12:$J$200,3,FALSE)</f>
        <v>DIV</v>
      </c>
      <c r="AA57" s="2" t="str">
        <f t="shared" si="1"/>
        <v>BDIV</v>
      </c>
      <c r="AB57" s="2" t="s">
        <v>109</v>
      </c>
      <c r="AD57" s="2" t="s">
        <v>282</v>
      </c>
      <c r="AE57" s="27">
        <v>2</v>
      </c>
      <c r="AF57" s="2" t="s">
        <v>276</v>
      </c>
      <c r="AG57" s="2" t="s">
        <v>332</v>
      </c>
      <c r="AH57" s="2"/>
      <c r="AI57" s="2" t="s">
        <v>254</v>
      </c>
      <c r="AJ57" s="2" t="str">
        <f t="shared" si="2"/>
        <v>Mobilité Active - Cat. 2Autre équipement &amp; accessoire (Mobilité Active - Cat. 2)10 g ≤ X &lt; 20 g</v>
      </c>
      <c r="AK57" s="2" t="str">
        <f>VLOOKUP(AD57,'Comprendre la codification'!$E$12:$F$23,2,FALSE)</f>
        <v>B</v>
      </c>
      <c r="AL57" s="2" t="str">
        <f>VLOOKUP(AG57,'Comprendre la codification'!$H$12:$J$200,3,FALSE)</f>
        <v>DIV</v>
      </c>
      <c r="AM57" s="2" t="str">
        <f>VLOOKUP(AI57,'Comprendre la codification'!$M$25:$N$83,2,FALSE)</f>
        <v>24</v>
      </c>
      <c r="AN57" s="2" t="str">
        <f t="shared" si="3"/>
        <v>BDIV24</v>
      </c>
      <c r="AO57" s="2" t="s">
        <v>99</v>
      </c>
    </row>
    <row r="58" spans="5:41" x14ac:dyDescent="0.35">
      <c r="M58" s="27" t="s">
        <v>156</v>
      </c>
      <c r="N58" s="27">
        <v>2</v>
      </c>
      <c r="O58" s="2" t="s">
        <v>284</v>
      </c>
      <c r="P58" s="2" t="s">
        <v>698</v>
      </c>
      <c r="Q58" s="2" t="s">
        <v>326</v>
      </c>
      <c r="S58" s="2" t="s">
        <v>282</v>
      </c>
      <c r="T58" s="27">
        <v>2</v>
      </c>
      <c r="U58" s="2" t="s">
        <v>276</v>
      </c>
      <c r="V58" s="2" t="s">
        <v>332</v>
      </c>
      <c r="W58" s="2" t="str">
        <f t="shared" si="0"/>
        <v>Mobilité Active - Cat. 2Autre équipement &amp; accessoire (Mobilité Active - Cat. 2)</v>
      </c>
      <c r="X58" s="2"/>
      <c r="Y58" s="2" t="str">
        <f>VLOOKUP(S58,'Comprendre la codification'!$E$12:$F$23,2,FALSE)</f>
        <v>B</v>
      </c>
      <c r="Z58" s="2" t="str">
        <f>VLOOKUP(V58,'Comprendre la codification'!$H$12:$J$200,3,FALSE)</f>
        <v>DIV</v>
      </c>
      <c r="AA58" s="2" t="str">
        <f t="shared" si="1"/>
        <v>BDIV</v>
      </c>
      <c r="AB58" s="2" t="s">
        <v>110</v>
      </c>
      <c r="AD58" s="2" t="s">
        <v>282</v>
      </c>
      <c r="AE58" s="27">
        <v>2</v>
      </c>
      <c r="AF58" s="2" t="s">
        <v>276</v>
      </c>
      <c r="AG58" s="2" t="s">
        <v>332</v>
      </c>
      <c r="AH58" s="2"/>
      <c r="AI58" s="2" t="s">
        <v>254</v>
      </c>
      <c r="AJ58" s="2" t="str">
        <f t="shared" si="2"/>
        <v>Mobilité Active - Cat. 2Autre équipement &amp; accessoire (Mobilité Active - Cat. 2)10 g ≤ X &lt; 20 g</v>
      </c>
      <c r="AK58" s="2" t="str">
        <f>VLOOKUP(AD58,'Comprendre la codification'!$E$12:$F$23,2,FALSE)</f>
        <v>B</v>
      </c>
      <c r="AL58" s="2" t="str">
        <f>VLOOKUP(AG58,'Comprendre la codification'!$H$12:$J$200,3,FALSE)</f>
        <v>DIV</v>
      </c>
      <c r="AM58" s="2" t="str">
        <f>VLOOKUP(AI58,'Comprendre la codification'!$M$25:$N$83,2,FALSE)</f>
        <v>24</v>
      </c>
      <c r="AN58" s="2" t="str">
        <f t="shared" si="3"/>
        <v>BDIV24</v>
      </c>
      <c r="AO58" s="2" t="s">
        <v>659</v>
      </c>
    </row>
    <row r="59" spans="5:41" x14ac:dyDescent="0.35">
      <c r="M59" s="27" t="s">
        <v>16</v>
      </c>
      <c r="N59" s="27">
        <v>2</v>
      </c>
      <c r="O59" s="2" t="s">
        <v>264</v>
      </c>
      <c r="P59" s="2" t="s">
        <v>699</v>
      </c>
      <c r="Q59" s="2" t="s">
        <v>491</v>
      </c>
      <c r="S59" s="2" t="s">
        <v>282</v>
      </c>
      <c r="T59" s="27">
        <v>2</v>
      </c>
      <c r="U59" s="2" t="s">
        <v>276</v>
      </c>
      <c r="V59" s="2" t="s">
        <v>332</v>
      </c>
      <c r="W59" s="2" t="str">
        <f t="shared" si="0"/>
        <v>Mobilité Active - Cat. 2Autre équipement &amp; accessoire (Mobilité Active - Cat. 2)</v>
      </c>
      <c r="X59" s="2"/>
      <c r="Y59" s="2" t="str">
        <f>VLOOKUP(S59,'Comprendre la codification'!$E$12:$F$23,2,FALSE)</f>
        <v>B</v>
      </c>
      <c r="Z59" s="2" t="str">
        <f>VLOOKUP(V59,'Comprendre la codification'!$H$12:$J$200,3,FALSE)</f>
        <v>DIV</v>
      </c>
      <c r="AA59" s="2" t="str">
        <f t="shared" si="1"/>
        <v>BDIV</v>
      </c>
      <c r="AB59" s="2" t="s">
        <v>111</v>
      </c>
      <c r="AD59" s="2" t="s">
        <v>282</v>
      </c>
      <c r="AE59" s="27">
        <v>2</v>
      </c>
      <c r="AF59" s="2" t="s">
        <v>276</v>
      </c>
      <c r="AG59" s="2" t="s">
        <v>332</v>
      </c>
      <c r="AH59" s="2"/>
      <c r="AI59" s="2" t="s">
        <v>255</v>
      </c>
      <c r="AJ59" s="2" t="str">
        <f t="shared" si="2"/>
        <v>Mobilité Active - Cat. 2Autre équipement &amp; accessoire (Mobilité Active - Cat. 2)20 g ≤ X &lt; 50 g</v>
      </c>
      <c r="AK59" s="2" t="str">
        <f>VLOOKUP(AD59,'Comprendre la codification'!$E$12:$F$23,2,FALSE)</f>
        <v>B</v>
      </c>
      <c r="AL59" s="2" t="str">
        <f>VLOOKUP(AG59,'Comprendre la codification'!$H$12:$J$200,3,FALSE)</f>
        <v>DIV</v>
      </c>
      <c r="AM59" s="2" t="str">
        <f>VLOOKUP(AI59,'Comprendre la codification'!$M$25:$N$83,2,FALSE)</f>
        <v>27</v>
      </c>
      <c r="AN59" s="2" t="str">
        <f t="shared" si="3"/>
        <v>BDIV27</v>
      </c>
      <c r="AO59" s="2" t="s">
        <v>99</v>
      </c>
    </row>
    <row r="60" spans="5:41" x14ac:dyDescent="0.35">
      <c r="M60" s="27" t="s">
        <v>16</v>
      </c>
      <c r="N60" s="27">
        <v>2</v>
      </c>
      <c r="O60" s="2" t="s">
        <v>263</v>
      </c>
      <c r="P60" s="2" t="s">
        <v>700</v>
      </c>
      <c r="Q60" s="2" t="s">
        <v>348</v>
      </c>
      <c r="S60" s="2" t="s">
        <v>282</v>
      </c>
      <c r="T60" s="27">
        <v>2</v>
      </c>
      <c r="U60" s="2" t="s">
        <v>276</v>
      </c>
      <c r="V60" s="2" t="s">
        <v>332</v>
      </c>
      <c r="W60" s="2" t="str">
        <f t="shared" si="0"/>
        <v>Mobilité Active - Cat. 2Autre équipement &amp; accessoire (Mobilité Active - Cat. 2)</v>
      </c>
      <c r="X60" s="2"/>
      <c r="Y60" s="2" t="str">
        <f>VLOOKUP(S60,'Comprendre la codification'!$E$12:$F$23,2,FALSE)</f>
        <v>B</v>
      </c>
      <c r="Z60" s="2" t="str">
        <f>VLOOKUP(V60,'Comprendre la codification'!$H$12:$J$200,3,FALSE)</f>
        <v>DIV</v>
      </c>
      <c r="AA60" s="2" t="str">
        <f t="shared" si="1"/>
        <v>BDIV</v>
      </c>
      <c r="AB60" s="2" t="s">
        <v>112</v>
      </c>
      <c r="AD60" s="2" t="s">
        <v>282</v>
      </c>
      <c r="AE60" s="27">
        <v>2</v>
      </c>
      <c r="AF60" s="2" t="s">
        <v>276</v>
      </c>
      <c r="AG60" s="2" t="s">
        <v>332</v>
      </c>
      <c r="AH60" s="2"/>
      <c r="AI60" s="2" t="s">
        <v>255</v>
      </c>
      <c r="AJ60" s="2" t="str">
        <f t="shared" si="2"/>
        <v>Mobilité Active - Cat. 2Autre équipement &amp; accessoire (Mobilité Active - Cat. 2)20 g ≤ X &lt; 50 g</v>
      </c>
      <c r="AK60" s="2" t="str">
        <f>VLOOKUP(AD60,'Comprendre la codification'!$E$12:$F$23,2,FALSE)</f>
        <v>B</v>
      </c>
      <c r="AL60" s="2" t="str">
        <f>VLOOKUP(AG60,'Comprendre la codification'!$H$12:$J$200,3,FALSE)</f>
        <v>DIV</v>
      </c>
      <c r="AM60" s="2" t="str">
        <f>VLOOKUP(AI60,'Comprendre la codification'!$M$25:$N$83,2,FALSE)</f>
        <v>27</v>
      </c>
      <c r="AN60" s="2" t="str">
        <f t="shared" si="3"/>
        <v>BDIV27</v>
      </c>
      <c r="AO60" s="2" t="s">
        <v>659</v>
      </c>
    </row>
    <row r="61" spans="5:41" x14ac:dyDescent="0.35">
      <c r="M61" s="27" t="s">
        <v>16</v>
      </c>
      <c r="N61" s="27">
        <v>2</v>
      </c>
      <c r="O61" s="2" t="s">
        <v>309</v>
      </c>
      <c r="P61" s="2" t="s">
        <v>701</v>
      </c>
      <c r="Q61" s="2" t="s">
        <v>318</v>
      </c>
      <c r="S61" s="2" t="s">
        <v>282</v>
      </c>
      <c r="T61" s="27">
        <v>2</v>
      </c>
      <c r="U61" s="2" t="s">
        <v>276</v>
      </c>
      <c r="V61" s="2" t="s">
        <v>332</v>
      </c>
      <c r="W61" s="2" t="str">
        <f t="shared" si="0"/>
        <v>Mobilité Active - Cat. 2Autre équipement &amp; accessoire (Mobilité Active - Cat. 2)</v>
      </c>
      <c r="X61" s="2"/>
      <c r="Y61" s="2" t="str">
        <f>VLOOKUP(S61,'Comprendre la codification'!$E$12:$F$23,2,FALSE)</f>
        <v>B</v>
      </c>
      <c r="Z61" s="2" t="str">
        <f>VLOOKUP(V61,'Comprendre la codification'!$H$12:$J$200,3,FALSE)</f>
        <v>DIV</v>
      </c>
      <c r="AA61" s="2" t="str">
        <f t="shared" si="1"/>
        <v>BDIV</v>
      </c>
      <c r="AB61" s="2" t="s">
        <v>113</v>
      </c>
      <c r="AD61" s="2" t="s">
        <v>282</v>
      </c>
      <c r="AE61" s="27">
        <v>2</v>
      </c>
      <c r="AF61" s="2" t="s">
        <v>276</v>
      </c>
      <c r="AG61" s="2" t="s">
        <v>332</v>
      </c>
      <c r="AH61" s="2"/>
      <c r="AI61" s="2" t="s">
        <v>241</v>
      </c>
      <c r="AJ61" s="2" t="str">
        <f t="shared" si="2"/>
        <v>Mobilité Active - Cat. 2Autre équipement &amp; accessoire (Mobilité Active - Cat. 2)50 g ≤ X &lt; 100 g</v>
      </c>
      <c r="AK61" s="2" t="str">
        <f>VLOOKUP(AD61,'Comprendre la codification'!$E$12:$F$23,2,FALSE)</f>
        <v>B</v>
      </c>
      <c r="AL61" s="2" t="str">
        <f>VLOOKUP(AG61,'Comprendre la codification'!$H$12:$J$200,3,FALSE)</f>
        <v>DIV</v>
      </c>
      <c r="AM61" s="2" t="str">
        <f>VLOOKUP(AI61,'Comprendre la codification'!$M$25:$N$83,2,FALSE)</f>
        <v>30</v>
      </c>
      <c r="AN61" s="2" t="str">
        <f t="shared" si="3"/>
        <v>BDIV30</v>
      </c>
      <c r="AO61" s="2" t="s">
        <v>99</v>
      </c>
    </row>
    <row r="62" spans="5:41" x14ac:dyDescent="0.35">
      <c r="M62" s="27" t="s">
        <v>16</v>
      </c>
      <c r="N62" s="27">
        <v>2</v>
      </c>
      <c r="O62" s="2" t="s">
        <v>265</v>
      </c>
      <c r="P62" s="2" t="s">
        <v>702</v>
      </c>
      <c r="Q62" s="2" t="s">
        <v>167</v>
      </c>
      <c r="S62" s="2" t="s">
        <v>282</v>
      </c>
      <c r="T62" s="27">
        <v>2</v>
      </c>
      <c r="U62" s="2" t="s">
        <v>276</v>
      </c>
      <c r="V62" s="2" t="s">
        <v>332</v>
      </c>
      <c r="W62" s="2" t="str">
        <f t="shared" si="0"/>
        <v>Mobilité Active - Cat. 2Autre équipement &amp; accessoire (Mobilité Active - Cat. 2)</v>
      </c>
      <c r="X62" s="2"/>
      <c r="Y62" s="2" t="str">
        <f>VLOOKUP(S62,'Comprendre la codification'!$E$12:$F$23,2,FALSE)</f>
        <v>B</v>
      </c>
      <c r="Z62" s="2" t="str">
        <f>VLOOKUP(V62,'Comprendre la codification'!$H$12:$J$200,3,FALSE)</f>
        <v>DIV</v>
      </c>
      <c r="AA62" s="2" t="str">
        <f t="shared" si="1"/>
        <v>BDIV</v>
      </c>
      <c r="AB62" s="2" t="s">
        <v>114</v>
      </c>
      <c r="AD62" s="2" t="s">
        <v>282</v>
      </c>
      <c r="AE62" s="27">
        <v>2</v>
      </c>
      <c r="AF62" s="2" t="s">
        <v>276</v>
      </c>
      <c r="AG62" s="2" t="s">
        <v>332</v>
      </c>
      <c r="AH62" s="2"/>
      <c r="AI62" s="2" t="s">
        <v>241</v>
      </c>
      <c r="AJ62" s="2" t="str">
        <f t="shared" si="2"/>
        <v>Mobilité Active - Cat. 2Autre équipement &amp; accessoire (Mobilité Active - Cat. 2)50 g ≤ X &lt; 100 g</v>
      </c>
      <c r="AK62" s="2" t="str">
        <f>VLOOKUP(AD62,'Comprendre la codification'!$E$12:$F$23,2,FALSE)</f>
        <v>B</v>
      </c>
      <c r="AL62" s="2" t="str">
        <f>VLOOKUP(AG62,'Comprendre la codification'!$H$12:$J$200,3,FALSE)</f>
        <v>DIV</v>
      </c>
      <c r="AM62" s="2" t="str">
        <f>VLOOKUP(AI62,'Comprendre la codification'!$M$25:$N$83,2,FALSE)</f>
        <v>30</v>
      </c>
      <c r="AN62" s="2" t="str">
        <f t="shared" si="3"/>
        <v>BDIV30</v>
      </c>
      <c r="AO62" s="2" t="s">
        <v>659</v>
      </c>
    </row>
    <row r="63" spans="5:41" x14ac:dyDescent="0.35">
      <c r="M63" s="27" t="s">
        <v>16</v>
      </c>
      <c r="N63" s="27">
        <v>2</v>
      </c>
      <c r="O63" s="2" t="s">
        <v>265</v>
      </c>
      <c r="P63" s="2" t="s">
        <v>702</v>
      </c>
      <c r="Q63" s="2" t="s">
        <v>327</v>
      </c>
      <c r="S63" s="2" t="s">
        <v>282</v>
      </c>
      <c r="T63" s="27">
        <v>2</v>
      </c>
      <c r="U63" s="2" t="s">
        <v>276</v>
      </c>
      <c r="V63" s="2" t="s">
        <v>332</v>
      </c>
      <c r="W63" s="2" t="str">
        <f t="shared" si="0"/>
        <v>Mobilité Active - Cat. 2Autre équipement &amp; accessoire (Mobilité Active - Cat. 2)</v>
      </c>
      <c r="X63" s="2"/>
      <c r="Y63" s="2" t="str">
        <f>VLOOKUP(S63,'Comprendre la codification'!$E$12:$F$23,2,FALSE)</f>
        <v>B</v>
      </c>
      <c r="Z63" s="2" t="str">
        <f>VLOOKUP(V63,'Comprendre la codification'!$H$12:$J$200,3,FALSE)</f>
        <v>DIV</v>
      </c>
      <c r="AA63" s="2" t="str">
        <f t="shared" si="1"/>
        <v>BDIV</v>
      </c>
      <c r="AB63" s="2" t="s">
        <v>102</v>
      </c>
      <c r="AD63" s="2" t="s">
        <v>282</v>
      </c>
      <c r="AE63" s="27">
        <v>2</v>
      </c>
      <c r="AF63" s="2" t="s">
        <v>276</v>
      </c>
      <c r="AG63" s="2" t="s">
        <v>332</v>
      </c>
      <c r="AH63" s="2"/>
      <c r="AI63" s="2" t="s">
        <v>103</v>
      </c>
      <c r="AJ63" s="2" t="str">
        <f t="shared" si="2"/>
        <v>Mobilité Active - Cat. 2Autre équipement &amp; accessoire (Mobilité Active - Cat. 2)0,1 kg ≤ X &lt; 0,2 kg</v>
      </c>
      <c r="AK63" s="2" t="str">
        <f>VLOOKUP(AD63,'Comprendre la codification'!$E$12:$F$23,2,FALSE)</f>
        <v>B</v>
      </c>
      <c r="AL63" s="2" t="str">
        <f>VLOOKUP(AG63,'Comprendre la codification'!$H$12:$J$200,3,FALSE)</f>
        <v>DIV</v>
      </c>
      <c r="AM63" s="2" t="str">
        <f>VLOOKUP(AI63,'Comprendre la codification'!$M$25:$N$83,2,FALSE)</f>
        <v>33</v>
      </c>
      <c r="AN63" s="2" t="str">
        <f t="shared" si="3"/>
        <v>BDIV33</v>
      </c>
      <c r="AO63" s="2" t="s">
        <v>99</v>
      </c>
    </row>
    <row r="64" spans="5:41" x14ac:dyDescent="0.35">
      <c r="M64" s="27" t="s">
        <v>16</v>
      </c>
      <c r="N64" s="27">
        <v>2</v>
      </c>
      <c r="O64" s="2" t="s">
        <v>265</v>
      </c>
      <c r="P64" s="2" t="s">
        <v>702</v>
      </c>
      <c r="Q64" s="2" t="s">
        <v>168</v>
      </c>
      <c r="S64" s="2" t="s">
        <v>282</v>
      </c>
      <c r="T64" s="27">
        <v>2</v>
      </c>
      <c r="U64" s="2" t="s">
        <v>307</v>
      </c>
      <c r="V64" s="2" t="s">
        <v>315</v>
      </c>
      <c r="W64" s="2" t="str">
        <f t="shared" si="0"/>
        <v>Mobilité Active - Cat. 2Autre protection / EPI : genouillère, coudière, …</v>
      </c>
      <c r="X64" s="2"/>
      <c r="Y64" s="2" t="str">
        <f>VLOOKUP(S64,'Comprendre la codification'!$E$12:$F$23,2,FALSE)</f>
        <v>B</v>
      </c>
      <c r="Z64" s="2" t="str">
        <f>VLOOKUP(V64,'Comprendre la codification'!$H$12:$J$200,3,FALSE)</f>
        <v>PRO</v>
      </c>
      <c r="AA64" s="2" t="str">
        <f t="shared" si="1"/>
        <v>BPRO</v>
      </c>
      <c r="AB64" s="2" t="s">
        <v>252</v>
      </c>
      <c r="AD64" s="2" t="s">
        <v>282</v>
      </c>
      <c r="AE64" s="27">
        <v>2</v>
      </c>
      <c r="AF64" s="2" t="s">
        <v>276</v>
      </c>
      <c r="AG64" s="2" t="s">
        <v>332</v>
      </c>
      <c r="AH64" s="2"/>
      <c r="AI64" s="2" t="s">
        <v>103</v>
      </c>
      <c r="AJ64" s="2" t="str">
        <f t="shared" si="2"/>
        <v>Mobilité Active - Cat. 2Autre équipement &amp; accessoire (Mobilité Active - Cat. 2)0,1 kg ≤ X &lt; 0,2 kg</v>
      </c>
      <c r="AK64" s="2" t="str">
        <f>VLOOKUP(AD64,'Comprendre la codification'!$E$12:$F$23,2,FALSE)</f>
        <v>B</v>
      </c>
      <c r="AL64" s="2" t="str">
        <f>VLOOKUP(AG64,'Comprendre la codification'!$H$12:$J$200,3,FALSE)</f>
        <v>DIV</v>
      </c>
      <c r="AM64" s="2" t="str">
        <f>VLOOKUP(AI64,'Comprendre la codification'!$M$25:$N$83,2,FALSE)</f>
        <v>33</v>
      </c>
      <c r="AN64" s="2" t="str">
        <f t="shared" si="3"/>
        <v>BDIV33</v>
      </c>
      <c r="AO64" s="2" t="s">
        <v>659</v>
      </c>
    </row>
    <row r="65" spans="13:41" x14ac:dyDescent="0.35">
      <c r="M65" s="27" t="s">
        <v>16</v>
      </c>
      <c r="N65" s="27">
        <v>2</v>
      </c>
      <c r="O65" s="2" t="s">
        <v>265</v>
      </c>
      <c r="P65" s="2" t="s">
        <v>702</v>
      </c>
      <c r="Q65" s="2" t="s">
        <v>169</v>
      </c>
      <c r="S65" s="2" t="s">
        <v>282</v>
      </c>
      <c r="T65" s="27">
        <v>2</v>
      </c>
      <c r="U65" s="2" t="s">
        <v>307</v>
      </c>
      <c r="V65" s="2" t="s">
        <v>315</v>
      </c>
      <c r="W65" s="2" t="str">
        <f t="shared" si="0"/>
        <v>Mobilité Active - Cat. 2Autre protection / EPI : genouillère, coudière, …</v>
      </c>
      <c r="X65" s="2"/>
      <c r="Y65" s="2" t="str">
        <f>VLOOKUP(S65,'Comprendre la codification'!$E$12:$F$23,2,FALSE)</f>
        <v>B</v>
      </c>
      <c r="Z65" s="2" t="str">
        <f>VLOOKUP(V65,'Comprendre la codification'!$H$12:$J$200,3,FALSE)</f>
        <v>PRO</v>
      </c>
      <c r="AA65" s="2" t="str">
        <f t="shared" si="1"/>
        <v>BPRO</v>
      </c>
      <c r="AB65" s="2" t="s">
        <v>253</v>
      </c>
      <c r="AD65" s="2" t="s">
        <v>282</v>
      </c>
      <c r="AE65" s="27">
        <v>2</v>
      </c>
      <c r="AF65" s="2" t="s">
        <v>276</v>
      </c>
      <c r="AG65" s="2" t="s">
        <v>332</v>
      </c>
      <c r="AH65" s="2"/>
      <c r="AI65" s="2" t="s">
        <v>98</v>
      </c>
      <c r="AJ65" s="2" t="str">
        <f t="shared" si="2"/>
        <v>Mobilité Active - Cat. 2Autre équipement &amp; accessoire (Mobilité Active - Cat. 2)0,2 kg ≤ X &lt; 0,5 kg</v>
      </c>
      <c r="AK65" s="2" t="str">
        <f>VLOOKUP(AD65,'Comprendre la codification'!$E$12:$F$23,2,FALSE)</f>
        <v>B</v>
      </c>
      <c r="AL65" s="2" t="str">
        <f>VLOOKUP(AG65,'Comprendre la codification'!$H$12:$J$200,3,FALSE)</f>
        <v>DIV</v>
      </c>
      <c r="AM65" s="2" t="str">
        <f>VLOOKUP(AI65,'Comprendre la codification'!$M$25:$N$83,2,FALSE)</f>
        <v>36</v>
      </c>
      <c r="AN65" s="2" t="str">
        <f t="shared" si="3"/>
        <v>BDIV36</v>
      </c>
      <c r="AO65" s="2" t="s">
        <v>99</v>
      </c>
    </row>
    <row r="66" spans="13:41" x14ac:dyDescent="0.35">
      <c r="M66" s="27" t="s">
        <v>16</v>
      </c>
      <c r="N66" s="27">
        <v>2</v>
      </c>
      <c r="O66" s="2" t="s">
        <v>265</v>
      </c>
      <c r="P66" s="2" t="s">
        <v>702</v>
      </c>
      <c r="Q66" s="2" t="s">
        <v>170</v>
      </c>
      <c r="S66" s="2" t="s">
        <v>282</v>
      </c>
      <c r="T66" s="27">
        <v>2</v>
      </c>
      <c r="U66" s="2" t="s">
        <v>307</v>
      </c>
      <c r="V66" s="2" t="s">
        <v>315</v>
      </c>
      <c r="W66" s="2" t="str">
        <f t="shared" si="0"/>
        <v>Mobilité Active - Cat. 2Autre protection / EPI : genouillère, coudière, …</v>
      </c>
      <c r="X66" s="2"/>
      <c r="Y66" s="2" t="str">
        <f>VLOOKUP(S66,'Comprendre la codification'!$E$12:$F$23,2,FALSE)</f>
        <v>B</v>
      </c>
      <c r="Z66" s="2" t="str">
        <f>VLOOKUP(V66,'Comprendre la codification'!$H$12:$J$200,3,FALSE)</f>
        <v>PRO</v>
      </c>
      <c r="AA66" s="2" t="str">
        <f t="shared" si="1"/>
        <v>BPRO</v>
      </c>
      <c r="AB66" s="2" t="s">
        <v>254</v>
      </c>
      <c r="AD66" s="2" t="s">
        <v>282</v>
      </c>
      <c r="AE66" s="27">
        <v>2</v>
      </c>
      <c r="AF66" s="2" t="s">
        <v>276</v>
      </c>
      <c r="AG66" s="2" t="s">
        <v>332</v>
      </c>
      <c r="AH66" s="2"/>
      <c r="AI66" s="2" t="s">
        <v>98</v>
      </c>
      <c r="AJ66" s="2" t="str">
        <f t="shared" si="2"/>
        <v>Mobilité Active - Cat. 2Autre équipement &amp; accessoire (Mobilité Active - Cat. 2)0,2 kg ≤ X &lt; 0,5 kg</v>
      </c>
      <c r="AK66" s="2" t="str">
        <f>VLOOKUP(AD66,'Comprendre la codification'!$E$12:$F$23,2,FALSE)</f>
        <v>B</v>
      </c>
      <c r="AL66" s="2" t="str">
        <f>VLOOKUP(AG66,'Comprendre la codification'!$H$12:$J$200,3,FALSE)</f>
        <v>DIV</v>
      </c>
      <c r="AM66" s="2" t="str">
        <f>VLOOKUP(AI66,'Comprendre la codification'!$M$25:$N$83,2,FALSE)</f>
        <v>36</v>
      </c>
      <c r="AN66" s="2" t="str">
        <f t="shared" si="3"/>
        <v>BDIV36</v>
      </c>
      <c r="AO66" s="2" t="s">
        <v>659</v>
      </c>
    </row>
    <row r="67" spans="13:41" x14ac:dyDescent="0.35">
      <c r="M67" s="27" t="s">
        <v>16</v>
      </c>
      <c r="N67" s="27">
        <v>2</v>
      </c>
      <c r="O67" s="2" t="s">
        <v>265</v>
      </c>
      <c r="P67" s="2" t="s">
        <v>702</v>
      </c>
      <c r="Q67" s="2" t="s">
        <v>172</v>
      </c>
      <c r="S67" s="2" t="s">
        <v>282</v>
      </c>
      <c r="T67" s="27">
        <v>2</v>
      </c>
      <c r="U67" s="2" t="s">
        <v>307</v>
      </c>
      <c r="V67" s="2" t="s">
        <v>315</v>
      </c>
      <c r="W67" s="2" t="str">
        <f t="shared" ref="W67:W130" si="5">S67&amp;V67</f>
        <v>Mobilité Active - Cat. 2Autre protection / EPI : genouillère, coudière, …</v>
      </c>
      <c r="X67" s="2"/>
      <c r="Y67" s="2" t="str">
        <f>VLOOKUP(S67,'Comprendre la codification'!$E$12:$F$23,2,FALSE)</f>
        <v>B</v>
      </c>
      <c r="Z67" s="2" t="str">
        <f>VLOOKUP(V67,'Comprendre la codification'!$H$12:$J$200,3,FALSE)</f>
        <v>PRO</v>
      </c>
      <c r="AA67" s="2" t="str">
        <f t="shared" ref="AA67:AA130" si="6">Y67&amp;Z67</f>
        <v>BPRO</v>
      </c>
      <c r="AB67" s="2" t="s">
        <v>255</v>
      </c>
      <c r="AD67" s="2" t="s">
        <v>282</v>
      </c>
      <c r="AE67" s="27">
        <v>2</v>
      </c>
      <c r="AF67" s="2" t="s">
        <v>276</v>
      </c>
      <c r="AG67" s="2" t="s">
        <v>332</v>
      </c>
      <c r="AH67" s="2"/>
      <c r="AI67" s="2" t="s">
        <v>104</v>
      </c>
      <c r="AJ67" s="2" t="str">
        <f t="shared" ref="AJ67:AJ130" si="7">AD67&amp;AG67&amp;AI67</f>
        <v>Mobilité Active - Cat. 2Autre équipement &amp; accessoire (Mobilité Active - Cat. 2)0,5 kg ≤ X &lt; 1 kg</v>
      </c>
      <c r="AK67" s="2" t="str">
        <f>VLOOKUP(AD67,'Comprendre la codification'!$E$12:$F$23,2,FALSE)</f>
        <v>B</v>
      </c>
      <c r="AL67" s="2" t="str">
        <f>VLOOKUP(AG67,'Comprendre la codification'!$H$12:$J$200,3,FALSE)</f>
        <v>DIV</v>
      </c>
      <c r="AM67" s="2" t="str">
        <f>VLOOKUP(AI67,'Comprendre la codification'!$M$25:$N$83,2,FALSE)</f>
        <v>39</v>
      </c>
      <c r="AN67" s="2" t="str">
        <f t="shared" ref="AN67:AN130" si="8">AK67&amp;AL67&amp;AM67</f>
        <v>BDIV39</v>
      </c>
      <c r="AO67" s="2" t="s">
        <v>99</v>
      </c>
    </row>
    <row r="68" spans="13:41" x14ac:dyDescent="0.35">
      <c r="M68" s="27" t="s">
        <v>16</v>
      </c>
      <c r="N68" s="27">
        <v>2</v>
      </c>
      <c r="O68" s="2" t="s">
        <v>265</v>
      </c>
      <c r="P68" s="2" t="s">
        <v>702</v>
      </c>
      <c r="Q68" s="2" t="s">
        <v>328</v>
      </c>
      <c r="S68" s="2" t="s">
        <v>282</v>
      </c>
      <c r="T68" s="27">
        <v>2</v>
      </c>
      <c r="U68" s="2" t="s">
        <v>307</v>
      </c>
      <c r="V68" s="2" t="s">
        <v>315</v>
      </c>
      <c r="W68" s="2" t="str">
        <f t="shared" si="5"/>
        <v>Mobilité Active - Cat. 2Autre protection / EPI : genouillère, coudière, …</v>
      </c>
      <c r="X68" s="2"/>
      <c r="Y68" s="2" t="str">
        <f>VLOOKUP(S68,'Comprendre la codification'!$E$12:$F$23,2,FALSE)</f>
        <v>B</v>
      </c>
      <c r="Z68" s="2" t="str">
        <f>VLOOKUP(V68,'Comprendre la codification'!$H$12:$J$200,3,FALSE)</f>
        <v>PRO</v>
      </c>
      <c r="AA68" s="2" t="str">
        <f t="shared" si="6"/>
        <v>BPRO</v>
      </c>
      <c r="AB68" s="2" t="s">
        <v>241</v>
      </c>
      <c r="AD68" s="2" t="s">
        <v>282</v>
      </c>
      <c r="AE68" s="27">
        <v>2</v>
      </c>
      <c r="AF68" s="2" t="s">
        <v>276</v>
      </c>
      <c r="AG68" s="2" t="s">
        <v>332</v>
      </c>
      <c r="AH68" s="2"/>
      <c r="AI68" s="2" t="s">
        <v>104</v>
      </c>
      <c r="AJ68" s="2" t="str">
        <f t="shared" si="7"/>
        <v>Mobilité Active - Cat. 2Autre équipement &amp; accessoire (Mobilité Active - Cat. 2)0,5 kg ≤ X &lt; 1 kg</v>
      </c>
      <c r="AK68" s="2" t="str">
        <f>VLOOKUP(AD68,'Comprendre la codification'!$E$12:$F$23,2,FALSE)</f>
        <v>B</v>
      </c>
      <c r="AL68" s="2" t="str">
        <f>VLOOKUP(AG68,'Comprendre la codification'!$H$12:$J$200,3,FALSE)</f>
        <v>DIV</v>
      </c>
      <c r="AM68" s="2" t="str">
        <f>VLOOKUP(AI68,'Comprendre la codification'!$M$25:$N$83,2,FALSE)</f>
        <v>39</v>
      </c>
      <c r="AN68" s="2" t="str">
        <f t="shared" si="8"/>
        <v>BDIV39</v>
      </c>
      <c r="AO68" s="2" t="s">
        <v>659</v>
      </c>
    </row>
    <row r="69" spans="13:41" x14ac:dyDescent="0.35">
      <c r="M69" s="27" t="s">
        <v>11</v>
      </c>
      <c r="N69" s="27">
        <v>2</v>
      </c>
      <c r="O69" s="2" t="s">
        <v>357</v>
      </c>
      <c r="P69" s="2" t="s">
        <v>703</v>
      </c>
      <c r="Q69" s="2" t="s">
        <v>492</v>
      </c>
      <c r="S69" s="2" t="s">
        <v>282</v>
      </c>
      <c r="T69" s="27">
        <v>2</v>
      </c>
      <c r="U69" s="2" t="s">
        <v>307</v>
      </c>
      <c r="V69" s="2" t="s">
        <v>315</v>
      </c>
      <c r="W69" s="2" t="str">
        <f t="shared" si="5"/>
        <v>Mobilité Active - Cat. 2Autre protection / EPI : genouillère, coudière, …</v>
      </c>
      <c r="X69" s="2"/>
      <c r="Y69" s="2" t="str">
        <f>VLOOKUP(S69,'Comprendre la codification'!$E$12:$F$23,2,FALSE)</f>
        <v>B</v>
      </c>
      <c r="Z69" s="2" t="str">
        <f>VLOOKUP(V69,'Comprendre la codification'!$H$12:$J$200,3,FALSE)</f>
        <v>PRO</v>
      </c>
      <c r="AA69" s="2" t="str">
        <f t="shared" si="6"/>
        <v>BPRO</v>
      </c>
      <c r="AB69" s="2" t="s">
        <v>103</v>
      </c>
      <c r="AD69" s="2" t="s">
        <v>282</v>
      </c>
      <c r="AE69" s="27">
        <v>2</v>
      </c>
      <c r="AF69" s="2" t="s">
        <v>276</v>
      </c>
      <c r="AG69" s="2" t="s">
        <v>332</v>
      </c>
      <c r="AH69" s="2"/>
      <c r="AI69" s="2" t="s">
        <v>105</v>
      </c>
      <c r="AJ69" s="2" t="str">
        <f t="shared" si="7"/>
        <v>Mobilité Active - Cat. 2Autre équipement &amp; accessoire (Mobilité Active - Cat. 2)1 kg ≤ X &lt; 2 kg</v>
      </c>
      <c r="AK69" s="2" t="str">
        <f>VLOOKUP(AD69,'Comprendre la codification'!$E$12:$F$23,2,FALSE)</f>
        <v>B</v>
      </c>
      <c r="AL69" s="2" t="str">
        <f>VLOOKUP(AG69,'Comprendre la codification'!$H$12:$J$200,3,FALSE)</f>
        <v>DIV</v>
      </c>
      <c r="AM69" s="2" t="str">
        <f>VLOOKUP(AI69,'Comprendre la codification'!$M$25:$N$83,2,FALSE)</f>
        <v>42</v>
      </c>
      <c r="AN69" s="2" t="str">
        <f t="shared" si="8"/>
        <v>BDIV42</v>
      </c>
      <c r="AO69" s="2" t="s">
        <v>99</v>
      </c>
    </row>
    <row r="70" spans="13:41" x14ac:dyDescent="0.35">
      <c r="M70" s="27" t="s">
        <v>11</v>
      </c>
      <c r="N70" s="27">
        <v>2</v>
      </c>
      <c r="O70" s="2" t="s">
        <v>273</v>
      </c>
      <c r="P70" s="2" t="s">
        <v>704</v>
      </c>
      <c r="Q70" s="2" t="s">
        <v>347</v>
      </c>
      <c r="S70" s="2" t="s">
        <v>282</v>
      </c>
      <c r="T70" s="27">
        <v>2</v>
      </c>
      <c r="U70" s="2" t="s">
        <v>307</v>
      </c>
      <c r="V70" s="2" t="s">
        <v>315</v>
      </c>
      <c r="W70" s="2" t="str">
        <f t="shared" si="5"/>
        <v>Mobilité Active - Cat. 2Autre protection / EPI : genouillère, coudière, …</v>
      </c>
      <c r="X70" s="2"/>
      <c r="Y70" s="2" t="str">
        <f>VLOOKUP(S70,'Comprendre la codification'!$E$12:$F$23,2,FALSE)</f>
        <v>B</v>
      </c>
      <c r="Z70" s="2" t="str">
        <f>VLOOKUP(V70,'Comprendre la codification'!$H$12:$J$200,3,FALSE)</f>
        <v>PRO</v>
      </c>
      <c r="AA70" s="2" t="str">
        <f t="shared" si="6"/>
        <v>BPRO</v>
      </c>
      <c r="AB70" s="2" t="s">
        <v>98</v>
      </c>
      <c r="AD70" s="2" t="s">
        <v>282</v>
      </c>
      <c r="AE70" s="27">
        <v>2</v>
      </c>
      <c r="AF70" s="2" t="s">
        <v>276</v>
      </c>
      <c r="AG70" s="2" t="s">
        <v>332</v>
      </c>
      <c r="AH70" s="2"/>
      <c r="AI70" s="2" t="s">
        <v>105</v>
      </c>
      <c r="AJ70" s="2" t="str">
        <f t="shared" si="7"/>
        <v>Mobilité Active - Cat. 2Autre équipement &amp; accessoire (Mobilité Active - Cat. 2)1 kg ≤ X &lt; 2 kg</v>
      </c>
      <c r="AK70" s="2" t="str">
        <f>VLOOKUP(AD70,'Comprendre la codification'!$E$12:$F$23,2,FALSE)</f>
        <v>B</v>
      </c>
      <c r="AL70" s="2" t="str">
        <f>VLOOKUP(AG70,'Comprendre la codification'!$H$12:$J$200,3,FALSE)</f>
        <v>DIV</v>
      </c>
      <c r="AM70" s="2" t="str">
        <f>VLOOKUP(AI70,'Comprendre la codification'!$M$25:$N$83,2,FALSE)</f>
        <v>42</v>
      </c>
      <c r="AN70" s="2" t="str">
        <f t="shared" si="8"/>
        <v>BDIV42</v>
      </c>
      <c r="AO70" s="2" t="s">
        <v>659</v>
      </c>
    </row>
    <row r="71" spans="13:41" x14ac:dyDescent="0.35">
      <c r="M71" s="27" t="s">
        <v>11</v>
      </c>
      <c r="N71" s="27">
        <v>2</v>
      </c>
      <c r="O71" s="2" t="s">
        <v>310</v>
      </c>
      <c r="P71" s="2" t="s">
        <v>705</v>
      </c>
      <c r="Q71" s="2" t="s">
        <v>188</v>
      </c>
      <c r="S71" s="2" t="s">
        <v>282</v>
      </c>
      <c r="T71" s="27">
        <v>2</v>
      </c>
      <c r="U71" s="2" t="s">
        <v>307</v>
      </c>
      <c r="V71" s="2" t="s">
        <v>315</v>
      </c>
      <c r="W71" s="2" t="str">
        <f t="shared" si="5"/>
        <v>Mobilité Active - Cat. 2Autre protection / EPI : genouillère, coudière, …</v>
      </c>
      <c r="X71" s="2"/>
      <c r="Y71" s="2" t="str">
        <f>VLOOKUP(S71,'Comprendre la codification'!$E$12:$F$23,2,FALSE)</f>
        <v>B</v>
      </c>
      <c r="Z71" s="2" t="str">
        <f>VLOOKUP(V71,'Comprendre la codification'!$H$12:$J$200,3,FALSE)</f>
        <v>PRO</v>
      </c>
      <c r="AA71" s="2" t="str">
        <f t="shared" si="6"/>
        <v>BPRO</v>
      </c>
      <c r="AB71" s="2" t="s">
        <v>104</v>
      </c>
      <c r="AD71" s="2" t="s">
        <v>282</v>
      </c>
      <c r="AE71" s="27">
        <v>2</v>
      </c>
      <c r="AF71" s="2" t="s">
        <v>276</v>
      </c>
      <c r="AG71" s="2" t="s">
        <v>332</v>
      </c>
      <c r="AH71" s="2"/>
      <c r="AI71" s="2" t="s">
        <v>107</v>
      </c>
      <c r="AJ71" s="2" t="str">
        <f t="shared" si="7"/>
        <v>Mobilité Active - Cat. 2Autre équipement &amp; accessoire (Mobilité Active - Cat. 2)2 kg ≤ X &lt; 3 kg</v>
      </c>
      <c r="AK71" s="2" t="str">
        <f>VLOOKUP(AD71,'Comprendre la codification'!$E$12:$F$23,2,FALSE)</f>
        <v>B</v>
      </c>
      <c r="AL71" s="2" t="str">
        <f>VLOOKUP(AG71,'Comprendre la codification'!$H$12:$J$200,3,FALSE)</f>
        <v>DIV</v>
      </c>
      <c r="AM71" s="2" t="str">
        <f>VLOOKUP(AI71,'Comprendre la codification'!$M$25:$N$83,2,FALSE)</f>
        <v>45</v>
      </c>
      <c r="AN71" s="2" t="str">
        <f t="shared" si="8"/>
        <v>BDIV45</v>
      </c>
      <c r="AO71" s="2" t="s">
        <v>99</v>
      </c>
    </row>
    <row r="72" spans="13:41" x14ac:dyDescent="0.35">
      <c r="M72" s="27" t="s">
        <v>11</v>
      </c>
      <c r="N72" s="27">
        <v>2</v>
      </c>
      <c r="O72" s="2" t="s">
        <v>310</v>
      </c>
      <c r="P72" s="2" t="s">
        <v>705</v>
      </c>
      <c r="Q72" s="2" t="s">
        <v>285</v>
      </c>
      <c r="S72" s="2" t="s">
        <v>282</v>
      </c>
      <c r="T72" s="27">
        <v>2</v>
      </c>
      <c r="U72" s="2" t="s">
        <v>307</v>
      </c>
      <c r="V72" s="2" t="s">
        <v>315</v>
      </c>
      <c r="W72" s="2" t="str">
        <f t="shared" si="5"/>
        <v>Mobilité Active - Cat. 2Autre protection / EPI : genouillère, coudière, …</v>
      </c>
      <c r="X72" s="2"/>
      <c r="Y72" s="2" t="str">
        <f>VLOOKUP(S72,'Comprendre la codification'!$E$12:$F$23,2,FALSE)</f>
        <v>B</v>
      </c>
      <c r="Z72" s="2" t="str">
        <f>VLOOKUP(V72,'Comprendre la codification'!$H$12:$J$200,3,FALSE)</f>
        <v>PRO</v>
      </c>
      <c r="AA72" s="2" t="str">
        <f t="shared" si="6"/>
        <v>BPRO</v>
      </c>
      <c r="AB72" s="2" t="s">
        <v>105</v>
      </c>
      <c r="AD72" s="2" t="s">
        <v>282</v>
      </c>
      <c r="AE72" s="27">
        <v>2</v>
      </c>
      <c r="AF72" s="2" t="s">
        <v>276</v>
      </c>
      <c r="AG72" s="2" t="s">
        <v>332</v>
      </c>
      <c r="AH72" s="2"/>
      <c r="AI72" s="2" t="s">
        <v>107</v>
      </c>
      <c r="AJ72" s="2" t="str">
        <f t="shared" si="7"/>
        <v>Mobilité Active - Cat. 2Autre équipement &amp; accessoire (Mobilité Active - Cat. 2)2 kg ≤ X &lt; 3 kg</v>
      </c>
      <c r="AK72" s="2" t="str">
        <f>VLOOKUP(AD72,'Comprendre la codification'!$E$12:$F$23,2,FALSE)</f>
        <v>B</v>
      </c>
      <c r="AL72" s="2" t="str">
        <f>VLOOKUP(AG72,'Comprendre la codification'!$H$12:$J$200,3,FALSE)</f>
        <v>DIV</v>
      </c>
      <c r="AM72" s="2" t="str">
        <f>VLOOKUP(AI72,'Comprendre la codification'!$M$25:$N$83,2,FALSE)</f>
        <v>45</v>
      </c>
      <c r="AN72" s="2" t="str">
        <f t="shared" si="8"/>
        <v>BDIV45</v>
      </c>
      <c r="AO72" s="2" t="s">
        <v>659</v>
      </c>
    </row>
    <row r="73" spans="13:41" x14ac:dyDescent="0.35">
      <c r="M73" s="27" t="s">
        <v>11</v>
      </c>
      <c r="N73" s="27">
        <v>2</v>
      </c>
      <c r="O73" s="2" t="s">
        <v>310</v>
      </c>
      <c r="P73" s="2" t="s">
        <v>705</v>
      </c>
      <c r="Q73" s="2" t="s">
        <v>190</v>
      </c>
      <c r="S73" s="2" t="s">
        <v>282</v>
      </c>
      <c r="T73" s="27">
        <v>2</v>
      </c>
      <c r="U73" s="2" t="s">
        <v>307</v>
      </c>
      <c r="V73" s="2" t="s">
        <v>315</v>
      </c>
      <c r="W73" s="2" t="str">
        <f t="shared" si="5"/>
        <v>Mobilité Active - Cat. 2Autre protection / EPI : genouillère, coudière, …</v>
      </c>
      <c r="X73" s="2"/>
      <c r="Y73" s="2" t="str">
        <f>VLOOKUP(S73,'Comprendre la codification'!$E$12:$F$23,2,FALSE)</f>
        <v>B</v>
      </c>
      <c r="Z73" s="2" t="str">
        <f>VLOOKUP(V73,'Comprendre la codification'!$H$12:$J$200,3,FALSE)</f>
        <v>PRO</v>
      </c>
      <c r="AA73" s="2" t="str">
        <f t="shared" si="6"/>
        <v>BPRO</v>
      </c>
      <c r="AB73" s="2" t="s">
        <v>107</v>
      </c>
      <c r="AD73" s="2" t="s">
        <v>282</v>
      </c>
      <c r="AE73" s="27">
        <v>2</v>
      </c>
      <c r="AF73" s="2" t="s">
        <v>276</v>
      </c>
      <c r="AG73" s="2" t="s">
        <v>332</v>
      </c>
      <c r="AH73" s="2"/>
      <c r="AI73" s="2" t="s">
        <v>109</v>
      </c>
      <c r="AJ73" s="2" t="str">
        <f t="shared" si="7"/>
        <v>Mobilité Active - Cat. 2Autre équipement &amp; accessoire (Mobilité Active - Cat. 2)3 kg ≤ X &lt; 5 kg</v>
      </c>
      <c r="AK73" s="2" t="str">
        <f>VLOOKUP(AD73,'Comprendre la codification'!$E$12:$F$23,2,FALSE)</f>
        <v>B</v>
      </c>
      <c r="AL73" s="2" t="str">
        <f>VLOOKUP(AG73,'Comprendre la codification'!$H$12:$J$200,3,FALSE)</f>
        <v>DIV</v>
      </c>
      <c r="AM73" s="2" t="str">
        <f>VLOOKUP(AI73,'Comprendre la codification'!$M$25:$N$83,2,FALSE)</f>
        <v>48</v>
      </c>
      <c r="AN73" s="2" t="str">
        <f t="shared" si="8"/>
        <v>BDIV48</v>
      </c>
      <c r="AO73" s="2" t="s">
        <v>99</v>
      </c>
    </row>
    <row r="74" spans="13:41" x14ac:dyDescent="0.35">
      <c r="M74" s="27" t="s">
        <v>11</v>
      </c>
      <c r="N74" s="27">
        <v>2</v>
      </c>
      <c r="O74" s="2" t="s">
        <v>310</v>
      </c>
      <c r="P74" s="2" t="s">
        <v>705</v>
      </c>
      <c r="Q74" s="2" t="s">
        <v>317</v>
      </c>
      <c r="S74" s="2" t="s">
        <v>282</v>
      </c>
      <c r="T74" s="27">
        <v>2</v>
      </c>
      <c r="U74" s="2" t="s">
        <v>307</v>
      </c>
      <c r="V74" s="2" t="s">
        <v>315</v>
      </c>
      <c r="W74" s="2" t="str">
        <f t="shared" si="5"/>
        <v>Mobilité Active - Cat. 2Autre protection / EPI : genouillère, coudière, …</v>
      </c>
      <c r="X74" s="2"/>
      <c r="Y74" s="2" t="str">
        <f>VLOOKUP(S74,'Comprendre la codification'!$E$12:$F$23,2,FALSE)</f>
        <v>B</v>
      </c>
      <c r="Z74" s="2" t="str">
        <f>VLOOKUP(V74,'Comprendre la codification'!$H$12:$J$200,3,FALSE)</f>
        <v>PRO</v>
      </c>
      <c r="AA74" s="2" t="str">
        <f t="shared" si="6"/>
        <v>BPRO</v>
      </c>
      <c r="AB74" s="2" t="s">
        <v>109</v>
      </c>
      <c r="AD74" s="2" t="s">
        <v>282</v>
      </c>
      <c r="AE74" s="27">
        <v>2</v>
      </c>
      <c r="AF74" s="2" t="s">
        <v>276</v>
      </c>
      <c r="AG74" s="2" t="s">
        <v>332</v>
      </c>
      <c r="AH74" s="2"/>
      <c r="AI74" s="2" t="s">
        <v>109</v>
      </c>
      <c r="AJ74" s="2" t="str">
        <f t="shared" si="7"/>
        <v>Mobilité Active - Cat. 2Autre équipement &amp; accessoire (Mobilité Active - Cat. 2)3 kg ≤ X &lt; 5 kg</v>
      </c>
      <c r="AK74" s="2" t="str">
        <f>VLOOKUP(AD74,'Comprendre la codification'!$E$12:$F$23,2,FALSE)</f>
        <v>B</v>
      </c>
      <c r="AL74" s="2" t="str">
        <f>VLOOKUP(AG74,'Comprendre la codification'!$H$12:$J$200,3,FALSE)</f>
        <v>DIV</v>
      </c>
      <c r="AM74" s="2" t="str">
        <f>VLOOKUP(AI74,'Comprendre la codification'!$M$25:$N$83,2,FALSE)</f>
        <v>48</v>
      </c>
      <c r="AN74" s="2" t="str">
        <f t="shared" si="8"/>
        <v>BDIV48</v>
      </c>
      <c r="AO74" s="2" t="s">
        <v>659</v>
      </c>
    </row>
    <row r="75" spans="13:41" x14ac:dyDescent="0.35">
      <c r="M75" s="27" t="s">
        <v>11</v>
      </c>
      <c r="N75" s="27">
        <v>2</v>
      </c>
      <c r="O75" s="2" t="s">
        <v>279</v>
      </c>
      <c r="P75" s="2" t="s">
        <v>706</v>
      </c>
      <c r="Q75" s="2" t="s">
        <v>173</v>
      </c>
      <c r="S75" s="2" t="s">
        <v>282</v>
      </c>
      <c r="T75" s="27">
        <v>2</v>
      </c>
      <c r="U75" s="2" t="s">
        <v>307</v>
      </c>
      <c r="V75" s="2" t="s">
        <v>315</v>
      </c>
      <c r="W75" s="2" t="str">
        <f t="shared" si="5"/>
        <v>Mobilité Active - Cat. 2Autre protection / EPI : genouillère, coudière, …</v>
      </c>
      <c r="X75" s="2"/>
      <c r="Y75" s="2" t="str">
        <f>VLOOKUP(S75,'Comprendre la codification'!$E$12:$F$23,2,FALSE)</f>
        <v>B</v>
      </c>
      <c r="Z75" s="2" t="str">
        <f>VLOOKUP(V75,'Comprendre la codification'!$H$12:$J$200,3,FALSE)</f>
        <v>PRO</v>
      </c>
      <c r="AA75" s="2" t="str">
        <f t="shared" si="6"/>
        <v>BPRO</v>
      </c>
      <c r="AB75" s="2" t="s">
        <v>110</v>
      </c>
      <c r="AD75" s="2" t="s">
        <v>282</v>
      </c>
      <c r="AE75" s="27">
        <v>2</v>
      </c>
      <c r="AF75" s="2" t="s">
        <v>276</v>
      </c>
      <c r="AG75" s="2" t="s">
        <v>332</v>
      </c>
      <c r="AH75" s="2"/>
      <c r="AI75" s="2" t="s">
        <v>110</v>
      </c>
      <c r="AJ75" s="2" t="str">
        <f t="shared" si="7"/>
        <v>Mobilité Active - Cat. 2Autre équipement &amp; accessoire (Mobilité Active - Cat. 2)5 kg ≤ X &lt; 7 kg</v>
      </c>
      <c r="AK75" s="2" t="str">
        <f>VLOOKUP(AD75,'Comprendre la codification'!$E$12:$F$23,2,FALSE)</f>
        <v>B</v>
      </c>
      <c r="AL75" s="2" t="str">
        <f>VLOOKUP(AG75,'Comprendre la codification'!$H$12:$J$200,3,FALSE)</f>
        <v>DIV</v>
      </c>
      <c r="AM75" s="2" t="str">
        <f>VLOOKUP(AI75,'Comprendre la codification'!$M$25:$N$83,2,FALSE)</f>
        <v>51</v>
      </c>
      <c r="AN75" s="2" t="str">
        <f t="shared" si="8"/>
        <v>BDIV51</v>
      </c>
      <c r="AO75" s="2" t="s">
        <v>99</v>
      </c>
    </row>
    <row r="76" spans="13:41" x14ac:dyDescent="0.35">
      <c r="M76" s="27" t="s">
        <v>11</v>
      </c>
      <c r="N76" s="27">
        <v>2</v>
      </c>
      <c r="O76" s="2" t="s">
        <v>279</v>
      </c>
      <c r="P76" s="2" t="s">
        <v>706</v>
      </c>
      <c r="Q76" s="2" t="s">
        <v>175</v>
      </c>
      <c r="S76" s="2" t="s">
        <v>282</v>
      </c>
      <c r="T76" s="27">
        <v>2</v>
      </c>
      <c r="U76" s="2" t="s">
        <v>307</v>
      </c>
      <c r="V76" s="2" t="s">
        <v>315</v>
      </c>
      <c r="W76" s="2" t="str">
        <f t="shared" si="5"/>
        <v>Mobilité Active - Cat. 2Autre protection / EPI : genouillère, coudière, …</v>
      </c>
      <c r="X76" s="2"/>
      <c r="Y76" s="2" t="str">
        <f>VLOOKUP(S76,'Comprendre la codification'!$E$12:$F$23,2,FALSE)</f>
        <v>B</v>
      </c>
      <c r="Z76" s="2" t="str">
        <f>VLOOKUP(V76,'Comprendre la codification'!$H$12:$J$200,3,FALSE)</f>
        <v>PRO</v>
      </c>
      <c r="AA76" s="2" t="str">
        <f t="shared" si="6"/>
        <v>BPRO</v>
      </c>
      <c r="AB76" s="2" t="s">
        <v>111</v>
      </c>
      <c r="AD76" s="2" t="s">
        <v>282</v>
      </c>
      <c r="AE76" s="27">
        <v>2</v>
      </c>
      <c r="AF76" s="2" t="s">
        <v>276</v>
      </c>
      <c r="AG76" s="2" t="s">
        <v>332</v>
      </c>
      <c r="AH76" s="2"/>
      <c r="AI76" s="2" t="s">
        <v>110</v>
      </c>
      <c r="AJ76" s="2" t="str">
        <f t="shared" si="7"/>
        <v>Mobilité Active - Cat. 2Autre équipement &amp; accessoire (Mobilité Active - Cat. 2)5 kg ≤ X &lt; 7 kg</v>
      </c>
      <c r="AK76" s="2" t="str">
        <f>VLOOKUP(AD76,'Comprendre la codification'!$E$12:$F$23,2,FALSE)</f>
        <v>B</v>
      </c>
      <c r="AL76" s="2" t="str">
        <f>VLOOKUP(AG76,'Comprendre la codification'!$H$12:$J$200,3,FALSE)</f>
        <v>DIV</v>
      </c>
      <c r="AM76" s="2" t="str">
        <f>VLOOKUP(AI76,'Comprendre la codification'!$M$25:$N$83,2,FALSE)</f>
        <v>51</v>
      </c>
      <c r="AN76" s="2" t="str">
        <f t="shared" si="8"/>
        <v>BDIV51</v>
      </c>
      <c r="AO76" s="2" t="s">
        <v>659</v>
      </c>
    </row>
    <row r="77" spans="13:41" x14ac:dyDescent="0.35">
      <c r="M77" s="27" t="s">
        <v>11</v>
      </c>
      <c r="N77" s="27">
        <v>2</v>
      </c>
      <c r="O77" s="2" t="s">
        <v>279</v>
      </c>
      <c r="P77" s="2" t="s">
        <v>706</v>
      </c>
      <c r="Q77" s="2" t="s">
        <v>176</v>
      </c>
      <c r="S77" s="2" t="s">
        <v>282</v>
      </c>
      <c r="T77" s="27">
        <v>2</v>
      </c>
      <c r="U77" s="2" t="s">
        <v>307</v>
      </c>
      <c r="V77" s="2" t="s">
        <v>315</v>
      </c>
      <c r="W77" s="2" t="str">
        <f t="shared" si="5"/>
        <v>Mobilité Active - Cat. 2Autre protection / EPI : genouillère, coudière, …</v>
      </c>
      <c r="X77" s="2"/>
      <c r="Y77" s="2" t="str">
        <f>VLOOKUP(S77,'Comprendre la codification'!$E$12:$F$23,2,FALSE)</f>
        <v>B</v>
      </c>
      <c r="Z77" s="2" t="str">
        <f>VLOOKUP(V77,'Comprendre la codification'!$H$12:$J$200,3,FALSE)</f>
        <v>PRO</v>
      </c>
      <c r="AA77" s="2" t="str">
        <f t="shared" si="6"/>
        <v>BPRO</v>
      </c>
      <c r="AB77" s="2" t="s">
        <v>112</v>
      </c>
      <c r="AD77" s="2" t="s">
        <v>282</v>
      </c>
      <c r="AE77" s="27">
        <v>2</v>
      </c>
      <c r="AF77" s="2" t="s">
        <v>276</v>
      </c>
      <c r="AG77" s="2" t="s">
        <v>332</v>
      </c>
      <c r="AH77" s="2"/>
      <c r="AI77" s="2" t="s">
        <v>111</v>
      </c>
      <c r="AJ77" s="2" t="str">
        <f t="shared" si="7"/>
        <v>Mobilité Active - Cat. 2Autre équipement &amp; accessoire (Mobilité Active - Cat. 2)7 kg ≤ X &lt; 9 kg</v>
      </c>
      <c r="AK77" s="2" t="str">
        <f>VLOOKUP(AD77,'Comprendre la codification'!$E$12:$F$23,2,FALSE)</f>
        <v>B</v>
      </c>
      <c r="AL77" s="2" t="str">
        <f>VLOOKUP(AG77,'Comprendre la codification'!$H$12:$J$200,3,FALSE)</f>
        <v>DIV</v>
      </c>
      <c r="AM77" s="2" t="str">
        <f>VLOOKUP(AI77,'Comprendre la codification'!$M$25:$N$83,2,FALSE)</f>
        <v>54</v>
      </c>
      <c r="AN77" s="2" t="str">
        <f t="shared" si="8"/>
        <v>BDIV54</v>
      </c>
      <c r="AO77" s="2" t="s">
        <v>99</v>
      </c>
    </row>
    <row r="78" spans="13:41" x14ac:dyDescent="0.35">
      <c r="M78" s="27" t="s">
        <v>11</v>
      </c>
      <c r="N78" s="27">
        <v>2</v>
      </c>
      <c r="O78" s="2" t="s">
        <v>279</v>
      </c>
      <c r="P78" s="2" t="s">
        <v>706</v>
      </c>
      <c r="Q78" s="2" t="s">
        <v>261</v>
      </c>
      <c r="S78" s="2" t="s">
        <v>282</v>
      </c>
      <c r="T78" s="27">
        <v>2</v>
      </c>
      <c r="U78" s="2" t="s">
        <v>307</v>
      </c>
      <c r="V78" s="2" t="s">
        <v>315</v>
      </c>
      <c r="W78" s="2" t="str">
        <f t="shared" si="5"/>
        <v>Mobilité Active - Cat. 2Autre protection / EPI : genouillère, coudière, …</v>
      </c>
      <c r="X78" s="2"/>
      <c r="Y78" s="2" t="str">
        <f>VLOOKUP(S78,'Comprendre la codification'!$E$12:$F$23,2,FALSE)</f>
        <v>B</v>
      </c>
      <c r="Z78" s="2" t="str">
        <f>VLOOKUP(V78,'Comprendre la codification'!$H$12:$J$200,3,FALSE)</f>
        <v>PRO</v>
      </c>
      <c r="AA78" s="2" t="str">
        <f t="shared" si="6"/>
        <v>BPRO</v>
      </c>
      <c r="AB78" s="2" t="s">
        <v>113</v>
      </c>
      <c r="AD78" s="2" t="s">
        <v>282</v>
      </c>
      <c r="AE78" s="27">
        <v>2</v>
      </c>
      <c r="AF78" s="2" t="s">
        <v>276</v>
      </c>
      <c r="AG78" s="2" t="s">
        <v>332</v>
      </c>
      <c r="AH78" s="2"/>
      <c r="AI78" s="2" t="s">
        <v>111</v>
      </c>
      <c r="AJ78" s="2" t="str">
        <f t="shared" si="7"/>
        <v>Mobilité Active - Cat. 2Autre équipement &amp; accessoire (Mobilité Active - Cat. 2)7 kg ≤ X &lt; 9 kg</v>
      </c>
      <c r="AK78" s="2" t="str">
        <f>VLOOKUP(AD78,'Comprendre la codification'!$E$12:$F$23,2,FALSE)</f>
        <v>B</v>
      </c>
      <c r="AL78" s="2" t="str">
        <f>VLOOKUP(AG78,'Comprendre la codification'!$H$12:$J$200,3,FALSE)</f>
        <v>DIV</v>
      </c>
      <c r="AM78" s="2" t="str">
        <f>VLOOKUP(AI78,'Comprendre la codification'!$M$25:$N$83,2,FALSE)</f>
        <v>54</v>
      </c>
      <c r="AN78" s="2" t="str">
        <f t="shared" si="8"/>
        <v>BDIV54</v>
      </c>
      <c r="AO78" s="2" t="s">
        <v>659</v>
      </c>
    </row>
    <row r="79" spans="13:41" x14ac:dyDescent="0.35">
      <c r="M79" s="27" t="s">
        <v>11</v>
      </c>
      <c r="N79" s="27">
        <v>2</v>
      </c>
      <c r="O79" s="2" t="s">
        <v>279</v>
      </c>
      <c r="P79" s="2" t="s">
        <v>706</v>
      </c>
      <c r="Q79" s="2" t="s">
        <v>260</v>
      </c>
      <c r="S79" s="2" t="s">
        <v>282</v>
      </c>
      <c r="T79" s="27">
        <v>2</v>
      </c>
      <c r="U79" s="2" t="s">
        <v>307</v>
      </c>
      <c r="V79" s="2" t="s">
        <v>315</v>
      </c>
      <c r="W79" s="2" t="str">
        <f t="shared" si="5"/>
        <v>Mobilité Active - Cat. 2Autre protection / EPI : genouillère, coudière, …</v>
      </c>
      <c r="X79" s="2"/>
      <c r="Y79" s="2" t="str">
        <f>VLOOKUP(S79,'Comprendre la codification'!$E$12:$F$23,2,FALSE)</f>
        <v>B</v>
      </c>
      <c r="Z79" s="2" t="str">
        <f>VLOOKUP(V79,'Comprendre la codification'!$H$12:$J$200,3,FALSE)</f>
        <v>PRO</v>
      </c>
      <c r="AA79" s="2" t="str">
        <f t="shared" si="6"/>
        <v>BPRO</v>
      </c>
      <c r="AB79" s="2" t="s">
        <v>114</v>
      </c>
      <c r="AD79" s="2" t="s">
        <v>282</v>
      </c>
      <c r="AE79" s="27">
        <v>2</v>
      </c>
      <c r="AF79" s="2" t="s">
        <v>276</v>
      </c>
      <c r="AG79" s="2" t="s">
        <v>332</v>
      </c>
      <c r="AH79" s="2"/>
      <c r="AI79" s="2" t="s">
        <v>112</v>
      </c>
      <c r="AJ79" s="2" t="str">
        <f t="shared" si="7"/>
        <v>Mobilité Active - Cat. 2Autre équipement &amp; accessoire (Mobilité Active - Cat. 2)9 kg ≤ X &lt; 11 kg</v>
      </c>
      <c r="AK79" s="2" t="str">
        <f>VLOOKUP(AD79,'Comprendre la codification'!$E$12:$F$23,2,FALSE)</f>
        <v>B</v>
      </c>
      <c r="AL79" s="2" t="str">
        <f>VLOOKUP(AG79,'Comprendre la codification'!$H$12:$J$200,3,FALSE)</f>
        <v>DIV</v>
      </c>
      <c r="AM79" s="2" t="str">
        <f>VLOOKUP(AI79,'Comprendre la codification'!$M$25:$N$83,2,FALSE)</f>
        <v>57</v>
      </c>
      <c r="AN79" s="2" t="str">
        <f t="shared" si="8"/>
        <v>BDIV57</v>
      </c>
      <c r="AO79" s="2" t="s">
        <v>99</v>
      </c>
    </row>
    <row r="80" spans="13:41" x14ac:dyDescent="0.35">
      <c r="M80" s="27" t="s">
        <v>11</v>
      </c>
      <c r="N80" s="27">
        <v>2</v>
      </c>
      <c r="O80" s="2" t="s">
        <v>279</v>
      </c>
      <c r="P80" s="2" t="s">
        <v>706</v>
      </c>
      <c r="Q80" s="2" t="s">
        <v>262</v>
      </c>
      <c r="S80" s="2" t="s">
        <v>282</v>
      </c>
      <c r="T80" s="27">
        <v>2</v>
      </c>
      <c r="U80" s="2" t="s">
        <v>307</v>
      </c>
      <c r="V80" s="2" t="s">
        <v>315</v>
      </c>
      <c r="W80" s="2" t="str">
        <f t="shared" si="5"/>
        <v>Mobilité Active - Cat. 2Autre protection / EPI : genouillère, coudière, …</v>
      </c>
      <c r="X80" s="2"/>
      <c r="Y80" s="2" t="str">
        <f>VLOOKUP(S80,'Comprendre la codification'!$E$12:$F$23,2,FALSE)</f>
        <v>B</v>
      </c>
      <c r="Z80" s="2" t="str">
        <f>VLOOKUP(V80,'Comprendre la codification'!$H$12:$J$200,3,FALSE)</f>
        <v>PRO</v>
      </c>
      <c r="AA80" s="2" t="str">
        <f t="shared" si="6"/>
        <v>BPRO</v>
      </c>
      <c r="AB80" s="2" t="s">
        <v>102</v>
      </c>
      <c r="AD80" s="2" t="s">
        <v>282</v>
      </c>
      <c r="AE80" s="27">
        <v>2</v>
      </c>
      <c r="AF80" s="2" t="s">
        <v>276</v>
      </c>
      <c r="AG80" s="2" t="s">
        <v>332</v>
      </c>
      <c r="AH80" s="2"/>
      <c r="AI80" s="2" t="s">
        <v>112</v>
      </c>
      <c r="AJ80" s="2" t="str">
        <f t="shared" si="7"/>
        <v>Mobilité Active - Cat. 2Autre équipement &amp; accessoire (Mobilité Active - Cat. 2)9 kg ≤ X &lt; 11 kg</v>
      </c>
      <c r="AK80" s="2" t="str">
        <f>VLOOKUP(AD80,'Comprendre la codification'!$E$12:$F$23,2,FALSE)</f>
        <v>B</v>
      </c>
      <c r="AL80" s="2" t="str">
        <f>VLOOKUP(AG80,'Comprendre la codification'!$H$12:$J$200,3,FALSE)</f>
        <v>DIV</v>
      </c>
      <c r="AM80" s="2" t="str">
        <f>VLOOKUP(AI80,'Comprendre la codification'!$M$25:$N$83,2,FALSE)</f>
        <v>57</v>
      </c>
      <c r="AN80" s="2" t="str">
        <f t="shared" si="8"/>
        <v>BDIV57</v>
      </c>
      <c r="AO80" s="2" t="s">
        <v>659</v>
      </c>
    </row>
    <row r="81" spans="13:41" x14ac:dyDescent="0.35">
      <c r="M81" s="27" t="s">
        <v>11</v>
      </c>
      <c r="N81" s="27">
        <v>2</v>
      </c>
      <c r="O81" s="2" t="s">
        <v>279</v>
      </c>
      <c r="P81" s="2" t="s">
        <v>706</v>
      </c>
      <c r="Q81" s="2" t="s">
        <v>7309</v>
      </c>
      <c r="S81" s="2" t="s">
        <v>350</v>
      </c>
      <c r="T81" s="27">
        <v>2</v>
      </c>
      <c r="U81" s="11" t="s">
        <v>351</v>
      </c>
      <c r="V81" s="2" t="s">
        <v>137</v>
      </c>
      <c r="W81" s="2" t="str">
        <f t="shared" si="5"/>
        <v>Sports de Balles, Ballons, RaquettesRaquette de badminton (à l’unité)</v>
      </c>
      <c r="X81" s="2"/>
      <c r="Y81" s="2" t="str">
        <f>VLOOKUP(S81,'Comprendre la codification'!$E$12:$F$23,2,FALSE)</f>
        <v>C</v>
      </c>
      <c r="Z81" s="2" t="str">
        <f>VLOOKUP(V81,'Comprendre la codification'!$H$12:$J$200,3,FALSE)</f>
        <v>BAD</v>
      </c>
      <c r="AA81" s="2" t="str">
        <f t="shared" si="6"/>
        <v>CBAD</v>
      </c>
      <c r="AB81" s="2" t="s">
        <v>106</v>
      </c>
      <c r="AD81" s="2" t="s">
        <v>282</v>
      </c>
      <c r="AE81" s="27">
        <v>2</v>
      </c>
      <c r="AF81" s="2" t="s">
        <v>276</v>
      </c>
      <c r="AG81" s="2" t="s">
        <v>332</v>
      </c>
      <c r="AH81" s="2"/>
      <c r="AI81" s="2" t="s">
        <v>113</v>
      </c>
      <c r="AJ81" s="2" t="str">
        <f t="shared" si="7"/>
        <v>Mobilité Active - Cat. 2Autre équipement &amp; accessoire (Mobilité Active - Cat. 2)11 kg ≤ X &lt; 13 kg</v>
      </c>
      <c r="AK81" s="2" t="str">
        <f>VLOOKUP(AD81,'Comprendre la codification'!$E$12:$F$23,2,FALSE)</f>
        <v>B</v>
      </c>
      <c r="AL81" s="2" t="str">
        <f>VLOOKUP(AG81,'Comprendre la codification'!$H$12:$J$200,3,FALSE)</f>
        <v>DIV</v>
      </c>
      <c r="AM81" s="2" t="str">
        <f>VLOOKUP(AI81,'Comprendre la codification'!$M$25:$N$83,2,FALSE)</f>
        <v>60</v>
      </c>
      <c r="AN81" s="2" t="str">
        <f t="shared" si="8"/>
        <v>BDIV60</v>
      </c>
      <c r="AO81" s="2" t="s">
        <v>99</v>
      </c>
    </row>
    <row r="82" spans="13:41" x14ac:dyDescent="0.35">
      <c r="M82" s="27" t="s">
        <v>11</v>
      </c>
      <c r="N82" s="27">
        <v>2</v>
      </c>
      <c r="O82" s="2" t="s">
        <v>279</v>
      </c>
      <c r="P82" s="2" t="s">
        <v>706</v>
      </c>
      <c r="Q82" s="2" t="s">
        <v>178</v>
      </c>
      <c r="S82" s="2" t="s">
        <v>350</v>
      </c>
      <c r="T82" s="27">
        <v>2</v>
      </c>
      <c r="U82" s="11" t="s">
        <v>351</v>
      </c>
      <c r="V82" s="2" t="s">
        <v>137</v>
      </c>
      <c r="W82" s="2" t="str">
        <f t="shared" si="5"/>
        <v>Sports de Balles, Ballons, RaquettesRaquette de badminton (à l’unité)</v>
      </c>
      <c r="X82" s="2"/>
      <c r="Y82" s="2" t="str">
        <f>VLOOKUP(S82,'Comprendre la codification'!$E$12:$F$23,2,FALSE)</f>
        <v>C</v>
      </c>
      <c r="Z82" s="2" t="str">
        <f>VLOOKUP(V82,'Comprendre la codification'!$H$12:$J$200,3,FALSE)</f>
        <v>BAD</v>
      </c>
      <c r="AA82" s="2" t="str">
        <f t="shared" si="6"/>
        <v>CBAD</v>
      </c>
      <c r="AB82" s="2" t="s">
        <v>138</v>
      </c>
      <c r="AD82" s="2" t="s">
        <v>282</v>
      </c>
      <c r="AE82" s="27">
        <v>2</v>
      </c>
      <c r="AF82" s="2" t="s">
        <v>276</v>
      </c>
      <c r="AG82" s="2" t="s">
        <v>332</v>
      </c>
      <c r="AH82" s="2"/>
      <c r="AI82" s="2" t="s">
        <v>113</v>
      </c>
      <c r="AJ82" s="2" t="str">
        <f t="shared" si="7"/>
        <v>Mobilité Active - Cat. 2Autre équipement &amp; accessoire (Mobilité Active - Cat. 2)11 kg ≤ X &lt; 13 kg</v>
      </c>
      <c r="AK82" s="2" t="str">
        <f>VLOOKUP(AD82,'Comprendre la codification'!$E$12:$F$23,2,FALSE)</f>
        <v>B</v>
      </c>
      <c r="AL82" s="2" t="str">
        <f>VLOOKUP(AG82,'Comprendre la codification'!$H$12:$J$200,3,FALSE)</f>
        <v>DIV</v>
      </c>
      <c r="AM82" s="2" t="str">
        <f>VLOOKUP(AI82,'Comprendre la codification'!$M$25:$N$83,2,FALSE)</f>
        <v>60</v>
      </c>
      <c r="AN82" s="2" t="str">
        <f t="shared" si="8"/>
        <v>BDIV60</v>
      </c>
      <c r="AO82" s="2" t="s">
        <v>659</v>
      </c>
    </row>
    <row r="83" spans="13:41" x14ac:dyDescent="0.35">
      <c r="M83" s="27" t="s">
        <v>11</v>
      </c>
      <c r="N83" s="27">
        <v>2</v>
      </c>
      <c r="O83" s="2" t="s">
        <v>279</v>
      </c>
      <c r="P83" s="2" t="s">
        <v>706</v>
      </c>
      <c r="Q83" s="2" t="s">
        <v>179</v>
      </c>
      <c r="S83" s="2" t="s">
        <v>350</v>
      </c>
      <c r="T83" s="27">
        <v>2</v>
      </c>
      <c r="U83" s="2" t="s">
        <v>352</v>
      </c>
      <c r="V83" s="2" t="s">
        <v>153</v>
      </c>
      <c r="W83" s="2" t="str">
        <f t="shared" si="5"/>
        <v>Sports de Balles, Ballons, RaquettesHousse et sac pour balles, ballons raquettes, table de ping-pong, …</v>
      </c>
      <c r="X83" s="2"/>
      <c r="Y83" s="2" t="str">
        <f>VLOOKUP(S83,'Comprendre la codification'!$E$12:$F$23,2,FALSE)</f>
        <v>C</v>
      </c>
      <c r="Z83" s="2" t="str">
        <f>VLOOKUP(V83,'Comprendre la codification'!$H$12:$J$200,3,FALSE)</f>
        <v>BAG</v>
      </c>
      <c r="AA83" s="2" t="str">
        <f t="shared" si="6"/>
        <v>CBAG</v>
      </c>
      <c r="AB83" s="2" t="s">
        <v>252</v>
      </c>
      <c r="AD83" s="2" t="s">
        <v>282</v>
      </c>
      <c r="AE83" s="27">
        <v>2</v>
      </c>
      <c r="AF83" s="2" t="s">
        <v>276</v>
      </c>
      <c r="AG83" s="2" t="s">
        <v>332</v>
      </c>
      <c r="AH83" s="2"/>
      <c r="AI83" s="2" t="s">
        <v>114</v>
      </c>
      <c r="AJ83" s="2" t="str">
        <f t="shared" si="7"/>
        <v>Mobilité Active - Cat. 2Autre équipement &amp; accessoire (Mobilité Active - Cat. 2)13 kg ≤ X &lt; 15 kg</v>
      </c>
      <c r="AK83" s="2" t="str">
        <f>VLOOKUP(AD83,'Comprendre la codification'!$E$12:$F$23,2,FALSE)</f>
        <v>B</v>
      </c>
      <c r="AL83" s="2" t="str">
        <f>VLOOKUP(AG83,'Comprendre la codification'!$H$12:$J$200,3,FALSE)</f>
        <v>DIV</v>
      </c>
      <c r="AM83" s="2" t="str">
        <f>VLOOKUP(AI83,'Comprendre la codification'!$M$25:$N$83,2,FALSE)</f>
        <v>63</v>
      </c>
      <c r="AN83" s="2" t="str">
        <f t="shared" si="8"/>
        <v>BDIV63</v>
      </c>
      <c r="AO83" s="2" t="s">
        <v>99</v>
      </c>
    </row>
    <row r="84" spans="13:41" x14ac:dyDescent="0.35">
      <c r="M84" s="27" t="s">
        <v>11</v>
      </c>
      <c r="N84" s="27">
        <v>2</v>
      </c>
      <c r="O84" s="2" t="s">
        <v>279</v>
      </c>
      <c r="P84" s="2" t="s">
        <v>706</v>
      </c>
      <c r="Q84" s="2" t="s">
        <v>280</v>
      </c>
      <c r="S84" s="2" t="s">
        <v>350</v>
      </c>
      <c r="T84" s="27">
        <v>2</v>
      </c>
      <c r="U84" s="2" t="s">
        <v>352</v>
      </c>
      <c r="V84" s="2" t="s">
        <v>153</v>
      </c>
      <c r="W84" s="2" t="str">
        <f t="shared" si="5"/>
        <v>Sports de Balles, Ballons, RaquettesHousse et sac pour balles, ballons raquettes, table de ping-pong, …</v>
      </c>
      <c r="X84" s="2"/>
      <c r="Y84" s="2" t="str">
        <f>VLOOKUP(S84,'Comprendre la codification'!$E$12:$F$23,2,FALSE)</f>
        <v>C</v>
      </c>
      <c r="Z84" s="2" t="str">
        <f>VLOOKUP(V84,'Comprendre la codification'!$H$12:$J$200,3,FALSE)</f>
        <v>BAG</v>
      </c>
      <c r="AA84" s="2" t="str">
        <f t="shared" si="6"/>
        <v>CBAG</v>
      </c>
      <c r="AB84" s="2" t="s">
        <v>253</v>
      </c>
      <c r="AD84" s="2" t="s">
        <v>282</v>
      </c>
      <c r="AE84" s="27">
        <v>2</v>
      </c>
      <c r="AF84" s="2" t="s">
        <v>276</v>
      </c>
      <c r="AG84" s="2" t="s">
        <v>332</v>
      </c>
      <c r="AH84" s="2"/>
      <c r="AI84" s="2" t="s">
        <v>114</v>
      </c>
      <c r="AJ84" s="2" t="str">
        <f t="shared" si="7"/>
        <v>Mobilité Active - Cat. 2Autre équipement &amp; accessoire (Mobilité Active - Cat. 2)13 kg ≤ X &lt; 15 kg</v>
      </c>
      <c r="AK84" s="2" t="str">
        <f>VLOOKUP(AD84,'Comprendre la codification'!$E$12:$F$23,2,FALSE)</f>
        <v>B</v>
      </c>
      <c r="AL84" s="2" t="str">
        <f>VLOOKUP(AG84,'Comprendre la codification'!$H$12:$J$200,3,FALSE)</f>
        <v>DIV</v>
      </c>
      <c r="AM84" s="2" t="str">
        <f>VLOOKUP(AI84,'Comprendre la codification'!$M$25:$N$83,2,FALSE)</f>
        <v>63</v>
      </c>
      <c r="AN84" s="2" t="str">
        <f t="shared" si="8"/>
        <v>BDIV63</v>
      </c>
      <c r="AO84" s="2" t="s">
        <v>659</v>
      </c>
    </row>
    <row r="85" spans="13:41" x14ac:dyDescent="0.35">
      <c r="M85" s="27" t="s">
        <v>11</v>
      </c>
      <c r="N85" s="27">
        <v>2</v>
      </c>
      <c r="O85" s="2" t="s">
        <v>279</v>
      </c>
      <c r="P85" s="2" t="s">
        <v>706</v>
      </c>
      <c r="Q85" s="2" t="s">
        <v>181</v>
      </c>
      <c r="S85" s="2" t="s">
        <v>350</v>
      </c>
      <c r="T85" s="27">
        <v>2</v>
      </c>
      <c r="U85" s="2" t="s">
        <v>352</v>
      </c>
      <c r="V85" s="2" t="s">
        <v>153</v>
      </c>
      <c r="W85" s="2" t="str">
        <f t="shared" si="5"/>
        <v>Sports de Balles, Ballons, RaquettesHousse et sac pour balles, ballons raquettes, table de ping-pong, …</v>
      </c>
      <c r="X85" s="2"/>
      <c r="Y85" s="2" t="str">
        <f>VLOOKUP(S85,'Comprendre la codification'!$E$12:$F$23,2,FALSE)</f>
        <v>C</v>
      </c>
      <c r="Z85" s="2" t="str">
        <f>VLOOKUP(V85,'Comprendre la codification'!$H$12:$J$200,3,FALSE)</f>
        <v>BAG</v>
      </c>
      <c r="AA85" s="2" t="str">
        <f t="shared" si="6"/>
        <v>CBAG</v>
      </c>
      <c r="AB85" s="2" t="s">
        <v>254</v>
      </c>
      <c r="AD85" s="2" t="s">
        <v>282</v>
      </c>
      <c r="AE85" s="27">
        <v>2</v>
      </c>
      <c r="AF85" s="2" t="s">
        <v>276</v>
      </c>
      <c r="AG85" s="2" t="s">
        <v>332</v>
      </c>
      <c r="AH85" s="2"/>
      <c r="AI85" s="2" t="s">
        <v>102</v>
      </c>
      <c r="AJ85" s="2" t="str">
        <f t="shared" si="7"/>
        <v>Mobilité Active - Cat. 2Autre équipement &amp; accessoire (Mobilité Active - Cat. 2)X ≥ 15 kg</v>
      </c>
      <c r="AK85" s="2" t="str">
        <f>VLOOKUP(AD85,'Comprendre la codification'!$E$12:$F$23,2,FALSE)</f>
        <v>B</v>
      </c>
      <c r="AL85" s="2" t="str">
        <f>VLOOKUP(AG85,'Comprendre la codification'!$H$12:$J$200,3,FALSE)</f>
        <v>DIV</v>
      </c>
      <c r="AM85" s="2" t="str">
        <f>VLOOKUP(AI85,'Comprendre la codification'!$M$25:$N$83,2,FALSE)</f>
        <v>66</v>
      </c>
      <c r="AN85" s="2" t="str">
        <f t="shared" si="8"/>
        <v>BDIV66</v>
      </c>
      <c r="AO85" s="2" t="s">
        <v>99</v>
      </c>
    </row>
    <row r="86" spans="13:41" x14ac:dyDescent="0.35">
      <c r="M86" s="27" t="s">
        <v>11</v>
      </c>
      <c r="N86" s="27">
        <v>2</v>
      </c>
      <c r="O86" s="2" t="s">
        <v>279</v>
      </c>
      <c r="P86" s="2" t="s">
        <v>706</v>
      </c>
      <c r="Q86" s="11" t="s">
        <v>760</v>
      </c>
      <c r="S86" s="2" t="s">
        <v>350</v>
      </c>
      <c r="T86" s="27">
        <v>2</v>
      </c>
      <c r="U86" s="2" t="s">
        <v>352</v>
      </c>
      <c r="V86" s="2" t="s">
        <v>153</v>
      </c>
      <c r="W86" s="2" t="str">
        <f t="shared" si="5"/>
        <v>Sports de Balles, Ballons, RaquettesHousse et sac pour balles, ballons raquettes, table de ping-pong, …</v>
      </c>
      <c r="X86" s="2"/>
      <c r="Y86" s="2" t="str">
        <f>VLOOKUP(S86,'Comprendre la codification'!$E$12:$F$23,2,FALSE)</f>
        <v>C</v>
      </c>
      <c r="Z86" s="2" t="str">
        <f>VLOOKUP(V86,'Comprendre la codification'!$H$12:$J$200,3,FALSE)</f>
        <v>BAG</v>
      </c>
      <c r="AA86" s="2" t="str">
        <f t="shared" si="6"/>
        <v>CBAG</v>
      </c>
      <c r="AB86" s="2" t="s">
        <v>255</v>
      </c>
      <c r="AD86" s="2" t="s">
        <v>282</v>
      </c>
      <c r="AE86" s="27">
        <v>2</v>
      </c>
      <c r="AF86" s="2" t="s">
        <v>276</v>
      </c>
      <c r="AG86" s="2" t="s">
        <v>332</v>
      </c>
      <c r="AH86" s="2"/>
      <c r="AI86" s="2" t="s">
        <v>102</v>
      </c>
      <c r="AJ86" s="2" t="str">
        <f t="shared" si="7"/>
        <v>Mobilité Active - Cat. 2Autre équipement &amp; accessoire (Mobilité Active - Cat. 2)X ≥ 15 kg</v>
      </c>
      <c r="AK86" s="2" t="str">
        <f>VLOOKUP(AD86,'Comprendre la codification'!$E$12:$F$23,2,FALSE)</f>
        <v>B</v>
      </c>
      <c r="AL86" s="2" t="str">
        <f>VLOOKUP(AG86,'Comprendre la codification'!$H$12:$J$200,3,FALSE)</f>
        <v>DIV</v>
      </c>
      <c r="AM86" s="2" t="str">
        <f>VLOOKUP(AI86,'Comprendre la codification'!$M$25:$N$83,2,FALSE)</f>
        <v>66</v>
      </c>
      <c r="AN86" s="2" t="str">
        <f t="shared" si="8"/>
        <v>BDIV66</v>
      </c>
      <c r="AO86" s="2" t="s">
        <v>659</v>
      </c>
    </row>
    <row r="87" spans="13:41" x14ac:dyDescent="0.35">
      <c r="M87" s="27" t="s">
        <v>11</v>
      </c>
      <c r="N87" s="27">
        <v>2</v>
      </c>
      <c r="O87" s="2" t="s">
        <v>279</v>
      </c>
      <c r="P87" s="2" t="s">
        <v>706</v>
      </c>
      <c r="Q87" s="2" t="s">
        <v>665</v>
      </c>
      <c r="S87" s="2" t="s">
        <v>350</v>
      </c>
      <c r="T87" s="27">
        <v>2</v>
      </c>
      <c r="U87" s="2" t="s">
        <v>352</v>
      </c>
      <c r="V87" s="2" t="s">
        <v>153</v>
      </c>
      <c r="W87" s="2" t="str">
        <f t="shared" si="5"/>
        <v>Sports de Balles, Ballons, RaquettesHousse et sac pour balles, ballons raquettes, table de ping-pong, …</v>
      </c>
      <c r="X87" s="2"/>
      <c r="Y87" s="2" t="str">
        <f>VLOOKUP(S87,'Comprendre la codification'!$E$12:$F$23,2,FALSE)</f>
        <v>C</v>
      </c>
      <c r="Z87" s="2" t="str">
        <f>VLOOKUP(V87,'Comprendre la codification'!$H$12:$J$200,3,FALSE)</f>
        <v>BAG</v>
      </c>
      <c r="AA87" s="2" t="str">
        <f t="shared" si="6"/>
        <v>CBAG</v>
      </c>
      <c r="AB87" s="2" t="s">
        <v>241</v>
      </c>
      <c r="AD87" s="2" t="s">
        <v>282</v>
      </c>
      <c r="AE87" s="27">
        <v>2</v>
      </c>
      <c r="AF87" s="2" t="s">
        <v>307</v>
      </c>
      <c r="AG87" s="2" t="s">
        <v>315</v>
      </c>
      <c r="AH87" s="2"/>
      <c r="AI87" s="2" t="s">
        <v>252</v>
      </c>
      <c r="AJ87" s="2" t="str">
        <f t="shared" si="7"/>
        <v>Mobilité Active - Cat. 2Autre protection / EPI : genouillère, coudière, …X &lt; 5 g</v>
      </c>
      <c r="AK87" s="2" t="str">
        <f>VLOOKUP(AD87,'Comprendre la codification'!$E$12:$F$23,2,FALSE)</f>
        <v>B</v>
      </c>
      <c r="AL87" s="2" t="str">
        <f>VLOOKUP(AG87,'Comprendre la codification'!$H$12:$J$200,3,FALSE)</f>
        <v>PRO</v>
      </c>
      <c r="AM87" s="2" t="str">
        <f>VLOOKUP(AI87,'Comprendre la codification'!$M$25:$N$83,2,FALSE)</f>
        <v>20</v>
      </c>
      <c r="AN87" s="2" t="str">
        <f t="shared" si="8"/>
        <v>BPRO20</v>
      </c>
      <c r="AO87" s="2" t="s">
        <v>608</v>
      </c>
    </row>
    <row r="88" spans="13:41" x14ac:dyDescent="0.35">
      <c r="M88" s="27" t="s">
        <v>11</v>
      </c>
      <c r="N88" s="27">
        <v>2</v>
      </c>
      <c r="O88" s="2" t="s">
        <v>279</v>
      </c>
      <c r="P88" s="2" t="s">
        <v>706</v>
      </c>
      <c r="Q88" s="11" t="s">
        <v>761</v>
      </c>
      <c r="S88" s="2" t="s">
        <v>350</v>
      </c>
      <c r="T88" s="27">
        <v>2</v>
      </c>
      <c r="U88" s="2" t="s">
        <v>352</v>
      </c>
      <c r="V88" s="2" t="s">
        <v>153</v>
      </c>
      <c r="W88" s="2" t="str">
        <f t="shared" si="5"/>
        <v>Sports de Balles, Ballons, RaquettesHousse et sac pour balles, ballons raquettes, table de ping-pong, …</v>
      </c>
      <c r="X88" s="2"/>
      <c r="Y88" s="2" t="str">
        <f>VLOOKUP(S88,'Comprendre la codification'!$E$12:$F$23,2,FALSE)</f>
        <v>C</v>
      </c>
      <c r="Z88" s="2" t="str">
        <f>VLOOKUP(V88,'Comprendre la codification'!$H$12:$J$200,3,FALSE)</f>
        <v>BAG</v>
      </c>
      <c r="AA88" s="2" t="str">
        <f t="shared" si="6"/>
        <v>CBAG</v>
      </c>
      <c r="AB88" s="2" t="s">
        <v>103</v>
      </c>
      <c r="AD88" s="2" t="s">
        <v>282</v>
      </c>
      <c r="AE88" s="27">
        <v>2</v>
      </c>
      <c r="AF88" s="2" t="s">
        <v>307</v>
      </c>
      <c r="AG88" s="2" t="s">
        <v>315</v>
      </c>
      <c r="AH88" s="2"/>
      <c r="AI88" s="2" t="s">
        <v>253</v>
      </c>
      <c r="AJ88" s="2" t="str">
        <f t="shared" si="7"/>
        <v>Mobilité Active - Cat. 2Autre protection / EPI : genouillère, coudière, …5 g ≤ X &lt; 10 g</v>
      </c>
      <c r="AK88" s="2" t="str">
        <f>VLOOKUP(AD88,'Comprendre la codification'!$E$12:$F$23,2,FALSE)</f>
        <v>B</v>
      </c>
      <c r="AL88" s="2" t="str">
        <f>VLOOKUP(AG88,'Comprendre la codification'!$H$12:$J$200,3,FALSE)</f>
        <v>PRO</v>
      </c>
      <c r="AM88" s="2" t="str">
        <f>VLOOKUP(AI88,'Comprendre la codification'!$M$25:$N$83,2,FALSE)</f>
        <v>21</v>
      </c>
      <c r="AN88" s="2" t="str">
        <f t="shared" si="8"/>
        <v>BPRO21</v>
      </c>
      <c r="AO88" s="2" t="s">
        <v>608</v>
      </c>
    </row>
    <row r="89" spans="13:41" x14ac:dyDescent="0.35">
      <c r="M89" s="27" t="s">
        <v>11</v>
      </c>
      <c r="N89" s="27">
        <v>2</v>
      </c>
      <c r="O89" s="2" t="s">
        <v>279</v>
      </c>
      <c r="P89" s="2" t="s">
        <v>706</v>
      </c>
      <c r="Q89" s="2" t="s">
        <v>182</v>
      </c>
      <c r="S89" s="2" t="s">
        <v>350</v>
      </c>
      <c r="T89" s="27">
        <v>2</v>
      </c>
      <c r="U89" s="2" t="s">
        <v>352</v>
      </c>
      <c r="V89" s="2" t="s">
        <v>153</v>
      </c>
      <c r="W89" s="2" t="str">
        <f t="shared" si="5"/>
        <v>Sports de Balles, Ballons, RaquettesHousse et sac pour balles, ballons raquettes, table de ping-pong, …</v>
      </c>
      <c r="X89" s="2"/>
      <c r="Y89" s="2" t="str">
        <f>VLOOKUP(S89,'Comprendre la codification'!$E$12:$F$23,2,FALSE)</f>
        <v>C</v>
      </c>
      <c r="Z89" s="2" t="str">
        <f>VLOOKUP(V89,'Comprendre la codification'!$H$12:$J$200,3,FALSE)</f>
        <v>BAG</v>
      </c>
      <c r="AA89" s="2" t="str">
        <f t="shared" si="6"/>
        <v>CBAG</v>
      </c>
      <c r="AB89" s="2" t="s">
        <v>98</v>
      </c>
      <c r="AD89" s="2" t="s">
        <v>282</v>
      </c>
      <c r="AE89" s="27">
        <v>2</v>
      </c>
      <c r="AF89" s="2" t="s">
        <v>307</v>
      </c>
      <c r="AG89" s="2" t="s">
        <v>315</v>
      </c>
      <c r="AH89" s="2"/>
      <c r="AI89" s="2" t="s">
        <v>254</v>
      </c>
      <c r="AJ89" s="2" t="str">
        <f t="shared" si="7"/>
        <v>Mobilité Active - Cat. 2Autre protection / EPI : genouillère, coudière, …10 g ≤ X &lt; 20 g</v>
      </c>
      <c r="AK89" s="2" t="str">
        <f>VLOOKUP(AD89,'Comprendre la codification'!$E$12:$F$23,2,FALSE)</f>
        <v>B</v>
      </c>
      <c r="AL89" s="2" t="str">
        <f>VLOOKUP(AG89,'Comprendre la codification'!$H$12:$J$200,3,FALSE)</f>
        <v>PRO</v>
      </c>
      <c r="AM89" s="2" t="str">
        <f>VLOOKUP(AI89,'Comprendre la codification'!$M$25:$N$83,2,FALSE)</f>
        <v>24</v>
      </c>
      <c r="AN89" s="2" t="str">
        <f t="shared" si="8"/>
        <v>BPRO24</v>
      </c>
      <c r="AO89" s="2" t="s">
        <v>608</v>
      </c>
    </row>
    <row r="90" spans="13:41" x14ac:dyDescent="0.35">
      <c r="M90" s="27" t="s">
        <v>11</v>
      </c>
      <c r="N90" s="27">
        <v>2</v>
      </c>
      <c r="O90" s="2" t="s">
        <v>279</v>
      </c>
      <c r="P90" s="2" t="s">
        <v>706</v>
      </c>
      <c r="Q90" s="2" t="s">
        <v>183</v>
      </c>
      <c r="S90" s="2" t="s">
        <v>350</v>
      </c>
      <c r="T90" s="27">
        <v>2</v>
      </c>
      <c r="U90" s="2" t="s">
        <v>352</v>
      </c>
      <c r="V90" s="2" t="s">
        <v>153</v>
      </c>
      <c r="W90" s="2" t="str">
        <f t="shared" si="5"/>
        <v>Sports de Balles, Ballons, RaquettesHousse et sac pour balles, ballons raquettes, table de ping-pong, …</v>
      </c>
      <c r="X90" s="2"/>
      <c r="Y90" s="2" t="str">
        <f>VLOOKUP(S90,'Comprendre la codification'!$E$12:$F$23,2,FALSE)</f>
        <v>C</v>
      </c>
      <c r="Z90" s="2" t="str">
        <f>VLOOKUP(V90,'Comprendre la codification'!$H$12:$J$200,3,FALSE)</f>
        <v>BAG</v>
      </c>
      <c r="AA90" s="2" t="str">
        <f t="shared" si="6"/>
        <v>CBAG</v>
      </c>
      <c r="AB90" s="2" t="s">
        <v>104</v>
      </c>
      <c r="AD90" s="2" t="s">
        <v>282</v>
      </c>
      <c r="AE90" s="27">
        <v>2</v>
      </c>
      <c r="AF90" s="2" t="s">
        <v>307</v>
      </c>
      <c r="AG90" s="2" t="s">
        <v>315</v>
      </c>
      <c r="AH90" s="2"/>
      <c r="AI90" s="2" t="s">
        <v>255</v>
      </c>
      <c r="AJ90" s="2" t="str">
        <f t="shared" si="7"/>
        <v>Mobilité Active - Cat. 2Autre protection / EPI : genouillère, coudière, …20 g ≤ X &lt; 50 g</v>
      </c>
      <c r="AK90" s="2" t="str">
        <f>VLOOKUP(AD90,'Comprendre la codification'!$E$12:$F$23,2,FALSE)</f>
        <v>B</v>
      </c>
      <c r="AL90" s="2" t="str">
        <f>VLOOKUP(AG90,'Comprendre la codification'!$H$12:$J$200,3,FALSE)</f>
        <v>PRO</v>
      </c>
      <c r="AM90" s="2" t="str">
        <f>VLOOKUP(AI90,'Comprendre la codification'!$M$25:$N$83,2,FALSE)</f>
        <v>27</v>
      </c>
      <c r="AN90" s="2" t="str">
        <f t="shared" si="8"/>
        <v>BPRO27</v>
      </c>
      <c r="AO90" s="2" t="s">
        <v>608</v>
      </c>
    </row>
    <row r="91" spans="13:41" x14ac:dyDescent="0.35">
      <c r="M91" s="27" t="s">
        <v>11</v>
      </c>
      <c r="N91" s="27">
        <v>2</v>
      </c>
      <c r="O91" s="2" t="s">
        <v>279</v>
      </c>
      <c r="P91" s="2" t="s">
        <v>706</v>
      </c>
      <c r="Q91" s="2" t="s">
        <v>184</v>
      </c>
      <c r="S91" s="2" t="s">
        <v>350</v>
      </c>
      <c r="T91" s="27">
        <v>2</v>
      </c>
      <c r="U91" s="2" t="s">
        <v>352</v>
      </c>
      <c r="V91" s="2" t="s">
        <v>153</v>
      </c>
      <c r="W91" s="2" t="str">
        <f t="shared" si="5"/>
        <v>Sports de Balles, Ballons, RaquettesHousse et sac pour balles, ballons raquettes, table de ping-pong, …</v>
      </c>
      <c r="X91" s="2"/>
      <c r="Y91" s="2" t="str">
        <f>VLOOKUP(S91,'Comprendre la codification'!$E$12:$F$23,2,FALSE)</f>
        <v>C</v>
      </c>
      <c r="Z91" s="2" t="str">
        <f>VLOOKUP(V91,'Comprendre la codification'!$H$12:$J$200,3,FALSE)</f>
        <v>BAG</v>
      </c>
      <c r="AA91" s="2" t="str">
        <f t="shared" si="6"/>
        <v>CBAG</v>
      </c>
      <c r="AB91" s="2" t="s">
        <v>105</v>
      </c>
      <c r="AD91" s="2" t="s">
        <v>282</v>
      </c>
      <c r="AE91" s="27">
        <v>2</v>
      </c>
      <c r="AF91" s="2" t="s">
        <v>307</v>
      </c>
      <c r="AG91" s="2" t="s">
        <v>315</v>
      </c>
      <c r="AH91" s="2"/>
      <c r="AI91" s="2" t="s">
        <v>241</v>
      </c>
      <c r="AJ91" s="2" t="str">
        <f t="shared" si="7"/>
        <v>Mobilité Active - Cat. 2Autre protection / EPI : genouillère, coudière, …50 g ≤ X &lt; 100 g</v>
      </c>
      <c r="AK91" s="2" t="str">
        <f>VLOOKUP(AD91,'Comprendre la codification'!$E$12:$F$23,2,FALSE)</f>
        <v>B</v>
      </c>
      <c r="AL91" s="2" t="str">
        <f>VLOOKUP(AG91,'Comprendre la codification'!$H$12:$J$200,3,FALSE)</f>
        <v>PRO</v>
      </c>
      <c r="AM91" s="2" t="str">
        <f>VLOOKUP(AI91,'Comprendre la codification'!$M$25:$N$83,2,FALSE)</f>
        <v>30</v>
      </c>
      <c r="AN91" s="2" t="str">
        <f t="shared" si="8"/>
        <v>BPRO30</v>
      </c>
      <c r="AO91" s="2" t="s">
        <v>608</v>
      </c>
    </row>
    <row r="92" spans="13:41" x14ac:dyDescent="0.35">
      <c r="M92" s="27" t="s">
        <v>11</v>
      </c>
      <c r="N92" s="27">
        <v>2</v>
      </c>
      <c r="O92" s="2" t="s">
        <v>279</v>
      </c>
      <c r="P92" s="2" t="s">
        <v>706</v>
      </c>
      <c r="Q92" s="2" t="s">
        <v>185</v>
      </c>
      <c r="S92" s="2" t="s">
        <v>350</v>
      </c>
      <c r="T92" s="27">
        <v>2</v>
      </c>
      <c r="U92" s="2" t="s">
        <v>352</v>
      </c>
      <c r="V92" s="2" t="s">
        <v>153</v>
      </c>
      <c r="W92" s="2" t="str">
        <f t="shared" si="5"/>
        <v>Sports de Balles, Ballons, RaquettesHousse et sac pour balles, ballons raquettes, table de ping-pong, …</v>
      </c>
      <c r="X92" s="2"/>
      <c r="Y92" s="2" t="str">
        <f>VLOOKUP(S92,'Comprendre la codification'!$E$12:$F$23,2,FALSE)</f>
        <v>C</v>
      </c>
      <c r="Z92" s="2" t="str">
        <f>VLOOKUP(V92,'Comprendre la codification'!$H$12:$J$200,3,FALSE)</f>
        <v>BAG</v>
      </c>
      <c r="AA92" s="2" t="str">
        <f t="shared" si="6"/>
        <v>CBAG</v>
      </c>
      <c r="AB92" s="2" t="s">
        <v>107</v>
      </c>
      <c r="AD92" s="2" t="s">
        <v>282</v>
      </c>
      <c r="AE92" s="27">
        <v>2</v>
      </c>
      <c r="AF92" s="2" t="s">
        <v>307</v>
      </c>
      <c r="AG92" s="2" t="s">
        <v>315</v>
      </c>
      <c r="AH92" s="2"/>
      <c r="AI92" s="2" t="s">
        <v>103</v>
      </c>
      <c r="AJ92" s="2" t="str">
        <f t="shared" si="7"/>
        <v>Mobilité Active - Cat. 2Autre protection / EPI : genouillère, coudière, …0,1 kg ≤ X &lt; 0,2 kg</v>
      </c>
      <c r="AK92" s="2" t="str">
        <f>VLOOKUP(AD92,'Comprendre la codification'!$E$12:$F$23,2,FALSE)</f>
        <v>B</v>
      </c>
      <c r="AL92" s="2" t="str">
        <f>VLOOKUP(AG92,'Comprendre la codification'!$H$12:$J$200,3,FALSE)</f>
        <v>PRO</v>
      </c>
      <c r="AM92" s="2" t="str">
        <f>VLOOKUP(AI92,'Comprendre la codification'!$M$25:$N$83,2,FALSE)</f>
        <v>33</v>
      </c>
      <c r="AN92" s="2" t="str">
        <f t="shared" si="8"/>
        <v>BPRO33</v>
      </c>
      <c r="AO92" s="2" t="s">
        <v>608</v>
      </c>
    </row>
    <row r="93" spans="13:41" x14ac:dyDescent="0.35">
      <c r="M93" s="27" t="s">
        <v>11</v>
      </c>
      <c r="N93" s="27">
        <v>2</v>
      </c>
      <c r="O93" s="2" t="s">
        <v>279</v>
      </c>
      <c r="P93" s="2" t="s">
        <v>706</v>
      </c>
      <c r="Q93" s="2" t="s">
        <v>186</v>
      </c>
      <c r="S93" s="2" t="s">
        <v>350</v>
      </c>
      <c r="T93" s="27">
        <v>2</v>
      </c>
      <c r="U93" s="2" t="s">
        <v>352</v>
      </c>
      <c r="V93" s="2" t="s">
        <v>153</v>
      </c>
      <c r="W93" s="2" t="str">
        <f t="shared" si="5"/>
        <v>Sports de Balles, Ballons, RaquettesHousse et sac pour balles, ballons raquettes, table de ping-pong, …</v>
      </c>
      <c r="X93" s="2"/>
      <c r="Y93" s="2" t="str">
        <f>VLOOKUP(S93,'Comprendre la codification'!$E$12:$F$23,2,FALSE)</f>
        <v>C</v>
      </c>
      <c r="Z93" s="2" t="str">
        <f>VLOOKUP(V93,'Comprendre la codification'!$H$12:$J$200,3,FALSE)</f>
        <v>BAG</v>
      </c>
      <c r="AA93" s="2" t="str">
        <f t="shared" si="6"/>
        <v>CBAG</v>
      </c>
      <c r="AB93" s="2" t="s">
        <v>109</v>
      </c>
      <c r="AD93" s="2" t="s">
        <v>282</v>
      </c>
      <c r="AE93" s="27">
        <v>2</v>
      </c>
      <c r="AF93" s="2" t="s">
        <v>307</v>
      </c>
      <c r="AG93" s="2" t="s">
        <v>315</v>
      </c>
      <c r="AH93" s="2"/>
      <c r="AI93" s="2" t="s">
        <v>98</v>
      </c>
      <c r="AJ93" s="2" t="str">
        <f t="shared" si="7"/>
        <v>Mobilité Active - Cat. 2Autre protection / EPI : genouillère, coudière, …0,2 kg ≤ X &lt; 0,5 kg</v>
      </c>
      <c r="AK93" s="2" t="str">
        <f>VLOOKUP(AD93,'Comprendre la codification'!$E$12:$F$23,2,FALSE)</f>
        <v>B</v>
      </c>
      <c r="AL93" s="2" t="str">
        <f>VLOOKUP(AG93,'Comprendre la codification'!$H$12:$J$200,3,FALSE)</f>
        <v>PRO</v>
      </c>
      <c r="AM93" s="2" t="str">
        <f>VLOOKUP(AI93,'Comprendre la codification'!$M$25:$N$83,2,FALSE)</f>
        <v>36</v>
      </c>
      <c r="AN93" s="2" t="str">
        <f t="shared" si="8"/>
        <v>BPRO36</v>
      </c>
      <c r="AO93" s="2" t="s">
        <v>608</v>
      </c>
    </row>
    <row r="94" spans="13:41" x14ac:dyDescent="0.35">
      <c r="M94" s="27" t="s">
        <v>11</v>
      </c>
      <c r="N94" s="27">
        <v>2</v>
      </c>
      <c r="O94" s="2" t="s">
        <v>279</v>
      </c>
      <c r="P94" s="2" t="s">
        <v>706</v>
      </c>
      <c r="Q94" s="2" t="s">
        <v>333</v>
      </c>
      <c r="S94" s="2" t="s">
        <v>350</v>
      </c>
      <c r="T94" s="27">
        <v>2</v>
      </c>
      <c r="U94" s="2" t="s">
        <v>352</v>
      </c>
      <c r="V94" s="2" t="s">
        <v>153</v>
      </c>
      <c r="W94" s="2" t="str">
        <f t="shared" si="5"/>
        <v>Sports de Balles, Ballons, RaquettesHousse et sac pour balles, ballons raquettes, table de ping-pong, …</v>
      </c>
      <c r="X94" s="2"/>
      <c r="Y94" s="2" t="str">
        <f>VLOOKUP(S94,'Comprendre la codification'!$E$12:$F$23,2,FALSE)</f>
        <v>C</v>
      </c>
      <c r="Z94" s="2" t="str">
        <f>VLOOKUP(V94,'Comprendre la codification'!$H$12:$J$200,3,FALSE)</f>
        <v>BAG</v>
      </c>
      <c r="AA94" s="2" t="str">
        <f t="shared" si="6"/>
        <v>CBAG</v>
      </c>
      <c r="AB94" s="2" t="s">
        <v>110</v>
      </c>
      <c r="AD94" s="2" t="s">
        <v>282</v>
      </c>
      <c r="AE94" s="27">
        <v>2</v>
      </c>
      <c r="AF94" s="2" t="s">
        <v>307</v>
      </c>
      <c r="AG94" s="2" t="s">
        <v>315</v>
      </c>
      <c r="AH94" s="2"/>
      <c r="AI94" s="2" t="s">
        <v>104</v>
      </c>
      <c r="AJ94" s="2" t="str">
        <f t="shared" si="7"/>
        <v>Mobilité Active - Cat. 2Autre protection / EPI : genouillère, coudière, …0,5 kg ≤ X &lt; 1 kg</v>
      </c>
      <c r="AK94" s="2" t="str">
        <f>VLOOKUP(AD94,'Comprendre la codification'!$E$12:$F$23,2,FALSE)</f>
        <v>B</v>
      </c>
      <c r="AL94" s="2" t="str">
        <f>VLOOKUP(AG94,'Comprendre la codification'!$H$12:$J$200,3,FALSE)</f>
        <v>PRO</v>
      </c>
      <c r="AM94" s="2" t="str">
        <f>VLOOKUP(AI94,'Comprendre la codification'!$M$25:$N$83,2,FALSE)</f>
        <v>39</v>
      </c>
      <c r="AN94" s="2" t="str">
        <f t="shared" si="8"/>
        <v>BPRO39</v>
      </c>
      <c r="AO94" s="2" t="s">
        <v>608</v>
      </c>
    </row>
    <row r="95" spans="13:41" x14ac:dyDescent="0.35">
      <c r="M95" s="27" t="s">
        <v>15</v>
      </c>
      <c r="N95" s="27">
        <v>2</v>
      </c>
      <c r="O95" s="2" t="s">
        <v>269</v>
      </c>
      <c r="P95" s="2" t="s">
        <v>707</v>
      </c>
      <c r="Q95" s="2" t="s">
        <v>195</v>
      </c>
      <c r="S95" s="2" t="s">
        <v>350</v>
      </c>
      <c r="T95" s="27">
        <v>2</v>
      </c>
      <c r="U95" s="2" t="s">
        <v>352</v>
      </c>
      <c r="V95" s="2" t="s">
        <v>153</v>
      </c>
      <c r="W95" s="2" t="str">
        <f t="shared" si="5"/>
        <v>Sports de Balles, Ballons, RaquettesHousse et sac pour balles, ballons raquettes, table de ping-pong, …</v>
      </c>
      <c r="X95" s="2"/>
      <c r="Y95" s="2" t="str">
        <f>VLOOKUP(S95,'Comprendre la codification'!$E$12:$F$23,2,FALSE)</f>
        <v>C</v>
      </c>
      <c r="Z95" s="2" t="str">
        <f>VLOOKUP(V95,'Comprendre la codification'!$H$12:$J$200,3,FALSE)</f>
        <v>BAG</v>
      </c>
      <c r="AA95" s="2" t="str">
        <f t="shared" si="6"/>
        <v>CBAG</v>
      </c>
      <c r="AB95" s="2" t="s">
        <v>111</v>
      </c>
      <c r="AD95" s="2" t="s">
        <v>282</v>
      </c>
      <c r="AE95" s="27">
        <v>2</v>
      </c>
      <c r="AF95" s="2" t="s">
        <v>307</v>
      </c>
      <c r="AG95" s="2" t="s">
        <v>315</v>
      </c>
      <c r="AH95" s="2"/>
      <c r="AI95" s="2" t="s">
        <v>105</v>
      </c>
      <c r="AJ95" s="2" t="str">
        <f t="shared" si="7"/>
        <v>Mobilité Active - Cat. 2Autre protection / EPI : genouillère, coudière, …1 kg ≤ X &lt; 2 kg</v>
      </c>
      <c r="AK95" s="2" t="str">
        <f>VLOOKUP(AD95,'Comprendre la codification'!$E$12:$F$23,2,FALSE)</f>
        <v>B</v>
      </c>
      <c r="AL95" s="2" t="str">
        <f>VLOOKUP(AG95,'Comprendre la codification'!$H$12:$J$200,3,FALSE)</f>
        <v>PRO</v>
      </c>
      <c r="AM95" s="2" t="str">
        <f>VLOOKUP(AI95,'Comprendre la codification'!$M$25:$N$83,2,FALSE)</f>
        <v>42</v>
      </c>
      <c r="AN95" s="2" t="str">
        <f t="shared" si="8"/>
        <v>BPRO42</v>
      </c>
      <c r="AO95" s="2" t="s">
        <v>608</v>
      </c>
    </row>
    <row r="96" spans="13:41" x14ac:dyDescent="0.35">
      <c r="M96" s="27" t="s">
        <v>15</v>
      </c>
      <c r="N96" s="27">
        <v>2</v>
      </c>
      <c r="O96" s="2" t="s">
        <v>269</v>
      </c>
      <c r="P96" s="2" t="s">
        <v>707</v>
      </c>
      <c r="Q96" s="2" t="s">
        <v>196</v>
      </c>
      <c r="S96" s="2" t="s">
        <v>350</v>
      </c>
      <c r="T96" s="27">
        <v>2</v>
      </c>
      <c r="U96" s="2" t="s">
        <v>352</v>
      </c>
      <c r="V96" s="2" t="s">
        <v>153</v>
      </c>
      <c r="W96" s="2" t="str">
        <f t="shared" si="5"/>
        <v>Sports de Balles, Ballons, RaquettesHousse et sac pour balles, ballons raquettes, table de ping-pong, …</v>
      </c>
      <c r="X96" s="2"/>
      <c r="Y96" s="2" t="str">
        <f>VLOOKUP(S96,'Comprendre la codification'!$E$12:$F$23,2,FALSE)</f>
        <v>C</v>
      </c>
      <c r="Z96" s="2" t="str">
        <f>VLOOKUP(V96,'Comprendre la codification'!$H$12:$J$200,3,FALSE)</f>
        <v>BAG</v>
      </c>
      <c r="AA96" s="2" t="str">
        <f t="shared" si="6"/>
        <v>CBAG</v>
      </c>
      <c r="AB96" s="2" t="s">
        <v>112</v>
      </c>
      <c r="AD96" s="2" t="s">
        <v>282</v>
      </c>
      <c r="AE96" s="27">
        <v>2</v>
      </c>
      <c r="AF96" s="2" t="s">
        <v>307</v>
      </c>
      <c r="AG96" s="2" t="s">
        <v>315</v>
      </c>
      <c r="AH96" s="2"/>
      <c r="AI96" s="2" t="s">
        <v>107</v>
      </c>
      <c r="AJ96" s="2" t="str">
        <f t="shared" si="7"/>
        <v>Mobilité Active - Cat. 2Autre protection / EPI : genouillère, coudière, …2 kg ≤ X &lt; 3 kg</v>
      </c>
      <c r="AK96" s="2" t="str">
        <f>VLOOKUP(AD96,'Comprendre la codification'!$E$12:$F$23,2,FALSE)</f>
        <v>B</v>
      </c>
      <c r="AL96" s="2" t="str">
        <f>VLOOKUP(AG96,'Comprendre la codification'!$H$12:$J$200,3,FALSE)</f>
        <v>PRO</v>
      </c>
      <c r="AM96" s="2" t="str">
        <f>VLOOKUP(AI96,'Comprendre la codification'!$M$25:$N$83,2,FALSE)</f>
        <v>45</v>
      </c>
      <c r="AN96" s="2" t="str">
        <f t="shared" si="8"/>
        <v>BPRO45</v>
      </c>
      <c r="AO96" s="2" t="s">
        <v>608</v>
      </c>
    </row>
    <row r="97" spans="13:41" x14ac:dyDescent="0.35">
      <c r="M97" s="27" t="s">
        <v>15</v>
      </c>
      <c r="N97" s="27">
        <v>2</v>
      </c>
      <c r="O97" s="2" t="s">
        <v>269</v>
      </c>
      <c r="P97" s="2" t="s">
        <v>707</v>
      </c>
      <c r="Q97" s="2" t="s">
        <v>197</v>
      </c>
      <c r="S97" s="2" t="s">
        <v>350</v>
      </c>
      <c r="T97" s="27">
        <v>2</v>
      </c>
      <c r="U97" s="2" t="s">
        <v>352</v>
      </c>
      <c r="V97" s="2" t="s">
        <v>153</v>
      </c>
      <c r="W97" s="2" t="str">
        <f t="shared" si="5"/>
        <v>Sports de Balles, Ballons, RaquettesHousse et sac pour balles, ballons raquettes, table de ping-pong, …</v>
      </c>
      <c r="X97" s="2"/>
      <c r="Y97" s="2" t="str">
        <f>VLOOKUP(S97,'Comprendre la codification'!$E$12:$F$23,2,FALSE)</f>
        <v>C</v>
      </c>
      <c r="Z97" s="2" t="str">
        <f>VLOOKUP(V97,'Comprendre la codification'!$H$12:$J$200,3,FALSE)</f>
        <v>BAG</v>
      </c>
      <c r="AA97" s="2" t="str">
        <f t="shared" si="6"/>
        <v>CBAG</v>
      </c>
      <c r="AB97" s="2" t="s">
        <v>113</v>
      </c>
      <c r="AD97" s="2" t="s">
        <v>282</v>
      </c>
      <c r="AE97" s="27">
        <v>2</v>
      </c>
      <c r="AF97" s="2" t="s">
        <v>307</v>
      </c>
      <c r="AG97" s="2" t="s">
        <v>315</v>
      </c>
      <c r="AH97" s="2"/>
      <c r="AI97" s="2" t="s">
        <v>109</v>
      </c>
      <c r="AJ97" s="2" t="str">
        <f t="shared" si="7"/>
        <v>Mobilité Active - Cat. 2Autre protection / EPI : genouillère, coudière, …3 kg ≤ X &lt; 5 kg</v>
      </c>
      <c r="AK97" s="2" t="str">
        <f>VLOOKUP(AD97,'Comprendre la codification'!$E$12:$F$23,2,FALSE)</f>
        <v>B</v>
      </c>
      <c r="AL97" s="2" t="str">
        <f>VLOOKUP(AG97,'Comprendre la codification'!$H$12:$J$200,3,FALSE)</f>
        <v>PRO</v>
      </c>
      <c r="AM97" s="2" t="str">
        <f>VLOOKUP(AI97,'Comprendre la codification'!$M$25:$N$83,2,FALSE)</f>
        <v>48</v>
      </c>
      <c r="AN97" s="2" t="str">
        <f t="shared" si="8"/>
        <v>BPRO48</v>
      </c>
      <c r="AO97" s="2" t="s">
        <v>608</v>
      </c>
    </row>
    <row r="98" spans="13:41" x14ac:dyDescent="0.35">
      <c r="M98" s="27" t="s">
        <v>15</v>
      </c>
      <c r="N98" s="27">
        <v>2</v>
      </c>
      <c r="O98" s="2" t="s">
        <v>269</v>
      </c>
      <c r="P98" s="2" t="s">
        <v>707</v>
      </c>
      <c r="Q98" s="2" t="s">
        <v>198</v>
      </c>
      <c r="S98" s="2" t="s">
        <v>350</v>
      </c>
      <c r="T98" s="27">
        <v>2</v>
      </c>
      <c r="U98" s="2" t="s">
        <v>352</v>
      </c>
      <c r="V98" s="2" t="s">
        <v>153</v>
      </c>
      <c r="W98" s="2" t="str">
        <f t="shared" si="5"/>
        <v>Sports de Balles, Ballons, RaquettesHousse et sac pour balles, ballons raquettes, table de ping-pong, …</v>
      </c>
      <c r="X98" s="2"/>
      <c r="Y98" s="2" t="str">
        <f>VLOOKUP(S98,'Comprendre la codification'!$E$12:$F$23,2,FALSE)</f>
        <v>C</v>
      </c>
      <c r="Z98" s="2" t="str">
        <f>VLOOKUP(V98,'Comprendre la codification'!$H$12:$J$200,3,FALSE)</f>
        <v>BAG</v>
      </c>
      <c r="AA98" s="2" t="str">
        <f t="shared" si="6"/>
        <v>CBAG</v>
      </c>
      <c r="AB98" s="2" t="s">
        <v>114</v>
      </c>
      <c r="AD98" s="2" t="s">
        <v>282</v>
      </c>
      <c r="AE98" s="27">
        <v>2</v>
      </c>
      <c r="AF98" s="2" t="s">
        <v>307</v>
      </c>
      <c r="AG98" s="2" t="s">
        <v>315</v>
      </c>
      <c r="AH98" s="2"/>
      <c r="AI98" s="2" t="s">
        <v>110</v>
      </c>
      <c r="AJ98" s="2" t="str">
        <f t="shared" si="7"/>
        <v>Mobilité Active - Cat. 2Autre protection / EPI : genouillère, coudière, …5 kg ≤ X &lt; 7 kg</v>
      </c>
      <c r="AK98" s="2" t="str">
        <f>VLOOKUP(AD98,'Comprendre la codification'!$E$12:$F$23,2,FALSE)</f>
        <v>B</v>
      </c>
      <c r="AL98" s="2" t="str">
        <f>VLOOKUP(AG98,'Comprendre la codification'!$H$12:$J$200,3,FALSE)</f>
        <v>PRO</v>
      </c>
      <c r="AM98" s="2" t="str">
        <f>VLOOKUP(AI98,'Comprendre la codification'!$M$25:$N$83,2,FALSE)</f>
        <v>51</v>
      </c>
      <c r="AN98" s="2" t="str">
        <f t="shared" si="8"/>
        <v>BPRO51</v>
      </c>
      <c r="AO98" s="2" t="s">
        <v>608</v>
      </c>
    </row>
    <row r="99" spans="13:41" x14ac:dyDescent="0.35">
      <c r="M99" s="27" t="s">
        <v>15</v>
      </c>
      <c r="N99" s="27">
        <v>2</v>
      </c>
      <c r="O99" s="2" t="s">
        <v>270</v>
      </c>
      <c r="P99" s="2" t="s">
        <v>708</v>
      </c>
      <c r="Q99" s="2" t="s">
        <v>334</v>
      </c>
      <c r="S99" s="2" t="s">
        <v>350</v>
      </c>
      <c r="T99" s="27">
        <v>2</v>
      </c>
      <c r="U99" s="2" t="s">
        <v>352</v>
      </c>
      <c r="V99" s="2" t="s">
        <v>153</v>
      </c>
      <c r="W99" s="2" t="str">
        <f t="shared" si="5"/>
        <v>Sports de Balles, Ballons, RaquettesHousse et sac pour balles, ballons raquettes, table de ping-pong, …</v>
      </c>
      <c r="X99" s="2"/>
      <c r="Y99" s="2" t="str">
        <f>VLOOKUP(S99,'Comprendre la codification'!$E$12:$F$23,2,FALSE)</f>
        <v>C</v>
      </c>
      <c r="Z99" s="2" t="str">
        <f>VLOOKUP(V99,'Comprendre la codification'!$H$12:$J$200,3,FALSE)</f>
        <v>BAG</v>
      </c>
      <c r="AA99" s="2" t="str">
        <f t="shared" si="6"/>
        <v>CBAG</v>
      </c>
      <c r="AB99" s="2" t="s">
        <v>102</v>
      </c>
      <c r="AD99" s="2" t="s">
        <v>282</v>
      </c>
      <c r="AE99" s="27">
        <v>2</v>
      </c>
      <c r="AF99" s="2" t="s">
        <v>307</v>
      </c>
      <c r="AG99" s="2" t="s">
        <v>315</v>
      </c>
      <c r="AH99" s="2"/>
      <c r="AI99" s="2" t="s">
        <v>111</v>
      </c>
      <c r="AJ99" s="2" t="str">
        <f t="shared" si="7"/>
        <v>Mobilité Active - Cat. 2Autre protection / EPI : genouillère, coudière, …7 kg ≤ X &lt; 9 kg</v>
      </c>
      <c r="AK99" s="2" t="str">
        <f>VLOOKUP(AD99,'Comprendre la codification'!$E$12:$F$23,2,FALSE)</f>
        <v>B</v>
      </c>
      <c r="AL99" s="2" t="str">
        <f>VLOOKUP(AG99,'Comprendre la codification'!$H$12:$J$200,3,FALSE)</f>
        <v>PRO</v>
      </c>
      <c r="AM99" s="2" t="str">
        <f>VLOOKUP(AI99,'Comprendre la codification'!$M$25:$N$83,2,FALSE)</f>
        <v>54</v>
      </c>
      <c r="AN99" s="2" t="str">
        <f t="shared" si="8"/>
        <v>BPRO54</v>
      </c>
      <c r="AO99" s="2" t="s">
        <v>608</v>
      </c>
    </row>
    <row r="100" spans="13:41" x14ac:dyDescent="0.35">
      <c r="M100" s="27" t="s">
        <v>15</v>
      </c>
      <c r="N100" s="27">
        <v>2</v>
      </c>
      <c r="O100" s="2" t="s">
        <v>311</v>
      </c>
      <c r="P100" s="2" t="s">
        <v>709</v>
      </c>
      <c r="Q100" s="2" t="s">
        <v>17</v>
      </c>
      <c r="S100" s="2" t="s">
        <v>350</v>
      </c>
      <c r="T100" s="27">
        <v>2</v>
      </c>
      <c r="U100" s="2" t="s">
        <v>351</v>
      </c>
      <c r="V100" s="2" t="s">
        <v>141</v>
      </c>
      <c r="W100" s="2" t="str">
        <f t="shared" si="5"/>
        <v>Sports de Balles, Ballons, RaquettesCage/but de football, de handball, .../poteaux (amovible)</v>
      </c>
      <c r="X100" s="2"/>
      <c r="Y100" s="2" t="str">
        <f>VLOOKUP(S100,'Comprendre la codification'!$E$12:$F$23,2,FALSE)</f>
        <v>C</v>
      </c>
      <c r="Z100" s="2" t="str">
        <f>VLOOKUP(V100,'Comprendre la codification'!$H$12:$J$200,3,FALSE)</f>
        <v>CAG</v>
      </c>
      <c r="AA100" s="2" t="str">
        <f t="shared" si="6"/>
        <v>CCAG</v>
      </c>
      <c r="AB100" s="2" t="s">
        <v>142</v>
      </c>
      <c r="AD100" s="2" t="s">
        <v>282</v>
      </c>
      <c r="AE100" s="27">
        <v>2</v>
      </c>
      <c r="AF100" s="2" t="s">
        <v>307</v>
      </c>
      <c r="AG100" s="2" t="s">
        <v>315</v>
      </c>
      <c r="AH100" s="2"/>
      <c r="AI100" s="2" t="s">
        <v>112</v>
      </c>
      <c r="AJ100" s="2" t="str">
        <f t="shared" si="7"/>
        <v>Mobilité Active - Cat. 2Autre protection / EPI : genouillère, coudière, …9 kg ≤ X &lt; 11 kg</v>
      </c>
      <c r="AK100" s="2" t="str">
        <f>VLOOKUP(AD100,'Comprendre la codification'!$E$12:$F$23,2,FALSE)</f>
        <v>B</v>
      </c>
      <c r="AL100" s="2" t="str">
        <f>VLOOKUP(AG100,'Comprendre la codification'!$H$12:$J$200,3,FALSE)</f>
        <v>PRO</v>
      </c>
      <c r="AM100" s="2" t="str">
        <f>VLOOKUP(AI100,'Comprendre la codification'!$M$25:$N$83,2,FALSE)</f>
        <v>57</v>
      </c>
      <c r="AN100" s="2" t="str">
        <f t="shared" si="8"/>
        <v>BPRO57</v>
      </c>
      <c r="AO100" s="2" t="s">
        <v>608</v>
      </c>
    </row>
    <row r="101" spans="13:41" x14ac:dyDescent="0.35">
      <c r="M101" s="27" t="s">
        <v>15</v>
      </c>
      <c r="N101" s="27">
        <v>2</v>
      </c>
      <c r="O101" s="2" t="s">
        <v>311</v>
      </c>
      <c r="P101" s="2" t="s">
        <v>709</v>
      </c>
      <c r="Q101" s="2" t="s">
        <v>202</v>
      </c>
      <c r="S101" s="2" t="s">
        <v>350</v>
      </c>
      <c r="T101" s="27">
        <v>2</v>
      </c>
      <c r="U101" s="2" t="s">
        <v>351</v>
      </c>
      <c r="V101" s="2" t="s">
        <v>141</v>
      </c>
      <c r="W101" s="2" t="str">
        <f t="shared" si="5"/>
        <v>Sports de Balles, Ballons, RaquettesCage/but de football, de handball, .../poteaux (amovible)</v>
      </c>
      <c r="X101" s="2"/>
      <c r="Y101" s="2" t="str">
        <f>VLOOKUP(S101,'Comprendre la codification'!$E$12:$F$23,2,FALSE)</f>
        <v>C</v>
      </c>
      <c r="Z101" s="2" t="str">
        <f>VLOOKUP(V101,'Comprendre la codification'!$H$12:$J$200,3,FALSE)</f>
        <v>CAG</v>
      </c>
      <c r="AA101" s="2" t="str">
        <f t="shared" si="6"/>
        <v>CCAG</v>
      </c>
      <c r="AB101" s="2" t="s">
        <v>100</v>
      </c>
      <c r="AD101" s="2" t="s">
        <v>282</v>
      </c>
      <c r="AE101" s="27">
        <v>2</v>
      </c>
      <c r="AF101" s="2" t="s">
        <v>307</v>
      </c>
      <c r="AG101" s="2" t="s">
        <v>315</v>
      </c>
      <c r="AH101" s="2"/>
      <c r="AI101" s="2" t="s">
        <v>113</v>
      </c>
      <c r="AJ101" s="2" t="str">
        <f t="shared" si="7"/>
        <v>Mobilité Active - Cat. 2Autre protection / EPI : genouillère, coudière, …11 kg ≤ X &lt; 13 kg</v>
      </c>
      <c r="AK101" s="2" t="str">
        <f>VLOOKUP(AD101,'Comprendre la codification'!$E$12:$F$23,2,FALSE)</f>
        <v>B</v>
      </c>
      <c r="AL101" s="2" t="str">
        <f>VLOOKUP(AG101,'Comprendre la codification'!$H$12:$J$200,3,FALSE)</f>
        <v>PRO</v>
      </c>
      <c r="AM101" s="2" t="str">
        <f>VLOOKUP(AI101,'Comprendre la codification'!$M$25:$N$83,2,FALSE)</f>
        <v>60</v>
      </c>
      <c r="AN101" s="2" t="str">
        <f t="shared" si="8"/>
        <v>BPRO60</v>
      </c>
      <c r="AO101" s="2" t="s">
        <v>608</v>
      </c>
    </row>
    <row r="102" spans="13:41" x14ac:dyDescent="0.35">
      <c r="M102" s="27" t="s">
        <v>15</v>
      </c>
      <c r="N102" s="27">
        <v>2</v>
      </c>
      <c r="O102" s="2" t="s">
        <v>311</v>
      </c>
      <c r="P102" s="2" t="s">
        <v>709</v>
      </c>
      <c r="Q102" s="2" t="s">
        <v>319</v>
      </c>
      <c r="S102" s="2" t="s">
        <v>350</v>
      </c>
      <c r="T102" s="27">
        <v>2</v>
      </c>
      <c r="U102" s="2" t="s">
        <v>356</v>
      </c>
      <c r="V102" s="2" t="s">
        <v>147</v>
      </c>
      <c r="W102" s="2" t="str">
        <f t="shared" si="5"/>
        <v>Sports de Balles, Ballons, RaquettesPaire de chaussures à crampons (football, rugby, …)</v>
      </c>
      <c r="X102" s="2"/>
      <c r="Y102" s="2" t="str">
        <f>VLOOKUP(S102,'Comprendre la codification'!$E$12:$F$23,2,FALSE)</f>
        <v>C</v>
      </c>
      <c r="Z102" s="2" t="str">
        <f>VLOOKUP(V102,'Comprendre la codification'!$H$12:$J$200,3,FALSE)</f>
        <v>CRA</v>
      </c>
      <c r="AA102" s="2" t="str">
        <f t="shared" si="6"/>
        <v>CCRA</v>
      </c>
      <c r="AB102" s="21" t="s">
        <v>608</v>
      </c>
      <c r="AD102" s="2" t="s">
        <v>282</v>
      </c>
      <c r="AE102" s="27">
        <v>2</v>
      </c>
      <c r="AF102" s="2" t="s">
        <v>307</v>
      </c>
      <c r="AG102" s="2" t="s">
        <v>315</v>
      </c>
      <c r="AH102" s="2"/>
      <c r="AI102" s="2" t="s">
        <v>114</v>
      </c>
      <c r="AJ102" s="2" t="str">
        <f t="shared" si="7"/>
        <v>Mobilité Active - Cat. 2Autre protection / EPI : genouillère, coudière, …13 kg ≤ X &lt; 15 kg</v>
      </c>
      <c r="AK102" s="2" t="str">
        <f>VLOOKUP(AD102,'Comprendre la codification'!$E$12:$F$23,2,FALSE)</f>
        <v>B</v>
      </c>
      <c r="AL102" s="2" t="str">
        <f>VLOOKUP(AG102,'Comprendre la codification'!$H$12:$J$200,3,FALSE)</f>
        <v>PRO</v>
      </c>
      <c r="AM102" s="2" t="str">
        <f>VLOOKUP(AI102,'Comprendre la codification'!$M$25:$N$83,2,FALSE)</f>
        <v>63</v>
      </c>
      <c r="AN102" s="2" t="str">
        <f t="shared" si="8"/>
        <v>BPRO63</v>
      </c>
      <c r="AO102" s="2" t="s">
        <v>608</v>
      </c>
    </row>
    <row r="103" spans="13:41" x14ac:dyDescent="0.35">
      <c r="M103" s="27" t="s">
        <v>15</v>
      </c>
      <c r="N103" s="27">
        <v>2</v>
      </c>
      <c r="O103" s="2" t="s">
        <v>299</v>
      </c>
      <c r="P103" s="2" t="s">
        <v>710</v>
      </c>
      <c r="Q103" s="2" t="s">
        <v>191</v>
      </c>
      <c r="S103" s="2" t="s">
        <v>350</v>
      </c>
      <c r="T103" s="27">
        <v>2</v>
      </c>
      <c r="U103" s="2" t="s">
        <v>351</v>
      </c>
      <c r="V103" s="2" t="s">
        <v>354</v>
      </c>
      <c r="W103" s="2" t="str">
        <f t="shared" si="5"/>
        <v>Sports de Balles, Ballons, RaquettesAutre équipement &amp; accessoire (Sports de Balles, Ballons, Raquettes)</v>
      </c>
      <c r="X103" s="2"/>
      <c r="Y103" s="2" t="str">
        <f>VLOOKUP(S103,'Comprendre la codification'!$E$12:$F$23,2,FALSE)</f>
        <v>C</v>
      </c>
      <c r="Z103" s="2" t="str">
        <f>VLOOKUP(V103,'Comprendre la codification'!$H$12:$J$200,3,FALSE)</f>
        <v>DIV</v>
      </c>
      <c r="AA103" s="2" t="str">
        <f t="shared" si="6"/>
        <v>CDIV</v>
      </c>
      <c r="AB103" s="2" t="s">
        <v>252</v>
      </c>
      <c r="AD103" s="2" t="s">
        <v>282</v>
      </c>
      <c r="AE103" s="27">
        <v>2</v>
      </c>
      <c r="AF103" s="2" t="s">
        <v>307</v>
      </c>
      <c r="AG103" s="2" t="s">
        <v>315</v>
      </c>
      <c r="AH103" s="2"/>
      <c r="AI103" s="2" t="s">
        <v>102</v>
      </c>
      <c r="AJ103" s="2" t="str">
        <f t="shared" si="7"/>
        <v>Mobilité Active - Cat. 2Autre protection / EPI : genouillère, coudière, …X ≥ 15 kg</v>
      </c>
      <c r="AK103" s="2" t="str">
        <f>VLOOKUP(AD103,'Comprendre la codification'!$E$12:$F$23,2,FALSE)</f>
        <v>B</v>
      </c>
      <c r="AL103" s="2" t="str">
        <f>VLOOKUP(AG103,'Comprendre la codification'!$H$12:$J$200,3,FALSE)</f>
        <v>PRO</v>
      </c>
      <c r="AM103" s="2" t="str">
        <f>VLOOKUP(AI103,'Comprendre la codification'!$M$25:$N$83,2,FALSE)</f>
        <v>66</v>
      </c>
      <c r="AN103" s="2" t="str">
        <f t="shared" si="8"/>
        <v>BPRO66</v>
      </c>
      <c r="AO103" s="2" t="s">
        <v>608</v>
      </c>
    </row>
    <row r="104" spans="13:41" x14ac:dyDescent="0.35">
      <c r="M104" s="27" t="s">
        <v>15</v>
      </c>
      <c r="N104" s="27">
        <v>2</v>
      </c>
      <c r="O104" s="2" t="s">
        <v>299</v>
      </c>
      <c r="P104" s="2" t="s">
        <v>710</v>
      </c>
      <c r="Q104" s="2" t="s">
        <v>8</v>
      </c>
      <c r="S104" s="2" t="s">
        <v>350</v>
      </c>
      <c r="T104" s="27">
        <v>2</v>
      </c>
      <c r="U104" s="2" t="s">
        <v>351</v>
      </c>
      <c r="V104" s="2" t="s">
        <v>354</v>
      </c>
      <c r="W104" s="2" t="str">
        <f t="shared" si="5"/>
        <v>Sports de Balles, Ballons, RaquettesAutre équipement &amp; accessoire (Sports de Balles, Ballons, Raquettes)</v>
      </c>
      <c r="X104" s="2"/>
      <c r="Y104" s="2" t="str">
        <f>VLOOKUP(S104,'Comprendre la codification'!$E$12:$F$23,2,FALSE)</f>
        <v>C</v>
      </c>
      <c r="Z104" s="2" t="str">
        <f>VLOOKUP(V104,'Comprendre la codification'!$H$12:$J$200,3,FALSE)</f>
        <v>DIV</v>
      </c>
      <c r="AA104" s="2" t="str">
        <f t="shared" si="6"/>
        <v>CDIV</v>
      </c>
      <c r="AB104" s="2" t="s">
        <v>253</v>
      </c>
      <c r="AD104" s="2" t="s">
        <v>350</v>
      </c>
      <c r="AE104" s="27">
        <v>2</v>
      </c>
      <c r="AF104" s="11" t="s">
        <v>351</v>
      </c>
      <c r="AG104" s="2" t="s">
        <v>137</v>
      </c>
      <c r="AH104" s="2"/>
      <c r="AI104" s="2" t="s">
        <v>106</v>
      </c>
      <c r="AJ104" s="2" t="str">
        <f t="shared" si="7"/>
        <v>Sports de Balles, Ballons, RaquettesRaquette de badminton (à l’unité)X &lt; 0,2 kg</v>
      </c>
      <c r="AK104" s="2" t="str">
        <f>VLOOKUP(AD104,'Comprendre la codification'!$E$12:$F$23,2,FALSE)</f>
        <v>C</v>
      </c>
      <c r="AL104" s="2" t="str">
        <f>VLOOKUP(AG104,'Comprendre la codification'!$H$12:$J$200,3,FALSE)</f>
        <v>BAD</v>
      </c>
      <c r="AM104" s="2" t="str">
        <f>VLOOKUP(AI104,'Comprendre la codification'!$M$25:$N$83,2,FALSE)</f>
        <v>35</v>
      </c>
      <c r="AN104" s="2" t="str">
        <f t="shared" si="8"/>
        <v>CBAD35</v>
      </c>
      <c r="AO104" s="2" t="s">
        <v>99</v>
      </c>
    </row>
    <row r="105" spans="13:41" x14ac:dyDescent="0.35">
      <c r="M105" s="27" t="s">
        <v>15</v>
      </c>
      <c r="N105" s="27">
        <v>2</v>
      </c>
      <c r="O105" s="2" t="s">
        <v>299</v>
      </c>
      <c r="P105" s="2" t="s">
        <v>710</v>
      </c>
      <c r="Q105" s="2" t="s">
        <v>192</v>
      </c>
      <c r="S105" s="2" t="s">
        <v>350</v>
      </c>
      <c r="T105" s="27">
        <v>2</v>
      </c>
      <c r="U105" s="2" t="s">
        <v>351</v>
      </c>
      <c r="V105" s="2" t="s">
        <v>354</v>
      </c>
      <c r="W105" s="2" t="str">
        <f t="shared" si="5"/>
        <v>Sports de Balles, Ballons, RaquettesAutre équipement &amp; accessoire (Sports de Balles, Ballons, Raquettes)</v>
      </c>
      <c r="X105" s="2"/>
      <c r="Y105" s="2" t="str">
        <f>VLOOKUP(S105,'Comprendre la codification'!$E$12:$F$23,2,FALSE)</f>
        <v>C</v>
      </c>
      <c r="Z105" s="2" t="str">
        <f>VLOOKUP(V105,'Comprendre la codification'!$H$12:$J$200,3,FALSE)</f>
        <v>DIV</v>
      </c>
      <c r="AA105" s="2" t="str">
        <f t="shared" si="6"/>
        <v>CDIV</v>
      </c>
      <c r="AB105" s="2" t="s">
        <v>254</v>
      </c>
      <c r="AD105" s="2" t="s">
        <v>350</v>
      </c>
      <c r="AE105" s="27">
        <v>2</v>
      </c>
      <c r="AF105" s="11" t="s">
        <v>351</v>
      </c>
      <c r="AG105" s="2" t="s">
        <v>137</v>
      </c>
      <c r="AH105" s="2"/>
      <c r="AI105" s="2" t="s">
        <v>106</v>
      </c>
      <c r="AJ105" s="2" t="str">
        <f t="shared" si="7"/>
        <v>Sports de Balles, Ballons, RaquettesRaquette de badminton (à l’unité)X &lt; 0,2 kg</v>
      </c>
      <c r="AK105" s="2" t="str">
        <f>VLOOKUP(AD105,'Comprendre la codification'!$E$12:$F$23,2,FALSE)</f>
        <v>C</v>
      </c>
      <c r="AL105" s="2" t="str">
        <f>VLOOKUP(AG105,'Comprendre la codification'!$H$12:$J$200,3,FALSE)</f>
        <v>BAD</v>
      </c>
      <c r="AM105" s="2" t="str">
        <f>VLOOKUP(AI105,'Comprendre la codification'!$M$25:$N$83,2,FALSE)</f>
        <v>35</v>
      </c>
      <c r="AN105" s="2" t="str">
        <f t="shared" si="8"/>
        <v>CBAD35</v>
      </c>
      <c r="AO105" s="2" t="s">
        <v>659</v>
      </c>
    </row>
    <row r="106" spans="13:41" x14ac:dyDescent="0.35">
      <c r="M106" s="27" t="s">
        <v>15</v>
      </c>
      <c r="N106" s="27">
        <v>2</v>
      </c>
      <c r="O106" s="2" t="s">
        <v>299</v>
      </c>
      <c r="P106" s="2" t="s">
        <v>710</v>
      </c>
      <c r="Q106" s="2" t="s">
        <v>193</v>
      </c>
      <c r="S106" s="2" t="s">
        <v>350</v>
      </c>
      <c r="T106" s="27">
        <v>2</v>
      </c>
      <c r="U106" s="2" t="s">
        <v>351</v>
      </c>
      <c r="V106" s="2" t="s">
        <v>354</v>
      </c>
      <c r="W106" s="2" t="str">
        <f t="shared" si="5"/>
        <v>Sports de Balles, Ballons, RaquettesAutre équipement &amp; accessoire (Sports de Balles, Ballons, Raquettes)</v>
      </c>
      <c r="X106" s="2"/>
      <c r="Y106" s="2" t="str">
        <f>VLOOKUP(S106,'Comprendre la codification'!$E$12:$F$23,2,FALSE)</f>
        <v>C</v>
      </c>
      <c r="Z106" s="2" t="str">
        <f>VLOOKUP(V106,'Comprendre la codification'!$H$12:$J$200,3,FALSE)</f>
        <v>DIV</v>
      </c>
      <c r="AA106" s="2" t="str">
        <f t="shared" si="6"/>
        <v>CDIV</v>
      </c>
      <c r="AB106" s="2" t="s">
        <v>255</v>
      </c>
      <c r="AD106" s="2" t="s">
        <v>350</v>
      </c>
      <c r="AE106" s="27">
        <v>2</v>
      </c>
      <c r="AF106" s="11" t="s">
        <v>351</v>
      </c>
      <c r="AG106" s="2" t="s">
        <v>137</v>
      </c>
      <c r="AH106" s="2"/>
      <c r="AI106" s="2" t="s">
        <v>138</v>
      </c>
      <c r="AJ106" s="2" t="str">
        <f t="shared" si="7"/>
        <v>Sports de Balles, Ballons, RaquettesRaquette de badminton (à l’unité)X ≥ 0,2 kg</v>
      </c>
      <c r="AK106" s="2" t="str">
        <f>VLOOKUP(AD106,'Comprendre la codification'!$E$12:$F$23,2,FALSE)</f>
        <v>C</v>
      </c>
      <c r="AL106" s="2" t="str">
        <f>VLOOKUP(AG106,'Comprendre la codification'!$H$12:$J$200,3,FALSE)</f>
        <v>BAD</v>
      </c>
      <c r="AM106" s="2" t="str">
        <f>VLOOKUP(AI106,'Comprendre la codification'!$M$25:$N$83,2,FALSE)</f>
        <v>37</v>
      </c>
      <c r="AN106" s="2" t="str">
        <f t="shared" si="8"/>
        <v>CBAD37</v>
      </c>
      <c r="AO106" s="2" t="s">
        <v>99</v>
      </c>
    </row>
    <row r="107" spans="13:41" x14ac:dyDescent="0.35">
      <c r="M107" s="27" t="s">
        <v>15</v>
      </c>
      <c r="N107" s="27">
        <v>2</v>
      </c>
      <c r="O107" s="2" t="s">
        <v>299</v>
      </c>
      <c r="P107" s="2" t="s">
        <v>710</v>
      </c>
      <c r="Q107" s="2" t="s">
        <v>7</v>
      </c>
      <c r="S107" s="2" t="s">
        <v>350</v>
      </c>
      <c r="T107" s="27">
        <v>2</v>
      </c>
      <c r="U107" s="2" t="s">
        <v>351</v>
      </c>
      <c r="V107" s="2" t="s">
        <v>354</v>
      </c>
      <c r="W107" s="2" t="str">
        <f t="shared" si="5"/>
        <v>Sports de Balles, Ballons, RaquettesAutre équipement &amp; accessoire (Sports de Balles, Ballons, Raquettes)</v>
      </c>
      <c r="X107" s="2"/>
      <c r="Y107" s="2" t="str">
        <f>VLOOKUP(S107,'Comprendre la codification'!$E$12:$F$23,2,FALSE)</f>
        <v>C</v>
      </c>
      <c r="Z107" s="2" t="str">
        <f>VLOOKUP(V107,'Comprendre la codification'!$H$12:$J$200,3,FALSE)</f>
        <v>DIV</v>
      </c>
      <c r="AA107" s="2" t="str">
        <f t="shared" si="6"/>
        <v>CDIV</v>
      </c>
      <c r="AB107" s="2" t="s">
        <v>241</v>
      </c>
      <c r="AD107" s="2" t="s">
        <v>350</v>
      </c>
      <c r="AE107" s="27">
        <v>2</v>
      </c>
      <c r="AF107" s="11" t="s">
        <v>351</v>
      </c>
      <c r="AG107" s="2" t="s">
        <v>137</v>
      </c>
      <c r="AH107" s="2"/>
      <c r="AI107" s="2" t="s">
        <v>138</v>
      </c>
      <c r="AJ107" s="2" t="str">
        <f t="shared" si="7"/>
        <v>Sports de Balles, Ballons, RaquettesRaquette de badminton (à l’unité)X ≥ 0,2 kg</v>
      </c>
      <c r="AK107" s="2" t="str">
        <f>VLOOKUP(AD107,'Comprendre la codification'!$E$12:$F$23,2,FALSE)</f>
        <v>C</v>
      </c>
      <c r="AL107" s="2" t="str">
        <f>VLOOKUP(AG107,'Comprendre la codification'!$H$12:$J$200,3,FALSE)</f>
        <v>BAD</v>
      </c>
      <c r="AM107" s="2" t="str">
        <f>VLOOKUP(AI107,'Comprendre la codification'!$M$25:$N$83,2,FALSE)</f>
        <v>37</v>
      </c>
      <c r="AN107" s="2" t="str">
        <f t="shared" si="8"/>
        <v>CBAD37</v>
      </c>
      <c r="AO107" s="2" t="s">
        <v>659</v>
      </c>
    </row>
    <row r="108" spans="13:41" x14ac:dyDescent="0.35">
      <c r="M108" s="27" t="s">
        <v>15</v>
      </c>
      <c r="N108" s="27">
        <v>2</v>
      </c>
      <c r="O108" s="2" t="s">
        <v>299</v>
      </c>
      <c r="P108" s="2" t="s">
        <v>710</v>
      </c>
      <c r="Q108" s="2" t="s">
        <v>194</v>
      </c>
      <c r="S108" s="2" t="s">
        <v>350</v>
      </c>
      <c r="T108" s="27">
        <v>2</v>
      </c>
      <c r="U108" s="2" t="s">
        <v>351</v>
      </c>
      <c r="V108" s="2" t="s">
        <v>354</v>
      </c>
      <c r="W108" s="2" t="str">
        <f t="shared" si="5"/>
        <v>Sports de Balles, Ballons, RaquettesAutre équipement &amp; accessoire (Sports de Balles, Ballons, Raquettes)</v>
      </c>
      <c r="X108" s="2"/>
      <c r="Y108" s="2" t="str">
        <f>VLOOKUP(S108,'Comprendre la codification'!$E$12:$F$23,2,FALSE)</f>
        <v>C</v>
      </c>
      <c r="Z108" s="2" t="str">
        <f>VLOOKUP(V108,'Comprendre la codification'!$H$12:$J$200,3,FALSE)</f>
        <v>DIV</v>
      </c>
      <c r="AA108" s="2" t="str">
        <f t="shared" si="6"/>
        <v>CDIV</v>
      </c>
      <c r="AB108" s="2" t="s">
        <v>103</v>
      </c>
      <c r="AD108" s="2" t="s">
        <v>350</v>
      </c>
      <c r="AE108" s="27">
        <v>2</v>
      </c>
      <c r="AF108" s="2" t="s">
        <v>352</v>
      </c>
      <c r="AG108" s="2" t="s">
        <v>153</v>
      </c>
      <c r="AH108" s="2"/>
      <c r="AI108" s="2" t="s">
        <v>252</v>
      </c>
      <c r="AJ108" s="2" t="str">
        <f t="shared" si="7"/>
        <v>Sports de Balles, Ballons, RaquettesHousse et sac pour balles, ballons raquettes, table de ping-pong, …X &lt; 5 g</v>
      </c>
      <c r="AK108" s="2" t="str">
        <f>VLOOKUP(AD108,'Comprendre la codification'!$E$12:$F$23,2,FALSE)</f>
        <v>C</v>
      </c>
      <c r="AL108" s="2" t="str">
        <f>VLOOKUP(AG108,'Comprendre la codification'!$H$12:$J$200,3,FALSE)</f>
        <v>BAG</v>
      </c>
      <c r="AM108" s="2" t="str">
        <f>VLOOKUP(AI108,'Comprendre la codification'!$M$25:$N$83,2,FALSE)</f>
        <v>20</v>
      </c>
      <c r="AN108" s="2" t="str">
        <f t="shared" si="8"/>
        <v>CBAG20</v>
      </c>
      <c r="AO108" s="2" t="s">
        <v>608</v>
      </c>
    </row>
    <row r="109" spans="13:41" x14ac:dyDescent="0.35">
      <c r="M109" s="27" t="s">
        <v>15</v>
      </c>
      <c r="N109" s="27">
        <v>2</v>
      </c>
      <c r="O109" s="2" t="s">
        <v>299</v>
      </c>
      <c r="P109" s="2" t="s">
        <v>710</v>
      </c>
      <c r="Q109" s="2" t="s">
        <v>199</v>
      </c>
      <c r="S109" s="2" t="s">
        <v>350</v>
      </c>
      <c r="T109" s="27">
        <v>2</v>
      </c>
      <c r="U109" s="2" t="s">
        <v>351</v>
      </c>
      <c r="V109" s="2" t="s">
        <v>354</v>
      </c>
      <c r="W109" s="2" t="str">
        <f t="shared" si="5"/>
        <v>Sports de Balles, Ballons, RaquettesAutre équipement &amp; accessoire (Sports de Balles, Ballons, Raquettes)</v>
      </c>
      <c r="X109" s="2"/>
      <c r="Y109" s="2" t="str">
        <f>VLOOKUP(S109,'Comprendre la codification'!$E$12:$F$23,2,FALSE)</f>
        <v>C</v>
      </c>
      <c r="Z109" s="2" t="str">
        <f>VLOOKUP(V109,'Comprendre la codification'!$H$12:$J$200,3,FALSE)</f>
        <v>DIV</v>
      </c>
      <c r="AA109" s="2" t="str">
        <f t="shared" si="6"/>
        <v>CDIV</v>
      </c>
      <c r="AB109" s="2" t="s">
        <v>98</v>
      </c>
      <c r="AD109" s="2" t="s">
        <v>350</v>
      </c>
      <c r="AE109" s="27">
        <v>2</v>
      </c>
      <c r="AF109" s="2" t="s">
        <v>352</v>
      </c>
      <c r="AG109" s="2" t="s">
        <v>153</v>
      </c>
      <c r="AH109" s="2"/>
      <c r="AI109" s="2" t="s">
        <v>253</v>
      </c>
      <c r="AJ109" s="2" t="str">
        <f t="shared" si="7"/>
        <v>Sports de Balles, Ballons, RaquettesHousse et sac pour balles, ballons raquettes, table de ping-pong, …5 g ≤ X &lt; 10 g</v>
      </c>
      <c r="AK109" s="2" t="str">
        <f>VLOOKUP(AD109,'Comprendre la codification'!$E$12:$F$23,2,FALSE)</f>
        <v>C</v>
      </c>
      <c r="AL109" s="2" t="str">
        <f>VLOOKUP(AG109,'Comprendre la codification'!$H$12:$J$200,3,FALSE)</f>
        <v>BAG</v>
      </c>
      <c r="AM109" s="2" t="str">
        <f>VLOOKUP(AI109,'Comprendre la codification'!$M$25:$N$83,2,FALSE)</f>
        <v>21</v>
      </c>
      <c r="AN109" s="2" t="str">
        <f t="shared" si="8"/>
        <v>CBAG21</v>
      </c>
      <c r="AO109" s="2" t="s">
        <v>608</v>
      </c>
    </row>
    <row r="110" spans="13:41" x14ac:dyDescent="0.35">
      <c r="M110" s="27" t="s">
        <v>15</v>
      </c>
      <c r="N110" s="27">
        <v>2</v>
      </c>
      <c r="O110" s="2" t="s">
        <v>299</v>
      </c>
      <c r="P110" s="2" t="s">
        <v>710</v>
      </c>
      <c r="Q110" s="2" t="s">
        <v>200</v>
      </c>
      <c r="S110" s="2" t="s">
        <v>350</v>
      </c>
      <c r="T110" s="27">
        <v>2</v>
      </c>
      <c r="U110" s="2" t="s">
        <v>351</v>
      </c>
      <c r="V110" s="2" t="s">
        <v>354</v>
      </c>
      <c r="W110" s="2" t="str">
        <f t="shared" si="5"/>
        <v>Sports de Balles, Ballons, RaquettesAutre équipement &amp; accessoire (Sports de Balles, Ballons, Raquettes)</v>
      </c>
      <c r="X110" s="2"/>
      <c r="Y110" s="2" t="str">
        <f>VLOOKUP(S110,'Comprendre la codification'!$E$12:$F$23,2,FALSE)</f>
        <v>C</v>
      </c>
      <c r="Z110" s="2" t="str">
        <f>VLOOKUP(V110,'Comprendre la codification'!$H$12:$J$200,3,FALSE)</f>
        <v>DIV</v>
      </c>
      <c r="AA110" s="2" t="str">
        <f t="shared" si="6"/>
        <v>CDIV</v>
      </c>
      <c r="AB110" s="2" t="s">
        <v>104</v>
      </c>
      <c r="AD110" s="2" t="s">
        <v>350</v>
      </c>
      <c r="AE110" s="27">
        <v>2</v>
      </c>
      <c r="AF110" s="2" t="s">
        <v>352</v>
      </c>
      <c r="AG110" s="2" t="s">
        <v>153</v>
      </c>
      <c r="AH110" s="2"/>
      <c r="AI110" s="2" t="s">
        <v>254</v>
      </c>
      <c r="AJ110" s="2" t="str">
        <f t="shared" si="7"/>
        <v>Sports de Balles, Ballons, RaquettesHousse et sac pour balles, ballons raquettes, table de ping-pong, …10 g ≤ X &lt; 20 g</v>
      </c>
      <c r="AK110" s="2" t="str">
        <f>VLOOKUP(AD110,'Comprendre la codification'!$E$12:$F$23,2,FALSE)</f>
        <v>C</v>
      </c>
      <c r="AL110" s="2" t="str">
        <f>VLOOKUP(AG110,'Comprendre la codification'!$H$12:$J$200,3,FALSE)</f>
        <v>BAG</v>
      </c>
      <c r="AM110" s="2" t="str">
        <f>VLOOKUP(AI110,'Comprendre la codification'!$M$25:$N$83,2,FALSE)</f>
        <v>24</v>
      </c>
      <c r="AN110" s="2" t="str">
        <f t="shared" si="8"/>
        <v>CBAG24</v>
      </c>
      <c r="AO110" s="2" t="s">
        <v>608</v>
      </c>
    </row>
    <row r="111" spans="13:41" x14ac:dyDescent="0.35">
      <c r="M111" s="27" t="s">
        <v>15</v>
      </c>
      <c r="N111" s="27">
        <v>2</v>
      </c>
      <c r="O111" s="2" t="s">
        <v>299</v>
      </c>
      <c r="P111" s="2" t="s">
        <v>710</v>
      </c>
      <c r="Q111" s="2" t="s">
        <v>201</v>
      </c>
      <c r="S111" s="2" t="s">
        <v>350</v>
      </c>
      <c r="T111" s="27">
        <v>2</v>
      </c>
      <c r="U111" s="2" t="s">
        <v>351</v>
      </c>
      <c r="V111" s="2" t="s">
        <v>354</v>
      </c>
      <c r="W111" s="2" t="str">
        <f t="shared" si="5"/>
        <v>Sports de Balles, Ballons, RaquettesAutre équipement &amp; accessoire (Sports de Balles, Ballons, Raquettes)</v>
      </c>
      <c r="X111" s="2"/>
      <c r="Y111" s="2" t="str">
        <f>VLOOKUP(S111,'Comprendre la codification'!$E$12:$F$23,2,FALSE)</f>
        <v>C</v>
      </c>
      <c r="Z111" s="2" t="str">
        <f>VLOOKUP(V111,'Comprendre la codification'!$H$12:$J$200,3,FALSE)</f>
        <v>DIV</v>
      </c>
      <c r="AA111" s="2" t="str">
        <f t="shared" si="6"/>
        <v>CDIV</v>
      </c>
      <c r="AB111" s="2" t="s">
        <v>105</v>
      </c>
      <c r="AD111" s="2" t="s">
        <v>350</v>
      </c>
      <c r="AE111" s="27">
        <v>2</v>
      </c>
      <c r="AF111" s="2" t="s">
        <v>352</v>
      </c>
      <c r="AG111" s="2" t="s">
        <v>153</v>
      </c>
      <c r="AH111" s="2"/>
      <c r="AI111" s="2" t="s">
        <v>255</v>
      </c>
      <c r="AJ111" s="2" t="str">
        <f t="shared" si="7"/>
        <v>Sports de Balles, Ballons, RaquettesHousse et sac pour balles, ballons raquettes, table de ping-pong, …20 g ≤ X &lt; 50 g</v>
      </c>
      <c r="AK111" s="2" t="str">
        <f>VLOOKUP(AD111,'Comprendre la codification'!$E$12:$F$23,2,FALSE)</f>
        <v>C</v>
      </c>
      <c r="AL111" s="2" t="str">
        <f>VLOOKUP(AG111,'Comprendre la codification'!$H$12:$J$200,3,FALSE)</f>
        <v>BAG</v>
      </c>
      <c r="AM111" s="2" t="str">
        <f>VLOOKUP(AI111,'Comprendre la codification'!$M$25:$N$83,2,FALSE)</f>
        <v>27</v>
      </c>
      <c r="AN111" s="2" t="str">
        <f t="shared" si="8"/>
        <v>CBAG27</v>
      </c>
      <c r="AO111" s="2" t="s">
        <v>608</v>
      </c>
    </row>
    <row r="112" spans="13:41" x14ac:dyDescent="0.35">
      <c r="M112" s="27" t="s">
        <v>15</v>
      </c>
      <c r="N112" s="27">
        <v>2</v>
      </c>
      <c r="O112" s="2" t="s">
        <v>299</v>
      </c>
      <c r="P112" s="2" t="s">
        <v>710</v>
      </c>
      <c r="Q112" s="2" t="s">
        <v>336</v>
      </c>
      <c r="S112" s="2" t="s">
        <v>350</v>
      </c>
      <c r="T112" s="27">
        <v>2</v>
      </c>
      <c r="U112" s="2" t="s">
        <v>351</v>
      </c>
      <c r="V112" s="2" t="s">
        <v>354</v>
      </c>
      <c r="W112" s="2" t="str">
        <f t="shared" si="5"/>
        <v>Sports de Balles, Ballons, RaquettesAutre équipement &amp; accessoire (Sports de Balles, Ballons, Raquettes)</v>
      </c>
      <c r="X112" s="2"/>
      <c r="Y112" s="2" t="str">
        <f>VLOOKUP(S112,'Comprendre la codification'!$E$12:$F$23,2,FALSE)</f>
        <v>C</v>
      </c>
      <c r="Z112" s="2" t="str">
        <f>VLOOKUP(V112,'Comprendre la codification'!$H$12:$J$200,3,FALSE)</f>
        <v>DIV</v>
      </c>
      <c r="AA112" s="2" t="str">
        <f t="shared" si="6"/>
        <v>CDIV</v>
      </c>
      <c r="AB112" s="2" t="s">
        <v>107</v>
      </c>
      <c r="AD112" s="2" t="s">
        <v>350</v>
      </c>
      <c r="AE112" s="27">
        <v>2</v>
      </c>
      <c r="AF112" s="2" t="s">
        <v>352</v>
      </c>
      <c r="AG112" s="2" t="s">
        <v>153</v>
      </c>
      <c r="AH112" s="2"/>
      <c r="AI112" s="2" t="s">
        <v>241</v>
      </c>
      <c r="AJ112" s="2" t="str">
        <f t="shared" si="7"/>
        <v>Sports de Balles, Ballons, RaquettesHousse et sac pour balles, ballons raquettes, table de ping-pong, …50 g ≤ X &lt; 100 g</v>
      </c>
      <c r="AK112" s="2" t="str">
        <f>VLOOKUP(AD112,'Comprendre la codification'!$E$12:$F$23,2,FALSE)</f>
        <v>C</v>
      </c>
      <c r="AL112" s="2" t="str">
        <f>VLOOKUP(AG112,'Comprendre la codification'!$H$12:$J$200,3,FALSE)</f>
        <v>BAG</v>
      </c>
      <c r="AM112" s="2" t="str">
        <f>VLOOKUP(AI112,'Comprendre la codification'!$M$25:$N$83,2,FALSE)</f>
        <v>30</v>
      </c>
      <c r="AN112" s="2" t="str">
        <f t="shared" si="8"/>
        <v>CBAG30</v>
      </c>
      <c r="AO112" s="2" t="s">
        <v>608</v>
      </c>
    </row>
    <row r="113" spans="13:41" x14ac:dyDescent="0.35">
      <c r="M113" s="27" t="s">
        <v>13</v>
      </c>
      <c r="N113" s="27">
        <v>2</v>
      </c>
      <c r="O113" s="2" t="s">
        <v>274</v>
      </c>
      <c r="P113" s="2" t="s">
        <v>711</v>
      </c>
      <c r="Q113" s="2" t="s">
        <v>493</v>
      </c>
      <c r="S113" s="2" t="s">
        <v>350</v>
      </c>
      <c r="T113" s="27">
        <v>2</v>
      </c>
      <c r="U113" s="2" t="s">
        <v>351</v>
      </c>
      <c r="V113" s="2" t="s">
        <v>354</v>
      </c>
      <c r="W113" s="2" t="str">
        <f t="shared" si="5"/>
        <v>Sports de Balles, Ballons, RaquettesAutre équipement &amp; accessoire (Sports de Balles, Ballons, Raquettes)</v>
      </c>
      <c r="X113" s="2"/>
      <c r="Y113" s="2" t="str">
        <f>VLOOKUP(S113,'Comprendre la codification'!$E$12:$F$23,2,FALSE)</f>
        <v>C</v>
      </c>
      <c r="Z113" s="2" t="str">
        <f>VLOOKUP(V113,'Comprendre la codification'!$H$12:$J$200,3,FALSE)</f>
        <v>DIV</v>
      </c>
      <c r="AA113" s="2" t="str">
        <f t="shared" si="6"/>
        <v>CDIV</v>
      </c>
      <c r="AB113" s="2" t="s">
        <v>109</v>
      </c>
      <c r="AD113" s="2" t="s">
        <v>350</v>
      </c>
      <c r="AE113" s="27">
        <v>2</v>
      </c>
      <c r="AF113" s="2" t="s">
        <v>352</v>
      </c>
      <c r="AG113" s="2" t="s">
        <v>153</v>
      </c>
      <c r="AH113" s="2"/>
      <c r="AI113" s="2" t="s">
        <v>103</v>
      </c>
      <c r="AJ113" s="2" t="str">
        <f t="shared" si="7"/>
        <v>Sports de Balles, Ballons, RaquettesHousse et sac pour balles, ballons raquettes, table de ping-pong, …0,1 kg ≤ X &lt; 0,2 kg</v>
      </c>
      <c r="AK113" s="2" t="str">
        <f>VLOOKUP(AD113,'Comprendre la codification'!$E$12:$F$23,2,FALSE)</f>
        <v>C</v>
      </c>
      <c r="AL113" s="2" t="str">
        <f>VLOOKUP(AG113,'Comprendre la codification'!$H$12:$J$200,3,FALSE)</f>
        <v>BAG</v>
      </c>
      <c r="AM113" s="2" t="str">
        <f>VLOOKUP(AI113,'Comprendre la codification'!$M$25:$N$83,2,FALSE)</f>
        <v>33</v>
      </c>
      <c r="AN113" s="2" t="str">
        <f t="shared" si="8"/>
        <v>CBAG33</v>
      </c>
      <c r="AO113" s="2" t="s">
        <v>608</v>
      </c>
    </row>
    <row r="114" spans="13:41" x14ac:dyDescent="0.35">
      <c r="M114" s="27" t="s">
        <v>13</v>
      </c>
      <c r="N114" s="27">
        <v>2</v>
      </c>
      <c r="O114" s="2" t="s">
        <v>301</v>
      </c>
      <c r="P114" s="2" t="s">
        <v>712</v>
      </c>
      <c r="Q114" s="2" t="s">
        <v>281</v>
      </c>
      <c r="S114" s="2" t="s">
        <v>350</v>
      </c>
      <c r="T114" s="27">
        <v>2</v>
      </c>
      <c r="U114" s="2" t="s">
        <v>351</v>
      </c>
      <c r="V114" s="2" t="s">
        <v>354</v>
      </c>
      <c r="W114" s="2" t="str">
        <f t="shared" si="5"/>
        <v>Sports de Balles, Ballons, RaquettesAutre équipement &amp; accessoire (Sports de Balles, Ballons, Raquettes)</v>
      </c>
      <c r="X114" s="2"/>
      <c r="Y114" s="2" t="str">
        <f>VLOOKUP(S114,'Comprendre la codification'!$E$12:$F$23,2,FALSE)</f>
        <v>C</v>
      </c>
      <c r="Z114" s="2" t="str">
        <f>VLOOKUP(V114,'Comprendre la codification'!$H$12:$J$200,3,FALSE)</f>
        <v>DIV</v>
      </c>
      <c r="AA114" s="2" t="str">
        <f t="shared" si="6"/>
        <v>CDIV</v>
      </c>
      <c r="AB114" s="2" t="s">
        <v>110</v>
      </c>
      <c r="AD114" s="2" t="s">
        <v>350</v>
      </c>
      <c r="AE114" s="27">
        <v>2</v>
      </c>
      <c r="AF114" s="2" t="s">
        <v>352</v>
      </c>
      <c r="AG114" s="2" t="s">
        <v>153</v>
      </c>
      <c r="AH114" s="2"/>
      <c r="AI114" s="2" t="s">
        <v>98</v>
      </c>
      <c r="AJ114" s="2" t="str">
        <f t="shared" si="7"/>
        <v>Sports de Balles, Ballons, RaquettesHousse et sac pour balles, ballons raquettes, table de ping-pong, …0,2 kg ≤ X &lt; 0,5 kg</v>
      </c>
      <c r="AK114" s="2" t="str">
        <f>VLOOKUP(AD114,'Comprendre la codification'!$E$12:$F$23,2,FALSE)</f>
        <v>C</v>
      </c>
      <c r="AL114" s="2" t="str">
        <f>VLOOKUP(AG114,'Comprendre la codification'!$H$12:$J$200,3,FALSE)</f>
        <v>BAG</v>
      </c>
      <c r="AM114" s="2" t="str">
        <f>VLOOKUP(AI114,'Comprendre la codification'!$M$25:$N$83,2,FALSE)</f>
        <v>36</v>
      </c>
      <c r="AN114" s="2" t="str">
        <f t="shared" si="8"/>
        <v>CBAG36</v>
      </c>
      <c r="AO114" s="2" t="s">
        <v>608</v>
      </c>
    </row>
    <row r="115" spans="13:41" x14ac:dyDescent="0.35">
      <c r="M115" s="27" t="s">
        <v>13</v>
      </c>
      <c r="N115" s="27">
        <v>2</v>
      </c>
      <c r="O115" s="2" t="s">
        <v>312</v>
      </c>
      <c r="P115" s="2" t="s">
        <v>713</v>
      </c>
      <c r="Q115" s="2" t="s">
        <v>320</v>
      </c>
      <c r="S115" s="2" t="s">
        <v>350</v>
      </c>
      <c r="T115" s="27">
        <v>2</v>
      </c>
      <c r="U115" s="2" t="s">
        <v>351</v>
      </c>
      <c r="V115" s="2" t="s">
        <v>354</v>
      </c>
      <c r="W115" s="2" t="str">
        <f t="shared" si="5"/>
        <v>Sports de Balles, Ballons, RaquettesAutre équipement &amp; accessoire (Sports de Balles, Ballons, Raquettes)</v>
      </c>
      <c r="X115" s="2"/>
      <c r="Y115" s="2" t="str">
        <f>VLOOKUP(S115,'Comprendre la codification'!$E$12:$F$23,2,FALSE)</f>
        <v>C</v>
      </c>
      <c r="Z115" s="2" t="str">
        <f>VLOOKUP(V115,'Comprendre la codification'!$H$12:$J$200,3,FALSE)</f>
        <v>DIV</v>
      </c>
      <c r="AA115" s="2" t="str">
        <f t="shared" si="6"/>
        <v>CDIV</v>
      </c>
      <c r="AB115" s="2" t="s">
        <v>111</v>
      </c>
      <c r="AD115" s="2" t="s">
        <v>350</v>
      </c>
      <c r="AE115" s="27">
        <v>2</v>
      </c>
      <c r="AF115" s="2" t="s">
        <v>352</v>
      </c>
      <c r="AG115" s="2" t="s">
        <v>153</v>
      </c>
      <c r="AH115" s="2"/>
      <c r="AI115" s="2" t="s">
        <v>104</v>
      </c>
      <c r="AJ115" s="2" t="str">
        <f t="shared" si="7"/>
        <v>Sports de Balles, Ballons, RaquettesHousse et sac pour balles, ballons raquettes, table de ping-pong, …0,5 kg ≤ X &lt; 1 kg</v>
      </c>
      <c r="AK115" s="2" t="str">
        <f>VLOOKUP(AD115,'Comprendre la codification'!$E$12:$F$23,2,FALSE)</f>
        <v>C</v>
      </c>
      <c r="AL115" s="2" t="str">
        <f>VLOOKUP(AG115,'Comprendre la codification'!$H$12:$J$200,3,FALSE)</f>
        <v>BAG</v>
      </c>
      <c r="AM115" s="2" t="str">
        <f>VLOOKUP(AI115,'Comprendre la codification'!$M$25:$N$83,2,FALSE)</f>
        <v>39</v>
      </c>
      <c r="AN115" s="2" t="str">
        <f t="shared" si="8"/>
        <v>CBAG39</v>
      </c>
      <c r="AO115" s="2" t="s">
        <v>608</v>
      </c>
    </row>
    <row r="116" spans="13:41" x14ac:dyDescent="0.35">
      <c r="M116" s="27" t="s">
        <v>13</v>
      </c>
      <c r="N116" s="27">
        <v>2</v>
      </c>
      <c r="O116" s="2" t="s">
        <v>300</v>
      </c>
      <c r="P116" s="2" t="s">
        <v>714</v>
      </c>
      <c r="Q116" s="2" t="s">
        <v>203</v>
      </c>
      <c r="S116" s="2" t="s">
        <v>350</v>
      </c>
      <c r="T116" s="27">
        <v>2</v>
      </c>
      <c r="U116" s="2" t="s">
        <v>351</v>
      </c>
      <c r="V116" s="2" t="s">
        <v>354</v>
      </c>
      <c r="W116" s="2" t="str">
        <f t="shared" si="5"/>
        <v>Sports de Balles, Ballons, RaquettesAutre équipement &amp; accessoire (Sports de Balles, Ballons, Raquettes)</v>
      </c>
      <c r="X116" s="2"/>
      <c r="Y116" s="2" t="str">
        <f>VLOOKUP(S116,'Comprendre la codification'!$E$12:$F$23,2,FALSE)</f>
        <v>C</v>
      </c>
      <c r="Z116" s="2" t="str">
        <f>VLOOKUP(V116,'Comprendre la codification'!$H$12:$J$200,3,FALSE)</f>
        <v>DIV</v>
      </c>
      <c r="AA116" s="2" t="str">
        <f t="shared" si="6"/>
        <v>CDIV</v>
      </c>
      <c r="AB116" s="2" t="s">
        <v>112</v>
      </c>
      <c r="AD116" s="2" t="s">
        <v>350</v>
      </c>
      <c r="AE116" s="27">
        <v>2</v>
      </c>
      <c r="AF116" s="2" t="s">
        <v>352</v>
      </c>
      <c r="AG116" s="2" t="s">
        <v>153</v>
      </c>
      <c r="AH116" s="2"/>
      <c r="AI116" s="2" t="s">
        <v>105</v>
      </c>
      <c r="AJ116" s="2" t="str">
        <f t="shared" si="7"/>
        <v>Sports de Balles, Ballons, RaquettesHousse et sac pour balles, ballons raquettes, table de ping-pong, …1 kg ≤ X &lt; 2 kg</v>
      </c>
      <c r="AK116" s="2" t="str">
        <f>VLOOKUP(AD116,'Comprendre la codification'!$E$12:$F$23,2,FALSE)</f>
        <v>C</v>
      </c>
      <c r="AL116" s="2" t="str">
        <f>VLOOKUP(AG116,'Comprendre la codification'!$H$12:$J$200,3,FALSE)</f>
        <v>BAG</v>
      </c>
      <c r="AM116" s="2" t="str">
        <f>VLOOKUP(AI116,'Comprendre la codification'!$M$25:$N$83,2,FALSE)</f>
        <v>42</v>
      </c>
      <c r="AN116" s="2" t="str">
        <f t="shared" si="8"/>
        <v>CBAG42</v>
      </c>
      <c r="AO116" s="2" t="s">
        <v>608</v>
      </c>
    </row>
    <row r="117" spans="13:41" x14ac:dyDescent="0.35">
      <c r="M117" s="27" t="s">
        <v>13</v>
      </c>
      <c r="N117" s="27">
        <v>2</v>
      </c>
      <c r="O117" s="2" t="s">
        <v>300</v>
      </c>
      <c r="P117" s="2" t="s">
        <v>714</v>
      </c>
      <c r="Q117" s="2" t="s">
        <v>204</v>
      </c>
      <c r="S117" s="2" t="s">
        <v>350</v>
      </c>
      <c r="T117" s="27">
        <v>2</v>
      </c>
      <c r="U117" s="2" t="s">
        <v>351</v>
      </c>
      <c r="V117" s="2" t="s">
        <v>354</v>
      </c>
      <c r="W117" s="2" t="str">
        <f t="shared" si="5"/>
        <v>Sports de Balles, Ballons, RaquettesAutre équipement &amp; accessoire (Sports de Balles, Ballons, Raquettes)</v>
      </c>
      <c r="X117" s="2"/>
      <c r="Y117" s="2" t="str">
        <f>VLOOKUP(S117,'Comprendre la codification'!$E$12:$F$23,2,FALSE)</f>
        <v>C</v>
      </c>
      <c r="Z117" s="2" t="str">
        <f>VLOOKUP(V117,'Comprendre la codification'!$H$12:$J$200,3,FALSE)</f>
        <v>DIV</v>
      </c>
      <c r="AA117" s="2" t="str">
        <f t="shared" si="6"/>
        <v>CDIV</v>
      </c>
      <c r="AB117" s="2" t="s">
        <v>113</v>
      </c>
      <c r="AD117" s="2" t="s">
        <v>350</v>
      </c>
      <c r="AE117" s="27">
        <v>2</v>
      </c>
      <c r="AF117" s="2" t="s">
        <v>352</v>
      </c>
      <c r="AG117" s="2" t="s">
        <v>153</v>
      </c>
      <c r="AH117" s="2"/>
      <c r="AI117" s="2" t="s">
        <v>107</v>
      </c>
      <c r="AJ117" s="2" t="str">
        <f t="shared" si="7"/>
        <v>Sports de Balles, Ballons, RaquettesHousse et sac pour balles, ballons raquettes, table de ping-pong, …2 kg ≤ X &lt; 3 kg</v>
      </c>
      <c r="AK117" s="2" t="str">
        <f>VLOOKUP(AD117,'Comprendre la codification'!$E$12:$F$23,2,FALSE)</f>
        <v>C</v>
      </c>
      <c r="AL117" s="2" t="str">
        <f>VLOOKUP(AG117,'Comprendre la codification'!$H$12:$J$200,3,FALSE)</f>
        <v>BAG</v>
      </c>
      <c r="AM117" s="2" t="str">
        <f>VLOOKUP(AI117,'Comprendre la codification'!$M$25:$N$83,2,FALSE)</f>
        <v>45</v>
      </c>
      <c r="AN117" s="2" t="str">
        <f t="shared" si="8"/>
        <v>CBAG45</v>
      </c>
      <c r="AO117" s="2" t="s">
        <v>608</v>
      </c>
    </row>
    <row r="118" spans="13:41" x14ac:dyDescent="0.35">
      <c r="M118" s="27" t="s">
        <v>13</v>
      </c>
      <c r="N118" s="27">
        <v>2</v>
      </c>
      <c r="O118" s="2" t="s">
        <v>300</v>
      </c>
      <c r="P118" s="2" t="s">
        <v>714</v>
      </c>
      <c r="Q118" s="2" t="s">
        <v>207</v>
      </c>
      <c r="S118" s="2" t="s">
        <v>350</v>
      </c>
      <c r="T118" s="27">
        <v>2</v>
      </c>
      <c r="U118" s="2" t="s">
        <v>351</v>
      </c>
      <c r="V118" s="2" t="s">
        <v>354</v>
      </c>
      <c r="W118" s="2" t="str">
        <f t="shared" si="5"/>
        <v>Sports de Balles, Ballons, RaquettesAutre équipement &amp; accessoire (Sports de Balles, Ballons, Raquettes)</v>
      </c>
      <c r="X118" s="2"/>
      <c r="Y118" s="2" t="str">
        <f>VLOOKUP(S118,'Comprendre la codification'!$E$12:$F$23,2,FALSE)</f>
        <v>C</v>
      </c>
      <c r="Z118" s="2" t="str">
        <f>VLOOKUP(V118,'Comprendre la codification'!$H$12:$J$200,3,FALSE)</f>
        <v>DIV</v>
      </c>
      <c r="AA118" s="2" t="str">
        <f t="shared" si="6"/>
        <v>CDIV</v>
      </c>
      <c r="AB118" s="2" t="s">
        <v>114</v>
      </c>
      <c r="AD118" s="2" t="s">
        <v>350</v>
      </c>
      <c r="AE118" s="27">
        <v>2</v>
      </c>
      <c r="AF118" s="2" t="s">
        <v>352</v>
      </c>
      <c r="AG118" s="2" t="s">
        <v>153</v>
      </c>
      <c r="AH118" s="2"/>
      <c r="AI118" s="2" t="s">
        <v>109</v>
      </c>
      <c r="AJ118" s="2" t="str">
        <f t="shared" si="7"/>
        <v>Sports de Balles, Ballons, RaquettesHousse et sac pour balles, ballons raquettes, table de ping-pong, …3 kg ≤ X &lt; 5 kg</v>
      </c>
      <c r="AK118" s="2" t="str">
        <f>VLOOKUP(AD118,'Comprendre la codification'!$E$12:$F$23,2,FALSE)</f>
        <v>C</v>
      </c>
      <c r="AL118" s="2" t="str">
        <f>VLOOKUP(AG118,'Comprendre la codification'!$H$12:$J$200,3,FALSE)</f>
        <v>BAG</v>
      </c>
      <c r="AM118" s="2" t="str">
        <f>VLOOKUP(AI118,'Comprendre la codification'!$M$25:$N$83,2,FALSE)</f>
        <v>48</v>
      </c>
      <c r="AN118" s="2" t="str">
        <f t="shared" si="8"/>
        <v>CBAG48</v>
      </c>
      <c r="AO118" s="2" t="s">
        <v>608</v>
      </c>
    </row>
    <row r="119" spans="13:41" x14ac:dyDescent="0.35">
      <c r="M119" s="27" t="s">
        <v>13</v>
      </c>
      <c r="N119" s="27">
        <v>2</v>
      </c>
      <c r="O119" s="2" t="s">
        <v>300</v>
      </c>
      <c r="P119" s="2" t="s">
        <v>714</v>
      </c>
      <c r="Q119" s="2" t="s">
        <v>213</v>
      </c>
      <c r="S119" s="2" t="s">
        <v>350</v>
      </c>
      <c r="T119" s="27">
        <v>2</v>
      </c>
      <c r="U119" s="2" t="s">
        <v>351</v>
      </c>
      <c r="V119" s="2" t="s">
        <v>354</v>
      </c>
      <c r="W119" s="2" t="str">
        <f t="shared" si="5"/>
        <v>Sports de Balles, Ballons, RaquettesAutre équipement &amp; accessoire (Sports de Balles, Ballons, Raquettes)</v>
      </c>
      <c r="X119" s="2"/>
      <c r="Y119" s="2" t="str">
        <f>VLOOKUP(S119,'Comprendre la codification'!$E$12:$F$23,2,FALSE)</f>
        <v>C</v>
      </c>
      <c r="Z119" s="2" t="str">
        <f>VLOOKUP(V119,'Comprendre la codification'!$H$12:$J$200,3,FALSE)</f>
        <v>DIV</v>
      </c>
      <c r="AA119" s="2" t="str">
        <f t="shared" si="6"/>
        <v>CDIV</v>
      </c>
      <c r="AB119" s="2" t="s">
        <v>102</v>
      </c>
      <c r="AD119" s="2" t="s">
        <v>350</v>
      </c>
      <c r="AE119" s="27">
        <v>2</v>
      </c>
      <c r="AF119" s="2" t="s">
        <v>352</v>
      </c>
      <c r="AG119" s="2" t="s">
        <v>153</v>
      </c>
      <c r="AH119" s="2"/>
      <c r="AI119" s="2" t="s">
        <v>110</v>
      </c>
      <c r="AJ119" s="2" t="str">
        <f t="shared" si="7"/>
        <v>Sports de Balles, Ballons, RaquettesHousse et sac pour balles, ballons raquettes, table de ping-pong, …5 kg ≤ X &lt; 7 kg</v>
      </c>
      <c r="AK119" s="2" t="str">
        <f>VLOOKUP(AD119,'Comprendre la codification'!$E$12:$F$23,2,FALSE)</f>
        <v>C</v>
      </c>
      <c r="AL119" s="2" t="str">
        <f>VLOOKUP(AG119,'Comprendre la codification'!$H$12:$J$200,3,FALSE)</f>
        <v>BAG</v>
      </c>
      <c r="AM119" s="2" t="str">
        <f>VLOOKUP(AI119,'Comprendre la codification'!$M$25:$N$83,2,FALSE)</f>
        <v>51</v>
      </c>
      <c r="AN119" s="2" t="str">
        <f t="shared" si="8"/>
        <v>CBAG51</v>
      </c>
      <c r="AO119" s="2" t="s">
        <v>608</v>
      </c>
    </row>
    <row r="120" spans="13:41" x14ac:dyDescent="0.35">
      <c r="M120" s="27" t="s">
        <v>13</v>
      </c>
      <c r="N120" s="27">
        <v>2</v>
      </c>
      <c r="O120" s="2" t="s">
        <v>300</v>
      </c>
      <c r="P120" s="2" t="s">
        <v>714</v>
      </c>
      <c r="Q120" s="2" t="s">
        <v>205</v>
      </c>
      <c r="S120" s="2" t="s">
        <v>350</v>
      </c>
      <c r="T120" s="27">
        <v>2</v>
      </c>
      <c r="U120" s="2" t="s">
        <v>351</v>
      </c>
      <c r="V120" s="2" t="s">
        <v>145</v>
      </c>
      <c r="W120" s="2" t="str">
        <f t="shared" si="5"/>
        <v>Sports de Balles, Ballons, RaquettesFilet : tennis de table, volley, badminton, …</v>
      </c>
      <c r="X120" s="2"/>
      <c r="Y120" s="2" t="str">
        <f>VLOOKUP(S120,'Comprendre la codification'!$E$12:$F$23,2,FALSE)</f>
        <v>C</v>
      </c>
      <c r="Z120" s="2" t="str">
        <f>VLOOKUP(V120,'Comprendre la codification'!$H$12:$J$200,3,FALSE)</f>
        <v>FIL</v>
      </c>
      <c r="AA120" s="2" t="str">
        <f t="shared" si="6"/>
        <v>CFIL</v>
      </c>
      <c r="AB120" s="2" t="s">
        <v>106</v>
      </c>
      <c r="AD120" s="2" t="s">
        <v>350</v>
      </c>
      <c r="AE120" s="27">
        <v>2</v>
      </c>
      <c r="AF120" s="2" t="s">
        <v>352</v>
      </c>
      <c r="AG120" s="2" t="s">
        <v>153</v>
      </c>
      <c r="AH120" s="2"/>
      <c r="AI120" s="2" t="s">
        <v>111</v>
      </c>
      <c r="AJ120" s="2" t="str">
        <f t="shared" si="7"/>
        <v>Sports de Balles, Ballons, RaquettesHousse et sac pour balles, ballons raquettes, table de ping-pong, …7 kg ≤ X &lt; 9 kg</v>
      </c>
      <c r="AK120" s="2" t="str">
        <f>VLOOKUP(AD120,'Comprendre la codification'!$E$12:$F$23,2,FALSE)</f>
        <v>C</v>
      </c>
      <c r="AL120" s="2" t="str">
        <f>VLOOKUP(AG120,'Comprendre la codification'!$H$12:$J$200,3,FALSE)</f>
        <v>BAG</v>
      </c>
      <c r="AM120" s="2" t="str">
        <f>VLOOKUP(AI120,'Comprendre la codification'!$M$25:$N$83,2,FALSE)</f>
        <v>54</v>
      </c>
      <c r="AN120" s="2" t="str">
        <f t="shared" si="8"/>
        <v>CBAG54</v>
      </c>
      <c r="AO120" s="2" t="s">
        <v>608</v>
      </c>
    </row>
    <row r="121" spans="13:41" x14ac:dyDescent="0.35">
      <c r="M121" s="27" t="s">
        <v>13</v>
      </c>
      <c r="N121" s="27">
        <v>2</v>
      </c>
      <c r="O121" s="2" t="s">
        <v>300</v>
      </c>
      <c r="P121" s="2" t="s">
        <v>714</v>
      </c>
      <c r="Q121" s="2" t="s">
        <v>206</v>
      </c>
      <c r="S121" s="2" t="s">
        <v>350</v>
      </c>
      <c r="T121" s="27">
        <v>2</v>
      </c>
      <c r="U121" s="2" t="s">
        <v>351</v>
      </c>
      <c r="V121" s="2" t="s">
        <v>145</v>
      </c>
      <c r="W121" s="2" t="str">
        <f t="shared" si="5"/>
        <v>Sports de Balles, Ballons, RaquettesFilet : tennis de table, volley, badminton, …</v>
      </c>
      <c r="X121" s="2"/>
      <c r="Y121" s="2" t="str">
        <f>VLOOKUP(S121,'Comprendre la codification'!$E$12:$F$23,2,FALSE)</f>
        <v>C</v>
      </c>
      <c r="Z121" s="2" t="str">
        <f>VLOOKUP(V121,'Comprendre la codification'!$H$12:$J$200,3,FALSE)</f>
        <v>FIL</v>
      </c>
      <c r="AA121" s="2" t="str">
        <f t="shared" si="6"/>
        <v>CFIL</v>
      </c>
      <c r="AB121" s="2" t="s">
        <v>98</v>
      </c>
      <c r="AD121" s="2" t="s">
        <v>350</v>
      </c>
      <c r="AE121" s="27">
        <v>2</v>
      </c>
      <c r="AF121" s="2" t="s">
        <v>352</v>
      </c>
      <c r="AG121" s="2" t="s">
        <v>153</v>
      </c>
      <c r="AH121" s="2"/>
      <c r="AI121" s="2" t="s">
        <v>112</v>
      </c>
      <c r="AJ121" s="2" t="str">
        <f t="shared" si="7"/>
        <v>Sports de Balles, Ballons, RaquettesHousse et sac pour balles, ballons raquettes, table de ping-pong, …9 kg ≤ X &lt; 11 kg</v>
      </c>
      <c r="AK121" s="2" t="str">
        <f>VLOOKUP(AD121,'Comprendre la codification'!$E$12:$F$23,2,FALSE)</f>
        <v>C</v>
      </c>
      <c r="AL121" s="2" t="str">
        <f>VLOOKUP(AG121,'Comprendre la codification'!$H$12:$J$200,3,FALSE)</f>
        <v>BAG</v>
      </c>
      <c r="AM121" s="2" t="str">
        <f>VLOOKUP(AI121,'Comprendre la codification'!$M$25:$N$83,2,FALSE)</f>
        <v>57</v>
      </c>
      <c r="AN121" s="2" t="str">
        <f t="shared" si="8"/>
        <v>CBAG57</v>
      </c>
      <c r="AO121" s="2" t="s">
        <v>608</v>
      </c>
    </row>
    <row r="122" spans="13:41" x14ac:dyDescent="0.35">
      <c r="M122" s="27" t="s">
        <v>13</v>
      </c>
      <c r="N122" s="27">
        <v>2</v>
      </c>
      <c r="O122" s="2" t="s">
        <v>300</v>
      </c>
      <c r="P122" s="2" t="s">
        <v>714</v>
      </c>
      <c r="Q122" s="2" t="s">
        <v>214</v>
      </c>
      <c r="S122" s="2" t="s">
        <v>350</v>
      </c>
      <c r="T122" s="27">
        <v>2</v>
      </c>
      <c r="U122" s="2" t="s">
        <v>351</v>
      </c>
      <c r="V122" s="2" t="s">
        <v>145</v>
      </c>
      <c r="W122" s="2" t="str">
        <f t="shared" si="5"/>
        <v>Sports de Balles, Ballons, RaquettesFilet : tennis de table, volley, badminton, …</v>
      </c>
      <c r="X122" s="2"/>
      <c r="Y122" s="2" t="str">
        <f>VLOOKUP(S122,'Comprendre la codification'!$E$12:$F$23,2,FALSE)</f>
        <v>C</v>
      </c>
      <c r="Z122" s="2" t="str">
        <f>VLOOKUP(V122,'Comprendre la codification'!$H$12:$J$200,3,FALSE)</f>
        <v>FIL</v>
      </c>
      <c r="AA122" s="2" t="str">
        <f t="shared" si="6"/>
        <v>CFIL</v>
      </c>
      <c r="AB122" s="2" t="s">
        <v>104</v>
      </c>
      <c r="AD122" s="2" t="s">
        <v>350</v>
      </c>
      <c r="AE122" s="27">
        <v>2</v>
      </c>
      <c r="AF122" s="2" t="s">
        <v>352</v>
      </c>
      <c r="AG122" s="2" t="s">
        <v>153</v>
      </c>
      <c r="AH122" s="2"/>
      <c r="AI122" s="2" t="s">
        <v>113</v>
      </c>
      <c r="AJ122" s="2" t="str">
        <f t="shared" si="7"/>
        <v>Sports de Balles, Ballons, RaquettesHousse et sac pour balles, ballons raquettes, table de ping-pong, …11 kg ≤ X &lt; 13 kg</v>
      </c>
      <c r="AK122" s="2" t="str">
        <f>VLOOKUP(AD122,'Comprendre la codification'!$E$12:$F$23,2,FALSE)</f>
        <v>C</v>
      </c>
      <c r="AL122" s="2" t="str">
        <f>VLOOKUP(AG122,'Comprendre la codification'!$H$12:$J$200,3,FALSE)</f>
        <v>BAG</v>
      </c>
      <c r="AM122" s="2" t="str">
        <f>VLOOKUP(AI122,'Comprendre la codification'!$M$25:$N$83,2,FALSE)</f>
        <v>60</v>
      </c>
      <c r="AN122" s="2" t="str">
        <f t="shared" si="8"/>
        <v>CBAG60</v>
      </c>
      <c r="AO122" s="2" t="s">
        <v>608</v>
      </c>
    </row>
    <row r="123" spans="13:41" x14ac:dyDescent="0.35">
      <c r="M123" s="27" t="s">
        <v>13</v>
      </c>
      <c r="N123" s="27">
        <v>2</v>
      </c>
      <c r="O123" s="2" t="s">
        <v>300</v>
      </c>
      <c r="P123" s="2" t="s">
        <v>714</v>
      </c>
      <c r="Q123" s="2" t="s">
        <v>208</v>
      </c>
      <c r="S123" s="2" t="s">
        <v>350</v>
      </c>
      <c r="T123" s="27">
        <v>2</v>
      </c>
      <c r="U123" s="2" t="s">
        <v>351</v>
      </c>
      <c r="V123" s="2" t="s">
        <v>145</v>
      </c>
      <c r="W123" s="2" t="str">
        <f t="shared" si="5"/>
        <v>Sports de Balles, Ballons, RaquettesFilet : tennis de table, volley, badminton, …</v>
      </c>
      <c r="X123" s="2"/>
      <c r="Y123" s="2" t="str">
        <f>VLOOKUP(S123,'Comprendre la codification'!$E$12:$F$23,2,FALSE)</f>
        <v>C</v>
      </c>
      <c r="Z123" s="2" t="str">
        <f>VLOOKUP(V123,'Comprendre la codification'!$H$12:$J$200,3,FALSE)</f>
        <v>FIL</v>
      </c>
      <c r="AA123" s="2" t="str">
        <f t="shared" si="6"/>
        <v>CFIL</v>
      </c>
      <c r="AB123" s="2" t="s">
        <v>105</v>
      </c>
      <c r="AD123" s="2" t="s">
        <v>350</v>
      </c>
      <c r="AE123" s="27">
        <v>2</v>
      </c>
      <c r="AF123" s="2" t="s">
        <v>352</v>
      </c>
      <c r="AG123" s="2" t="s">
        <v>153</v>
      </c>
      <c r="AH123" s="2"/>
      <c r="AI123" s="2" t="s">
        <v>114</v>
      </c>
      <c r="AJ123" s="2" t="str">
        <f t="shared" si="7"/>
        <v>Sports de Balles, Ballons, RaquettesHousse et sac pour balles, ballons raquettes, table de ping-pong, …13 kg ≤ X &lt; 15 kg</v>
      </c>
      <c r="AK123" s="2" t="str">
        <f>VLOOKUP(AD123,'Comprendre la codification'!$E$12:$F$23,2,FALSE)</f>
        <v>C</v>
      </c>
      <c r="AL123" s="2" t="str">
        <f>VLOOKUP(AG123,'Comprendre la codification'!$H$12:$J$200,3,FALSE)</f>
        <v>BAG</v>
      </c>
      <c r="AM123" s="2" t="str">
        <f>VLOOKUP(AI123,'Comprendre la codification'!$M$25:$N$83,2,FALSE)</f>
        <v>63</v>
      </c>
      <c r="AN123" s="2" t="str">
        <f t="shared" si="8"/>
        <v>CBAG63</v>
      </c>
      <c r="AO123" s="2" t="s">
        <v>608</v>
      </c>
    </row>
    <row r="124" spans="13:41" x14ac:dyDescent="0.35">
      <c r="M124" s="27" t="s">
        <v>13</v>
      </c>
      <c r="N124" s="27">
        <v>2</v>
      </c>
      <c r="O124" s="2" t="s">
        <v>300</v>
      </c>
      <c r="P124" s="2" t="s">
        <v>714</v>
      </c>
      <c r="Q124" s="11" t="s">
        <v>209</v>
      </c>
      <c r="S124" s="2" t="s">
        <v>350</v>
      </c>
      <c r="T124" s="27">
        <v>2</v>
      </c>
      <c r="U124" s="2" t="s">
        <v>351</v>
      </c>
      <c r="V124" s="2" t="s">
        <v>145</v>
      </c>
      <c r="W124" s="2" t="str">
        <f t="shared" si="5"/>
        <v>Sports de Balles, Ballons, RaquettesFilet : tennis de table, volley, badminton, …</v>
      </c>
      <c r="X124" s="2"/>
      <c r="Y124" s="2" t="str">
        <f>VLOOKUP(S124,'Comprendre la codification'!$E$12:$F$23,2,FALSE)</f>
        <v>C</v>
      </c>
      <c r="Z124" s="2" t="str">
        <f>VLOOKUP(V124,'Comprendre la codification'!$H$12:$J$200,3,FALSE)</f>
        <v>FIL</v>
      </c>
      <c r="AA124" s="2" t="str">
        <f t="shared" si="6"/>
        <v>CFIL</v>
      </c>
      <c r="AB124" s="2" t="s">
        <v>107</v>
      </c>
      <c r="AD124" s="2" t="s">
        <v>350</v>
      </c>
      <c r="AE124" s="27">
        <v>2</v>
      </c>
      <c r="AF124" s="2" t="s">
        <v>352</v>
      </c>
      <c r="AG124" s="2" t="s">
        <v>153</v>
      </c>
      <c r="AH124" s="2"/>
      <c r="AI124" s="2" t="s">
        <v>102</v>
      </c>
      <c r="AJ124" s="2" t="str">
        <f t="shared" si="7"/>
        <v>Sports de Balles, Ballons, RaquettesHousse et sac pour balles, ballons raquettes, table de ping-pong, …X ≥ 15 kg</v>
      </c>
      <c r="AK124" s="2" t="str">
        <f>VLOOKUP(AD124,'Comprendre la codification'!$E$12:$F$23,2,FALSE)</f>
        <v>C</v>
      </c>
      <c r="AL124" s="2" t="str">
        <f>VLOOKUP(AG124,'Comprendre la codification'!$H$12:$J$200,3,FALSE)</f>
        <v>BAG</v>
      </c>
      <c r="AM124" s="2" t="str">
        <f>VLOOKUP(AI124,'Comprendre la codification'!$M$25:$N$83,2,FALSE)</f>
        <v>66</v>
      </c>
      <c r="AN124" s="2" t="str">
        <f t="shared" si="8"/>
        <v>CBAG66</v>
      </c>
      <c r="AO124" s="2" t="s">
        <v>608</v>
      </c>
    </row>
    <row r="125" spans="13:41" x14ac:dyDescent="0.35">
      <c r="M125" s="27" t="s">
        <v>13</v>
      </c>
      <c r="N125" s="27">
        <v>2</v>
      </c>
      <c r="O125" s="2" t="s">
        <v>300</v>
      </c>
      <c r="P125" s="2" t="s">
        <v>714</v>
      </c>
      <c r="Q125" s="11" t="s">
        <v>734</v>
      </c>
      <c r="S125" s="2" t="s">
        <v>350</v>
      </c>
      <c r="T125" s="27">
        <v>2</v>
      </c>
      <c r="U125" s="2" t="s">
        <v>351</v>
      </c>
      <c r="V125" s="2" t="s">
        <v>145</v>
      </c>
      <c r="W125" s="2" t="str">
        <f t="shared" si="5"/>
        <v>Sports de Balles, Ballons, RaquettesFilet : tennis de table, volley, badminton, …</v>
      </c>
      <c r="X125" s="2"/>
      <c r="Y125" s="2" t="str">
        <f>VLOOKUP(S125,'Comprendre la codification'!$E$12:$F$23,2,FALSE)</f>
        <v>C</v>
      </c>
      <c r="Z125" s="2" t="str">
        <f>VLOOKUP(V125,'Comprendre la codification'!$H$12:$J$200,3,FALSE)</f>
        <v>FIL</v>
      </c>
      <c r="AA125" s="2" t="str">
        <f t="shared" si="6"/>
        <v>CFIL</v>
      </c>
      <c r="AB125" s="2" t="s">
        <v>109</v>
      </c>
      <c r="AD125" s="2" t="s">
        <v>350</v>
      </c>
      <c r="AE125" s="27">
        <v>2</v>
      </c>
      <c r="AF125" s="2" t="s">
        <v>351</v>
      </c>
      <c r="AG125" s="2" t="s">
        <v>141</v>
      </c>
      <c r="AH125" s="2"/>
      <c r="AI125" s="2" t="s">
        <v>142</v>
      </c>
      <c r="AJ125" s="2" t="str">
        <f t="shared" si="7"/>
        <v>Sports de Balles, Ballons, RaquettesCage/but de football, de handball, .../poteaux (amovible)X &lt; 5 kg</v>
      </c>
      <c r="AK125" s="2" t="str">
        <f>VLOOKUP(AD125,'Comprendre la codification'!$E$12:$F$23,2,FALSE)</f>
        <v>C</v>
      </c>
      <c r="AL125" s="2" t="str">
        <f>VLOOKUP(AG125,'Comprendre la codification'!$H$12:$J$200,3,FALSE)</f>
        <v>CAG</v>
      </c>
      <c r="AM125" s="2" t="str">
        <f>VLOOKUP(AI125,'Comprendre la codification'!$M$25:$N$83,2,FALSE)</f>
        <v>50</v>
      </c>
      <c r="AN125" s="2" t="str">
        <f t="shared" si="8"/>
        <v>CCAG50</v>
      </c>
      <c r="AO125" s="2" t="s">
        <v>99</v>
      </c>
    </row>
    <row r="126" spans="13:41" x14ac:dyDescent="0.35">
      <c r="M126" s="27" t="s">
        <v>13</v>
      </c>
      <c r="N126" s="27">
        <v>2</v>
      </c>
      <c r="O126" s="2" t="s">
        <v>300</v>
      </c>
      <c r="P126" s="2" t="s">
        <v>714</v>
      </c>
      <c r="Q126" s="11" t="s">
        <v>732</v>
      </c>
      <c r="S126" s="2" t="s">
        <v>350</v>
      </c>
      <c r="T126" s="27">
        <v>2</v>
      </c>
      <c r="U126" s="2" t="s">
        <v>351</v>
      </c>
      <c r="V126" s="2" t="s">
        <v>145</v>
      </c>
      <c r="W126" s="2" t="str">
        <f t="shared" si="5"/>
        <v>Sports de Balles, Ballons, RaquettesFilet : tennis de table, volley, badminton, …</v>
      </c>
      <c r="X126" s="2"/>
      <c r="Y126" s="2" t="str">
        <f>VLOOKUP(S126,'Comprendre la codification'!$E$12:$F$23,2,FALSE)</f>
        <v>C</v>
      </c>
      <c r="Z126" s="2" t="str">
        <f>VLOOKUP(V126,'Comprendre la codification'!$H$12:$J$200,3,FALSE)</f>
        <v>FIL</v>
      </c>
      <c r="AA126" s="2" t="str">
        <f t="shared" si="6"/>
        <v>CFIL</v>
      </c>
      <c r="AB126" s="2" t="s">
        <v>110</v>
      </c>
      <c r="AD126" s="2" t="s">
        <v>350</v>
      </c>
      <c r="AE126" s="27">
        <v>2</v>
      </c>
      <c r="AF126" s="2" t="s">
        <v>351</v>
      </c>
      <c r="AG126" s="2" t="s">
        <v>141</v>
      </c>
      <c r="AH126" s="2"/>
      <c r="AI126" s="2" t="s">
        <v>142</v>
      </c>
      <c r="AJ126" s="2" t="str">
        <f t="shared" si="7"/>
        <v>Sports de Balles, Ballons, RaquettesCage/but de football, de handball, .../poteaux (amovible)X &lt; 5 kg</v>
      </c>
      <c r="AK126" s="2" t="str">
        <f>VLOOKUP(AD126,'Comprendre la codification'!$E$12:$F$23,2,FALSE)</f>
        <v>C</v>
      </c>
      <c r="AL126" s="2" t="str">
        <f>VLOOKUP(AG126,'Comprendre la codification'!$H$12:$J$200,3,FALSE)</f>
        <v>CAG</v>
      </c>
      <c r="AM126" s="2" t="str">
        <f>VLOOKUP(AI126,'Comprendre la codification'!$M$25:$N$83,2,FALSE)</f>
        <v>50</v>
      </c>
      <c r="AN126" s="2" t="str">
        <f t="shared" si="8"/>
        <v>CCAG50</v>
      </c>
      <c r="AO126" s="2" t="s">
        <v>659</v>
      </c>
    </row>
    <row r="127" spans="13:41" x14ac:dyDescent="0.35">
      <c r="M127" s="27" t="s">
        <v>13</v>
      </c>
      <c r="N127" s="27">
        <v>2</v>
      </c>
      <c r="O127" s="2" t="s">
        <v>300</v>
      </c>
      <c r="P127" s="2" t="s">
        <v>714</v>
      </c>
      <c r="Q127" s="11" t="s">
        <v>290</v>
      </c>
      <c r="S127" s="2" t="s">
        <v>350</v>
      </c>
      <c r="T127" s="27">
        <v>2</v>
      </c>
      <c r="U127" s="2" t="s">
        <v>351</v>
      </c>
      <c r="V127" s="2" t="s">
        <v>145</v>
      </c>
      <c r="W127" s="2" t="str">
        <f t="shared" si="5"/>
        <v>Sports de Balles, Ballons, RaquettesFilet : tennis de table, volley, badminton, …</v>
      </c>
      <c r="X127" s="2"/>
      <c r="Y127" s="2" t="str">
        <f>VLOOKUP(S127,'Comprendre la codification'!$E$12:$F$23,2,FALSE)</f>
        <v>C</v>
      </c>
      <c r="Z127" s="2" t="str">
        <f>VLOOKUP(V127,'Comprendre la codification'!$H$12:$J$200,3,FALSE)</f>
        <v>FIL</v>
      </c>
      <c r="AA127" s="2" t="str">
        <f t="shared" si="6"/>
        <v>CFIL</v>
      </c>
      <c r="AB127" s="2" t="s">
        <v>111</v>
      </c>
      <c r="AD127" s="2" t="s">
        <v>350</v>
      </c>
      <c r="AE127" s="27">
        <v>2</v>
      </c>
      <c r="AF127" s="2" t="s">
        <v>351</v>
      </c>
      <c r="AG127" s="2" t="s">
        <v>141</v>
      </c>
      <c r="AH127" s="2"/>
      <c r="AI127" s="2" t="s">
        <v>100</v>
      </c>
      <c r="AJ127" s="2" t="str">
        <f t="shared" si="7"/>
        <v>Sports de Balles, Ballons, RaquettesCage/but de football, de handball, .../poteaux (amovible)X ≥ 5 kg</v>
      </c>
      <c r="AK127" s="2" t="str">
        <f>VLOOKUP(AD127,'Comprendre la codification'!$E$12:$F$23,2,FALSE)</f>
        <v>C</v>
      </c>
      <c r="AL127" s="2" t="str">
        <f>VLOOKUP(AG127,'Comprendre la codification'!$H$12:$J$200,3,FALSE)</f>
        <v>CAG</v>
      </c>
      <c r="AM127" s="2" t="str">
        <f>VLOOKUP(AI127,'Comprendre la codification'!$M$25:$N$83,2,FALSE)</f>
        <v>52</v>
      </c>
      <c r="AN127" s="2" t="str">
        <f t="shared" si="8"/>
        <v>CCAG52</v>
      </c>
      <c r="AO127" s="2" t="s">
        <v>99</v>
      </c>
    </row>
    <row r="128" spans="13:41" x14ac:dyDescent="0.35">
      <c r="M128" s="27" t="s">
        <v>13</v>
      </c>
      <c r="N128" s="27">
        <v>2</v>
      </c>
      <c r="O128" s="2" t="s">
        <v>300</v>
      </c>
      <c r="P128" s="2" t="s">
        <v>714</v>
      </c>
      <c r="Q128" s="11" t="s">
        <v>210</v>
      </c>
      <c r="S128" s="2" t="s">
        <v>350</v>
      </c>
      <c r="T128" s="27">
        <v>2</v>
      </c>
      <c r="U128" s="2" t="s">
        <v>351</v>
      </c>
      <c r="V128" s="2" t="s">
        <v>145</v>
      </c>
      <c r="W128" s="2" t="str">
        <f t="shared" si="5"/>
        <v>Sports de Balles, Ballons, RaquettesFilet : tennis de table, volley, badminton, …</v>
      </c>
      <c r="X128" s="2"/>
      <c r="Y128" s="2" t="str">
        <f>VLOOKUP(S128,'Comprendre la codification'!$E$12:$F$23,2,FALSE)</f>
        <v>C</v>
      </c>
      <c r="Z128" s="2" t="str">
        <f>VLOOKUP(V128,'Comprendre la codification'!$H$12:$J$200,3,FALSE)</f>
        <v>FIL</v>
      </c>
      <c r="AA128" s="2" t="str">
        <f t="shared" si="6"/>
        <v>CFIL</v>
      </c>
      <c r="AB128" s="2" t="s">
        <v>240</v>
      </c>
      <c r="AD128" s="2" t="s">
        <v>350</v>
      </c>
      <c r="AE128" s="27">
        <v>2</v>
      </c>
      <c r="AF128" s="2" t="s">
        <v>351</v>
      </c>
      <c r="AG128" s="2" t="s">
        <v>141</v>
      </c>
      <c r="AH128" s="2"/>
      <c r="AI128" s="2" t="s">
        <v>100</v>
      </c>
      <c r="AJ128" s="2" t="str">
        <f t="shared" si="7"/>
        <v>Sports de Balles, Ballons, RaquettesCage/but de football, de handball, .../poteaux (amovible)X ≥ 5 kg</v>
      </c>
      <c r="AK128" s="2" t="str">
        <f>VLOOKUP(AD128,'Comprendre la codification'!$E$12:$F$23,2,FALSE)</f>
        <v>C</v>
      </c>
      <c r="AL128" s="2" t="str">
        <f>VLOOKUP(AG128,'Comprendre la codification'!$H$12:$J$200,3,FALSE)</f>
        <v>CAG</v>
      </c>
      <c r="AM128" s="2" t="str">
        <f>VLOOKUP(AI128,'Comprendre la codification'!$M$25:$N$83,2,FALSE)</f>
        <v>52</v>
      </c>
      <c r="AN128" s="2" t="str">
        <f t="shared" si="8"/>
        <v>CCAG52</v>
      </c>
      <c r="AO128" s="2" t="s">
        <v>659</v>
      </c>
    </row>
    <row r="129" spans="13:41" x14ac:dyDescent="0.35">
      <c r="M129" s="27" t="s">
        <v>13</v>
      </c>
      <c r="N129" s="27">
        <v>2</v>
      </c>
      <c r="O129" s="2" t="s">
        <v>300</v>
      </c>
      <c r="P129" s="2" t="s">
        <v>714</v>
      </c>
      <c r="Q129" s="11" t="s">
        <v>286</v>
      </c>
      <c r="S129" s="2" t="s">
        <v>350</v>
      </c>
      <c r="T129" s="27">
        <v>2</v>
      </c>
      <c r="U129" s="11" t="s">
        <v>351</v>
      </c>
      <c r="V129" s="2" t="s">
        <v>136</v>
      </c>
      <c r="W129" s="2" t="str">
        <f t="shared" si="5"/>
        <v>Sports de Balles, Ballons, RaquettesRaquette de padel, raquette de pickleball (à l’unité)</v>
      </c>
      <c r="X129" s="2"/>
      <c r="Y129" s="2" t="str">
        <f>VLOOKUP(S129,'Comprendre la codification'!$E$12:$F$23,2,FALSE)</f>
        <v>C</v>
      </c>
      <c r="Z129" s="2" t="str">
        <f>VLOOKUP(V129,'Comprendre la codification'!$H$12:$J$200,3,FALSE)</f>
        <v>PAD</v>
      </c>
      <c r="AA129" s="2" t="str">
        <f t="shared" si="6"/>
        <v>CPAD</v>
      </c>
      <c r="AB129" s="21" t="s">
        <v>608</v>
      </c>
      <c r="AD129" s="2" t="s">
        <v>350</v>
      </c>
      <c r="AE129" s="27">
        <v>2</v>
      </c>
      <c r="AF129" s="2" t="s">
        <v>356</v>
      </c>
      <c r="AG129" s="2" t="s">
        <v>147</v>
      </c>
      <c r="AH129" s="2"/>
      <c r="AI129" s="21" t="s">
        <v>608</v>
      </c>
      <c r="AJ129" s="2" t="str">
        <f t="shared" si="7"/>
        <v>Sports de Balles, Ballons, RaquettesPaire de chaussures à crampons (football, rugby, …)-</v>
      </c>
      <c r="AK129" s="2" t="str">
        <f>VLOOKUP(AD129,'Comprendre la codification'!$E$12:$F$23,2,FALSE)</f>
        <v>C</v>
      </c>
      <c r="AL129" s="2" t="str">
        <f>VLOOKUP(AG129,'Comprendre la codification'!$H$12:$J$200,3,FALSE)</f>
        <v>CRA</v>
      </c>
      <c r="AM129" s="2" t="str">
        <f>VLOOKUP(AI129,'Comprendre la codification'!$M$25:$N$83,2,FALSE)</f>
        <v>78</v>
      </c>
      <c r="AN129" s="2" t="str">
        <f t="shared" si="8"/>
        <v>CCRA78</v>
      </c>
      <c r="AO129" s="2" t="s">
        <v>608</v>
      </c>
    </row>
    <row r="130" spans="13:41" x14ac:dyDescent="0.35">
      <c r="M130" s="27" t="s">
        <v>13</v>
      </c>
      <c r="N130" s="27">
        <v>2</v>
      </c>
      <c r="O130" s="2" t="s">
        <v>300</v>
      </c>
      <c r="P130" s="2" t="s">
        <v>714</v>
      </c>
      <c r="Q130" s="11" t="s">
        <v>212</v>
      </c>
      <c r="S130" s="2" t="s">
        <v>350</v>
      </c>
      <c r="T130" s="27">
        <v>2</v>
      </c>
      <c r="U130" s="2" t="s">
        <v>351</v>
      </c>
      <c r="V130" s="2" t="s">
        <v>143</v>
      </c>
      <c r="W130" s="2" t="str">
        <f t="shared" si="5"/>
        <v>Sports de Balles, Ballons, RaquettesPanier de basket</v>
      </c>
      <c r="X130" s="2"/>
      <c r="Y130" s="2" t="str">
        <f>VLOOKUP(S130,'Comprendre la codification'!$E$12:$F$23,2,FALSE)</f>
        <v>C</v>
      </c>
      <c r="Z130" s="2" t="str">
        <f>VLOOKUP(V130,'Comprendre la codification'!$H$12:$J$200,3,FALSE)</f>
        <v>PAN</v>
      </c>
      <c r="AA130" s="2" t="str">
        <f t="shared" si="6"/>
        <v>CPAN</v>
      </c>
      <c r="AB130" s="2" t="s">
        <v>144</v>
      </c>
      <c r="AD130" s="2" t="s">
        <v>350</v>
      </c>
      <c r="AE130" s="27">
        <v>2</v>
      </c>
      <c r="AF130" s="2" t="s">
        <v>351</v>
      </c>
      <c r="AG130" s="2" t="s">
        <v>354</v>
      </c>
      <c r="AH130" s="2"/>
      <c r="AI130" s="2" t="s">
        <v>252</v>
      </c>
      <c r="AJ130" s="2" t="str">
        <f t="shared" si="7"/>
        <v>Sports de Balles, Ballons, RaquettesAutre équipement &amp; accessoire (Sports de Balles, Ballons, Raquettes)X &lt; 5 g</v>
      </c>
      <c r="AK130" s="2" t="str">
        <f>VLOOKUP(AD130,'Comprendre la codification'!$E$12:$F$23,2,FALSE)</f>
        <v>C</v>
      </c>
      <c r="AL130" s="2" t="str">
        <f>VLOOKUP(AG130,'Comprendre la codification'!$H$12:$J$200,3,FALSE)</f>
        <v>DIV</v>
      </c>
      <c r="AM130" s="2" t="str">
        <f>VLOOKUP(AI130,'Comprendre la codification'!$M$25:$N$83,2,FALSE)</f>
        <v>20</v>
      </c>
      <c r="AN130" s="2" t="str">
        <f t="shared" si="8"/>
        <v>CDIV20</v>
      </c>
      <c r="AO130" s="2" t="s">
        <v>99</v>
      </c>
    </row>
    <row r="131" spans="13:41" x14ac:dyDescent="0.35">
      <c r="M131" s="27" t="s">
        <v>13</v>
      </c>
      <c r="N131" s="27">
        <v>2</v>
      </c>
      <c r="O131" s="2" t="s">
        <v>300</v>
      </c>
      <c r="P131" s="2" t="s">
        <v>714</v>
      </c>
      <c r="Q131" s="11" t="s">
        <v>211</v>
      </c>
      <c r="S131" s="2" t="s">
        <v>350</v>
      </c>
      <c r="T131" s="27">
        <v>2</v>
      </c>
      <c r="U131" s="2" t="s">
        <v>351</v>
      </c>
      <c r="V131" s="2" t="s">
        <v>143</v>
      </c>
      <c r="W131" s="2" t="str">
        <f t="shared" ref="W131:W194" si="9">S131&amp;V131</f>
        <v>Sports de Balles, Ballons, RaquettesPanier de basket</v>
      </c>
      <c r="X131" s="2"/>
      <c r="Y131" s="2" t="str">
        <f>VLOOKUP(S131,'Comprendre la codification'!$E$12:$F$23,2,FALSE)</f>
        <v>C</v>
      </c>
      <c r="Z131" s="2" t="str">
        <f>VLOOKUP(V131,'Comprendre la codification'!$H$12:$J$200,3,FALSE)</f>
        <v>PAN</v>
      </c>
      <c r="AA131" s="2" t="str">
        <f t="shared" ref="AA131:AA194" si="10">Y131&amp;Z131</f>
        <v>CPAN</v>
      </c>
      <c r="AB131" s="2" t="s">
        <v>109</v>
      </c>
      <c r="AD131" s="2" t="s">
        <v>350</v>
      </c>
      <c r="AE131" s="27">
        <v>2</v>
      </c>
      <c r="AF131" s="2" t="s">
        <v>351</v>
      </c>
      <c r="AG131" s="2" t="s">
        <v>354</v>
      </c>
      <c r="AH131" s="2"/>
      <c r="AI131" s="2" t="s">
        <v>252</v>
      </c>
      <c r="AJ131" s="2" t="str">
        <f t="shared" ref="AJ131:AJ194" si="11">AD131&amp;AG131&amp;AI131</f>
        <v>Sports de Balles, Ballons, RaquettesAutre équipement &amp; accessoire (Sports de Balles, Ballons, Raquettes)X &lt; 5 g</v>
      </c>
      <c r="AK131" s="2" t="str">
        <f>VLOOKUP(AD131,'Comprendre la codification'!$E$12:$F$23,2,FALSE)</f>
        <v>C</v>
      </c>
      <c r="AL131" s="2" t="str">
        <f>VLOOKUP(AG131,'Comprendre la codification'!$H$12:$J$200,3,FALSE)</f>
        <v>DIV</v>
      </c>
      <c r="AM131" s="2" t="str">
        <f>VLOOKUP(AI131,'Comprendre la codification'!$M$25:$N$83,2,FALSE)</f>
        <v>20</v>
      </c>
      <c r="AN131" s="2" t="str">
        <f t="shared" ref="AN131:AN194" si="12">AK131&amp;AL131&amp;AM131</f>
        <v>CDIV20</v>
      </c>
      <c r="AO131" s="2" t="s">
        <v>659</v>
      </c>
    </row>
    <row r="132" spans="13:41" x14ac:dyDescent="0.35">
      <c r="M132" s="27" t="s">
        <v>13</v>
      </c>
      <c r="N132" s="27">
        <v>2</v>
      </c>
      <c r="O132" s="2" t="s">
        <v>300</v>
      </c>
      <c r="P132" s="2" t="s">
        <v>714</v>
      </c>
      <c r="Q132" s="11" t="s">
        <v>278</v>
      </c>
      <c r="S132" s="2" t="s">
        <v>350</v>
      </c>
      <c r="T132" s="27">
        <v>2</v>
      </c>
      <c r="U132" s="2" t="s">
        <v>351</v>
      </c>
      <c r="V132" s="2" t="s">
        <v>143</v>
      </c>
      <c r="W132" s="2" t="str">
        <f t="shared" si="9"/>
        <v>Sports de Balles, Ballons, RaquettesPanier de basket</v>
      </c>
      <c r="X132" s="2"/>
      <c r="Y132" s="2" t="str">
        <f>VLOOKUP(S132,'Comprendre la codification'!$E$12:$F$23,2,FALSE)</f>
        <v>C</v>
      </c>
      <c r="Z132" s="2" t="str">
        <f>VLOOKUP(V132,'Comprendre la codification'!$H$12:$J$200,3,FALSE)</f>
        <v>PAN</v>
      </c>
      <c r="AA132" s="2" t="str">
        <f t="shared" si="10"/>
        <v>CPAN</v>
      </c>
      <c r="AB132" s="2" t="s">
        <v>110</v>
      </c>
      <c r="AD132" s="2" t="s">
        <v>350</v>
      </c>
      <c r="AE132" s="27">
        <v>2</v>
      </c>
      <c r="AF132" s="2" t="s">
        <v>351</v>
      </c>
      <c r="AG132" s="2" t="s">
        <v>354</v>
      </c>
      <c r="AH132" s="2"/>
      <c r="AI132" s="2" t="s">
        <v>253</v>
      </c>
      <c r="AJ132" s="2" t="str">
        <f t="shared" si="11"/>
        <v>Sports de Balles, Ballons, RaquettesAutre équipement &amp; accessoire (Sports de Balles, Ballons, Raquettes)5 g ≤ X &lt; 10 g</v>
      </c>
      <c r="AK132" s="2" t="str">
        <f>VLOOKUP(AD132,'Comprendre la codification'!$E$12:$F$23,2,FALSE)</f>
        <v>C</v>
      </c>
      <c r="AL132" s="2" t="str">
        <f>VLOOKUP(AG132,'Comprendre la codification'!$H$12:$J$200,3,FALSE)</f>
        <v>DIV</v>
      </c>
      <c r="AM132" s="2" t="str">
        <f>VLOOKUP(AI132,'Comprendre la codification'!$M$25:$N$83,2,FALSE)</f>
        <v>21</v>
      </c>
      <c r="AN132" s="2" t="str">
        <f t="shared" si="12"/>
        <v>CDIV21</v>
      </c>
      <c r="AO132" s="2" t="s">
        <v>99</v>
      </c>
    </row>
    <row r="133" spans="13:41" x14ac:dyDescent="0.35">
      <c r="M133" s="27" t="s">
        <v>645</v>
      </c>
      <c r="N133" s="27">
        <v>2</v>
      </c>
      <c r="O133" s="2" t="s">
        <v>646</v>
      </c>
      <c r="P133" s="2" t="s">
        <v>715</v>
      </c>
      <c r="Q133" s="11" t="s">
        <v>494</v>
      </c>
      <c r="S133" s="2" t="s">
        <v>350</v>
      </c>
      <c r="T133" s="27">
        <v>2</v>
      </c>
      <c r="U133" s="2" t="s">
        <v>351</v>
      </c>
      <c r="V133" s="2" t="s">
        <v>143</v>
      </c>
      <c r="W133" s="2" t="str">
        <f t="shared" si="9"/>
        <v>Sports de Balles, Ballons, RaquettesPanier de basket</v>
      </c>
      <c r="X133" s="2"/>
      <c r="Y133" s="2" t="str">
        <f>VLOOKUP(S133,'Comprendre la codification'!$E$12:$F$23,2,FALSE)</f>
        <v>C</v>
      </c>
      <c r="Z133" s="2" t="str">
        <f>VLOOKUP(V133,'Comprendre la codification'!$H$12:$J$200,3,FALSE)</f>
        <v>PAN</v>
      </c>
      <c r="AA133" s="2" t="str">
        <f t="shared" si="10"/>
        <v>CPAN</v>
      </c>
      <c r="AB133" s="2" t="s">
        <v>111</v>
      </c>
      <c r="AD133" s="2" t="s">
        <v>350</v>
      </c>
      <c r="AE133" s="27">
        <v>2</v>
      </c>
      <c r="AF133" s="2" t="s">
        <v>351</v>
      </c>
      <c r="AG133" s="2" t="s">
        <v>354</v>
      </c>
      <c r="AH133" s="2"/>
      <c r="AI133" s="2" t="s">
        <v>253</v>
      </c>
      <c r="AJ133" s="2" t="str">
        <f t="shared" si="11"/>
        <v>Sports de Balles, Ballons, RaquettesAutre équipement &amp; accessoire (Sports de Balles, Ballons, Raquettes)5 g ≤ X &lt; 10 g</v>
      </c>
      <c r="AK133" s="2" t="str">
        <f>VLOOKUP(AD133,'Comprendre la codification'!$E$12:$F$23,2,FALSE)</f>
        <v>C</v>
      </c>
      <c r="AL133" s="2" t="str">
        <f>VLOOKUP(AG133,'Comprendre la codification'!$H$12:$J$200,3,FALSE)</f>
        <v>DIV</v>
      </c>
      <c r="AM133" s="2" t="str">
        <f>VLOOKUP(AI133,'Comprendre la codification'!$M$25:$N$83,2,FALSE)</f>
        <v>21</v>
      </c>
      <c r="AN133" s="2" t="str">
        <f t="shared" si="12"/>
        <v>CDIV21</v>
      </c>
      <c r="AO133" s="2" t="s">
        <v>659</v>
      </c>
    </row>
    <row r="134" spans="13:41" x14ac:dyDescent="0.35">
      <c r="M134" s="27" t="s">
        <v>645</v>
      </c>
      <c r="N134" s="27">
        <v>2</v>
      </c>
      <c r="O134" s="2" t="s">
        <v>647</v>
      </c>
      <c r="P134" s="2" t="s">
        <v>716</v>
      </c>
      <c r="Q134" s="11" t="s">
        <v>223</v>
      </c>
      <c r="S134" s="2" t="s">
        <v>350</v>
      </c>
      <c r="T134" s="27">
        <v>2</v>
      </c>
      <c r="U134" s="2" t="s">
        <v>351</v>
      </c>
      <c r="V134" s="2" t="s">
        <v>143</v>
      </c>
      <c r="W134" s="2" t="str">
        <f t="shared" si="9"/>
        <v>Sports de Balles, Ballons, RaquettesPanier de basket</v>
      </c>
      <c r="X134" s="2"/>
      <c r="Y134" s="2" t="str">
        <f>VLOOKUP(S134,'Comprendre la codification'!$E$12:$F$23,2,FALSE)</f>
        <v>C</v>
      </c>
      <c r="Z134" s="2" t="str">
        <f>VLOOKUP(V134,'Comprendre la codification'!$H$12:$J$200,3,FALSE)</f>
        <v>PAN</v>
      </c>
      <c r="AA134" s="2" t="str">
        <f t="shared" si="10"/>
        <v>CPAN</v>
      </c>
      <c r="AB134" s="2" t="s">
        <v>112</v>
      </c>
      <c r="AD134" s="2" t="s">
        <v>350</v>
      </c>
      <c r="AE134" s="27">
        <v>2</v>
      </c>
      <c r="AF134" s="2" t="s">
        <v>351</v>
      </c>
      <c r="AG134" s="2" t="s">
        <v>354</v>
      </c>
      <c r="AH134" s="2"/>
      <c r="AI134" s="2" t="s">
        <v>254</v>
      </c>
      <c r="AJ134" s="2" t="str">
        <f t="shared" si="11"/>
        <v>Sports de Balles, Ballons, RaquettesAutre équipement &amp; accessoire (Sports de Balles, Ballons, Raquettes)10 g ≤ X &lt; 20 g</v>
      </c>
      <c r="AK134" s="2" t="str">
        <f>VLOOKUP(AD134,'Comprendre la codification'!$E$12:$F$23,2,FALSE)</f>
        <v>C</v>
      </c>
      <c r="AL134" s="2" t="str">
        <f>VLOOKUP(AG134,'Comprendre la codification'!$H$12:$J$200,3,FALSE)</f>
        <v>DIV</v>
      </c>
      <c r="AM134" s="2" t="str">
        <f>VLOOKUP(AI134,'Comprendre la codification'!$M$25:$N$83,2,FALSE)</f>
        <v>24</v>
      </c>
      <c r="AN134" s="2" t="str">
        <f t="shared" si="12"/>
        <v>CDIV24</v>
      </c>
      <c r="AO134" s="2" t="s">
        <v>99</v>
      </c>
    </row>
    <row r="135" spans="13:41" x14ac:dyDescent="0.35">
      <c r="M135" s="27" t="s">
        <v>645</v>
      </c>
      <c r="N135" s="27">
        <v>2</v>
      </c>
      <c r="O135" s="2" t="s">
        <v>648</v>
      </c>
      <c r="P135" s="2" t="s">
        <v>717</v>
      </c>
      <c r="Q135" s="11" t="s">
        <v>17</v>
      </c>
      <c r="S135" s="2" t="s">
        <v>350</v>
      </c>
      <c r="T135" s="27">
        <v>2</v>
      </c>
      <c r="U135" s="2" t="s">
        <v>351</v>
      </c>
      <c r="V135" s="2" t="s">
        <v>143</v>
      </c>
      <c r="W135" s="2" t="str">
        <f t="shared" si="9"/>
        <v>Sports de Balles, Ballons, RaquettesPanier de basket</v>
      </c>
      <c r="X135" s="2"/>
      <c r="Y135" s="2" t="str">
        <f>VLOOKUP(S135,'Comprendre la codification'!$E$12:$F$23,2,FALSE)</f>
        <v>C</v>
      </c>
      <c r="Z135" s="2" t="str">
        <f>VLOOKUP(V135,'Comprendre la codification'!$H$12:$J$200,3,FALSE)</f>
        <v>PAN</v>
      </c>
      <c r="AA135" s="2" t="str">
        <f t="shared" si="10"/>
        <v>CPAN</v>
      </c>
      <c r="AB135" s="2" t="s">
        <v>113</v>
      </c>
      <c r="AD135" s="2" t="s">
        <v>350</v>
      </c>
      <c r="AE135" s="27">
        <v>2</v>
      </c>
      <c r="AF135" s="2" t="s">
        <v>351</v>
      </c>
      <c r="AG135" s="2" t="s">
        <v>354</v>
      </c>
      <c r="AH135" s="2"/>
      <c r="AI135" s="2" t="s">
        <v>254</v>
      </c>
      <c r="AJ135" s="2" t="str">
        <f t="shared" si="11"/>
        <v>Sports de Balles, Ballons, RaquettesAutre équipement &amp; accessoire (Sports de Balles, Ballons, Raquettes)10 g ≤ X &lt; 20 g</v>
      </c>
      <c r="AK135" s="2" t="str">
        <f>VLOOKUP(AD135,'Comprendre la codification'!$E$12:$F$23,2,FALSE)</f>
        <v>C</v>
      </c>
      <c r="AL135" s="2" t="str">
        <f>VLOOKUP(AG135,'Comprendre la codification'!$H$12:$J$200,3,FALSE)</f>
        <v>DIV</v>
      </c>
      <c r="AM135" s="2" t="str">
        <f>VLOOKUP(AI135,'Comprendre la codification'!$M$25:$N$83,2,FALSE)</f>
        <v>24</v>
      </c>
      <c r="AN135" s="2" t="str">
        <f t="shared" si="12"/>
        <v>CDIV24</v>
      </c>
      <c r="AO135" s="2" t="s">
        <v>659</v>
      </c>
    </row>
    <row r="136" spans="13:41" x14ac:dyDescent="0.35">
      <c r="M136" s="27" t="s">
        <v>645</v>
      </c>
      <c r="N136" s="27">
        <v>2</v>
      </c>
      <c r="O136" s="2" t="s">
        <v>648</v>
      </c>
      <c r="P136" s="2" t="s">
        <v>717</v>
      </c>
      <c r="Q136" s="11" t="s">
        <v>224</v>
      </c>
      <c r="S136" s="2" t="s">
        <v>350</v>
      </c>
      <c r="T136" s="27">
        <v>2</v>
      </c>
      <c r="U136" s="2" t="s">
        <v>351</v>
      </c>
      <c r="V136" s="2" t="s">
        <v>143</v>
      </c>
      <c r="W136" s="2" t="str">
        <f t="shared" si="9"/>
        <v>Sports de Balles, Ballons, RaquettesPanier de basket</v>
      </c>
      <c r="X136" s="2"/>
      <c r="Y136" s="2" t="str">
        <f>VLOOKUP(S136,'Comprendre la codification'!$E$12:$F$23,2,FALSE)</f>
        <v>C</v>
      </c>
      <c r="Z136" s="2" t="str">
        <f>VLOOKUP(V136,'Comprendre la codification'!$H$12:$J$200,3,FALSE)</f>
        <v>PAN</v>
      </c>
      <c r="AA136" s="2" t="str">
        <f t="shared" si="10"/>
        <v>CPAN</v>
      </c>
      <c r="AB136" s="2" t="s">
        <v>114</v>
      </c>
      <c r="AD136" s="2" t="s">
        <v>350</v>
      </c>
      <c r="AE136" s="27">
        <v>2</v>
      </c>
      <c r="AF136" s="2" t="s">
        <v>351</v>
      </c>
      <c r="AG136" s="2" t="s">
        <v>354</v>
      </c>
      <c r="AH136" s="2"/>
      <c r="AI136" s="2" t="s">
        <v>255</v>
      </c>
      <c r="AJ136" s="2" t="str">
        <f t="shared" si="11"/>
        <v>Sports de Balles, Ballons, RaquettesAutre équipement &amp; accessoire (Sports de Balles, Ballons, Raquettes)20 g ≤ X &lt; 50 g</v>
      </c>
      <c r="AK136" s="2" t="str">
        <f>VLOOKUP(AD136,'Comprendre la codification'!$E$12:$F$23,2,FALSE)</f>
        <v>C</v>
      </c>
      <c r="AL136" s="2" t="str">
        <f>VLOOKUP(AG136,'Comprendre la codification'!$H$12:$J$200,3,FALSE)</f>
        <v>DIV</v>
      </c>
      <c r="AM136" s="2" t="str">
        <f>VLOOKUP(AI136,'Comprendre la codification'!$M$25:$N$83,2,FALSE)</f>
        <v>27</v>
      </c>
      <c r="AN136" s="2" t="str">
        <f t="shared" si="12"/>
        <v>CDIV27</v>
      </c>
      <c r="AO136" s="2" t="s">
        <v>99</v>
      </c>
    </row>
    <row r="137" spans="13:41" x14ac:dyDescent="0.35">
      <c r="M137" s="27" t="s">
        <v>645</v>
      </c>
      <c r="N137" s="27">
        <v>2</v>
      </c>
      <c r="O137" s="2" t="s">
        <v>648</v>
      </c>
      <c r="P137" s="2" t="s">
        <v>717</v>
      </c>
      <c r="Q137" s="11" t="s">
        <v>225</v>
      </c>
      <c r="S137" s="2" t="s">
        <v>350</v>
      </c>
      <c r="T137" s="27">
        <v>2</v>
      </c>
      <c r="U137" s="2" t="s">
        <v>351</v>
      </c>
      <c r="V137" s="2" t="s">
        <v>143</v>
      </c>
      <c r="W137" s="2" t="str">
        <f t="shared" si="9"/>
        <v>Sports de Balles, Ballons, RaquettesPanier de basket</v>
      </c>
      <c r="X137" s="2"/>
      <c r="Y137" s="2" t="str">
        <f>VLOOKUP(S137,'Comprendre la codification'!$E$12:$F$23,2,FALSE)</f>
        <v>C</v>
      </c>
      <c r="Z137" s="2" t="str">
        <f>VLOOKUP(V137,'Comprendre la codification'!$H$12:$J$200,3,FALSE)</f>
        <v>PAN</v>
      </c>
      <c r="AA137" s="2" t="str">
        <f t="shared" si="10"/>
        <v>CPAN</v>
      </c>
      <c r="AB137" s="2" t="s">
        <v>102</v>
      </c>
      <c r="AD137" s="2" t="s">
        <v>350</v>
      </c>
      <c r="AE137" s="27">
        <v>2</v>
      </c>
      <c r="AF137" s="2" t="s">
        <v>351</v>
      </c>
      <c r="AG137" s="2" t="s">
        <v>354</v>
      </c>
      <c r="AH137" s="2"/>
      <c r="AI137" s="2" t="s">
        <v>255</v>
      </c>
      <c r="AJ137" s="2" t="str">
        <f t="shared" si="11"/>
        <v>Sports de Balles, Ballons, RaquettesAutre équipement &amp; accessoire (Sports de Balles, Ballons, Raquettes)20 g ≤ X &lt; 50 g</v>
      </c>
      <c r="AK137" s="2" t="str">
        <f>VLOOKUP(AD137,'Comprendre la codification'!$E$12:$F$23,2,FALSE)</f>
        <v>C</v>
      </c>
      <c r="AL137" s="2" t="str">
        <f>VLOOKUP(AG137,'Comprendre la codification'!$H$12:$J$200,3,FALSE)</f>
        <v>DIV</v>
      </c>
      <c r="AM137" s="2" t="str">
        <f>VLOOKUP(AI137,'Comprendre la codification'!$M$25:$N$83,2,FALSE)</f>
        <v>27</v>
      </c>
      <c r="AN137" s="2" t="str">
        <f t="shared" si="12"/>
        <v>CDIV27</v>
      </c>
      <c r="AO137" s="2" t="s">
        <v>659</v>
      </c>
    </row>
    <row r="138" spans="13:41" x14ac:dyDescent="0.35">
      <c r="M138" s="27" t="s">
        <v>645</v>
      </c>
      <c r="N138" s="27">
        <v>2</v>
      </c>
      <c r="O138" s="2" t="s">
        <v>648</v>
      </c>
      <c r="P138" s="2" t="s">
        <v>717</v>
      </c>
      <c r="Q138" s="11" t="s">
        <v>226</v>
      </c>
      <c r="S138" s="2" t="s">
        <v>350</v>
      </c>
      <c r="T138" s="27">
        <v>2</v>
      </c>
      <c r="U138" s="11" t="s">
        <v>351</v>
      </c>
      <c r="V138" s="2" t="s">
        <v>135</v>
      </c>
      <c r="W138" s="2" t="str">
        <f t="shared" si="9"/>
        <v>Sports de Balles, Ballons, RaquettesRaquette de tennis de table (à l’unité)</v>
      </c>
      <c r="X138" s="2"/>
      <c r="Y138" s="2" t="str">
        <f>VLOOKUP(S138,'Comprendre la codification'!$E$12:$F$23,2,FALSE)</f>
        <v>C</v>
      </c>
      <c r="Z138" s="2" t="str">
        <f>VLOOKUP(V138,'Comprendre la codification'!$H$12:$J$200,3,FALSE)</f>
        <v>PIN</v>
      </c>
      <c r="AA138" s="2" t="str">
        <f t="shared" si="10"/>
        <v>CPIN</v>
      </c>
      <c r="AB138" s="21" t="s">
        <v>608</v>
      </c>
      <c r="AD138" s="2" t="s">
        <v>350</v>
      </c>
      <c r="AE138" s="27">
        <v>2</v>
      </c>
      <c r="AF138" s="2" t="s">
        <v>351</v>
      </c>
      <c r="AG138" s="2" t="s">
        <v>354</v>
      </c>
      <c r="AH138" s="2"/>
      <c r="AI138" s="2" t="s">
        <v>241</v>
      </c>
      <c r="AJ138" s="2" t="str">
        <f t="shared" si="11"/>
        <v>Sports de Balles, Ballons, RaquettesAutre équipement &amp; accessoire (Sports de Balles, Ballons, Raquettes)50 g ≤ X &lt; 100 g</v>
      </c>
      <c r="AK138" s="2" t="str">
        <f>VLOOKUP(AD138,'Comprendre la codification'!$E$12:$F$23,2,FALSE)</f>
        <v>C</v>
      </c>
      <c r="AL138" s="2" t="str">
        <f>VLOOKUP(AG138,'Comprendre la codification'!$H$12:$J$200,3,FALSE)</f>
        <v>DIV</v>
      </c>
      <c r="AM138" s="2" t="str">
        <f>VLOOKUP(AI138,'Comprendre la codification'!$M$25:$N$83,2,FALSE)</f>
        <v>30</v>
      </c>
      <c r="AN138" s="2" t="str">
        <f t="shared" si="12"/>
        <v>CDIV30</v>
      </c>
      <c r="AO138" s="2" t="s">
        <v>99</v>
      </c>
    </row>
    <row r="139" spans="13:41" x14ac:dyDescent="0.35">
      <c r="M139" s="27" t="s">
        <v>645</v>
      </c>
      <c r="N139" s="27">
        <v>2</v>
      </c>
      <c r="O139" s="2" t="s">
        <v>648</v>
      </c>
      <c r="P139" s="2" t="s">
        <v>717</v>
      </c>
      <c r="Q139" s="11" t="s">
        <v>321</v>
      </c>
      <c r="S139" s="2" t="s">
        <v>350</v>
      </c>
      <c r="T139" s="27">
        <v>2</v>
      </c>
      <c r="U139" s="11" t="s">
        <v>351</v>
      </c>
      <c r="V139" s="2" t="s">
        <v>140</v>
      </c>
      <c r="W139" s="2" t="str">
        <f t="shared" si="9"/>
        <v>Sports de Balles, Ballons, RaquettesRaquette de plage (à l’unité)</v>
      </c>
      <c r="X139" s="2"/>
      <c r="Y139" s="2" t="str">
        <f>VLOOKUP(S139,'Comprendre la codification'!$E$12:$F$23,2,FALSE)</f>
        <v>C</v>
      </c>
      <c r="Z139" s="2" t="str">
        <f>VLOOKUP(V139,'Comprendre la codification'!$H$12:$J$200,3,FALSE)</f>
        <v>PLA</v>
      </c>
      <c r="AA139" s="2" t="str">
        <f t="shared" si="10"/>
        <v>CPLA</v>
      </c>
      <c r="AB139" s="21" t="s">
        <v>608</v>
      </c>
      <c r="AD139" s="2" t="s">
        <v>350</v>
      </c>
      <c r="AE139" s="27">
        <v>2</v>
      </c>
      <c r="AF139" s="2" t="s">
        <v>351</v>
      </c>
      <c r="AG139" s="2" t="s">
        <v>354</v>
      </c>
      <c r="AH139" s="2"/>
      <c r="AI139" s="2" t="s">
        <v>241</v>
      </c>
      <c r="AJ139" s="2" t="str">
        <f t="shared" si="11"/>
        <v>Sports de Balles, Ballons, RaquettesAutre équipement &amp; accessoire (Sports de Balles, Ballons, Raquettes)50 g ≤ X &lt; 100 g</v>
      </c>
      <c r="AK139" s="2" t="str">
        <f>VLOOKUP(AD139,'Comprendre la codification'!$E$12:$F$23,2,FALSE)</f>
        <v>C</v>
      </c>
      <c r="AL139" s="2" t="str">
        <f>VLOOKUP(AG139,'Comprendre la codification'!$H$12:$J$200,3,FALSE)</f>
        <v>DIV</v>
      </c>
      <c r="AM139" s="2" t="str">
        <f>VLOOKUP(AI139,'Comprendre la codification'!$M$25:$N$83,2,FALSE)</f>
        <v>30</v>
      </c>
      <c r="AN139" s="2" t="str">
        <f t="shared" si="12"/>
        <v>CDIV30</v>
      </c>
      <c r="AO139" s="2" t="s">
        <v>659</v>
      </c>
    </row>
    <row r="140" spans="13:41" x14ac:dyDescent="0.35">
      <c r="M140" s="27" t="s">
        <v>645</v>
      </c>
      <c r="N140" s="27">
        <v>2</v>
      </c>
      <c r="O140" s="2" t="s">
        <v>649</v>
      </c>
      <c r="P140" s="2" t="s">
        <v>718</v>
      </c>
      <c r="Q140" s="11" t="s">
        <v>216</v>
      </c>
      <c r="S140" s="2" t="s">
        <v>350</v>
      </c>
      <c r="T140" s="27">
        <v>2</v>
      </c>
      <c r="U140" s="2" t="s">
        <v>353</v>
      </c>
      <c r="V140" s="11" t="s">
        <v>314</v>
      </c>
      <c r="W140" s="2" t="str">
        <f t="shared" si="9"/>
        <v>Sports de Balles, Ballons, RaquettesAutre protection / EPI : paire de protège-poignet, paire de genouillères, paire de gants / protections, protège-dent, …</v>
      </c>
      <c r="X140" s="2"/>
      <c r="Y140" s="2" t="str">
        <f>VLOOKUP(S140,'Comprendre la codification'!$E$12:$F$23,2,FALSE)</f>
        <v>C</v>
      </c>
      <c r="Z140" s="2" t="str">
        <f>VLOOKUP(V140,'Comprendre la codification'!$H$12:$J$200,3,FALSE)</f>
        <v>PRO</v>
      </c>
      <c r="AA140" s="2" t="str">
        <f t="shared" si="10"/>
        <v>CPRO</v>
      </c>
      <c r="AB140" s="2" t="s">
        <v>252</v>
      </c>
      <c r="AD140" s="2" t="s">
        <v>350</v>
      </c>
      <c r="AE140" s="27">
        <v>2</v>
      </c>
      <c r="AF140" s="2" t="s">
        <v>351</v>
      </c>
      <c r="AG140" s="2" t="s">
        <v>354</v>
      </c>
      <c r="AH140" s="2"/>
      <c r="AI140" s="2" t="s">
        <v>103</v>
      </c>
      <c r="AJ140" s="2" t="str">
        <f t="shared" si="11"/>
        <v>Sports de Balles, Ballons, RaquettesAutre équipement &amp; accessoire (Sports de Balles, Ballons, Raquettes)0,1 kg ≤ X &lt; 0,2 kg</v>
      </c>
      <c r="AK140" s="2" t="str">
        <f>VLOOKUP(AD140,'Comprendre la codification'!$E$12:$F$23,2,FALSE)</f>
        <v>C</v>
      </c>
      <c r="AL140" s="2" t="str">
        <f>VLOOKUP(AG140,'Comprendre la codification'!$H$12:$J$200,3,FALSE)</f>
        <v>DIV</v>
      </c>
      <c r="AM140" s="2" t="str">
        <f>VLOOKUP(AI140,'Comprendre la codification'!$M$25:$N$83,2,FALSE)</f>
        <v>33</v>
      </c>
      <c r="AN140" s="2" t="str">
        <f t="shared" si="12"/>
        <v>CDIV33</v>
      </c>
      <c r="AO140" s="2" t="s">
        <v>99</v>
      </c>
    </row>
    <row r="141" spans="13:41" x14ac:dyDescent="0.35">
      <c r="M141" s="27" t="s">
        <v>645</v>
      </c>
      <c r="N141" s="27">
        <v>2</v>
      </c>
      <c r="O141" s="2" t="s">
        <v>649</v>
      </c>
      <c r="P141" s="2" t="s">
        <v>718</v>
      </c>
      <c r="Q141" s="11" t="s">
        <v>217</v>
      </c>
      <c r="S141" s="2" t="s">
        <v>350</v>
      </c>
      <c r="T141" s="27">
        <v>2</v>
      </c>
      <c r="U141" s="2" t="s">
        <v>353</v>
      </c>
      <c r="V141" s="11" t="s">
        <v>314</v>
      </c>
      <c r="W141" s="2" t="str">
        <f t="shared" si="9"/>
        <v>Sports de Balles, Ballons, RaquettesAutre protection / EPI : paire de protège-poignet, paire de genouillères, paire de gants / protections, protège-dent, …</v>
      </c>
      <c r="X141" s="2"/>
      <c r="Y141" s="2" t="str">
        <f>VLOOKUP(S141,'Comprendre la codification'!$E$12:$F$23,2,FALSE)</f>
        <v>C</v>
      </c>
      <c r="Z141" s="2" t="str">
        <f>VLOOKUP(V141,'Comprendre la codification'!$H$12:$J$200,3,FALSE)</f>
        <v>PRO</v>
      </c>
      <c r="AA141" s="2" t="str">
        <f t="shared" si="10"/>
        <v>CPRO</v>
      </c>
      <c r="AB141" s="2" t="s">
        <v>253</v>
      </c>
      <c r="AD141" s="2" t="s">
        <v>350</v>
      </c>
      <c r="AE141" s="27">
        <v>2</v>
      </c>
      <c r="AF141" s="2" t="s">
        <v>351</v>
      </c>
      <c r="AG141" s="2" t="s">
        <v>354</v>
      </c>
      <c r="AH141" s="2"/>
      <c r="AI141" s="2" t="s">
        <v>103</v>
      </c>
      <c r="AJ141" s="2" t="str">
        <f t="shared" si="11"/>
        <v>Sports de Balles, Ballons, RaquettesAutre équipement &amp; accessoire (Sports de Balles, Ballons, Raquettes)0,1 kg ≤ X &lt; 0,2 kg</v>
      </c>
      <c r="AK141" s="2" t="str">
        <f>VLOOKUP(AD141,'Comprendre la codification'!$E$12:$F$23,2,FALSE)</f>
        <v>C</v>
      </c>
      <c r="AL141" s="2" t="str">
        <f>VLOOKUP(AG141,'Comprendre la codification'!$H$12:$J$200,3,FALSE)</f>
        <v>DIV</v>
      </c>
      <c r="AM141" s="2" t="str">
        <f>VLOOKUP(AI141,'Comprendre la codification'!$M$25:$N$83,2,FALSE)</f>
        <v>33</v>
      </c>
      <c r="AN141" s="2" t="str">
        <f t="shared" si="12"/>
        <v>CDIV33</v>
      </c>
      <c r="AO141" s="2" t="s">
        <v>659</v>
      </c>
    </row>
    <row r="142" spans="13:41" x14ac:dyDescent="0.35">
      <c r="M142" s="27" t="s">
        <v>645</v>
      </c>
      <c r="N142" s="27">
        <v>2</v>
      </c>
      <c r="O142" s="2" t="s">
        <v>649</v>
      </c>
      <c r="P142" s="2" t="s">
        <v>718</v>
      </c>
      <c r="Q142" s="11" t="s">
        <v>218</v>
      </c>
      <c r="S142" s="2" t="s">
        <v>350</v>
      </c>
      <c r="T142" s="27">
        <v>2</v>
      </c>
      <c r="U142" s="2" t="s">
        <v>353</v>
      </c>
      <c r="V142" s="11" t="s">
        <v>314</v>
      </c>
      <c r="W142" s="2" t="str">
        <f t="shared" si="9"/>
        <v>Sports de Balles, Ballons, RaquettesAutre protection / EPI : paire de protège-poignet, paire de genouillères, paire de gants / protections, protège-dent, …</v>
      </c>
      <c r="X142" s="2"/>
      <c r="Y142" s="2" t="str">
        <f>VLOOKUP(S142,'Comprendre la codification'!$E$12:$F$23,2,FALSE)</f>
        <v>C</v>
      </c>
      <c r="Z142" s="2" t="str">
        <f>VLOOKUP(V142,'Comprendre la codification'!$H$12:$J$200,3,FALSE)</f>
        <v>PRO</v>
      </c>
      <c r="AA142" s="2" t="str">
        <f t="shared" si="10"/>
        <v>CPRO</v>
      </c>
      <c r="AB142" s="2" t="s">
        <v>254</v>
      </c>
      <c r="AD142" s="2" t="s">
        <v>350</v>
      </c>
      <c r="AE142" s="27">
        <v>2</v>
      </c>
      <c r="AF142" s="2" t="s">
        <v>351</v>
      </c>
      <c r="AG142" s="2" t="s">
        <v>354</v>
      </c>
      <c r="AH142" s="2"/>
      <c r="AI142" s="2" t="s">
        <v>98</v>
      </c>
      <c r="AJ142" s="2" t="str">
        <f t="shared" si="11"/>
        <v>Sports de Balles, Ballons, RaquettesAutre équipement &amp; accessoire (Sports de Balles, Ballons, Raquettes)0,2 kg ≤ X &lt; 0,5 kg</v>
      </c>
      <c r="AK142" s="2" t="str">
        <f>VLOOKUP(AD142,'Comprendre la codification'!$E$12:$F$23,2,FALSE)</f>
        <v>C</v>
      </c>
      <c r="AL142" s="2" t="str">
        <f>VLOOKUP(AG142,'Comprendre la codification'!$H$12:$J$200,3,FALSE)</f>
        <v>DIV</v>
      </c>
      <c r="AM142" s="2" t="str">
        <f>VLOOKUP(AI142,'Comprendre la codification'!$M$25:$N$83,2,FALSE)</f>
        <v>36</v>
      </c>
      <c r="AN142" s="2" t="str">
        <f t="shared" si="12"/>
        <v>CDIV36</v>
      </c>
      <c r="AO142" s="2" t="s">
        <v>99</v>
      </c>
    </row>
    <row r="143" spans="13:41" x14ac:dyDescent="0.35">
      <c r="M143" s="27" t="s">
        <v>645</v>
      </c>
      <c r="N143" s="27">
        <v>2</v>
      </c>
      <c r="O143" s="2" t="s">
        <v>649</v>
      </c>
      <c r="P143" s="2" t="s">
        <v>718</v>
      </c>
      <c r="Q143" s="11" t="s">
        <v>650</v>
      </c>
      <c r="S143" s="2" t="s">
        <v>350</v>
      </c>
      <c r="T143" s="27">
        <v>2</v>
      </c>
      <c r="U143" s="2" t="s">
        <v>353</v>
      </c>
      <c r="V143" s="11" t="s">
        <v>314</v>
      </c>
      <c r="W143" s="2" t="str">
        <f t="shared" si="9"/>
        <v>Sports de Balles, Ballons, RaquettesAutre protection / EPI : paire de protège-poignet, paire de genouillères, paire de gants / protections, protège-dent, …</v>
      </c>
      <c r="X143" s="2"/>
      <c r="Y143" s="2" t="str">
        <f>VLOOKUP(S143,'Comprendre la codification'!$E$12:$F$23,2,FALSE)</f>
        <v>C</v>
      </c>
      <c r="Z143" s="2" t="str">
        <f>VLOOKUP(V143,'Comprendre la codification'!$H$12:$J$200,3,FALSE)</f>
        <v>PRO</v>
      </c>
      <c r="AA143" s="2" t="str">
        <f t="shared" si="10"/>
        <v>CPRO</v>
      </c>
      <c r="AB143" s="2" t="s">
        <v>255</v>
      </c>
      <c r="AD143" s="2" t="s">
        <v>350</v>
      </c>
      <c r="AE143" s="27">
        <v>2</v>
      </c>
      <c r="AF143" s="2" t="s">
        <v>351</v>
      </c>
      <c r="AG143" s="2" t="s">
        <v>354</v>
      </c>
      <c r="AH143" s="2"/>
      <c r="AI143" s="2" t="s">
        <v>98</v>
      </c>
      <c r="AJ143" s="2" t="str">
        <f t="shared" si="11"/>
        <v>Sports de Balles, Ballons, RaquettesAutre équipement &amp; accessoire (Sports de Balles, Ballons, Raquettes)0,2 kg ≤ X &lt; 0,5 kg</v>
      </c>
      <c r="AK143" s="2" t="str">
        <f>VLOOKUP(AD143,'Comprendre la codification'!$E$12:$F$23,2,FALSE)</f>
        <v>C</v>
      </c>
      <c r="AL143" s="2" t="str">
        <f>VLOOKUP(AG143,'Comprendre la codification'!$H$12:$J$200,3,FALSE)</f>
        <v>DIV</v>
      </c>
      <c r="AM143" s="2" t="str">
        <f>VLOOKUP(AI143,'Comprendre la codification'!$M$25:$N$83,2,FALSE)</f>
        <v>36</v>
      </c>
      <c r="AN143" s="2" t="str">
        <f t="shared" si="12"/>
        <v>CDIV36</v>
      </c>
      <c r="AO143" s="2" t="s">
        <v>659</v>
      </c>
    </row>
    <row r="144" spans="13:41" x14ac:dyDescent="0.35">
      <c r="M144" s="27" t="s">
        <v>293</v>
      </c>
      <c r="N144" s="27">
        <v>2</v>
      </c>
      <c r="O144" s="2" t="s">
        <v>294</v>
      </c>
      <c r="P144" s="2" t="s">
        <v>719</v>
      </c>
      <c r="Q144" s="11" t="s">
        <v>495</v>
      </c>
      <c r="S144" s="2" t="s">
        <v>350</v>
      </c>
      <c r="T144" s="27">
        <v>2</v>
      </c>
      <c r="U144" s="2" t="s">
        <v>353</v>
      </c>
      <c r="V144" s="11" t="s">
        <v>314</v>
      </c>
      <c r="W144" s="2" t="str">
        <f t="shared" si="9"/>
        <v>Sports de Balles, Ballons, RaquettesAutre protection / EPI : paire de protège-poignet, paire de genouillères, paire de gants / protections, protège-dent, …</v>
      </c>
      <c r="X144" s="2"/>
      <c r="Y144" s="2" t="str">
        <f>VLOOKUP(S144,'Comprendre la codification'!$E$12:$F$23,2,FALSE)</f>
        <v>C</v>
      </c>
      <c r="Z144" s="2" t="str">
        <f>VLOOKUP(V144,'Comprendre la codification'!$H$12:$J$200,3,FALSE)</f>
        <v>PRO</v>
      </c>
      <c r="AA144" s="2" t="str">
        <f t="shared" si="10"/>
        <v>CPRO</v>
      </c>
      <c r="AB144" s="2" t="s">
        <v>241</v>
      </c>
      <c r="AD144" s="2" t="s">
        <v>350</v>
      </c>
      <c r="AE144" s="27">
        <v>2</v>
      </c>
      <c r="AF144" s="2" t="s">
        <v>351</v>
      </c>
      <c r="AG144" s="2" t="s">
        <v>354</v>
      </c>
      <c r="AH144" s="2"/>
      <c r="AI144" s="2" t="s">
        <v>104</v>
      </c>
      <c r="AJ144" s="2" t="str">
        <f t="shared" si="11"/>
        <v>Sports de Balles, Ballons, RaquettesAutre équipement &amp; accessoire (Sports de Balles, Ballons, Raquettes)0,5 kg ≤ X &lt; 1 kg</v>
      </c>
      <c r="AK144" s="2" t="str">
        <f>VLOOKUP(AD144,'Comprendre la codification'!$E$12:$F$23,2,FALSE)</f>
        <v>C</v>
      </c>
      <c r="AL144" s="2" t="str">
        <f>VLOOKUP(AG144,'Comprendre la codification'!$H$12:$J$200,3,FALSE)</f>
        <v>DIV</v>
      </c>
      <c r="AM144" s="2" t="str">
        <f>VLOOKUP(AI144,'Comprendre la codification'!$M$25:$N$83,2,FALSE)</f>
        <v>39</v>
      </c>
      <c r="AN144" s="2" t="str">
        <f t="shared" si="12"/>
        <v>CDIV39</v>
      </c>
      <c r="AO144" s="2" t="s">
        <v>99</v>
      </c>
    </row>
    <row r="145" spans="13:41" x14ac:dyDescent="0.35">
      <c r="M145" s="27" t="s">
        <v>293</v>
      </c>
      <c r="N145" s="27">
        <v>2</v>
      </c>
      <c r="O145" s="2" t="s">
        <v>294</v>
      </c>
      <c r="P145" s="2" t="s">
        <v>719</v>
      </c>
      <c r="Q145" s="11" t="s">
        <v>7306</v>
      </c>
      <c r="S145" s="2" t="s">
        <v>350</v>
      </c>
      <c r="T145" s="27">
        <v>2</v>
      </c>
      <c r="U145" s="2" t="s">
        <v>353</v>
      </c>
      <c r="V145" s="11" t="s">
        <v>314</v>
      </c>
      <c r="W145" s="2" t="str">
        <f t="shared" si="9"/>
        <v>Sports de Balles, Ballons, RaquettesAutre protection / EPI : paire de protège-poignet, paire de genouillères, paire de gants / protections, protège-dent, …</v>
      </c>
      <c r="X145" s="2"/>
      <c r="Y145" s="2" t="str">
        <f>VLOOKUP(S145,'Comprendre la codification'!$E$12:$F$23,2,FALSE)</f>
        <v>C</v>
      </c>
      <c r="Z145" s="2" t="str">
        <f>VLOOKUP(V145,'Comprendre la codification'!$H$12:$J$200,3,FALSE)</f>
        <v>PRO</v>
      </c>
      <c r="AA145" s="2" t="str">
        <f t="shared" si="10"/>
        <v>CPRO</v>
      </c>
      <c r="AB145" s="2" t="s">
        <v>103</v>
      </c>
      <c r="AD145" s="2" t="s">
        <v>350</v>
      </c>
      <c r="AE145" s="27">
        <v>2</v>
      </c>
      <c r="AF145" s="2" t="s">
        <v>351</v>
      </c>
      <c r="AG145" s="2" t="s">
        <v>354</v>
      </c>
      <c r="AH145" s="2"/>
      <c r="AI145" s="2" t="s">
        <v>104</v>
      </c>
      <c r="AJ145" s="2" t="str">
        <f t="shared" si="11"/>
        <v>Sports de Balles, Ballons, RaquettesAutre équipement &amp; accessoire (Sports de Balles, Ballons, Raquettes)0,5 kg ≤ X &lt; 1 kg</v>
      </c>
      <c r="AK145" s="2" t="str">
        <f>VLOOKUP(AD145,'Comprendre la codification'!$E$12:$F$23,2,FALSE)</f>
        <v>C</v>
      </c>
      <c r="AL145" s="2" t="str">
        <f>VLOOKUP(AG145,'Comprendre la codification'!$H$12:$J$200,3,FALSE)</f>
        <v>DIV</v>
      </c>
      <c r="AM145" s="2" t="str">
        <f>VLOOKUP(AI145,'Comprendre la codification'!$M$25:$N$83,2,FALSE)</f>
        <v>39</v>
      </c>
      <c r="AN145" s="2" t="str">
        <f t="shared" si="12"/>
        <v>CDIV39</v>
      </c>
      <c r="AO145" s="2" t="s">
        <v>659</v>
      </c>
    </row>
    <row r="146" spans="13:41" x14ac:dyDescent="0.35">
      <c r="M146" s="27" t="s">
        <v>293</v>
      </c>
      <c r="N146" s="27">
        <v>2</v>
      </c>
      <c r="O146" s="2" t="s">
        <v>295</v>
      </c>
      <c r="P146" s="2" t="s">
        <v>720</v>
      </c>
      <c r="Q146" s="11" t="s">
        <v>349</v>
      </c>
      <c r="S146" s="2" t="s">
        <v>350</v>
      </c>
      <c r="T146" s="27">
        <v>2</v>
      </c>
      <c r="U146" s="2" t="s">
        <v>353</v>
      </c>
      <c r="V146" s="11" t="s">
        <v>314</v>
      </c>
      <c r="W146" s="2" t="str">
        <f t="shared" si="9"/>
        <v>Sports de Balles, Ballons, RaquettesAutre protection / EPI : paire de protège-poignet, paire de genouillères, paire de gants / protections, protège-dent, …</v>
      </c>
      <c r="X146" s="2"/>
      <c r="Y146" s="2" t="str">
        <f>VLOOKUP(S146,'Comprendre la codification'!$E$12:$F$23,2,FALSE)</f>
        <v>C</v>
      </c>
      <c r="Z146" s="2" t="str">
        <f>VLOOKUP(V146,'Comprendre la codification'!$H$12:$J$200,3,FALSE)</f>
        <v>PRO</v>
      </c>
      <c r="AA146" s="2" t="str">
        <f t="shared" si="10"/>
        <v>CPRO</v>
      </c>
      <c r="AB146" s="2" t="s">
        <v>98</v>
      </c>
      <c r="AD146" s="2" t="s">
        <v>350</v>
      </c>
      <c r="AE146" s="27">
        <v>2</v>
      </c>
      <c r="AF146" s="2" t="s">
        <v>351</v>
      </c>
      <c r="AG146" s="2" t="s">
        <v>354</v>
      </c>
      <c r="AH146" s="2"/>
      <c r="AI146" s="2" t="s">
        <v>105</v>
      </c>
      <c r="AJ146" s="2" t="str">
        <f t="shared" si="11"/>
        <v>Sports de Balles, Ballons, RaquettesAutre équipement &amp; accessoire (Sports de Balles, Ballons, Raquettes)1 kg ≤ X &lt; 2 kg</v>
      </c>
      <c r="AK146" s="2" t="str">
        <f>VLOOKUP(AD146,'Comprendre la codification'!$E$12:$F$23,2,FALSE)</f>
        <v>C</v>
      </c>
      <c r="AL146" s="2" t="str">
        <f>VLOOKUP(AG146,'Comprendre la codification'!$H$12:$J$200,3,FALSE)</f>
        <v>DIV</v>
      </c>
      <c r="AM146" s="2" t="str">
        <f>VLOOKUP(AI146,'Comprendre la codification'!$M$25:$N$83,2,FALSE)</f>
        <v>42</v>
      </c>
      <c r="AN146" s="2" t="str">
        <f t="shared" si="12"/>
        <v>CDIV42</v>
      </c>
      <c r="AO146" s="2" t="s">
        <v>99</v>
      </c>
    </row>
    <row r="147" spans="13:41" x14ac:dyDescent="0.35">
      <c r="M147" s="27" t="s">
        <v>293</v>
      </c>
      <c r="N147" s="27">
        <v>2</v>
      </c>
      <c r="O147" s="2" t="s">
        <v>313</v>
      </c>
      <c r="P147" s="2" t="s">
        <v>721</v>
      </c>
      <c r="Q147" s="2" t="s">
        <v>245</v>
      </c>
      <c r="S147" s="2" t="s">
        <v>350</v>
      </c>
      <c r="T147" s="27">
        <v>2</v>
      </c>
      <c r="U147" s="2" t="s">
        <v>353</v>
      </c>
      <c r="V147" s="11" t="s">
        <v>314</v>
      </c>
      <c r="W147" s="2" t="str">
        <f t="shared" si="9"/>
        <v>Sports de Balles, Ballons, RaquettesAutre protection / EPI : paire de protège-poignet, paire de genouillères, paire de gants / protections, protège-dent, …</v>
      </c>
      <c r="X147" s="2"/>
      <c r="Y147" s="2" t="str">
        <f>VLOOKUP(S147,'Comprendre la codification'!$E$12:$F$23,2,FALSE)</f>
        <v>C</v>
      </c>
      <c r="Z147" s="2" t="str">
        <f>VLOOKUP(V147,'Comprendre la codification'!$H$12:$J$200,3,FALSE)</f>
        <v>PRO</v>
      </c>
      <c r="AA147" s="2" t="str">
        <f t="shared" si="10"/>
        <v>CPRO</v>
      </c>
      <c r="AB147" s="2" t="s">
        <v>104</v>
      </c>
      <c r="AD147" s="2" t="s">
        <v>350</v>
      </c>
      <c r="AE147" s="27">
        <v>2</v>
      </c>
      <c r="AF147" s="2" t="s">
        <v>351</v>
      </c>
      <c r="AG147" s="2" t="s">
        <v>354</v>
      </c>
      <c r="AH147" s="2"/>
      <c r="AI147" s="2" t="s">
        <v>105</v>
      </c>
      <c r="AJ147" s="2" t="str">
        <f t="shared" si="11"/>
        <v>Sports de Balles, Ballons, RaquettesAutre équipement &amp; accessoire (Sports de Balles, Ballons, Raquettes)1 kg ≤ X &lt; 2 kg</v>
      </c>
      <c r="AK147" s="2" t="str">
        <f>VLOOKUP(AD147,'Comprendre la codification'!$E$12:$F$23,2,FALSE)</f>
        <v>C</v>
      </c>
      <c r="AL147" s="2" t="str">
        <f>VLOOKUP(AG147,'Comprendre la codification'!$H$12:$J$200,3,FALSE)</f>
        <v>DIV</v>
      </c>
      <c r="AM147" s="2" t="str">
        <f>VLOOKUP(AI147,'Comprendre la codification'!$M$25:$N$83,2,FALSE)</f>
        <v>42</v>
      </c>
      <c r="AN147" s="2" t="str">
        <f t="shared" si="12"/>
        <v>CDIV42</v>
      </c>
      <c r="AO147" s="2" t="s">
        <v>659</v>
      </c>
    </row>
    <row r="148" spans="13:41" x14ac:dyDescent="0.35">
      <c r="M148" s="27" t="s">
        <v>293</v>
      </c>
      <c r="N148" s="27">
        <v>2</v>
      </c>
      <c r="O148" s="2" t="s">
        <v>313</v>
      </c>
      <c r="P148" s="2" t="s">
        <v>721</v>
      </c>
      <c r="Q148" s="2" t="s">
        <v>246</v>
      </c>
      <c r="S148" s="2" t="s">
        <v>350</v>
      </c>
      <c r="T148" s="27">
        <v>2</v>
      </c>
      <c r="U148" s="2" t="s">
        <v>353</v>
      </c>
      <c r="V148" s="11" t="s">
        <v>314</v>
      </c>
      <c r="W148" s="2" t="str">
        <f t="shared" si="9"/>
        <v>Sports de Balles, Ballons, RaquettesAutre protection / EPI : paire de protège-poignet, paire de genouillères, paire de gants / protections, protège-dent, …</v>
      </c>
      <c r="X148" s="2"/>
      <c r="Y148" s="2" t="str">
        <f>VLOOKUP(S148,'Comprendre la codification'!$E$12:$F$23,2,FALSE)</f>
        <v>C</v>
      </c>
      <c r="Z148" s="2" t="str">
        <f>VLOOKUP(V148,'Comprendre la codification'!$H$12:$J$200,3,FALSE)</f>
        <v>PRO</v>
      </c>
      <c r="AA148" s="2" t="str">
        <f t="shared" si="10"/>
        <v>CPRO</v>
      </c>
      <c r="AB148" s="2" t="s">
        <v>105</v>
      </c>
      <c r="AD148" s="2" t="s">
        <v>350</v>
      </c>
      <c r="AE148" s="27">
        <v>2</v>
      </c>
      <c r="AF148" s="2" t="s">
        <v>351</v>
      </c>
      <c r="AG148" s="2" t="s">
        <v>354</v>
      </c>
      <c r="AH148" s="2"/>
      <c r="AI148" s="2" t="s">
        <v>107</v>
      </c>
      <c r="AJ148" s="2" t="str">
        <f t="shared" si="11"/>
        <v>Sports de Balles, Ballons, RaquettesAutre équipement &amp; accessoire (Sports de Balles, Ballons, Raquettes)2 kg ≤ X &lt; 3 kg</v>
      </c>
      <c r="AK148" s="2" t="str">
        <f>VLOOKUP(AD148,'Comprendre la codification'!$E$12:$F$23,2,FALSE)</f>
        <v>C</v>
      </c>
      <c r="AL148" s="2" t="str">
        <f>VLOOKUP(AG148,'Comprendre la codification'!$H$12:$J$200,3,FALSE)</f>
        <v>DIV</v>
      </c>
      <c r="AM148" s="2" t="str">
        <f>VLOOKUP(AI148,'Comprendre la codification'!$M$25:$N$83,2,FALSE)</f>
        <v>45</v>
      </c>
      <c r="AN148" s="2" t="str">
        <f t="shared" si="12"/>
        <v>CDIV45</v>
      </c>
      <c r="AO148" s="2" t="s">
        <v>99</v>
      </c>
    </row>
    <row r="149" spans="13:41" x14ac:dyDescent="0.35">
      <c r="M149" s="27" t="s">
        <v>293</v>
      </c>
      <c r="N149" s="27">
        <v>2</v>
      </c>
      <c r="O149" s="2" t="s">
        <v>313</v>
      </c>
      <c r="P149" s="2" t="s">
        <v>721</v>
      </c>
      <c r="Q149" s="2" t="s">
        <v>247</v>
      </c>
      <c r="S149" s="2" t="s">
        <v>350</v>
      </c>
      <c r="T149" s="27">
        <v>2</v>
      </c>
      <c r="U149" s="2" t="s">
        <v>353</v>
      </c>
      <c r="V149" s="11" t="s">
        <v>314</v>
      </c>
      <c r="W149" s="2" t="str">
        <f t="shared" si="9"/>
        <v>Sports de Balles, Ballons, RaquettesAutre protection / EPI : paire de protège-poignet, paire de genouillères, paire de gants / protections, protège-dent, …</v>
      </c>
      <c r="X149" s="2"/>
      <c r="Y149" s="2" t="str">
        <f>VLOOKUP(S149,'Comprendre la codification'!$E$12:$F$23,2,FALSE)</f>
        <v>C</v>
      </c>
      <c r="Z149" s="2" t="str">
        <f>VLOOKUP(V149,'Comprendre la codification'!$H$12:$J$200,3,FALSE)</f>
        <v>PRO</v>
      </c>
      <c r="AA149" s="2" t="str">
        <f t="shared" si="10"/>
        <v>CPRO</v>
      </c>
      <c r="AB149" s="2" t="s">
        <v>107</v>
      </c>
      <c r="AD149" s="2" t="s">
        <v>350</v>
      </c>
      <c r="AE149" s="27">
        <v>2</v>
      </c>
      <c r="AF149" s="2" t="s">
        <v>351</v>
      </c>
      <c r="AG149" s="2" t="s">
        <v>354</v>
      </c>
      <c r="AH149" s="2"/>
      <c r="AI149" s="2" t="s">
        <v>107</v>
      </c>
      <c r="AJ149" s="2" t="str">
        <f t="shared" si="11"/>
        <v>Sports de Balles, Ballons, RaquettesAutre équipement &amp; accessoire (Sports de Balles, Ballons, Raquettes)2 kg ≤ X &lt; 3 kg</v>
      </c>
      <c r="AK149" s="2" t="str">
        <f>VLOOKUP(AD149,'Comprendre la codification'!$E$12:$F$23,2,FALSE)</f>
        <v>C</v>
      </c>
      <c r="AL149" s="2" t="str">
        <f>VLOOKUP(AG149,'Comprendre la codification'!$H$12:$J$200,3,FALSE)</f>
        <v>DIV</v>
      </c>
      <c r="AM149" s="2" t="str">
        <f>VLOOKUP(AI149,'Comprendre la codification'!$M$25:$N$83,2,FALSE)</f>
        <v>45</v>
      </c>
      <c r="AN149" s="2" t="str">
        <f t="shared" si="12"/>
        <v>CDIV45</v>
      </c>
      <c r="AO149" s="2" t="s">
        <v>659</v>
      </c>
    </row>
    <row r="150" spans="13:41" x14ac:dyDescent="0.35">
      <c r="M150" s="27" t="s">
        <v>293</v>
      </c>
      <c r="N150" s="27">
        <v>2</v>
      </c>
      <c r="O150" s="2" t="s">
        <v>313</v>
      </c>
      <c r="P150" s="2" t="s">
        <v>721</v>
      </c>
      <c r="Q150" s="2" t="s">
        <v>322</v>
      </c>
      <c r="S150" s="2" t="s">
        <v>350</v>
      </c>
      <c r="T150" s="27">
        <v>2</v>
      </c>
      <c r="U150" s="2" t="s">
        <v>353</v>
      </c>
      <c r="V150" s="11" t="s">
        <v>314</v>
      </c>
      <c r="W150" s="2" t="str">
        <f t="shared" si="9"/>
        <v>Sports de Balles, Ballons, RaquettesAutre protection / EPI : paire de protège-poignet, paire de genouillères, paire de gants / protections, protège-dent, …</v>
      </c>
      <c r="X150" s="2"/>
      <c r="Y150" s="2" t="str">
        <f>VLOOKUP(S150,'Comprendre la codification'!$E$12:$F$23,2,FALSE)</f>
        <v>C</v>
      </c>
      <c r="Z150" s="2" t="str">
        <f>VLOOKUP(V150,'Comprendre la codification'!$H$12:$J$200,3,FALSE)</f>
        <v>PRO</v>
      </c>
      <c r="AA150" s="2" t="str">
        <f t="shared" si="10"/>
        <v>CPRO</v>
      </c>
      <c r="AB150" s="2" t="s">
        <v>109</v>
      </c>
      <c r="AD150" s="2" t="s">
        <v>350</v>
      </c>
      <c r="AE150" s="27">
        <v>2</v>
      </c>
      <c r="AF150" s="2" t="s">
        <v>351</v>
      </c>
      <c r="AG150" s="2" t="s">
        <v>354</v>
      </c>
      <c r="AH150" s="2"/>
      <c r="AI150" s="2" t="s">
        <v>109</v>
      </c>
      <c r="AJ150" s="2" t="str">
        <f t="shared" si="11"/>
        <v>Sports de Balles, Ballons, RaquettesAutre équipement &amp; accessoire (Sports de Balles, Ballons, Raquettes)3 kg ≤ X &lt; 5 kg</v>
      </c>
      <c r="AK150" s="2" t="str">
        <f>VLOOKUP(AD150,'Comprendre la codification'!$E$12:$F$23,2,FALSE)</f>
        <v>C</v>
      </c>
      <c r="AL150" s="2" t="str">
        <f>VLOOKUP(AG150,'Comprendre la codification'!$H$12:$J$200,3,FALSE)</f>
        <v>DIV</v>
      </c>
      <c r="AM150" s="2" t="str">
        <f>VLOOKUP(AI150,'Comprendre la codification'!$M$25:$N$83,2,FALSE)</f>
        <v>48</v>
      </c>
      <c r="AN150" s="2" t="str">
        <f t="shared" si="12"/>
        <v>CDIV48</v>
      </c>
      <c r="AO150" s="2" t="s">
        <v>99</v>
      </c>
    </row>
    <row r="151" spans="13:41" x14ac:dyDescent="0.35">
      <c r="M151" s="27" t="s">
        <v>293</v>
      </c>
      <c r="N151" s="27">
        <v>2</v>
      </c>
      <c r="O151" s="2" t="s">
        <v>302</v>
      </c>
      <c r="P151" s="2" t="s">
        <v>722</v>
      </c>
      <c r="Q151" s="2" t="s">
        <v>227</v>
      </c>
      <c r="S151" s="2" t="s">
        <v>350</v>
      </c>
      <c r="T151" s="27">
        <v>2</v>
      </c>
      <c r="U151" s="2" t="s">
        <v>353</v>
      </c>
      <c r="V151" s="11" t="s">
        <v>314</v>
      </c>
      <c r="W151" s="2" t="str">
        <f t="shared" si="9"/>
        <v>Sports de Balles, Ballons, RaquettesAutre protection / EPI : paire de protège-poignet, paire de genouillères, paire de gants / protections, protège-dent, …</v>
      </c>
      <c r="X151" s="2"/>
      <c r="Y151" s="2" t="str">
        <f>VLOOKUP(S151,'Comprendre la codification'!$E$12:$F$23,2,FALSE)</f>
        <v>C</v>
      </c>
      <c r="Z151" s="2" t="str">
        <f>VLOOKUP(V151,'Comprendre la codification'!$H$12:$J$200,3,FALSE)</f>
        <v>PRO</v>
      </c>
      <c r="AA151" s="2" t="str">
        <f t="shared" si="10"/>
        <v>CPRO</v>
      </c>
      <c r="AB151" s="2" t="s">
        <v>110</v>
      </c>
      <c r="AD151" s="2" t="s">
        <v>350</v>
      </c>
      <c r="AE151" s="27">
        <v>2</v>
      </c>
      <c r="AF151" s="2" t="s">
        <v>351</v>
      </c>
      <c r="AG151" s="2" t="s">
        <v>354</v>
      </c>
      <c r="AH151" s="2"/>
      <c r="AI151" s="2" t="s">
        <v>109</v>
      </c>
      <c r="AJ151" s="2" t="str">
        <f t="shared" si="11"/>
        <v>Sports de Balles, Ballons, RaquettesAutre équipement &amp; accessoire (Sports de Balles, Ballons, Raquettes)3 kg ≤ X &lt; 5 kg</v>
      </c>
      <c r="AK151" s="2" t="str">
        <f>VLOOKUP(AD151,'Comprendre la codification'!$E$12:$F$23,2,FALSE)</f>
        <v>C</v>
      </c>
      <c r="AL151" s="2" t="str">
        <f>VLOOKUP(AG151,'Comprendre la codification'!$H$12:$J$200,3,FALSE)</f>
        <v>DIV</v>
      </c>
      <c r="AM151" s="2" t="str">
        <f>VLOOKUP(AI151,'Comprendre la codification'!$M$25:$N$83,2,FALSE)</f>
        <v>48</v>
      </c>
      <c r="AN151" s="2" t="str">
        <f t="shared" si="12"/>
        <v>CDIV48</v>
      </c>
      <c r="AO151" s="2" t="s">
        <v>659</v>
      </c>
    </row>
    <row r="152" spans="13:41" x14ac:dyDescent="0.35">
      <c r="M152" s="27" t="s">
        <v>293</v>
      </c>
      <c r="N152" s="27">
        <v>2</v>
      </c>
      <c r="O152" s="2" t="s">
        <v>302</v>
      </c>
      <c r="P152" s="2" t="s">
        <v>722</v>
      </c>
      <c r="Q152" s="2" t="s">
        <v>229</v>
      </c>
      <c r="S152" s="2" t="s">
        <v>350</v>
      </c>
      <c r="T152" s="27">
        <v>2</v>
      </c>
      <c r="U152" s="2" t="s">
        <v>353</v>
      </c>
      <c r="V152" s="11" t="s">
        <v>314</v>
      </c>
      <c r="W152" s="2" t="str">
        <f t="shared" si="9"/>
        <v>Sports de Balles, Ballons, RaquettesAutre protection / EPI : paire de protège-poignet, paire de genouillères, paire de gants / protections, protège-dent, …</v>
      </c>
      <c r="X152" s="2"/>
      <c r="Y152" s="2" t="str">
        <f>VLOOKUP(S152,'Comprendre la codification'!$E$12:$F$23,2,FALSE)</f>
        <v>C</v>
      </c>
      <c r="Z152" s="2" t="str">
        <f>VLOOKUP(V152,'Comprendre la codification'!$H$12:$J$200,3,FALSE)</f>
        <v>PRO</v>
      </c>
      <c r="AA152" s="2" t="str">
        <f t="shared" si="10"/>
        <v>CPRO</v>
      </c>
      <c r="AB152" s="2" t="s">
        <v>111</v>
      </c>
      <c r="AD152" s="2" t="s">
        <v>350</v>
      </c>
      <c r="AE152" s="27">
        <v>2</v>
      </c>
      <c r="AF152" s="2" t="s">
        <v>351</v>
      </c>
      <c r="AG152" s="2" t="s">
        <v>354</v>
      </c>
      <c r="AH152" s="2"/>
      <c r="AI152" s="2" t="s">
        <v>110</v>
      </c>
      <c r="AJ152" s="2" t="str">
        <f t="shared" si="11"/>
        <v>Sports de Balles, Ballons, RaquettesAutre équipement &amp; accessoire (Sports de Balles, Ballons, Raquettes)5 kg ≤ X &lt; 7 kg</v>
      </c>
      <c r="AK152" s="2" t="str">
        <f>VLOOKUP(AD152,'Comprendre la codification'!$E$12:$F$23,2,FALSE)</f>
        <v>C</v>
      </c>
      <c r="AL152" s="2" t="str">
        <f>VLOOKUP(AG152,'Comprendre la codification'!$H$12:$J$200,3,FALSE)</f>
        <v>DIV</v>
      </c>
      <c r="AM152" s="2" t="str">
        <f>VLOOKUP(AI152,'Comprendre la codification'!$M$25:$N$83,2,FALSE)</f>
        <v>51</v>
      </c>
      <c r="AN152" s="2" t="str">
        <f t="shared" si="12"/>
        <v>CDIV51</v>
      </c>
      <c r="AO152" s="2" t="s">
        <v>99</v>
      </c>
    </row>
    <row r="153" spans="13:41" x14ac:dyDescent="0.35">
      <c r="M153" s="27" t="s">
        <v>293</v>
      </c>
      <c r="N153" s="27">
        <v>2</v>
      </c>
      <c r="O153" s="2" t="s">
        <v>302</v>
      </c>
      <c r="P153" s="2" t="s">
        <v>722</v>
      </c>
      <c r="Q153" s="2" t="s">
        <v>230</v>
      </c>
      <c r="S153" s="2" t="s">
        <v>350</v>
      </c>
      <c r="T153" s="27">
        <v>2</v>
      </c>
      <c r="U153" s="2" t="s">
        <v>353</v>
      </c>
      <c r="V153" s="11" t="s">
        <v>314</v>
      </c>
      <c r="W153" s="2" t="str">
        <f t="shared" si="9"/>
        <v>Sports de Balles, Ballons, RaquettesAutre protection / EPI : paire de protège-poignet, paire de genouillères, paire de gants / protections, protège-dent, …</v>
      </c>
      <c r="X153" s="2"/>
      <c r="Y153" s="2" t="str">
        <f>VLOOKUP(S153,'Comprendre la codification'!$E$12:$F$23,2,FALSE)</f>
        <v>C</v>
      </c>
      <c r="Z153" s="2" t="str">
        <f>VLOOKUP(V153,'Comprendre la codification'!$H$12:$J$200,3,FALSE)</f>
        <v>PRO</v>
      </c>
      <c r="AA153" s="2" t="str">
        <f t="shared" si="10"/>
        <v>CPRO</v>
      </c>
      <c r="AB153" s="2" t="s">
        <v>112</v>
      </c>
      <c r="AD153" s="2" t="s">
        <v>350</v>
      </c>
      <c r="AE153" s="27">
        <v>2</v>
      </c>
      <c r="AF153" s="2" t="s">
        <v>351</v>
      </c>
      <c r="AG153" s="2" t="s">
        <v>354</v>
      </c>
      <c r="AH153" s="2"/>
      <c r="AI153" s="2" t="s">
        <v>110</v>
      </c>
      <c r="AJ153" s="2" t="str">
        <f t="shared" si="11"/>
        <v>Sports de Balles, Ballons, RaquettesAutre équipement &amp; accessoire (Sports de Balles, Ballons, Raquettes)5 kg ≤ X &lt; 7 kg</v>
      </c>
      <c r="AK153" s="2" t="str">
        <f>VLOOKUP(AD153,'Comprendre la codification'!$E$12:$F$23,2,FALSE)</f>
        <v>C</v>
      </c>
      <c r="AL153" s="2" t="str">
        <f>VLOOKUP(AG153,'Comprendre la codification'!$H$12:$J$200,3,FALSE)</f>
        <v>DIV</v>
      </c>
      <c r="AM153" s="2" t="str">
        <f>VLOOKUP(AI153,'Comprendre la codification'!$M$25:$N$83,2,FALSE)</f>
        <v>51</v>
      </c>
      <c r="AN153" s="2" t="str">
        <f t="shared" si="12"/>
        <v>CDIV51</v>
      </c>
      <c r="AO153" s="2" t="s">
        <v>659</v>
      </c>
    </row>
    <row r="154" spans="13:41" x14ac:dyDescent="0.35">
      <c r="M154" s="27" t="s">
        <v>293</v>
      </c>
      <c r="N154" s="27">
        <v>2</v>
      </c>
      <c r="O154" s="2" t="s">
        <v>302</v>
      </c>
      <c r="P154" s="2" t="s">
        <v>722</v>
      </c>
      <c r="Q154" s="2" t="s">
        <v>236</v>
      </c>
      <c r="S154" s="2" t="s">
        <v>350</v>
      </c>
      <c r="T154" s="27">
        <v>2</v>
      </c>
      <c r="U154" s="2" t="s">
        <v>353</v>
      </c>
      <c r="V154" s="11" t="s">
        <v>314</v>
      </c>
      <c r="W154" s="2" t="str">
        <f t="shared" si="9"/>
        <v>Sports de Balles, Ballons, RaquettesAutre protection / EPI : paire de protège-poignet, paire de genouillères, paire de gants / protections, protège-dent, …</v>
      </c>
      <c r="X154" s="2"/>
      <c r="Y154" s="2" t="str">
        <f>VLOOKUP(S154,'Comprendre la codification'!$E$12:$F$23,2,FALSE)</f>
        <v>C</v>
      </c>
      <c r="Z154" s="2" t="str">
        <f>VLOOKUP(V154,'Comprendre la codification'!$H$12:$J$200,3,FALSE)</f>
        <v>PRO</v>
      </c>
      <c r="AA154" s="2" t="str">
        <f t="shared" si="10"/>
        <v>CPRO</v>
      </c>
      <c r="AB154" s="2" t="s">
        <v>113</v>
      </c>
      <c r="AD154" s="2" t="s">
        <v>350</v>
      </c>
      <c r="AE154" s="27">
        <v>2</v>
      </c>
      <c r="AF154" s="2" t="s">
        <v>351</v>
      </c>
      <c r="AG154" s="2" t="s">
        <v>354</v>
      </c>
      <c r="AH154" s="2"/>
      <c r="AI154" s="2" t="s">
        <v>111</v>
      </c>
      <c r="AJ154" s="2" t="str">
        <f t="shared" si="11"/>
        <v>Sports de Balles, Ballons, RaquettesAutre équipement &amp; accessoire (Sports de Balles, Ballons, Raquettes)7 kg ≤ X &lt; 9 kg</v>
      </c>
      <c r="AK154" s="2" t="str">
        <f>VLOOKUP(AD154,'Comprendre la codification'!$E$12:$F$23,2,FALSE)</f>
        <v>C</v>
      </c>
      <c r="AL154" s="2" t="str">
        <f>VLOOKUP(AG154,'Comprendre la codification'!$H$12:$J$200,3,FALSE)</f>
        <v>DIV</v>
      </c>
      <c r="AM154" s="2" t="str">
        <f>VLOOKUP(AI154,'Comprendre la codification'!$M$25:$N$83,2,FALSE)</f>
        <v>54</v>
      </c>
      <c r="AN154" s="2" t="str">
        <f t="shared" si="12"/>
        <v>CDIV54</v>
      </c>
      <c r="AO154" s="2" t="s">
        <v>99</v>
      </c>
    </row>
    <row r="155" spans="13:41" x14ac:dyDescent="0.35">
      <c r="M155" s="27" t="s">
        <v>293</v>
      </c>
      <c r="N155" s="27">
        <v>2</v>
      </c>
      <c r="O155" s="2" t="s">
        <v>302</v>
      </c>
      <c r="P155" s="2" t="s">
        <v>722</v>
      </c>
      <c r="Q155" s="2" t="s">
        <v>2015</v>
      </c>
      <c r="S155" s="2" t="s">
        <v>350</v>
      </c>
      <c r="T155" s="27">
        <v>2</v>
      </c>
      <c r="U155" s="2" t="s">
        <v>353</v>
      </c>
      <c r="V155" s="11" t="s">
        <v>314</v>
      </c>
      <c r="W155" s="2" t="str">
        <f t="shared" si="9"/>
        <v>Sports de Balles, Ballons, RaquettesAutre protection / EPI : paire de protège-poignet, paire de genouillères, paire de gants / protections, protège-dent, …</v>
      </c>
      <c r="X155" s="2"/>
      <c r="Y155" s="2" t="str">
        <f>VLOOKUP(S155,'Comprendre la codification'!$E$12:$F$23,2,FALSE)</f>
        <v>C</v>
      </c>
      <c r="Z155" s="2" t="str">
        <f>VLOOKUP(V155,'Comprendre la codification'!$H$12:$J$200,3,FALSE)</f>
        <v>PRO</v>
      </c>
      <c r="AA155" s="2" t="str">
        <f t="shared" si="10"/>
        <v>CPRO</v>
      </c>
      <c r="AB155" s="2" t="s">
        <v>114</v>
      </c>
      <c r="AD155" s="2" t="s">
        <v>350</v>
      </c>
      <c r="AE155" s="27">
        <v>2</v>
      </c>
      <c r="AF155" s="2" t="s">
        <v>351</v>
      </c>
      <c r="AG155" s="2" t="s">
        <v>354</v>
      </c>
      <c r="AH155" s="2"/>
      <c r="AI155" s="2" t="s">
        <v>111</v>
      </c>
      <c r="AJ155" s="2" t="str">
        <f t="shared" si="11"/>
        <v>Sports de Balles, Ballons, RaquettesAutre équipement &amp; accessoire (Sports de Balles, Ballons, Raquettes)7 kg ≤ X &lt; 9 kg</v>
      </c>
      <c r="AK155" s="2" t="str">
        <f>VLOOKUP(AD155,'Comprendre la codification'!$E$12:$F$23,2,FALSE)</f>
        <v>C</v>
      </c>
      <c r="AL155" s="2" t="str">
        <f>VLOOKUP(AG155,'Comprendre la codification'!$H$12:$J$200,3,FALSE)</f>
        <v>DIV</v>
      </c>
      <c r="AM155" s="2" t="str">
        <f>VLOOKUP(AI155,'Comprendre la codification'!$M$25:$N$83,2,FALSE)</f>
        <v>54</v>
      </c>
      <c r="AN155" s="2" t="str">
        <f t="shared" si="12"/>
        <v>CDIV54</v>
      </c>
      <c r="AO155" s="2" t="s">
        <v>659</v>
      </c>
    </row>
    <row r="156" spans="13:41" x14ac:dyDescent="0.35">
      <c r="M156" s="27" t="s">
        <v>293</v>
      </c>
      <c r="N156" s="27">
        <v>2</v>
      </c>
      <c r="O156" s="2" t="s">
        <v>302</v>
      </c>
      <c r="P156" s="2" t="s">
        <v>722</v>
      </c>
      <c r="Q156" s="2" t="s">
        <v>231</v>
      </c>
      <c r="S156" s="2" t="s">
        <v>350</v>
      </c>
      <c r="T156" s="27">
        <v>2</v>
      </c>
      <c r="U156" s="2" t="s">
        <v>353</v>
      </c>
      <c r="V156" s="11" t="s">
        <v>314</v>
      </c>
      <c r="W156" s="2" t="str">
        <f t="shared" si="9"/>
        <v>Sports de Balles, Ballons, RaquettesAutre protection / EPI : paire de protège-poignet, paire de genouillères, paire de gants / protections, protège-dent, …</v>
      </c>
      <c r="X156" s="2"/>
      <c r="Y156" s="2" t="str">
        <f>VLOOKUP(S156,'Comprendre la codification'!$E$12:$F$23,2,FALSE)</f>
        <v>C</v>
      </c>
      <c r="Z156" s="2" t="str">
        <f>VLOOKUP(V156,'Comprendre la codification'!$H$12:$J$200,3,FALSE)</f>
        <v>PRO</v>
      </c>
      <c r="AA156" s="2" t="str">
        <f t="shared" si="10"/>
        <v>CPRO</v>
      </c>
      <c r="AB156" s="2" t="s">
        <v>102</v>
      </c>
      <c r="AD156" s="2" t="s">
        <v>350</v>
      </c>
      <c r="AE156" s="27">
        <v>2</v>
      </c>
      <c r="AF156" s="2" t="s">
        <v>351</v>
      </c>
      <c r="AG156" s="2" t="s">
        <v>354</v>
      </c>
      <c r="AH156" s="2"/>
      <c r="AI156" s="2" t="s">
        <v>112</v>
      </c>
      <c r="AJ156" s="2" t="str">
        <f t="shared" si="11"/>
        <v>Sports de Balles, Ballons, RaquettesAutre équipement &amp; accessoire (Sports de Balles, Ballons, Raquettes)9 kg ≤ X &lt; 11 kg</v>
      </c>
      <c r="AK156" s="2" t="str">
        <f>VLOOKUP(AD156,'Comprendre la codification'!$E$12:$F$23,2,FALSE)</f>
        <v>C</v>
      </c>
      <c r="AL156" s="2" t="str">
        <f>VLOOKUP(AG156,'Comprendre la codification'!$H$12:$J$200,3,FALSE)</f>
        <v>DIV</v>
      </c>
      <c r="AM156" s="2" t="str">
        <f>VLOOKUP(AI156,'Comprendre la codification'!$M$25:$N$83,2,FALSE)</f>
        <v>57</v>
      </c>
      <c r="AN156" s="2" t="str">
        <f t="shared" si="12"/>
        <v>CDIV57</v>
      </c>
      <c r="AO156" s="2" t="s">
        <v>99</v>
      </c>
    </row>
    <row r="157" spans="13:41" x14ac:dyDescent="0.35">
      <c r="M157" s="27" t="s">
        <v>293</v>
      </c>
      <c r="N157" s="27">
        <v>2</v>
      </c>
      <c r="O157" s="2" t="s">
        <v>302</v>
      </c>
      <c r="P157" s="2" t="s">
        <v>722</v>
      </c>
      <c r="Q157" s="2" t="s">
        <v>232</v>
      </c>
      <c r="S157" s="2" t="s">
        <v>350</v>
      </c>
      <c r="T157" s="27">
        <v>2</v>
      </c>
      <c r="U157" s="11" t="s">
        <v>351</v>
      </c>
      <c r="V157" s="2" t="s">
        <v>139</v>
      </c>
      <c r="W157" s="2" t="str">
        <f t="shared" si="9"/>
        <v>Sports de Balles, Ballons, RaquettesRaquette de squash (à l’unité)</v>
      </c>
      <c r="X157" s="2"/>
      <c r="Y157" s="2" t="str">
        <f>VLOOKUP(S157,'Comprendre la codification'!$E$12:$F$23,2,FALSE)</f>
        <v>C</v>
      </c>
      <c r="Z157" s="2" t="str">
        <f>VLOOKUP(V157,'Comprendre la codification'!$H$12:$J$200,3,FALSE)</f>
        <v>SQU</v>
      </c>
      <c r="AA157" s="2" t="str">
        <f t="shared" si="10"/>
        <v>CSQU</v>
      </c>
      <c r="AB157" s="21" t="s">
        <v>608</v>
      </c>
      <c r="AD157" s="2" t="s">
        <v>350</v>
      </c>
      <c r="AE157" s="27">
        <v>2</v>
      </c>
      <c r="AF157" s="2" t="s">
        <v>351</v>
      </c>
      <c r="AG157" s="2" t="s">
        <v>354</v>
      </c>
      <c r="AH157" s="2"/>
      <c r="AI157" s="2" t="s">
        <v>112</v>
      </c>
      <c r="AJ157" s="2" t="str">
        <f t="shared" si="11"/>
        <v>Sports de Balles, Ballons, RaquettesAutre équipement &amp; accessoire (Sports de Balles, Ballons, Raquettes)9 kg ≤ X &lt; 11 kg</v>
      </c>
      <c r="AK157" s="2" t="str">
        <f>VLOOKUP(AD157,'Comprendre la codification'!$E$12:$F$23,2,FALSE)</f>
        <v>C</v>
      </c>
      <c r="AL157" s="2" t="str">
        <f>VLOOKUP(AG157,'Comprendre la codification'!$H$12:$J$200,3,FALSE)</f>
        <v>DIV</v>
      </c>
      <c r="AM157" s="2" t="str">
        <f>VLOOKUP(AI157,'Comprendre la codification'!$M$25:$N$83,2,FALSE)</f>
        <v>57</v>
      </c>
      <c r="AN157" s="2" t="str">
        <f t="shared" si="12"/>
        <v>CDIV57</v>
      </c>
      <c r="AO157" s="2" t="s">
        <v>659</v>
      </c>
    </row>
    <row r="158" spans="13:41" x14ac:dyDescent="0.35">
      <c r="M158" s="27" t="s">
        <v>293</v>
      </c>
      <c r="N158" s="27">
        <v>2</v>
      </c>
      <c r="O158" s="2" t="s">
        <v>302</v>
      </c>
      <c r="P158" s="2" t="s">
        <v>722</v>
      </c>
      <c r="Q158" s="2" t="s">
        <v>329</v>
      </c>
      <c r="S158" s="2" t="s">
        <v>350</v>
      </c>
      <c r="T158" s="27">
        <v>2</v>
      </c>
      <c r="U158" s="2" t="s">
        <v>351</v>
      </c>
      <c r="V158" s="2" t="s">
        <v>146</v>
      </c>
      <c r="W158" s="2" t="str">
        <f t="shared" si="9"/>
        <v>Sports de Balles, Ballons, RaquettesTable de tennis de table</v>
      </c>
      <c r="X158" s="2"/>
      <c r="Y158" s="2" t="str">
        <f>VLOOKUP(S158,'Comprendre la codification'!$E$12:$F$23,2,FALSE)</f>
        <v>C</v>
      </c>
      <c r="Z158" s="2" t="str">
        <f>VLOOKUP(V158,'Comprendre la codification'!$H$12:$J$200,3,FALSE)</f>
        <v>TAB</v>
      </c>
      <c r="AA158" s="2" t="str">
        <f t="shared" si="10"/>
        <v>CTAB</v>
      </c>
      <c r="AB158" s="2" t="s">
        <v>233</v>
      </c>
      <c r="AD158" s="2" t="s">
        <v>350</v>
      </c>
      <c r="AE158" s="27">
        <v>2</v>
      </c>
      <c r="AF158" s="2" t="s">
        <v>351</v>
      </c>
      <c r="AG158" s="2" t="s">
        <v>354</v>
      </c>
      <c r="AH158" s="2"/>
      <c r="AI158" s="2" t="s">
        <v>113</v>
      </c>
      <c r="AJ158" s="2" t="str">
        <f t="shared" si="11"/>
        <v>Sports de Balles, Ballons, RaquettesAutre équipement &amp; accessoire (Sports de Balles, Ballons, Raquettes)11 kg ≤ X &lt; 13 kg</v>
      </c>
      <c r="AK158" s="2" t="str">
        <f>VLOOKUP(AD158,'Comprendre la codification'!$E$12:$F$23,2,FALSE)</f>
        <v>C</v>
      </c>
      <c r="AL158" s="2" t="str">
        <f>VLOOKUP(AG158,'Comprendre la codification'!$H$12:$J$200,3,FALSE)</f>
        <v>DIV</v>
      </c>
      <c r="AM158" s="2" t="str">
        <f>VLOOKUP(AI158,'Comprendre la codification'!$M$25:$N$83,2,FALSE)</f>
        <v>60</v>
      </c>
      <c r="AN158" s="2" t="str">
        <f t="shared" si="12"/>
        <v>CDIV60</v>
      </c>
      <c r="AO158" s="2" t="s">
        <v>99</v>
      </c>
    </row>
    <row r="159" spans="13:41" x14ac:dyDescent="0.35">
      <c r="M159" s="27" t="s">
        <v>293</v>
      </c>
      <c r="N159" s="27">
        <v>2</v>
      </c>
      <c r="O159" s="2" t="s">
        <v>302</v>
      </c>
      <c r="P159" s="2" t="s">
        <v>722</v>
      </c>
      <c r="Q159" s="2" t="s">
        <v>234</v>
      </c>
      <c r="S159" s="2" t="s">
        <v>350</v>
      </c>
      <c r="T159" s="27">
        <v>2</v>
      </c>
      <c r="U159" s="2" t="s">
        <v>351</v>
      </c>
      <c r="V159" s="2" t="s">
        <v>289</v>
      </c>
      <c r="W159" s="2" t="str">
        <f t="shared" si="9"/>
        <v>Sports de Balles, Ballons, RaquettesRaquette de tennis adulte (à l’unité)</v>
      </c>
      <c r="X159" s="2"/>
      <c r="Y159" s="2" t="str">
        <f>VLOOKUP(S159,'Comprendre la codification'!$E$12:$F$23,2,FALSE)</f>
        <v>C</v>
      </c>
      <c r="Z159" s="2" t="str">
        <f>VLOOKUP(V159,'Comprendre la codification'!$H$12:$J$200,3,FALSE)</f>
        <v>TEA</v>
      </c>
      <c r="AA159" s="2" t="str">
        <f t="shared" si="10"/>
        <v>CTEA</v>
      </c>
      <c r="AB159" s="2" t="s">
        <v>106</v>
      </c>
      <c r="AD159" s="2" t="s">
        <v>350</v>
      </c>
      <c r="AE159" s="27">
        <v>2</v>
      </c>
      <c r="AF159" s="2" t="s">
        <v>351</v>
      </c>
      <c r="AG159" s="2" t="s">
        <v>354</v>
      </c>
      <c r="AH159" s="2"/>
      <c r="AI159" s="2" t="s">
        <v>113</v>
      </c>
      <c r="AJ159" s="2" t="str">
        <f t="shared" si="11"/>
        <v>Sports de Balles, Ballons, RaquettesAutre équipement &amp; accessoire (Sports de Balles, Ballons, Raquettes)11 kg ≤ X &lt; 13 kg</v>
      </c>
      <c r="AK159" s="2" t="str">
        <f>VLOOKUP(AD159,'Comprendre la codification'!$E$12:$F$23,2,FALSE)</f>
        <v>C</v>
      </c>
      <c r="AL159" s="2" t="str">
        <f>VLOOKUP(AG159,'Comprendre la codification'!$H$12:$J$200,3,FALSE)</f>
        <v>DIV</v>
      </c>
      <c r="AM159" s="2" t="str">
        <f>VLOOKUP(AI159,'Comprendre la codification'!$M$25:$N$83,2,FALSE)</f>
        <v>60</v>
      </c>
      <c r="AN159" s="2" t="str">
        <f t="shared" si="12"/>
        <v>CDIV60</v>
      </c>
      <c r="AO159" s="2" t="s">
        <v>659</v>
      </c>
    </row>
    <row r="160" spans="13:41" x14ac:dyDescent="0.35">
      <c r="M160" s="27" t="s">
        <v>293</v>
      </c>
      <c r="N160" s="27">
        <v>2</v>
      </c>
      <c r="O160" s="11" t="s">
        <v>302</v>
      </c>
      <c r="P160" s="2" t="s">
        <v>722</v>
      </c>
      <c r="Q160" s="2" t="s">
        <v>235</v>
      </c>
      <c r="S160" s="2" t="s">
        <v>350</v>
      </c>
      <c r="T160" s="27">
        <v>2</v>
      </c>
      <c r="U160" s="2" t="s">
        <v>351</v>
      </c>
      <c r="V160" s="2" t="s">
        <v>289</v>
      </c>
      <c r="W160" s="2" t="str">
        <f t="shared" si="9"/>
        <v>Sports de Balles, Ballons, RaquettesRaquette de tennis adulte (à l’unité)</v>
      </c>
      <c r="X160" s="2"/>
      <c r="Y160" s="2" t="str">
        <f>VLOOKUP(S160,'Comprendre la codification'!$E$12:$F$23,2,FALSE)</f>
        <v>C</v>
      </c>
      <c r="Z160" s="2" t="str">
        <f>VLOOKUP(V160,'Comprendre la codification'!$H$12:$J$200,3,FALSE)</f>
        <v>TEA</v>
      </c>
      <c r="AA160" s="2" t="str">
        <f t="shared" si="10"/>
        <v>CTEA</v>
      </c>
      <c r="AB160" s="2" t="s">
        <v>98</v>
      </c>
      <c r="AD160" s="2" t="s">
        <v>350</v>
      </c>
      <c r="AE160" s="27">
        <v>2</v>
      </c>
      <c r="AF160" s="2" t="s">
        <v>351</v>
      </c>
      <c r="AG160" s="2" t="s">
        <v>354</v>
      </c>
      <c r="AH160" s="2"/>
      <c r="AI160" s="2" t="s">
        <v>114</v>
      </c>
      <c r="AJ160" s="2" t="str">
        <f t="shared" si="11"/>
        <v>Sports de Balles, Ballons, RaquettesAutre équipement &amp; accessoire (Sports de Balles, Ballons, Raquettes)13 kg ≤ X &lt; 15 kg</v>
      </c>
      <c r="AK160" s="2" t="str">
        <f>VLOOKUP(AD160,'Comprendre la codification'!$E$12:$F$23,2,FALSE)</f>
        <v>C</v>
      </c>
      <c r="AL160" s="2" t="str">
        <f>VLOOKUP(AG160,'Comprendre la codification'!$H$12:$J$200,3,FALSE)</f>
        <v>DIV</v>
      </c>
      <c r="AM160" s="2" t="str">
        <f>VLOOKUP(AI160,'Comprendre la codification'!$M$25:$N$83,2,FALSE)</f>
        <v>63</v>
      </c>
      <c r="AN160" s="2" t="str">
        <f t="shared" si="12"/>
        <v>CDIV63</v>
      </c>
      <c r="AO160" s="2" t="s">
        <v>99</v>
      </c>
    </row>
    <row r="161" spans="13:41" x14ac:dyDescent="0.35">
      <c r="M161" s="27" t="s">
        <v>293</v>
      </c>
      <c r="N161" s="27">
        <v>2</v>
      </c>
      <c r="O161" s="11" t="s">
        <v>302</v>
      </c>
      <c r="P161" s="2" t="s">
        <v>722</v>
      </c>
      <c r="Q161" s="2" t="s">
        <v>338</v>
      </c>
      <c r="S161" s="2" t="s">
        <v>350</v>
      </c>
      <c r="T161" s="27">
        <v>2</v>
      </c>
      <c r="U161" s="2" t="s">
        <v>351</v>
      </c>
      <c r="V161" s="2" t="s">
        <v>289</v>
      </c>
      <c r="W161" s="2" t="str">
        <f t="shared" si="9"/>
        <v>Sports de Balles, Ballons, RaquettesRaquette de tennis adulte (à l’unité)</v>
      </c>
      <c r="X161" s="2"/>
      <c r="Y161" s="2" t="str">
        <f>VLOOKUP(S161,'Comprendre la codification'!$E$12:$F$23,2,FALSE)</f>
        <v>C</v>
      </c>
      <c r="Z161" s="2" t="str">
        <f>VLOOKUP(V161,'Comprendre la codification'!$H$12:$J$200,3,FALSE)</f>
        <v>TEA</v>
      </c>
      <c r="AA161" s="2" t="str">
        <f t="shared" si="10"/>
        <v>CTEA</v>
      </c>
      <c r="AB161" s="2" t="s">
        <v>129</v>
      </c>
      <c r="AD161" s="2" t="s">
        <v>350</v>
      </c>
      <c r="AE161" s="27">
        <v>2</v>
      </c>
      <c r="AF161" s="2" t="s">
        <v>351</v>
      </c>
      <c r="AG161" s="2" t="s">
        <v>354</v>
      </c>
      <c r="AH161" s="2"/>
      <c r="AI161" s="2" t="s">
        <v>114</v>
      </c>
      <c r="AJ161" s="2" t="str">
        <f t="shared" si="11"/>
        <v>Sports de Balles, Ballons, RaquettesAutre équipement &amp; accessoire (Sports de Balles, Ballons, Raquettes)13 kg ≤ X &lt; 15 kg</v>
      </c>
      <c r="AK161" s="2" t="str">
        <f>VLOOKUP(AD161,'Comprendre la codification'!$E$12:$F$23,2,FALSE)</f>
        <v>C</v>
      </c>
      <c r="AL161" s="2" t="str">
        <f>VLOOKUP(AG161,'Comprendre la codification'!$H$12:$J$200,3,FALSE)</f>
        <v>DIV</v>
      </c>
      <c r="AM161" s="2" t="str">
        <f>VLOOKUP(AI161,'Comprendre la codification'!$M$25:$N$83,2,FALSE)</f>
        <v>63</v>
      </c>
      <c r="AN161" s="2" t="str">
        <f t="shared" si="12"/>
        <v>CDIV63</v>
      </c>
      <c r="AO161" s="2" t="s">
        <v>659</v>
      </c>
    </row>
    <row r="162" spans="13:41" x14ac:dyDescent="0.35">
      <c r="M162" s="27" t="s">
        <v>293</v>
      </c>
      <c r="N162" s="27">
        <v>2</v>
      </c>
      <c r="O162" s="11" t="s">
        <v>302</v>
      </c>
      <c r="P162" s="2" t="s">
        <v>722</v>
      </c>
      <c r="Q162" s="2" t="s">
        <v>238</v>
      </c>
      <c r="S162" s="2" t="s">
        <v>350</v>
      </c>
      <c r="T162" s="27">
        <v>2</v>
      </c>
      <c r="U162" s="2" t="s">
        <v>351</v>
      </c>
      <c r="V162" s="2" t="s">
        <v>288</v>
      </c>
      <c r="W162" s="2" t="str">
        <f t="shared" si="9"/>
        <v>Sports de Balles, Ballons, RaquettesRaquette de tennis enfant (à l’unité)</v>
      </c>
      <c r="X162" s="2"/>
      <c r="Y162" s="2" t="str">
        <f>VLOOKUP(S162,'Comprendre la codification'!$E$12:$F$23,2,FALSE)</f>
        <v>C</v>
      </c>
      <c r="Z162" s="2" t="str">
        <f>VLOOKUP(V162,'Comprendre la codification'!$H$12:$J$200,3,FALSE)</f>
        <v>TEE</v>
      </c>
      <c r="AA162" s="2" t="str">
        <f t="shared" si="10"/>
        <v>CTEE</v>
      </c>
      <c r="AB162" s="2" t="s">
        <v>106</v>
      </c>
      <c r="AD162" s="2" t="s">
        <v>350</v>
      </c>
      <c r="AE162" s="27">
        <v>2</v>
      </c>
      <c r="AF162" s="2" t="s">
        <v>351</v>
      </c>
      <c r="AG162" s="2" t="s">
        <v>354</v>
      </c>
      <c r="AH162" s="2"/>
      <c r="AI162" s="2" t="s">
        <v>102</v>
      </c>
      <c r="AJ162" s="2" t="str">
        <f t="shared" si="11"/>
        <v>Sports de Balles, Ballons, RaquettesAutre équipement &amp; accessoire (Sports de Balles, Ballons, Raquettes)X ≥ 15 kg</v>
      </c>
      <c r="AK162" s="2" t="str">
        <f>VLOOKUP(AD162,'Comprendre la codification'!$E$12:$F$23,2,FALSE)</f>
        <v>C</v>
      </c>
      <c r="AL162" s="2" t="str">
        <f>VLOOKUP(AG162,'Comprendre la codification'!$H$12:$J$200,3,FALSE)</f>
        <v>DIV</v>
      </c>
      <c r="AM162" s="2" t="str">
        <f>VLOOKUP(AI162,'Comprendre la codification'!$M$25:$N$83,2,FALSE)</f>
        <v>66</v>
      </c>
      <c r="AN162" s="2" t="str">
        <f t="shared" si="12"/>
        <v>CDIV66</v>
      </c>
      <c r="AO162" s="2" t="s">
        <v>99</v>
      </c>
    </row>
    <row r="163" spans="13:41" x14ac:dyDescent="0.35">
      <c r="M163" s="27" t="s">
        <v>293</v>
      </c>
      <c r="N163" s="27">
        <v>2</v>
      </c>
      <c r="O163" s="11" t="s">
        <v>302</v>
      </c>
      <c r="P163" s="2" t="s">
        <v>722</v>
      </c>
      <c r="Q163" s="2" t="s">
        <v>239</v>
      </c>
      <c r="S163" s="2" t="s">
        <v>350</v>
      </c>
      <c r="T163" s="27">
        <v>2</v>
      </c>
      <c r="U163" s="2" t="s">
        <v>351</v>
      </c>
      <c r="V163" s="2" t="s">
        <v>288</v>
      </c>
      <c r="W163" s="2" t="str">
        <f t="shared" si="9"/>
        <v>Sports de Balles, Ballons, RaquettesRaquette de tennis enfant (à l’unité)</v>
      </c>
      <c r="X163" s="2"/>
      <c r="Y163" s="2" t="str">
        <f>VLOOKUP(S163,'Comprendre la codification'!$E$12:$F$23,2,FALSE)</f>
        <v>C</v>
      </c>
      <c r="Z163" s="2" t="str">
        <f>VLOOKUP(V163,'Comprendre la codification'!$H$12:$J$200,3,FALSE)</f>
        <v>TEE</v>
      </c>
      <c r="AA163" s="2" t="str">
        <f t="shared" si="10"/>
        <v>CTEE</v>
      </c>
      <c r="AB163" s="2" t="s">
        <v>98</v>
      </c>
      <c r="AD163" s="2" t="s">
        <v>350</v>
      </c>
      <c r="AE163" s="27">
        <v>2</v>
      </c>
      <c r="AF163" s="2" t="s">
        <v>351</v>
      </c>
      <c r="AG163" s="2" t="s">
        <v>354</v>
      </c>
      <c r="AH163" s="2"/>
      <c r="AI163" s="2" t="s">
        <v>102</v>
      </c>
      <c r="AJ163" s="2" t="str">
        <f t="shared" si="11"/>
        <v>Sports de Balles, Ballons, RaquettesAutre équipement &amp; accessoire (Sports de Balles, Ballons, Raquettes)X ≥ 15 kg</v>
      </c>
      <c r="AK163" s="2" t="str">
        <f>VLOOKUP(AD163,'Comprendre la codification'!$E$12:$F$23,2,FALSE)</f>
        <v>C</v>
      </c>
      <c r="AL163" s="2" t="str">
        <f>VLOOKUP(AG163,'Comprendre la codification'!$H$12:$J$200,3,FALSE)</f>
        <v>DIV</v>
      </c>
      <c r="AM163" s="2" t="str">
        <f>VLOOKUP(AI163,'Comprendre la codification'!$M$25:$N$83,2,FALSE)</f>
        <v>66</v>
      </c>
      <c r="AN163" s="2" t="str">
        <f t="shared" si="12"/>
        <v>CDIV66</v>
      </c>
      <c r="AO163" s="2" t="s">
        <v>659</v>
      </c>
    </row>
    <row r="164" spans="13:41" x14ac:dyDescent="0.35">
      <c r="M164" s="27" t="s">
        <v>293</v>
      </c>
      <c r="N164" s="27">
        <v>2</v>
      </c>
      <c r="O164" s="11" t="s">
        <v>302</v>
      </c>
      <c r="P164" s="2" t="s">
        <v>722</v>
      </c>
      <c r="Q164" s="2" t="s">
        <v>330</v>
      </c>
      <c r="S164" s="2" t="s">
        <v>350</v>
      </c>
      <c r="T164" s="27">
        <v>2</v>
      </c>
      <c r="U164" s="2" t="s">
        <v>351</v>
      </c>
      <c r="V164" s="2" t="s">
        <v>288</v>
      </c>
      <c r="W164" s="2" t="str">
        <f t="shared" si="9"/>
        <v>Sports de Balles, Ballons, RaquettesRaquette de tennis enfant (à l’unité)</v>
      </c>
      <c r="X164" s="2"/>
      <c r="Y164" s="2" t="str">
        <f>VLOOKUP(S164,'Comprendre la codification'!$E$12:$F$23,2,FALSE)</f>
        <v>C</v>
      </c>
      <c r="Z164" s="2" t="str">
        <f>VLOOKUP(V164,'Comprendre la codification'!$H$12:$J$200,3,FALSE)</f>
        <v>TEE</v>
      </c>
      <c r="AA164" s="2" t="str">
        <f t="shared" si="10"/>
        <v>CTEE</v>
      </c>
      <c r="AB164" s="2" t="s">
        <v>129</v>
      </c>
      <c r="AD164" s="2" t="s">
        <v>350</v>
      </c>
      <c r="AE164" s="27">
        <v>2</v>
      </c>
      <c r="AF164" s="2" t="s">
        <v>351</v>
      </c>
      <c r="AG164" s="2" t="s">
        <v>145</v>
      </c>
      <c r="AH164" s="2"/>
      <c r="AI164" s="2" t="s">
        <v>106</v>
      </c>
      <c r="AJ164" s="2" t="str">
        <f t="shared" si="11"/>
        <v>Sports de Balles, Ballons, RaquettesFilet : tennis de table, volley, badminton, …X &lt; 0,2 kg</v>
      </c>
      <c r="AK164" s="2" t="str">
        <f>VLOOKUP(AD164,'Comprendre la codification'!$E$12:$F$23,2,FALSE)</f>
        <v>C</v>
      </c>
      <c r="AL164" s="2" t="str">
        <f>VLOOKUP(AG164,'Comprendre la codification'!$H$12:$J$200,3,FALSE)</f>
        <v>FIL</v>
      </c>
      <c r="AM164" s="2" t="str">
        <f>VLOOKUP(AI164,'Comprendre la codification'!$M$25:$N$83,2,FALSE)</f>
        <v>35</v>
      </c>
      <c r="AN164" s="2" t="str">
        <f t="shared" si="12"/>
        <v>CFIL35</v>
      </c>
      <c r="AO164" s="2" t="s">
        <v>608</v>
      </c>
    </row>
    <row r="165" spans="13:41" x14ac:dyDescent="0.35">
      <c r="M165" s="27" t="s">
        <v>293</v>
      </c>
      <c r="N165" s="27">
        <v>2</v>
      </c>
      <c r="O165" s="11" t="s">
        <v>302</v>
      </c>
      <c r="P165" s="2" t="s">
        <v>722</v>
      </c>
      <c r="Q165" s="2" t="s">
        <v>237</v>
      </c>
      <c r="S165" s="2" t="s">
        <v>350</v>
      </c>
      <c r="T165" s="27">
        <v>2</v>
      </c>
      <c r="U165" s="2" t="s">
        <v>353</v>
      </c>
      <c r="V165" s="2" t="s">
        <v>154</v>
      </c>
      <c r="W165" s="2" t="str">
        <f t="shared" si="9"/>
        <v xml:space="preserve">Sports de Balles, Ballons, RaquettesProtège-tibias </v>
      </c>
      <c r="X165" s="2"/>
      <c r="Y165" s="2" t="str">
        <f>VLOOKUP(S165,'Comprendre la codification'!$E$12:$F$23,2,FALSE)</f>
        <v>C</v>
      </c>
      <c r="Z165" s="2" t="str">
        <f>VLOOKUP(V165,'Comprendre la codification'!$H$12:$J$200,3,FALSE)</f>
        <v>TIB</v>
      </c>
      <c r="AA165" s="2" t="str">
        <f t="shared" si="10"/>
        <v>CTIB</v>
      </c>
      <c r="AB165" s="21" t="s">
        <v>608</v>
      </c>
      <c r="AD165" s="2" t="s">
        <v>350</v>
      </c>
      <c r="AE165" s="27">
        <v>2</v>
      </c>
      <c r="AF165" s="2" t="s">
        <v>351</v>
      </c>
      <c r="AG165" s="2" t="s">
        <v>145</v>
      </c>
      <c r="AH165" s="2"/>
      <c r="AI165" s="2" t="s">
        <v>98</v>
      </c>
      <c r="AJ165" s="2" t="str">
        <f t="shared" si="11"/>
        <v>Sports de Balles, Ballons, RaquettesFilet : tennis de table, volley, badminton, …0,2 kg ≤ X &lt; 0,5 kg</v>
      </c>
      <c r="AK165" s="2" t="str">
        <f>VLOOKUP(AD165,'Comprendre la codification'!$E$12:$F$23,2,FALSE)</f>
        <v>C</v>
      </c>
      <c r="AL165" s="2" t="str">
        <f>VLOOKUP(AG165,'Comprendre la codification'!$H$12:$J$200,3,FALSE)</f>
        <v>FIL</v>
      </c>
      <c r="AM165" s="2" t="str">
        <f>VLOOKUP(AI165,'Comprendre la codification'!$M$25:$N$83,2,FALSE)</f>
        <v>36</v>
      </c>
      <c r="AN165" s="2" t="str">
        <f t="shared" si="12"/>
        <v>CFIL36</v>
      </c>
      <c r="AO165" s="2" t="s">
        <v>608</v>
      </c>
    </row>
    <row r="166" spans="13:41" x14ac:dyDescent="0.35">
      <c r="M166" s="27" t="s">
        <v>293</v>
      </c>
      <c r="N166" s="27">
        <v>2</v>
      </c>
      <c r="O166" s="11" t="s">
        <v>302</v>
      </c>
      <c r="P166" s="2" t="s">
        <v>722</v>
      </c>
      <c r="Q166" s="2" t="s">
        <v>7308</v>
      </c>
      <c r="S166" s="2" t="s">
        <v>350</v>
      </c>
      <c r="T166" s="27">
        <v>2</v>
      </c>
      <c r="U166" s="2" t="s">
        <v>351</v>
      </c>
      <c r="V166" s="2" t="s">
        <v>152</v>
      </c>
      <c r="W166" s="2" t="str">
        <f t="shared" si="9"/>
        <v>Sports de Balles, Ballons, RaquettesChasuble (à l'unité)</v>
      </c>
      <c r="X166" s="2"/>
      <c r="Y166" s="2" t="str">
        <f>VLOOKUP(S166,'Comprendre la codification'!$E$12:$F$23,2,FALSE)</f>
        <v>C</v>
      </c>
      <c r="Z166" s="2" t="str">
        <f>VLOOKUP(V166,'Comprendre la codification'!$H$12:$J$200,3,FALSE)</f>
        <v>UBL</v>
      </c>
      <c r="AA166" s="2" t="str">
        <f t="shared" si="10"/>
        <v>CUBL</v>
      </c>
      <c r="AB166" s="21" t="s">
        <v>608</v>
      </c>
      <c r="AD166" s="2" t="s">
        <v>350</v>
      </c>
      <c r="AE166" s="27">
        <v>2</v>
      </c>
      <c r="AF166" s="2" t="s">
        <v>351</v>
      </c>
      <c r="AG166" s="2" t="s">
        <v>145</v>
      </c>
      <c r="AH166" s="2"/>
      <c r="AI166" s="2" t="s">
        <v>104</v>
      </c>
      <c r="AJ166" s="2" t="str">
        <f t="shared" si="11"/>
        <v>Sports de Balles, Ballons, RaquettesFilet : tennis de table, volley, badminton, …0,5 kg ≤ X &lt; 1 kg</v>
      </c>
      <c r="AK166" s="2" t="str">
        <f>VLOOKUP(AD166,'Comprendre la codification'!$E$12:$F$23,2,FALSE)</f>
        <v>C</v>
      </c>
      <c r="AL166" s="2" t="str">
        <f>VLOOKUP(AG166,'Comprendre la codification'!$H$12:$J$200,3,FALSE)</f>
        <v>FIL</v>
      </c>
      <c r="AM166" s="2" t="str">
        <f>VLOOKUP(AI166,'Comprendre la codification'!$M$25:$N$83,2,FALSE)</f>
        <v>39</v>
      </c>
      <c r="AN166" s="2" t="str">
        <f t="shared" si="12"/>
        <v>CFIL39</v>
      </c>
      <c r="AO166" s="2" t="s">
        <v>608</v>
      </c>
    </row>
    <row r="167" spans="13:41" x14ac:dyDescent="0.35">
      <c r="M167" s="27" t="s">
        <v>293</v>
      </c>
      <c r="N167" s="27">
        <v>2</v>
      </c>
      <c r="O167" s="11" t="s">
        <v>302</v>
      </c>
      <c r="P167" s="2" t="s">
        <v>722</v>
      </c>
      <c r="Q167" s="2" t="s">
        <v>327</v>
      </c>
      <c r="S167" s="2" t="s">
        <v>350</v>
      </c>
      <c r="T167" s="27">
        <v>2</v>
      </c>
      <c r="U167" s="2" t="s">
        <v>351</v>
      </c>
      <c r="V167" s="11" t="s">
        <v>128</v>
      </c>
      <c r="W167" s="2" t="str">
        <f t="shared" si="9"/>
        <v>Sports de Balles, Ballons, RaquettesBallon : football, basketball, volleyball, rugby, handball</v>
      </c>
      <c r="X167" s="2" t="s">
        <v>97</v>
      </c>
      <c r="Y167" s="2" t="str">
        <f>VLOOKUP(S167,'Comprendre la codification'!$E$12:$F$23,2,FALSE)</f>
        <v>C</v>
      </c>
      <c r="Z167" s="2" t="str">
        <f>VLOOKUP(V167,'Comprendre la codification'!$H$12:$J$200,3,FALSE)</f>
        <v>ZBA</v>
      </c>
      <c r="AA167" s="2" t="str">
        <f t="shared" si="10"/>
        <v>CZBA</v>
      </c>
      <c r="AB167" s="2" t="s">
        <v>106</v>
      </c>
      <c r="AD167" s="2" t="s">
        <v>350</v>
      </c>
      <c r="AE167" s="27">
        <v>2</v>
      </c>
      <c r="AF167" s="2" t="s">
        <v>351</v>
      </c>
      <c r="AG167" s="2" t="s">
        <v>145</v>
      </c>
      <c r="AH167" s="2"/>
      <c r="AI167" s="2" t="s">
        <v>105</v>
      </c>
      <c r="AJ167" s="2" t="str">
        <f t="shared" si="11"/>
        <v>Sports de Balles, Ballons, RaquettesFilet : tennis de table, volley, badminton, …1 kg ≤ X &lt; 2 kg</v>
      </c>
      <c r="AK167" s="2" t="str">
        <f>VLOOKUP(AD167,'Comprendre la codification'!$E$12:$F$23,2,FALSE)</f>
        <v>C</v>
      </c>
      <c r="AL167" s="2" t="str">
        <f>VLOOKUP(AG167,'Comprendre la codification'!$H$12:$J$200,3,FALSE)</f>
        <v>FIL</v>
      </c>
      <c r="AM167" s="2" t="str">
        <f>VLOOKUP(AI167,'Comprendre la codification'!$M$25:$N$83,2,FALSE)</f>
        <v>42</v>
      </c>
      <c r="AN167" s="2" t="str">
        <f t="shared" si="12"/>
        <v>CFIL42</v>
      </c>
      <c r="AO167" s="2" t="s">
        <v>608</v>
      </c>
    </row>
    <row r="168" spans="13:41" x14ac:dyDescent="0.35">
      <c r="M168" s="27" t="s">
        <v>293</v>
      </c>
      <c r="N168" s="27">
        <v>2</v>
      </c>
      <c r="O168" s="11" t="s">
        <v>302</v>
      </c>
      <c r="P168" s="2" t="s">
        <v>722</v>
      </c>
      <c r="Q168" s="2" t="s">
        <v>337</v>
      </c>
      <c r="S168" s="2" t="s">
        <v>350</v>
      </c>
      <c r="T168" s="27">
        <v>2</v>
      </c>
      <c r="U168" s="2" t="s">
        <v>351</v>
      </c>
      <c r="V168" s="11" t="s">
        <v>128</v>
      </c>
      <c r="W168" s="2" t="str">
        <f t="shared" si="9"/>
        <v>Sports de Balles, Ballons, RaquettesBallon : football, basketball, volleyball, rugby, handball</v>
      </c>
      <c r="X168" s="2" t="s">
        <v>97</v>
      </c>
      <c r="Y168" s="2" t="str">
        <f>VLOOKUP(S168,'Comprendre la codification'!$E$12:$F$23,2,FALSE)</f>
        <v>C</v>
      </c>
      <c r="Z168" s="2" t="str">
        <f>VLOOKUP(V168,'Comprendre la codification'!$H$12:$J$200,3,FALSE)</f>
        <v>ZBA</v>
      </c>
      <c r="AA168" s="2" t="str">
        <f t="shared" si="10"/>
        <v>CZBA</v>
      </c>
      <c r="AB168" s="2" t="s">
        <v>98</v>
      </c>
      <c r="AD168" s="2" t="s">
        <v>350</v>
      </c>
      <c r="AE168" s="27">
        <v>2</v>
      </c>
      <c r="AF168" s="2" t="s">
        <v>351</v>
      </c>
      <c r="AG168" s="2" t="s">
        <v>145</v>
      </c>
      <c r="AH168" s="2"/>
      <c r="AI168" s="2" t="s">
        <v>107</v>
      </c>
      <c r="AJ168" s="2" t="str">
        <f t="shared" si="11"/>
        <v>Sports de Balles, Ballons, RaquettesFilet : tennis de table, volley, badminton, …2 kg ≤ X &lt; 3 kg</v>
      </c>
      <c r="AK168" s="2" t="str">
        <f>VLOOKUP(AD168,'Comprendre la codification'!$E$12:$F$23,2,FALSE)</f>
        <v>C</v>
      </c>
      <c r="AL168" s="2" t="str">
        <f>VLOOKUP(AG168,'Comprendre la codification'!$H$12:$J$200,3,FALSE)</f>
        <v>FIL</v>
      </c>
      <c r="AM168" s="2" t="str">
        <f>VLOOKUP(AI168,'Comprendre la codification'!$M$25:$N$83,2,FALSE)</f>
        <v>45</v>
      </c>
      <c r="AN168" s="2" t="str">
        <f t="shared" si="12"/>
        <v>CFIL45</v>
      </c>
      <c r="AO168" s="2" t="s">
        <v>608</v>
      </c>
    </row>
    <row r="169" spans="13:41" x14ac:dyDescent="0.35">
      <c r="M169" s="27" t="s">
        <v>293</v>
      </c>
      <c r="N169" s="27">
        <v>2</v>
      </c>
      <c r="O169" s="11" t="s">
        <v>302</v>
      </c>
      <c r="P169" s="2" t="s">
        <v>722</v>
      </c>
      <c r="Q169" s="2" t="s">
        <v>242</v>
      </c>
      <c r="S169" s="2" t="s">
        <v>350</v>
      </c>
      <c r="T169" s="27">
        <v>2</v>
      </c>
      <c r="U169" s="2" t="s">
        <v>351</v>
      </c>
      <c r="V169" s="11" t="s">
        <v>128</v>
      </c>
      <c r="W169" s="2" t="str">
        <f t="shared" si="9"/>
        <v>Sports de Balles, Ballons, RaquettesBallon : football, basketball, volleyball, rugby, handball</v>
      </c>
      <c r="X169" s="2" t="s">
        <v>97</v>
      </c>
      <c r="Y169" s="2" t="str">
        <f>VLOOKUP(S169,'Comprendre la codification'!$E$12:$F$23,2,FALSE)</f>
        <v>C</v>
      </c>
      <c r="Z169" s="2" t="str">
        <f>VLOOKUP(V169,'Comprendre la codification'!$H$12:$J$200,3,FALSE)</f>
        <v>ZBA</v>
      </c>
      <c r="AA169" s="2" t="str">
        <f t="shared" si="10"/>
        <v>CZBA</v>
      </c>
      <c r="AB169" s="2" t="s">
        <v>129</v>
      </c>
      <c r="AD169" s="2" t="s">
        <v>350</v>
      </c>
      <c r="AE169" s="27">
        <v>2</v>
      </c>
      <c r="AF169" s="2" t="s">
        <v>351</v>
      </c>
      <c r="AG169" s="2" t="s">
        <v>145</v>
      </c>
      <c r="AH169" s="2"/>
      <c r="AI169" s="2" t="s">
        <v>109</v>
      </c>
      <c r="AJ169" s="2" t="str">
        <f t="shared" si="11"/>
        <v>Sports de Balles, Ballons, RaquettesFilet : tennis de table, volley, badminton, …3 kg ≤ X &lt; 5 kg</v>
      </c>
      <c r="AK169" s="2" t="str">
        <f>VLOOKUP(AD169,'Comprendre la codification'!$E$12:$F$23,2,FALSE)</f>
        <v>C</v>
      </c>
      <c r="AL169" s="2" t="str">
        <f>VLOOKUP(AG169,'Comprendre la codification'!$H$12:$J$200,3,FALSE)</f>
        <v>FIL</v>
      </c>
      <c r="AM169" s="2" t="str">
        <f>VLOOKUP(AI169,'Comprendre la codification'!$M$25:$N$83,2,FALSE)</f>
        <v>48</v>
      </c>
      <c r="AN169" s="2" t="str">
        <f t="shared" si="12"/>
        <v>CFIL48</v>
      </c>
      <c r="AO169" s="2" t="s">
        <v>608</v>
      </c>
    </row>
    <row r="170" spans="13:41" x14ac:dyDescent="0.35">
      <c r="M170" s="27" t="s">
        <v>293</v>
      </c>
      <c r="N170" s="27">
        <v>2</v>
      </c>
      <c r="O170" s="2" t="s">
        <v>302</v>
      </c>
      <c r="P170" s="2" t="s">
        <v>722</v>
      </c>
      <c r="Q170" s="11" t="s">
        <v>243</v>
      </c>
      <c r="S170" s="2" t="s">
        <v>350</v>
      </c>
      <c r="T170" s="27">
        <v>2</v>
      </c>
      <c r="U170" s="2" t="s">
        <v>351</v>
      </c>
      <c r="V170" s="11" t="s">
        <v>130</v>
      </c>
      <c r="W170" s="2" t="str">
        <f t="shared" si="9"/>
        <v>Sports de Balles, Ballons, RaquettesBalle de tennis et padel (à l’unité)</v>
      </c>
      <c r="X170" s="2" t="s">
        <v>97</v>
      </c>
      <c r="Y170" s="2" t="str">
        <f>VLOOKUP(S170,'Comprendre la codification'!$E$12:$F$23,2,FALSE)</f>
        <v>C</v>
      </c>
      <c r="Z170" s="2" t="str">
        <f>VLOOKUP(V170,'Comprendre la codification'!$H$12:$J$200,3,FALSE)</f>
        <v>ZBT</v>
      </c>
      <c r="AA170" s="2" t="str">
        <f t="shared" si="10"/>
        <v>CZBT</v>
      </c>
      <c r="AB170" s="21" t="s">
        <v>608</v>
      </c>
      <c r="AD170" s="2" t="s">
        <v>350</v>
      </c>
      <c r="AE170" s="27">
        <v>2</v>
      </c>
      <c r="AF170" s="2" t="s">
        <v>351</v>
      </c>
      <c r="AG170" s="2" t="s">
        <v>145</v>
      </c>
      <c r="AH170" s="2"/>
      <c r="AI170" s="2" t="s">
        <v>110</v>
      </c>
      <c r="AJ170" s="2" t="str">
        <f t="shared" si="11"/>
        <v>Sports de Balles, Ballons, RaquettesFilet : tennis de table, volley, badminton, …5 kg ≤ X &lt; 7 kg</v>
      </c>
      <c r="AK170" s="2" t="str">
        <f>VLOOKUP(AD170,'Comprendre la codification'!$E$12:$F$23,2,FALSE)</f>
        <v>C</v>
      </c>
      <c r="AL170" s="2" t="str">
        <f>VLOOKUP(AG170,'Comprendre la codification'!$H$12:$J$200,3,FALSE)</f>
        <v>FIL</v>
      </c>
      <c r="AM170" s="2" t="str">
        <f>VLOOKUP(AI170,'Comprendre la codification'!$M$25:$N$83,2,FALSE)</f>
        <v>51</v>
      </c>
      <c r="AN170" s="2" t="str">
        <f t="shared" si="12"/>
        <v>CFIL51</v>
      </c>
      <c r="AO170" s="2" t="s">
        <v>608</v>
      </c>
    </row>
    <row r="171" spans="13:41" x14ac:dyDescent="0.35">
      <c r="M171" s="27" t="s">
        <v>293</v>
      </c>
      <c r="N171" s="27">
        <v>2</v>
      </c>
      <c r="O171" s="2" t="s">
        <v>302</v>
      </c>
      <c r="P171" s="2" t="s">
        <v>722</v>
      </c>
      <c r="Q171" s="11" t="s">
        <v>244</v>
      </c>
      <c r="S171" s="2" t="s">
        <v>350</v>
      </c>
      <c r="T171" s="27">
        <v>2</v>
      </c>
      <c r="U171" s="2" t="s">
        <v>351</v>
      </c>
      <c r="V171" s="11" t="s">
        <v>149</v>
      </c>
      <c r="W171" s="2" t="str">
        <f t="shared" si="9"/>
        <v>Sports de Balles, Ballons, RaquettesCordage de raquette</v>
      </c>
      <c r="X171" s="2" t="s">
        <v>97</v>
      </c>
      <c r="Y171" s="2" t="str">
        <f>VLOOKUP(S171,'Comprendre la codification'!$E$12:$F$23,2,FALSE)</f>
        <v>C</v>
      </c>
      <c r="Z171" s="2" t="str">
        <f>VLOOKUP(V171,'Comprendre la codification'!$H$12:$J$200,3,FALSE)</f>
        <v>ZCO</v>
      </c>
      <c r="AA171" s="2" t="str">
        <f t="shared" si="10"/>
        <v>CZCO</v>
      </c>
      <c r="AB171" s="2" t="s">
        <v>256</v>
      </c>
      <c r="AD171" s="2" t="s">
        <v>350</v>
      </c>
      <c r="AE171" s="27">
        <v>2</v>
      </c>
      <c r="AF171" s="2" t="s">
        <v>351</v>
      </c>
      <c r="AG171" s="2" t="s">
        <v>145</v>
      </c>
      <c r="AH171" s="2"/>
      <c r="AI171" s="2" t="s">
        <v>111</v>
      </c>
      <c r="AJ171" s="2" t="str">
        <f t="shared" si="11"/>
        <v>Sports de Balles, Ballons, RaquettesFilet : tennis de table, volley, badminton, …7 kg ≤ X &lt; 9 kg</v>
      </c>
      <c r="AK171" s="2" t="str">
        <f>VLOOKUP(AD171,'Comprendre la codification'!$E$12:$F$23,2,FALSE)</f>
        <v>C</v>
      </c>
      <c r="AL171" s="2" t="str">
        <f>VLOOKUP(AG171,'Comprendre la codification'!$H$12:$J$200,3,FALSE)</f>
        <v>FIL</v>
      </c>
      <c r="AM171" s="2" t="str">
        <f>VLOOKUP(AI171,'Comprendre la codification'!$M$25:$N$83,2,FALSE)</f>
        <v>54</v>
      </c>
      <c r="AN171" s="2" t="str">
        <f t="shared" si="12"/>
        <v>CFIL54</v>
      </c>
      <c r="AO171" s="2" t="s">
        <v>608</v>
      </c>
    </row>
    <row r="172" spans="13:41" x14ac:dyDescent="0.35">
      <c r="M172" s="27" t="s">
        <v>293</v>
      </c>
      <c r="N172" s="27">
        <v>2</v>
      </c>
      <c r="O172" s="2" t="s">
        <v>302</v>
      </c>
      <c r="P172" s="2" t="s">
        <v>722</v>
      </c>
      <c r="Q172" s="11" t="s">
        <v>296</v>
      </c>
      <c r="S172" s="2" t="s">
        <v>350</v>
      </c>
      <c r="T172" s="27">
        <v>2</v>
      </c>
      <c r="U172" s="2" t="s">
        <v>351</v>
      </c>
      <c r="V172" s="11" t="s">
        <v>149</v>
      </c>
      <c r="W172" s="2" t="str">
        <f t="shared" si="9"/>
        <v>Sports de Balles, Ballons, RaquettesCordage de raquette</v>
      </c>
      <c r="X172" s="2" t="s">
        <v>97</v>
      </c>
      <c r="Y172" s="2" t="str">
        <f>VLOOKUP(S172,'Comprendre la codification'!$E$12:$F$23,2,FALSE)</f>
        <v>C</v>
      </c>
      <c r="Z172" s="2" t="str">
        <f>VLOOKUP(V172,'Comprendre la codification'!$H$12:$J$200,3,FALSE)</f>
        <v>ZCO</v>
      </c>
      <c r="AA172" s="2" t="str">
        <f t="shared" si="10"/>
        <v>CZCO</v>
      </c>
      <c r="AB172" s="2" t="s">
        <v>255</v>
      </c>
      <c r="AD172" s="2" t="s">
        <v>350</v>
      </c>
      <c r="AE172" s="27">
        <v>2</v>
      </c>
      <c r="AF172" s="2" t="s">
        <v>351</v>
      </c>
      <c r="AG172" s="2" t="s">
        <v>145</v>
      </c>
      <c r="AH172" s="2"/>
      <c r="AI172" s="2" t="s">
        <v>240</v>
      </c>
      <c r="AJ172" s="2" t="str">
        <f t="shared" si="11"/>
        <v>Sports de Balles, Ballons, RaquettesFilet : tennis de table, volley, badminton, …X ≥ 9 kg</v>
      </c>
      <c r="AK172" s="2" t="str">
        <f>VLOOKUP(AD172,'Comprendre la codification'!$E$12:$F$23,2,FALSE)</f>
        <v>C</v>
      </c>
      <c r="AL172" s="2" t="str">
        <f>VLOOKUP(AG172,'Comprendre la codification'!$H$12:$J$200,3,FALSE)</f>
        <v>FIL</v>
      </c>
      <c r="AM172" s="2" t="str">
        <f>VLOOKUP(AI172,'Comprendre la codification'!$M$25:$N$83,2,FALSE)</f>
        <v>58</v>
      </c>
      <c r="AN172" s="2" t="str">
        <f t="shared" si="12"/>
        <v>CFIL58</v>
      </c>
      <c r="AO172" s="2" t="s">
        <v>608</v>
      </c>
    </row>
    <row r="173" spans="13:41" x14ac:dyDescent="0.35">
      <c r="M173" s="27" t="s">
        <v>342</v>
      </c>
      <c r="N173" s="27">
        <v>2</v>
      </c>
      <c r="O173" s="2" t="s">
        <v>343</v>
      </c>
      <c r="P173" s="2" t="s">
        <v>723</v>
      </c>
      <c r="Q173" s="11" t="s">
        <v>496</v>
      </c>
      <c r="S173" s="2" t="s">
        <v>350</v>
      </c>
      <c r="T173" s="27">
        <v>2</v>
      </c>
      <c r="U173" s="2" t="s">
        <v>351</v>
      </c>
      <c r="V173" s="11" t="s">
        <v>149</v>
      </c>
      <c r="W173" s="2" t="str">
        <f t="shared" si="9"/>
        <v>Sports de Balles, Ballons, RaquettesCordage de raquette</v>
      </c>
      <c r="X173" s="2" t="s">
        <v>97</v>
      </c>
      <c r="Y173" s="2" t="str">
        <f>VLOOKUP(S173,'Comprendre la codification'!$E$12:$F$23,2,FALSE)</f>
        <v>C</v>
      </c>
      <c r="Z173" s="2" t="str">
        <f>VLOOKUP(V173,'Comprendre la codification'!$H$12:$J$200,3,FALSE)</f>
        <v>ZCO</v>
      </c>
      <c r="AA173" s="2" t="str">
        <f t="shared" si="10"/>
        <v>CZCO</v>
      </c>
      <c r="AB173" s="2" t="s">
        <v>241</v>
      </c>
      <c r="AD173" s="2" t="s">
        <v>350</v>
      </c>
      <c r="AE173" s="27">
        <v>2</v>
      </c>
      <c r="AF173" s="11" t="s">
        <v>351</v>
      </c>
      <c r="AG173" s="2" t="s">
        <v>136</v>
      </c>
      <c r="AH173" s="2"/>
      <c r="AI173" s="21" t="s">
        <v>608</v>
      </c>
      <c r="AJ173" s="2" t="str">
        <f t="shared" si="11"/>
        <v>Sports de Balles, Ballons, RaquettesRaquette de padel, raquette de pickleball (à l’unité)-</v>
      </c>
      <c r="AK173" s="2" t="str">
        <f>VLOOKUP(AD173,'Comprendre la codification'!$E$12:$F$23,2,FALSE)</f>
        <v>C</v>
      </c>
      <c r="AL173" s="2" t="str">
        <f>VLOOKUP(AG173,'Comprendre la codification'!$H$12:$J$200,3,FALSE)</f>
        <v>PAD</v>
      </c>
      <c r="AM173" s="2" t="str">
        <f>VLOOKUP(AI173,'Comprendre la codification'!$M$25:$N$83,2,FALSE)</f>
        <v>78</v>
      </c>
      <c r="AN173" s="2" t="str">
        <f t="shared" si="12"/>
        <v>CPAD78</v>
      </c>
      <c r="AO173" s="2" t="s">
        <v>608</v>
      </c>
    </row>
    <row r="174" spans="13:41" x14ac:dyDescent="0.35">
      <c r="M174" s="27" t="s">
        <v>342</v>
      </c>
      <c r="N174" s="27">
        <v>2</v>
      </c>
      <c r="O174" s="2" t="s">
        <v>344</v>
      </c>
      <c r="P174" s="2" t="s">
        <v>724</v>
      </c>
      <c r="Q174" s="11" t="s">
        <v>339</v>
      </c>
      <c r="S174" s="2" t="s">
        <v>350</v>
      </c>
      <c r="T174" s="27">
        <v>2</v>
      </c>
      <c r="U174" s="2" t="s">
        <v>351</v>
      </c>
      <c r="V174" s="11" t="s">
        <v>149</v>
      </c>
      <c r="W174" s="2" t="str">
        <f t="shared" si="9"/>
        <v>Sports de Balles, Ballons, RaquettesCordage de raquette</v>
      </c>
      <c r="X174" s="2" t="s">
        <v>97</v>
      </c>
      <c r="Y174" s="2" t="str">
        <f>VLOOKUP(S174,'Comprendre la codification'!$E$12:$F$23,2,FALSE)</f>
        <v>C</v>
      </c>
      <c r="Z174" s="2" t="str">
        <f>VLOOKUP(V174,'Comprendre la codification'!$H$12:$J$200,3,FALSE)</f>
        <v>ZCO</v>
      </c>
      <c r="AA174" s="2" t="str">
        <f t="shared" si="10"/>
        <v>CZCO</v>
      </c>
      <c r="AB174" s="2" t="s">
        <v>103</v>
      </c>
      <c r="AD174" s="2" t="s">
        <v>350</v>
      </c>
      <c r="AE174" s="27">
        <v>2</v>
      </c>
      <c r="AF174" s="2" t="s">
        <v>351</v>
      </c>
      <c r="AG174" s="2" t="s">
        <v>143</v>
      </c>
      <c r="AH174" s="2"/>
      <c r="AI174" s="2" t="s">
        <v>144</v>
      </c>
      <c r="AJ174" s="2" t="str">
        <f t="shared" si="11"/>
        <v>Sports de Balles, Ballons, RaquettesPanier de basketX &lt; 3 kg</v>
      </c>
      <c r="AK174" s="2" t="str">
        <f>VLOOKUP(AD174,'Comprendre la codification'!$E$12:$F$23,2,FALSE)</f>
        <v>C</v>
      </c>
      <c r="AL174" s="2" t="str">
        <f>VLOOKUP(AG174,'Comprendre la codification'!$H$12:$J$200,3,FALSE)</f>
        <v>PAN</v>
      </c>
      <c r="AM174" s="2" t="str">
        <f>VLOOKUP(AI174,'Comprendre la codification'!$M$25:$N$83,2,FALSE)</f>
        <v>47</v>
      </c>
      <c r="AN174" s="2" t="str">
        <f t="shared" si="12"/>
        <v>CPAN47</v>
      </c>
      <c r="AO174" s="2" t="s">
        <v>99</v>
      </c>
    </row>
    <row r="175" spans="13:41" x14ac:dyDescent="0.35">
      <c r="M175" s="27" t="s">
        <v>342</v>
      </c>
      <c r="N175" s="27">
        <v>2</v>
      </c>
      <c r="O175" s="2" t="s">
        <v>345</v>
      </c>
      <c r="P175" s="2" t="s">
        <v>725</v>
      </c>
      <c r="Q175" s="11" t="s">
        <v>323</v>
      </c>
      <c r="S175" s="2" t="s">
        <v>350</v>
      </c>
      <c r="T175" s="27">
        <v>2</v>
      </c>
      <c r="U175" s="2" t="s">
        <v>351</v>
      </c>
      <c r="V175" s="11" t="s">
        <v>149</v>
      </c>
      <c r="W175" s="2" t="str">
        <f t="shared" si="9"/>
        <v>Sports de Balles, Ballons, RaquettesCordage de raquette</v>
      </c>
      <c r="X175" s="2" t="s">
        <v>97</v>
      </c>
      <c r="Y175" s="2" t="str">
        <f>VLOOKUP(S175,'Comprendre la codification'!$E$12:$F$23,2,FALSE)</f>
        <v>C</v>
      </c>
      <c r="Z175" s="2" t="str">
        <f>VLOOKUP(V175,'Comprendre la codification'!$H$12:$J$200,3,FALSE)</f>
        <v>ZCO</v>
      </c>
      <c r="AA175" s="2" t="str">
        <f t="shared" si="10"/>
        <v>CZCO</v>
      </c>
      <c r="AB175" s="2" t="s">
        <v>98</v>
      </c>
      <c r="AD175" s="2" t="s">
        <v>350</v>
      </c>
      <c r="AE175" s="27">
        <v>2</v>
      </c>
      <c r="AF175" s="2" t="s">
        <v>351</v>
      </c>
      <c r="AG175" s="2" t="s">
        <v>143</v>
      </c>
      <c r="AH175" s="2"/>
      <c r="AI175" s="2" t="s">
        <v>144</v>
      </c>
      <c r="AJ175" s="2" t="str">
        <f t="shared" si="11"/>
        <v>Sports de Balles, Ballons, RaquettesPanier de basketX &lt; 3 kg</v>
      </c>
      <c r="AK175" s="2" t="str">
        <f>VLOOKUP(AD175,'Comprendre la codification'!$E$12:$F$23,2,FALSE)</f>
        <v>C</v>
      </c>
      <c r="AL175" s="2" t="str">
        <f>VLOOKUP(AG175,'Comprendre la codification'!$H$12:$J$200,3,FALSE)</f>
        <v>PAN</v>
      </c>
      <c r="AM175" s="2" t="str">
        <f>VLOOKUP(AI175,'Comprendre la codification'!$M$25:$N$83,2,FALSE)</f>
        <v>47</v>
      </c>
      <c r="AN175" s="2" t="str">
        <f t="shared" si="12"/>
        <v>CPAN47</v>
      </c>
      <c r="AO175" s="2" t="s">
        <v>659</v>
      </c>
    </row>
    <row r="176" spans="13:41" x14ac:dyDescent="0.35">
      <c r="M176" s="27" t="s">
        <v>342</v>
      </c>
      <c r="N176" s="27">
        <v>2</v>
      </c>
      <c r="O176" s="2" t="s">
        <v>392</v>
      </c>
      <c r="P176" s="2" t="s">
        <v>726</v>
      </c>
      <c r="Q176" s="11" t="s">
        <v>758</v>
      </c>
      <c r="S176" s="2" t="s">
        <v>350</v>
      </c>
      <c r="T176" s="27">
        <v>2</v>
      </c>
      <c r="U176" s="2" t="s">
        <v>351</v>
      </c>
      <c r="V176" s="11" t="s">
        <v>149</v>
      </c>
      <c r="W176" s="2" t="str">
        <f t="shared" si="9"/>
        <v>Sports de Balles, Ballons, RaquettesCordage de raquette</v>
      </c>
      <c r="X176" s="2" t="s">
        <v>97</v>
      </c>
      <c r="Y176" s="2" t="str">
        <f>VLOOKUP(S176,'Comprendre la codification'!$E$12:$F$23,2,FALSE)</f>
        <v>C</v>
      </c>
      <c r="Z176" s="2" t="str">
        <f>VLOOKUP(V176,'Comprendre la codification'!$H$12:$J$200,3,FALSE)</f>
        <v>ZCO</v>
      </c>
      <c r="AA176" s="2" t="str">
        <f t="shared" si="10"/>
        <v>CZCO</v>
      </c>
      <c r="AB176" s="2" t="s">
        <v>104</v>
      </c>
      <c r="AD176" s="2" t="s">
        <v>350</v>
      </c>
      <c r="AE176" s="27">
        <v>2</v>
      </c>
      <c r="AF176" s="2" t="s">
        <v>351</v>
      </c>
      <c r="AG176" s="2" t="s">
        <v>143</v>
      </c>
      <c r="AH176" s="2"/>
      <c r="AI176" s="2" t="s">
        <v>109</v>
      </c>
      <c r="AJ176" s="2" t="str">
        <f t="shared" si="11"/>
        <v>Sports de Balles, Ballons, RaquettesPanier de basket3 kg ≤ X &lt; 5 kg</v>
      </c>
      <c r="AK176" s="2" t="str">
        <f>VLOOKUP(AD176,'Comprendre la codification'!$E$12:$F$23,2,FALSE)</f>
        <v>C</v>
      </c>
      <c r="AL176" s="2" t="str">
        <f>VLOOKUP(AG176,'Comprendre la codification'!$H$12:$J$200,3,FALSE)</f>
        <v>PAN</v>
      </c>
      <c r="AM176" s="2" t="str">
        <f>VLOOKUP(AI176,'Comprendre la codification'!$M$25:$N$83,2,FALSE)</f>
        <v>48</v>
      </c>
      <c r="AN176" s="2" t="str">
        <f t="shared" si="12"/>
        <v>CPAN48</v>
      </c>
      <c r="AO176" s="2" t="s">
        <v>99</v>
      </c>
    </row>
    <row r="177" spans="13:41" x14ac:dyDescent="0.35">
      <c r="M177" s="27" t="s">
        <v>342</v>
      </c>
      <c r="N177" s="27">
        <v>2</v>
      </c>
      <c r="O177" s="2" t="s">
        <v>392</v>
      </c>
      <c r="P177" s="2" t="s">
        <v>726</v>
      </c>
      <c r="Q177" s="11" t="s">
        <v>759</v>
      </c>
      <c r="S177" s="2" t="s">
        <v>350</v>
      </c>
      <c r="T177" s="27">
        <v>2</v>
      </c>
      <c r="U177" s="2" t="s">
        <v>351</v>
      </c>
      <c r="V177" s="11" t="s">
        <v>149</v>
      </c>
      <c r="W177" s="2" t="str">
        <f t="shared" si="9"/>
        <v>Sports de Balles, Ballons, RaquettesCordage de raquette</v>
      </c>
      <c r="X177" s="2" t="s">
        <v>97</v>
      </c>
      <c r="Y177" s="2" t="str">
        <f>VLOOKUP(S177,'Comprendre la codification'!$E$12:$F$23,2,FALSE)</f>
        <v>C</v>
      </c>
      <c r="Z177" s="2" t="str">
        <f>VLOOKUP(V177,'Comprendre la codification'!$H$12:$J$200,3,FALSE)</f>
        <v>ZCO</v>
      </c>
      <c r="AA177" s="2" t="str">
        <f t="shared" si="10"/>
        <v>CZCO</v>
      </c>
      <c r="AB177" s="2" t="s">
        <v>171</v>
      </c>
      <c r="AD177" s="2" t="s">
        <v>350</v>
      </c>
      <c r="AE177" s="27">
        <v>2</v>
      </c>
      <c r="AF177" s="2" t="s">
        <v>351</v>
      </c>
      <c r="AG177" s="2" t="s">
        <v>143</v>
      </c>
      <c r="AH177" s="2"/>
      <c r="AI177" s="2" t="s">
        <v>109</v>
      </c>
      <c r="AJ177" s="2" t="str">
        <f t="shared" si="11"/>
        <v>Sports de Balles, Ballons, RaquettesPanier de basket3 kg ≤ X &lt; 5 kg</v>
      </c>
      <c r="AK177" s="2" t="str">
        <f>VLOOKUP(AD177,'Comprendre la codification'!$E$12:$F$23,2,FALSE)</f>
        <v>C</v>
      </c>
      <c r="AL177" s="2" t="str">
        <f>VLOOKUP(AG177,'Comprendre la codification'!$H$12:$J$200,3,FALSE)</f>
        <v>PAN</v>
      </c>
      <c r="AM177" s="2" t="str">
        <f>VLOOKUP(AI177,'Comprendre la codification'!$M$25:$N$83,2,FALSE)</f>
        <v>48</v>
      </c>
      <c r="AN177" s="2" t="str">
        <f t="shared" si="12"/>
        <v>CPAN48</v>
      </c>
      <c r="AO177" s="2" t="s">
        <v>659</v>
      </c>
    </row>
    <row r="178" spans="13:41" x14ac:dyDescent="0.35">
      <c r="M178" s="27" t="s">
        <v>342</v>
      </c>
      <c r="N178" s="27">
        <v>2</v>
      </c>
      <c r="O178" s="2" t="s">
        <v>392</v>
      </c>
      <c r="P178" s="2" t="s">
        <v>726</v>
      </c>
      <c r="Q178" s="11" t="s">
        <v>388</v>
      </c>
      <c r="S178" s="2" t="s">
        <v>350</v>
      </c>
      <c r="T178" s="27">
        <v>2</v>
      </c>
      <c r="U178" s="2" t="s">
        <v>353</v>
      </c>
      <c r="V178" s="2" t="s">
        <v>155</v>
      </c>
      <c r="W178" s="2" t="str">
        <f t="shared" si="9"/>
        <v>Sports de Balles, Ballons, RaquettesPaire de gants de gardien football / handball</v>
      </c>
      <c r="X178" s="2" t="s">
        <v>97</v>
      </c>
      <c r="Y178" s="2" t="str">
        <f>VLOOKUP(S178,'Comprendre la codification'!$E$12:$F$23,2,FALSE)</f>
        <v>C</v>
      </c>
      <c r="Z178" s="2" t="str">
        <f>VLOOKUP(V178,'Comprendre la codification'!$H$12:$J$200,3,FALSE)</f>
        <v>ZGA</v>
      </c>
      <c r="AA178" s="2" t="str">
        <f t="shared" si="10"/>
        <v>CZGA</v>
      </c>
      <c r="AB178" s="21" t="s">
        <v>608</v>
      </c>
      <c r="AD178" s="2" t="s">
        <v>350</v>
      </c>
      <c r="AE178" s="27">
        <v>2</v>
      </c>
      <c r="AF178" s="2" t="s">
        <v>351</v>
      </c>
      <c r="AG178" s="2" t="s">
        <v>143</v>
      </c>
      <c r="AH178" s="2"/>
      <c r="AI178" s="2" t="s">
        <v>110</v>
      </c>
      <c r="AJ178" s="2" t="str">
        <f t="shared" si="11"/>
        <v>Sports de Balles, Ballons, RaquettesPanier de basket5 kg ≤ X &lt; 7 kg</v>
      </c>
      <c r="AK178" s="2" t="str">
        <f>VLOOKUP(AD178,'Comprendre la codification'!$E$12:$F$23,2,FALSE)</f>
        <v>C</v>
      </c>
      <c r="AL178" s="2" t="str">
        <f>VLOOKUP(AG178,'Comprendre la codification'!$H$12:$J$200,3,FALSE)</f>
        <v>PAN</v>
      </c>
      <c r="AM178" s="2" t="str">
        <f>VLOOKUP(AI178,'Comprendre la codification'!$M$25:$N$83,2,FALSE)</f>
        <v>51</v>
      </c>
      <c r="AN178" s="2" t="str">
        <f t="shared" si="12"/>
        <v>CPAN51</v>
      </c>
      <c r="AO178" s="2" t="s">
        <v>99</v>
      </c>
    </row>
    <row r="179" spans="13:41" x14ac:dyDescent="0.35">
      <c r="M179" s="27" t="s">
        <v>342</v>
      </c>
      <c r="N179" s="27">
        <v>2</v>
      </c>
      <c r="O179" s="2" t="s">
        <v>392</v>
      </c>
      <c r="P179" s="2" t="s">
        <v>726</v>
      </c>
      <c r="Q179" s="2" t="s">
        <v>267</v>
      </c>
      <c r="S179" s="2" t="s">
        <v>350</v>
      </c>
      <c r="T179" s="27">
        <v>2</v>
      </c>
      <c r="U179" s="2" t="s">
        <v>351</v>
      </c>
      <c r="V179" s="11" t="s">
        <v>148</v>
      </c>
      <c r="W179" s="2" t="str">
        <f t="shared" si="9"/>
        <v>Sports de Balles, Ballons, RaquettesGrip, surgrip (à l'unité)</v>
      </c>
      <c r="X179" s="2" t="s">
        <v>97</v>
      </c>
      <c r="Y179" s="2" t="str">
        <f>VLOOKUP(S179,'Comprendre la codification'!$E$12:$F$23,2,FALSE)</f>
        <v>C</v>
      </c>
      <c r="Z179" s="2" t="str">
        <f>VLOOKUP(V179,'Comprendre la codification'!$H$12:$J$200,3,FALSE)</f>
        <v>ZGR</v>
      </c>
      <c r="AA179" s="2" t="str">
        <f t="shared" si="10"/>
        <v>CZGR</v>
      </c>
      <c r="AB179" s="21" t="s">
        <v>608</v>
      </c>
      <c r="AD179" s="2" t="s">
        <v>350</v>
      </c>
      <c r="AE179" s="27">
        <v>2</v>
      </c>
      <c r="AF179" s="2" t="s">
        <v>351</v>
      </c>
      <c r="AG179" s="2" t="s">
        <v>143</v>
      </c>
      <c r="AH179" s="2"/>
      <c r="AI179" s="2" t="s">
        <v>110</v>
      </c>
      <c r="AJ179" s="2" t="str">
        <f t="shared" si="11"/>
        <v>Sports de Balles, Ballons, RaquettesPanier de basket5 kg ≤ X &lt; 7 kg</v>
      </c>
      <c r="AK179" s="2" t="str">
        <f>VLOOKUP(AD179,'Comprendre la codification'!$E$12:$F$23,2,FALSE)</f>
        <v>C</v>
      </c>
      <c r="AL179" s="2" t="str">
        <f>VLOOKUP(AG179,'Comprendre la codification'!$H$12:$J$200,3,FALSE)</f>
        <v>PAN</v>
      </c>
      <c r="AM179" s="2" t="str">
        <f>VLOOKUP(AI179,'Comprendre la codification'!$M$25:$N$83,2,FALSE)</f>
        <v>51</v>
      </c>
      <c r="AN179" s="2" t="str">
        <f t="shared" si="12"/>
        <v>CPAN51</v>
      </c>
      <c r="AO179" s="2" t="s">
        <v>659</v>
      </c>
    </row>
    <row r="180" spans="13:41" x14ac:dyDescent="0.35">
      <c r="M180" s="27" t="s">
        <v>342</v>
      </c>
      <c r="N180" s="27">
        <v>2</v>
      </c>
      <c r="O180" s="2" t="s">
        <v>392</v>
      </c>
      <c r="P180" s="2" t="s">
        <v>726</v>
      </c>
      <c r="Q180" s="2" t="s">
        <v>291</v>
      </c>
      <c r="S180" s="2" t="s">
        <v>350</v>
      </c>
      <c r="T180" s="27">
        <v>2</v>
      </c>
      <c r="U180" s="2" t="s">
        <v>351</v>
      </c>
      <c r="V180" s="11" t="s">
        <v>131</v>
      </c>
      <c r="W180" s="2" t="str">
        <f t="shared" si="9"/>
        <v>Sports de Balles, Ballons, RaquettesBalle de pickleball (à l'unité)</v>
      </c>
      <c r="X180" s="2" t="s">
        <v>97</v>
      </c>
      <c r="Y180" s="2" t="str">
        <f>VLOOKUP(S180,'Comprendre la codification'!$E$12:$F$23,2,FALSE)</f>
        <v>C</v>
      </c>
      <c r="Z180" s="2" t="str">
        <f>VLOOKUP(V180,'Comprendre la codification'!$H$12:$J$200,3,FALSE)</f>
        <v>ZPI</v>
      </c>
      <c r="AA180" s="2" t="str">
        <f t="shared" si="10"/>
        <v>CZPI</v>
      </c>
      <c r="AB180" s="21" t="s">
        <v>608</v>
      </c>
      <c r="AD180" s="2" t="s">
        <v>350</v>
      </c>
      <c r="AE180" s="27">
        <v>2</v>
      </c>
      <c r="AF180" s="2" t="s">
        <v>351</v>
      </c>
      <c r="AG180" s="2" t="s">
        <v>143</v>
      </c>
      <c r="AH180" s="2"/>
      <c r="AI180" s="2" t="s">
        <v>111</v>
      </c>
      <c r="AJ180" s="2" t="str">
        <f t="shared" si="11"/>
        <v>Sports de Balles, Ballons, RaquettesPanier de basket7 kg ≤ X &lt; 9 kg</v>
      </c>
      <c r="AK180" s="2" t="str">
        <f>VLOOKUP(AD180,'Comprendre la codification'!$E$12:$F$23,2,FALSE)</f>
        <v>C</v>
      </c>
      <c r="AL180" s="2" t="str">
        <f>VLOOKUP(AG180,'Comprendre la codification'!$H$12:$J$200,3,FALSE)</f>
        <v>PAN</v>
      </c>
      <c r="AM180" s="2" t="str">
        <f>VLOOKUP(AI180,'Comprendre la codification'!$M$25:$N$83,2,FALSE)</f>
        <v>54</v>
      </c>
      <c r="AN180" s="2" t="str">
        <f t="shared" si="12"/>
        <v>CPAN54</v>
      </c>
      <c r="AO180" s="2" t="s">
        <v>99</v>
      </c>
    </row>
    <row r="181" spans="13:41" x14ac:dyDescent="0.35">
      <c r="M181" s="27" t="s">
        <v>342</v>
      </c>
      <c r="N181" s="27">
        <v>2</v>
      </c>
      <c r="O181" s="2" t="s">
        <v>392</v>
      </c>
      <c r="P181" s="2" t="s">
        <v>726</v>
      </c>
      <c r="Q181" s="2" t="s">
        <v>268</v>
      </c>
      <c r="S181" s="2" t="s">
        <v>350</v>
      </c>
      <c r="T181" s="27">
        <v>2</v>
      </c>
      <c r="U181" s="2" t="s">
        <v>351</v>
      </c>
      <c r="V181" s="2" t="s">
        <v>151</v>
      </c>
      <c r="W181" s="2" t="str">
        <f t="shared" si="9"/>
        <v>Sports de Balles, Ballons, RaquettesPlot et cône de marquage pour entraînements</v>
      </c>
      <c r="X181" s="2" t="s">
        <v>97</v>
      </c>
      <c r="Y181" s="2" t="str">
        <f>VLOOKUP(S181,'Comprendre la codification'!$E$12:$F$23,2,FALSE)</f>
        <v>C</v>
      </c>
      <c r="Z181" s="2" t="str">
        <f>VLOOKUP(V181,'Comprendre la codification'!$H$12:$J$200,3,FALSE)</f>
        <v>ZPL</v>
      </c>
      <c r="AA181" s="2" t="str">
        <f t="shared" si="10"/>
        <v>CZPL</v>
      </c>
      <c r="AB181" s="2" t="s">
        <v>256</v>
      </c>
      <c r="AD181" s="2" t="s">
        <v>350</v>
      </c>
      <c r="AE181" s="27">
        <v>2</v>
      </c>
      <c r="AF181" s="2" t="s">
        <v>351</v>
      </c>
      <c r="AG181" s="2" t="s">
        <v>143</v>
      </c>
      <c r="AH181" s="2"/>
      <c r="AI181" s="2" t="s">
        <v>111</v>
      </c>
      <c r="AJ181" s="2" t="str">
        <f t="shared" si="11"/>
        <v>Sports de Balles, Ballons, RaquettesPanier de basket7 kg ≤ X &lt; 9 kg</v>
      </c>
      <c r="AK181" s="2" t="str">
        <f>VLOOKUP(AD181,'Comprendre la codification'!$E$12:$F$23,2,FALSE)</f>
        <v>C</v>
      </c>
      <c r="AL181" s="2" t="str">
        <f>VLOOKUP(AG181,'Comprendre la codification'!$H$12:$J$200,3,FALSE)</f>
        <v>PAN</v>
      </c>
      <c r="AM181" s="2" t="str">
        <f>VLOOKUP(AI181,'Comprendre la codification'!$M$25:$N$83,2,FALSE)</f>
        <v>54</v>
      </c>
      <c r="AN181" s="2" t="str">
        <f t="shared" si="12"/>
        <v>CPAN54</v>
      </c>
      <c r="AO181" s="2" t="s">
        <v>659</v>
      </c>
    </row>
    <row r="182" spans="13:41" x14ac:dyDescent="0.35">
      <c r="M182" s="27" t="s">
        <v>342</v>
      </c>
      <c r="N182" s="27">
        <v>2</v>
      </c>
      <c r="O182" s="2" t="s">
        <v>392</v>
      </c>
      <c r="P182" s="2" t="s">
        <v>726</v>
      </c>
      <c r="Q182" s="2" t="s">
        <v>292</v>
      </c>
      <c r="S182" s="2" t="s">
        <v>350</v>
      </c>
      <c r="T182" s="27">
        <v>2</v>
      </c>
      <c r="U182" s="2" t="s">
        <v>351</v>
      </c>
      <c r="V182" s="2" t="s">
        <v>151</v>
      </c>
      <c r="W182" s="2" t="str">
        <f t="shared" si="9"/>
        <v>Sports de Balles, Ballons, RaquettesPlot et cône de marquage pour entraînements</v>
      </c>
      <c r="X182" s="2" t="s">
        <v>97</v>
      </c>
      <c r="Y182" s="2" t="str">
        <f>VLOOKUP(S182,'Comprendre la codification'!$E$12:$F$23,2,FALSE)</f>
        <v>C</v>
      </c>
      <c r="Z182" s="2" t="str">
        <f>VLOOKUP(V182,'Comprendre la codification'!$H$12:$J$200,3,FALSE)</f>
        <v>ZPL</v>
      </c>
      <c r="AA182" s="2" t="str">
        <f t="shared" si="10"/>
        <v>CZPL</v>
      </c>
      <c r="AB182" s="2" t="s">
        <v>255</v>
      </c>
      <c r="AD182" s="2" t="s">
        <v>350</v>
      </c>
      <c r="AE182" s="27">
        <v>2</v>
      </c>
      <c r="AF182" s="2" t="s">
        <v>351</v>
      </c>
      <c r="AG182" s="2" t="s">
        <v>143</v>
      </c>
      <c r="AH182" s="2"/>
      <c r="AI182" s="2" t="s">
        <v>112</v>
      </c>
      <c r="AJ182" s="2" t="str">
        <f t="shared" si="11"/>
        <v>Sports de Balles, Ballons, RaquettesPanier de basket9 kg ≤ X &lt; 11 kg</v>
      </c>
      <c r="AK182" s="2" t="str">
        <f>VLOOKUP(AD182,'Comprendre la codification'!$E$12:$F$23,2,FALSE)</f>
        <v>C</v>
      </c>
      <c r="AL182" s="2" t="str">
        <f>VLOOKUP(AG182,'Comprendre la codification'!$H$12:$J$200,3,FALSE)</f>
        <v>PAN</v>
      </c>
      <c r="AM182" s="2" t="str">
        <f>VLOOKUP(AI182,'Comprendre la codification'!$M$25:$N$83,2,FALSE)</f>
        <v>57</v>
      </c>
      <c r="AN182" s="2" t="str">
        <f t="shared" si="12"/>
        <v>CPAN57</v>
      </c>
      <c r="AO182" s="2" t="s">
        <v>99</v>
      </c>
    </row>
    <row r="183" spans="13:41" x14ac:dyDescent="0.35">
      <c r="M183" s="27" t="s">
        <v>342</v>
      </c>
      <c r="N183" s="27">
        <v>2</v>
      </c>
      <c r="O183" s="2" t="s">
        <v>392</v>
      </c>
      <c r="P183" s="2" t="s">
        <v>726</v>
      </c>
      <c r="Q183" s="2" t="s">
        <v>258</v>
      </c>
      <c r="S183" s="2" t="s">
        <v>350</v>
      </c>
      <c r="T183" s="27">
        <v>2</v>
      </c>
      <c r="U183" s="2" t="s">
        <v>351</v>
      </c>
      <c r="V183" s="2" t="s">
        <v>151</v>
      </c>
      <c r="W183" s="2" t="str">
        <f t="shared" si="9"/>
        <v>Sports de Balles, Ballons, RaquettesPlot et cône de marquage pour entraînements</v>
      </c>
      <c r="X183" s="2" t="s">
        <v>97</v>
      </c>
      <c r="Y183" s="2" t="str">
        <f>VLOOKUP(S183,'Comprendre la codification'!$E$12:$F$23,2,FALSE)</f>
        <v>C</v>
      </c>
      <c r="Z183" s="2" t="str">
        <f>VLOOKUP(V183,'Comprendre la codification'!$H$12:$J$200,3,FALSE)</f>
        <v>ZPL</v>
      </c>
      <c r="AA183" s="2" t="str">
        <f t="shared" si="10"/>
        <v>CZPL</v>
      </c>
      <c r="AB183" s="2" t="s">
        <v>241</v>
      </c>
      <c r="AD183" s="2" t="s">
        <v>350</v>
      </c>
      <c r="AE183" s="27">
        <v>2</v>
      </c>
      <c r="AF183" s="2" t="s">
        <v>351</v>
      </c>
      <c r="AG183" s="2" t="s">
        <v>143</v>
      </c>
      <c r="AH183" s="2"/>
      <c r="AI183" s="2" t="s">
        <v>112</v>
      </c>
      <c r="AJ183" s="2" t="str">
        <f t="shared" si="11"/>
        <v>Sports de Balles, Ballons, RaquettesPanier de basket9 kg ≤ X &lt; 11 kg</v>
      </c>
      <c r="AK183" s="2" t="str">
        <f>VLOOKUP(AD183,'Comprendre la codification'!$E$12:$F$23,2,FALSE)</f>
        <v>C</v>
      </c>
      <c r="AL183" s="2" t="str">
        <f>VLOOKUP(AG183,'Comprendre la codification'!$H$12:$J$200,3,FALSE)</f>
        <v>PAN</v>
      </c>
      <c r="AM183" s="2" t="str">
        <f>VLOOKUP(AI183,'Comprendre la codification'!$M$25:$N$83,2,FALSE)</f>
        <v>57</v>
      </c>
      <c r="AN183" s="2" t="str">
        <f t="shared" si="12"/>
        <v>CPAN57</v>
      </c>
      <c r="AO183" s="2" t="s">
        <v>659</v>
      </c>
    </row>
    <row r="184" spans="13:41" x14ac:dyDescent="0.35">
      <c r="M184" s="27" t="s">
        <v>342</v>
      </c>
      <c r="N184" s="27">
        <v>2</v>
      </c>
      <c r="O184" s="2" t="s">
        <v>392</v>
      </c>
      <c r="P184" s="2" t="s">
        <v>726</v>
      </c>
      <c r="Q184" s="2" t="s">
        <v>259</v>
      </c>
      <c r="S184" s="2" t="s">
        <v>350</v>
      </c>
      <c r="T184" s="27">
        <v>2</v>
      </c>
      <c r="U184" s="2" t="s">
        <v>351</v>
      </c>
      <c r="V184" s="2" t="s">
        <v>151</v>
      </c>
      <c r="W184" s="2" t="str">
        <f t="shared" si="9"/>
        <v>Sports de Balles, Ballons, RaquettesPlot et cône de marquage pour entraînements</v>
      </c>
      <c r="X184" s="2" t="s">
        <v>97</v>
      </c>
      <c r="Y184" s="2" t="str">
        <f>VLOOKUP(S184,'Comprendre la codification'!$E$12:$F$23,2,FALSE)</f>
        <v>C</v>
      </c>
      <c r="Z184" s="2" t="str">
        <f>VLOOKUP(V184,'Comprendre la codification'!$H$12:$J$200,3,FALSE)</f>
        <v>ZPL</v>
      </c>
      <c r="AA184" s="2" t="str">
        <f t="shared" si="10"/>
        <v>CZPL</v>
      </c>
      <c r="AB184" s="2" t="s">
        <v>103</v>
      </c>
      <c r="AD184" s="2" t="s">
        <v>350</v>
      </c>
      <c r="AE184" s="27">
        <v>2</v>
      </c>
      <c r="AF184" s="2" t="s">
        <v>351</v>
      </c>
      <c r="AG184" s="2" t="s">
        <v>143</v>
      </c>
      <c r="AH184" s="2"/>
      <c r="AI184" s="2" t="s">
        <v>113</v>
      </c>
      <c r="AJ184" s="2" t="str">
        <f t="shared" si="11"/>
        <v>Sports de Balles, Ballons, RaquettesPanier de basket11 kg ≤ X &lt; 13 kg</v>
      </c>
      <c r="AK184" s="2" t="str">
        <f>VLOOKUP(AD184,'Comprendre la codification'!$E$12:$F$23,2,FALSE)</f>
        <v>C</v>
      </c>
      <c r="AL184" s="2" t="str">
        <f>VLOOKUP(AG184,'Comprendre la codification'!$H$12:$J$200,3,FALSE)</f>
        <v>PAN</v>
      </c>
      <c r="AM184" s="2" t="str">
        <f>VLOOKUP(AI184,'Comprendre la codification'!$M$25:$N$83,2,FALSE)</f>
        <v>60</v>
      </c>
      <c r="AN184" s="2" t="str">
        <f t="shared" si="12"/>
        <v>CPAN60</v>
      </c>
      <c r="AO184" s="2" t="s">
        <v>99</v>
      </c>
    </row>
    <row r="185" spans="13:41" x14ac:dyDescent="0.35">
      <c r="M185" s="27" t="s">
        <v>342</v>
      </c>
      <c r="N185" s="27">
        <v>2</v>
      </c>
      <c r="O185" s="2" t="s">
        <v>392</v>
      </c>
      <c r="P185" s="2" t="s">
        <v>726</v>
      </c>
      <c r="Q185" s="2" t="s">
        <v>754</v>
      </c>
      <c r="S185" s="2" t="s">
        <v>350</v>
      </c>
      <c r="T185" s="27">
        <v>2</v>
      </c>
      <c r="U185" s="2" t="s">
        <v>351</v>
      </c>
      <c r="V185" s="2" t="s">
        <v>151</v>
      </c>
      <c r="W185" s="2" t="str">
        <f t="shared" si="9"/>
        <v>Sports de Balles, Ballons, RaquettesPlot et cône de marquage pour entraînements</v>
      </c>
      <c r="X185" s="2" t="s">
        <v>97</v>
      </c>
      <c r="Y185" s="2" t="str">
        <f>VLOOKUP(S185,'Comprendre la codification'!$E$12:$F$23,2,FALSE)</f>
        <v>C</v>
      </c>
      <c r="Z185" s="2" t="str">
        <f>VLOOKUP(V185,'Comprendre la codification'!$H$12:$J$200,3,FALSE)</f>
        <v>ZPL</v>
      </c>
      <c r="AA185" s="2" t="str">
        <f t="shared" si="10"/>
        <v>CZPL</v>
      </c>
      <c r="AB185" s="2" t="s">
        <v>98</v>
      </c>
      <c r="AD185" s="2" t="s">
        <v>350</v>
      </c>
      <c r="AE185" s="27">
        <v>2</v>
      </c>
      <c r="AF185" s="2" t="s">
        <v>351</v>
      </c>
      <c r="AG185" s="2" t="s">
        <v>143</v>
      </c>
      <c r="AH185" s="2"/>
      <c r="AI185" s="2" t="s">
        <v>113</v>
      </c>
      <c r="AJ185" s="2" t="str">
        <f t="shared" si="11"/>
        <v>Sports de Balles, Ballons, RaquettesPanier de basket11 kg ≤ X &lt; 13 kg</v>
      </c>
      <c r="AK185" s="2" t="str">
        <f>VLOOKUP(AD185,'Comprendre la codification'!$E$12:$F$23,2,FALSE)</f>
        <v>C</v>
      </c>
      <c r="AL185" s="2" t="str">
        <f>VLOOKUP(AG185,'Comprendre la codification'!$H$12:$J$200,3,FALSE)</f>
        <v>PAN</v>
      </c>
      <c r="AM185" s="2" t="str">
        <f>VLOOKUP(AI185,'Comprendre la codification'!$M$25:$N$83,2,FALSE)</f>
        <v>60</v>
      </c>
      <c r="AN185" s="2" t="str">
        <f t="shared" si="12"/>
        <v>CPAN60</v>
      </c>
      <c r="AO185" s="2" t="s">
        <v>659</v>
      </c>
    </row>
    <row r="186" spans="13:41" x14ac:dyDescent="0.35">
      <c r="M186" s="27" t="s">
        <v>342</v>
      </c>
      <c r="N186" s="27">
        <v>2</v>
      </c>
      <c r="O186" s="2" t="s">
        <v>392</v>
      </c>
      <c r="P186" s="2" t="s">
        <v>726</v>
      </c>
      <c r="Q186" s="2" t="s">
        <v>393</v>
      </c>
      <c r="S186" s="2" t="s">
        <v>350</v>
      </c>
      <c r="T186" s="27">
        <v>2</v>
      </c>
      <c r="U186" s="2" t="s">
        <v>351</v>
      </c>
      <c r="V186" s="2" t="s">
        <v>151</v>
      </c>
      <c r="W186" s="2" t="str">
        <f t="shared" si="9"/>
        <v>Sports de Balles, Ballons, RaquettesPlot et cône de marquage pour entraînements</v>
      </c>
      <c r="X186" s="2" t="s">
        <v>97</v>
      </c>
      <c r="Y186" s="2" t="str">
        <f>VLOOKUP(S186,'Comprendre la codification'!$E$12:$F$23,2,FALSE)</f>
        <v>C</v>
      </c>
      <c r="Z186" s="2" t="str">
        <f>VLOOKUP(V186,'Comprendre la codification'!$H$12:$J$200,3,FALSE)</f>
        <v>ZPL</v>
      </c>
      <c r="AA186" s="2" t="str">
        <f t="shared" si="10"/>
        <v>CZPL</v>
      </c>
      <c r="AB186" s="2" t="s">
        <v>104</v>
      </c>
      <c r="AD186" s="2" t="s">
        <v>350</v>
      </c>
      <c r="AE186" s="27">
        <v>2</v>
      </c>
      <c r="AF186" s="2" t="s">
        <v>351</v>
      </c>
      <c r="AG186" s="2" t="s">
        <v>143</v>
      </c>
      <c r="AH186" s="2"/>
      <c r="AI186" s="2" t="s">
        <v>114</v>
      </c>
      <c r="AJ186" s="2" t="str">
        <f t="shared" si="11"/>
        <v>Sports de Balles, Ballons, RaquettesPanier de basket13 kg ≤ X &lt; 15 kg</v>
      </c>
      <c r="AK186" s="2" t="str">
        <f>VLOOKUP(AD186,'Comprendre la codification'!$E$12:$F$23,2,FALSE)</f>
        <v>C</v>
      </c>
      <c r="AL186" s="2" t="str">
        <f>VLOOKUP(AG186,'Comprendre la codification'!$H$12:$J$200,3,FALSE)</f>
        <v>PAN</v>
      </c>
      <c r="AM186" s="2" t="str">
        <f>VLOOKUP(AI186,'Comprendre la codification'!$M$25:$N$83,2,FALSE)</f>
        <v>63</v>
      </c>
      <c r="AN186" s="2" t="str">
        <f t="shared" si="12"/>
        <v>CPAN63</v>
      </c>
      <c r="AO186" s="2" t="s">
        <v>99</v>
      </c>
    </row>
    <row r="187" spans="13:41" x14ac:dyDescent="0.35">
      <c r="M187" s="27" t="s">
        <v>248</v>
      </c>
      <c r="N187" s="27">
        <v>2</v>
      </c>
      <c r="O187" s="2" t="s">
        <v>304</v>
      </c>
      <c r="P187" s="2" t="s">
        <v>727</v>
      </c>
      <c r="Q187" s="2" t="s">
        <v>489</v>
      </c>
      <c r="S187" s="2" t="s">
        <v>350</v>
      </c>
      <c r="T187" s="27">
        <v>2</v>
      </c>
      <c r="U187" s="2" t="s">
        <v>351</v>
      </c>
      <c r="V187" s="2" t="s">
        <v>151</v>
      </c>
      <c r="W187" s="2" t="str">
        <f t="shared" si="9"/>
        <v>Sports de Balles, Ballons, RaquettesPlot et cône de marquage pour entraînements</v>
      </c>
      <c r="X187" s="2" t="s">
        <v>97</v>
      </c>
      <c r="Y187" s="2" t="str">
        <f>VLOOKUP(S187,'Comprendre la codification'!$E$12:$F$23,2,FALSE)</f>
        <v>C</v>
      </c>
      <c r="Z187" s="2" t="str">
        <f>VLOOKUP(V187,'Comprendre la codification'!$H$12:$J$200,3,FALSE)</f>
        <v>ZPL</v>
      </c>
      <c r="AA187" s="2" t="str">
        <f t="shared" si="10"/>
        <v>CZPL</v>
      </c>
      <c r="AB187" s="2" t="s">
        <v>105</v>
      </c>
      <c r="AD187" s="2" t="s">
        <v>350</v>
      </c>
      <c r="AE187" s="27">
        <v>2</v>
      </c>
      <c r="AF187" s="2" t="s">
        <v>351</v>
      </c>
      <c r="AG187" s="2" t="s">
        <v>143</v>
      </c>
      <c r="AH187" s="2"/>
      <c r="AI187" s="2" t="s">
        <v>114</v>
      </c>
      <c r="AJ187" s="2" t="str">
        <f t="shared" si="11"/>
        <v>Sports de Balles, Ballons, RaquettesPanier de basket13 kg ≤ X &lt; 15 kg</v>
      </c>
      <c r="AK187" s="2" t="str">
        <f>VLOOKUP(AD187,'Comprendre la codification'!$E$12:$F$23,2,FALSE)</f>
        <v>C</v>
      </c>
      <c r="AL187" s="2" t="str">
        <f>VLOOKUP(AG187,'Comprendre la codification'!$H$12:$J$200,3,FALSE)</f>
        <v>PAN</v>
      </c>
      <c r="AM187" s="2" t="str">
        <f>VLOOKUP(AI187,'Comprendre la codification'!$M$25:$N$83,2,FALSE)</f>
        <v>63</v>
      </c>
      <c r="AN187" s="2" t="str">
        <f t="shared" si="12"/>
        <v>CPAN63</v>
      </c>
      <c r="AO187" s="2" t="s">
        <v>659</v>
      </c>
    </row>
    <row r="188" spans="13:41" x14ac:dyDescent="0.35">
      <c r="M188" s="27" t="s">
        <v>248</v>
      </c>
      <c r="N188" s="27">
        <v>2</v>
      </c>
      <c r="O188" s="2" t="s">
        <v>283</v>
      </c>
      <c r="P188" s="2" t="s">
        <v>728</v>
      </c>
      <c r="Q188" s="2" t="s">
        <v>340</v>
      </c>
      <c r="S188" s="2" t="s">
        <v>350</v>
      </c>
      <c r="T188" s="27">
        <v>2</v>
      </c>
      <c r="U188" s="2" t="s">
        <v>351</v>
      </c>
      <c r="V188" s="2" t="s">
        <v>151</v>
      </c>
      <c r="W188" s="2" t="str">
        <f t="shared" si="9"/>
        <v>Sports de Balles, Ballons, RaquettesPlot et cône de marquage pour entraînements</v>
      </c>
      <c r="X188" s="2" t="s">
        <v>97</v>
      </c>
      <c r="Y188" s="2" t="str">
        <f>VLOOKUP(S188,'Comprendre la codification'!$E$12:$F$23,2,FALSE)</f>
        <v>C</v>
      </c>
      <c r="Z188" s="2" t="str">
        <f>VLOOKUP(V188,'Comprendre la codification'!$H$12:$J$200,3,FALSE)</f>
        <v>ZPL</v>
      </c>
      <c r="AA188" s="2" t="str">
        <f t="shared" si="10"/>
        <v>CZPL</v>
      </c>
      <c r="AB188" s="2" t="s">
        <v>163</v>
      </c>
      <c r="AD188" s="2" t="s">
        <v>350</v>
      </c>
      <c r="AE188" s="27">
        <v>2</v>
      </c>
      <c r="AF188" s="2" t="s">
        <v>351</v>
      </c>
      <c r="AG188" s="2" t="s">
        <v>143</v>
      </c>
      <c r="AH188" s="2"/>
      <c r="AI188" s="2" t="s">
        <v>102</v>
      </c>
      <c r="AJ188" s="2" t="str">
        <f t="shared" si="11"/>
        <v>Sports de Balles, Ballons, RaquettesPanier de basketX ≥ 15 kg</v>
      </c>
      <c r="AK188" s="2" t="str">
        <f>VLOOKUP(AD188,'Comprendre la codification'!$E$12:$F$23,2,FALSE)</f>
        <v>C</v>
      </c>
      <c r="AL188" s="2" t="str">
        <f>VLOOKUP(AG188,'Comprendre la codification'!$H$12:$J$200,3,FALSE)</f>
        <v>PAN</v>
      </c>
      <c r="AM188" s="2" t="str">
        <f>VLOOKUP(AI188,'Comprendre la codification'!$M$25:$N$83,2,FALSE)</f>
        <v>66</v>
      </c>
      <c r="AN188" s="2" t="str">
        <f t="shared" si="12"/>
        <v>CPAN66</v>
      </c>
      <c r="AO188" s="2" t="s">
        <v>99</v>
      </c>
    </row>
    <row r="189" spans="13:41" x14ac:dyDescent="0.35">
      <c r="M189" s="27" t="s">
        <v>248</v>
      </c>
      <c r="N189" s="27">
        <v>2</v>
      </c>
      <c r="O189" s="2" t="s">
        <v>305</v>
      </c>
      <c r="P189" s="2" t="s">
        <v>729</v>
      </c>
      <c r="Q189" s="2" t="s">
        <v>250</v>
      </c>
      <c r="S189" s="2" t="s">
        <v>350</v>
      </c>
      <c r="T189" s="27">
        <v>2</v>
      </c>
      <c r="U189" s="2" t="s">
        <v>351</v>
      </c>
      <c r="V189" s="2" t="s">
        <v>133</v>
      </c>
      <c r="W189" s="2" t="str">
        <f t="shared" si="9"/>
        <v>Sports de Balles, Ballons, RaquettesBalle de squash (à l’unité)</v>
      </c>
      <c r="X189" s="2" t="s">
        <v>97</v>
      </c>
      <c r="Y189" s="2" t="str">
        <f>VLOOKUP(S189,'Comprendre la codification'!$E$12:$F$23,2,FALSE)</f>
        <v>C</v>
      </c>
      <c r="Z189" s="2" t="str">
        <f>VLOOKUP(V189,'Comprendre la codification'!$H$12:$J$200,3,FALSE)</f>
        <v>ZSQ</v>
      </c>
      <c r="AA189" s="2" t="str">
        <f t="shared" si="10"/>
        <v>CZSQ</v>
      </c>
      <c r="AB189" s="21" t="s">
        <v>608</v>
      </c>
      <c r="AD189" s="2" t="s">
        <v>350</v>
      </c>
      <c r="AE189" s="27">
        <v>2</v>
      </c>
      <c r="AF189" s="2" t="s">
        <v>351</v>
      </c>
      <c r="AG189" s="2" t="s">
        <v>143</v>
      </c>
      <c r="AH189" s="2"/>
      <c r="AI189" s="2" t="s">
        <v>102</v>
      </c>
      <c r="AJ189" s="2" t="str">
        <f t="shared" si="11"/>
        <v>Sports de Balles, Ballons, RaquettesPanier de basketX ≥ 15 kg</v>
      </c>
      <c r="AK189" s="2" t="str">
        <f>VLOOKUP(AD189,'Comprendre la codification'!$E$12:$F$23,2,FALSE)</f>
        <v>C</v>
      </c>
      <c r="AL189" s="2" t="str">
        <f>VLOOKUP(AG189,'Comprendre la codification'!$H$12:$J$200,3,FALSE)</f>
        <v>PAN</v>
      </c>
      <c r="AM189" s="2" t="str">
        <f>VLOOKUP(AI189,'Comprendre la codification'!$M$25:$N$83,2,FALSE)</f>
        <v>66</v>
      </c>
      <c r="AN189" s="2" t="str">
        <f t="shared" si="12"/>
        <v>CPAN66</v>
      </c>
      <c r="AO189" s="2" t="s">
        <v>659</v>
      </c>
    </row>
    <row r="190" spans="13:41" x14ac:dyDescent="0.35">
      <c r="M190" s="27" t="s">
        <v>248</v>
      </c>
      <c r="N190" s="27">
        <v>2</v>
      </c>
      <c r="O190" s="2" t="s">
        <v>305</v>
      </c>
      <c r="P190" s="2" t="s">
        <v>729</v>
      </c>
      <c r="Q190" s="2" t="s">
        <v>251</v>
      </c>
      <c r="S190" s="2" t="s">
        <v>350</v>
      </c>
      <c r="T190" s="27">
        <v>2</v>
      </c>
      <c r="U190" s="2" t="s">
        <v>351</v>
      </c>
      <c r="V190" s="11" t="s">
        <v>132</v>
      </c>
      <c r="W190" s="2" t="str">
        <f t="shared" si="9"/>
        <v>Sports de Balles, Ballons, RaquettesBalle de tennis de table / ping-pong (à l’unité)</v>
      </c>
      <c r="X190" s="2" t="s">
        <v>97</v>
      </c>
      <c r="Y190" s="2" t="str">
        <f>VLOOKUP(S190,'Comprendre la codification'!$E$12:$F$23,2,FALSE)</f>
        <v>C</v>
      </c>
      <c r="Z190" s="2" t="str">
        <f>VLOOKUP(V190,'Comprendre la codification'!$H$12:$J$200,3,FALSE)</f>
        <v>ZTA</v>
      </c>
      <c r="AA190" s="2" t="str">
        <f t="shared" si="10"/>
        <v>CZTA</v>
      </c>
      <c r="AB190" s="21" t="s">
        <v>608</v>
      </c>
      <c r="AD190" s="2" t="s">
        <v>350</v>
      </c>
      <c r="AE190" s="27">
        <v>2</v>
      </c>
      <c r="AF190" s="11" t="s">
        <v>351</v>
      </c>
      <c r="AG190" s="2" t="s">
        <v>135</v>
      </c>
      <c r="AH190" s="2"/>
      <c r="AI190" s="21" t="s">
        <v>608</v>
      </c>
      <c r="AJ190" s="2" t="str">
        <f t="shared" si="11"/>
        <v>Sports de Balles, Ballons, RaquettesRaquette de tennis de table (à l’unité)-</v>
      </c>
      <c r="AK190" s="2" t="str">
        <f>VLOOKUP(AD190,'Comprendre la codification'!$E$12:$F$23,2,FALSE)</f>
        <v>C</v>
      </c>
      <c r="AL190" s="2" t="str">
        <f>VLOOKUP(AG190,'Comprendre la codification'!$H$12:$J$200,3,FALSE)</f>
        <v>PIN</v>
      </c>
      <c r="AM190" s="2" t="str">
        <f>VLOOKUP(AI190,'Comprendre la codification'!$M$25:$N$83,2,FALSE)</f>
        <v>78</v>
      </c>
      <c r="AN190" s="2" t="str">
        <f t="shared" si="12"/>
        <v>CPIN78</v>
      </c>
      <c r="AO190" s="2" t="s">
        <v>608</v>
      </c>
    </row>
    <row r="191" spans="13:41" x14ac:dyDescent="0.35">
      <c r="M191" s="27" t="s">
        <v>248</v>
      </c>
      <c r="N191" s="27">
        <v>2</v>
      </c>
      <c r="O191" s="2" t="s">
        <v>305</v>
      </c>
      <c r="P191" s="2" t="s">
        <v>729</v>
      </c>
      <c r="Q191" s="2" t="s">
        <v>324</v>
      </c>
      <c r="S191" s="2" t="s">
        <v>350</v>
      </c>
      <c r="T191" s="27">
        <v>2</v>
      </c>
      <c r="U191" s="2" t="s">
        <v>351</v>
      </c>
      <c r="V191" s="11" t="s">
        <v>150</v>
      </c>
      <c r="W191" s="2" t="str">
        <f t="shared" si="9"/>
        <v>Sports de Balles, Ballons, RaquettesAntivibrateur</v>
      </c>
      <c r="X191" s="2" t="s">
        <v>97</v>
      </c>
      <c r="Y191" s="2" t="str">
        <f>VLOOKUP(S191,'Comprendre la codification'!$E$12:$F$23,2,FALSE)</f>
        <v>C</v>
      </c>
      <c r="Z191" s="2" t="str">
        <f>VLOOKUP(V191,'Comprendre la codification'!$H$12:$J$200,3,FALSE)</f>
        <v>ZVI</v>
      </c>
      <c r="AA191" s="2" t="str">
        <f t="shared" si="10"/>
        <v>CZVI</v>
      </c>
      <c r="AB191" s="21" t="s">
        <v>608</v>
      </c>
      <c r="AD191" s="2" t="s">
        <v>350</v>
      </c>
      <c r="AE191" s="27">
        <v>2</v>
      </c>
      <c r="AF191" s="11" t="s">
        <v>351</v>
      </c>
      <c r="AG191" s="2" t="s">
        <v>140</v>
      </c>
      <c r="AH191" s="2"/>
      <c r="AI191" s="21" t="s">
        <v>608</v>
      </c>
      <c r="AJ191" s="2" t="str">
        <f t="shared" si="11"/>
        <v>Sports de Balles, Ballons, RaquettesRaquette de plage (à l’unité)-</v>
      </c>
      <c r="AK191" s="2" t="str">
        <f>VLOOKUP(AD191,'Comprendre la codification'!$E$12:$F$23,2,FALSE)</f>
        <v>C</v>
      </c>
      <c r="AL191" s="2" t="str">
        <f>VLOOKUP(AG191,'Comprendre la codification'!$H$12:$J$200,3,FALSE)</f>
        <v>PLA</v>
      </c>
      <c r="AM191" s="2" t="str">
        <f>VLOOKUP(AI191,'Comprendre la codification'!$M$25:$N$83,2,FALSE)</f>
        <v>78</v>
      </c>
      <c r="AN191" s="2" t="str">
        <f t="shared" si="12"/>
        <v>CPLA78</v>
      </c>
      <c r="AO191" s="2" t="s">
        <v>608</v>
      </c>
    </row>
    <row r="192" spans="13:41" x14ac:dyDescent="0.35">
      <c r="M192" s="27" t="s">
        <v>248</v>
      </c>
      <c r="N192" s="27">
        <v>2</v>
      </c>
      <c r="O192" s="2" t="s">
        <v>303</v>
      </c>
      <c r="P192" s="2" t="s">
        <v>730</v>
      </c>
      <c r="Q192" s="2" t="s">
        <v>249</v>
      </c>
      <c r="S192" s="2" t="s">
        <v>350</v>
      </c>
      <c r="T192" s="27">
        <v>2</v>
      </c>
      <c r="U192" s="2" t="s">
        <v>351</v>
      </c>
      <c r="V192" s="2" t="s">
        <v>134</v>
      </c>
      <c r="W192" s="2" t="str">
        <f t="shared" si="9"/>
        <v>Sports de Balles, Ballons, RaquettesVolant de badminton (à l’unité)</v>
      </c>
      <c r="X192" s="2" t="s">
        <v>97</v>
      </c>
      <c r="Y192" s="2" t="str">
        <f>VLOOKUP(S192,'Comprendre la codification'!$E$12:$F$23,2,FALSE)</f>
        <v>C</v>
      </c>
      <c r="Z192" s="2" t="str">
        <f>VLOOKUP(V192,'Comprendre la codification'!$H$12:$J$200,3,FALSE)</f>
        <v>ZVO</v>
      </c>
      <c r="AA192" s="2" t="str">
        <f t="shared" si="10"/>
        <v>CZVO</v>
      </c>
      <c r="AB192" s="29" t="s">
        <v>608</v>
      </c>
      <c r="AD192" s="2" t="s">
        <v>350</v>
      </c>
      <c r="AE192" s="27">
        <v>2</v>
      </c>
      <c r="AF192" s="2" t="s">
        <v>353</v>
      </c>
      <c r="AG192" s="11" t="s">
        <v>314</v>
      </c>
      <c r="AH192" s="2"/>
      <c r="AI192" s="2" t="s">
        <v>252</v>
      </c>
      <c r="AJ192" s="2" t="str">
        <f t="shared" si="11"/>
        <v>Sports de Balles, Ballons, RaquettesAutre protection / EPI : paire de protège-poignet, paire de genouillères, paire de gants / protections, protège-dent, …X &lt; 5 g</v>
      </c>
      <c r="AK192" s="2" t="str">
        <f>VLOOKUP(AD192,'Comprendre la codification'!$E$12:$F$23,2,FALSE)</f>
        <v>C</v>
      </c>
      <c r="AL192" s="2" t="str">
        <f>VLOOKUP(AG192,'Comprendre la codification'!$H$12:$J$200,3,FALSE)</f>
        <v>PRO</v>
      </c>
      <c r="AM192" s="2" t="str">
        <f>VLOOKUP(AI192,'Comprendre la codification'!$M$25:$N$83,2,FALSE)</f>
        <v>20</v>
      </c>
      <c r="AN192" s="2" t="str">
        <f t="shared" si="12"/>
        <v>CPRO20</v>
      </c>
      <c r="AO192" s="2" t="s">
        <v>608</v>
      </c>
    </row>
    <row r="193" spans="13:41" x14ac:dyDescent="0.35">
      <c r="M193" s="27" t="s">
        <v>248</v>
      </c>
      <c r="N193" s="27">
        <v>2</v>
      </c>
      <c r="O193" s="2" t="s">
        <v>303</v>
      </c>
      <c r="P193" s="2" t="s">
        <v>730</v>
      </c>
      <c r="Q193" s="2" t="s">
        <v>7307</v>
      </c>
      <c r="S193" s="2" t="s">
        <v>156</v>
      </c>
      <c r="T193" s="27">
        <v>2</v>
      </c>
      <c r="U193" s="2" t="s">
        <v>271</v>
      </c>
      <c r="V193" s="2" t="s">
        <v>335</v>
      </c>
      <c r="W193" s="2" t="str">
        <f t="shared" si="9"/>
        <v>Outdoor / RandonnéeSac à dos isotherme, organisateur / housse de rangement de sac de randonnée, housse de pluie pour sac, ceinture et gilet d'hydratation…</v>
      </c>
      <c r="X193" s="2"/>
      <c r="Y193" s="2" t="str">
        <f>VLOOKUP(S193,'Comprendre la codification'!$E$12:$F$23,2,FALSE)</f>
        <v>D</v>
      </c>
      <c r="Z193" s="2" t="str">
        <f>VLOOKUP(V193,'Comprendre la codification'!$H$12:$J$200,3,FALSE)</f>
        <v>BAG</v>
      </c>
      <c r="AA193" s="2" t="str">
        <f t="shared" si="10"/>
        <v>DBAG</v>
      </c>
      <c r="AB193" s="2" t="s">
        <v>252</v>
      </c>
      <c r="AD193" s="2" t="s">
        <v>350</v>
      </c>
      <c r="AE193" s="27">
        <v>2</v>
      </c>
      <c r="AF193" s="2" t="s">
        <v>353</v>
      </c>
      <c r="AG193" s="11" t="s">
        <v>314</v>
      </c>
      <c r="AH193" s="2"/>
      <c r="AI193" s="2" t="s">
        <v>253</v>
      </c>
      <c r="AJ193" s="2" t="str">
        <f t="shared" si="11"/>
        <v>Sports de Balles, Ballons, RaquettesAutre protection / EPI : paire de protège-poignet, paire de genouillères, paire de gants / protections, protège-dent, …5 g ≤ X &lt; 10 g</v>
      </c>
      <c r="AK193" s="2" t="str">
        <f>VLOOKUP(AD193,'Comprendre la codification'!$E$12:$F$23,2,FALSE)</f>
        <v>C</v>
      </c>
      <c r="AL193" s="2" t="str">
        <f>VLOOKUP(AG193,'Comprendre la codification'!$H$12:$J$200,3,FALSE)</f>
        <v>PRO</v>
      </c>
      <c r="AM193" s="2" t="str">
        <f>VLOOKUP(AI193,'Comprendre la codification'!$M$25:$N$83,2,FALSE)</f>
        <v>21</v>
      </c>
      <c r="AN193" s="2" t="str">
        <f t="shared" si="12"/>
        <v>CPRO21</v>
      </c>
      <c r="AO193" s="2" t="s">
        <v>608</v>
      </c>
    </row>
    <row r="194" spans="13:41" x14ac:dyDescent="0.35">
      <c r="M194" s="27" t="s">
        <v>248</v>
      </c>
      <c r="N194" s="27">
        <v>2</v>
      </c>
      <c r="O194" s="2" t="s">
        <v>303</v>
      </c>
      <c r="P194" s="2" t="s">
        <v>730</v>
      </c>
      <c r="Q194" s="2" t="s">
        <v>306</v>
      </c>
      <c r="S194" s="2" t="s">
        <v>156</v>
      </c>
      <c r="T194" s="27">
        <v>2</v>
      </c>
      <c r="U194" s="2" t="s">
        <v>271</v>
      </c>
      <c r="V194" s="2" t="s">
        <v>335</v>
      </c>
      <c r="W194" s="2" t="str">
        <f t="shared" si="9"/>
        <v>Outdoor / RandonnéeSac à dos isotherme, organisateur / housse de rangement de sac de randonnée, housse de pluie pour sac, ceinture et gilet d'hydratation…</v>
      </c>
      <c r="X194" s="2"/>
      <c r="Y194" s="2" t="str">
        <f>VLOOKUP(S194,'Comprendre la codification'!$E$12:$F$23,2,FALSE)</f>
        <v>D</v>
      </c>
      <c r="Z194" s="2" t="str">
        <f>VLOOKUP(V194,'Comprendre la codification'!$H$12:$J$200,3,FALSE)</f>
        <v>BAG</v>
      </c>
      <c r="AA194" s="2" t="str">
        <f t="shared" si="10"/>
        <v>DBAG</v>
      </c>
      <c r="AB194" s="2" t="s">
        <v>253</v>
      </c>
      <c r="AD194" s="2" t="s">
        <v>350</v>
      </c>
      <c r="AE194" s="27">
        <v>2</v>
      </c>
      <c r="AF194" s="2" t="s">
        <v>353</v>
      </c>
      <c r="AG194" s="11" t="s">
        <v>314</v>
      </c>
      <c r="AH194" s="2"/>
      <c r="AI194" s="2" t="s">
        <v>254</v>
      </c>
      <c r="AJ194" s="2" t="str">
        <f t="shared" si="11"/>
        <v>Sports de Balles, Ballons, RaquettesAutre protection / EPI : paire de protège-poignet, paire de genouillères, paire de gants / protections, protège-dent, …10 g ≤ X &lt; 20 g</v>
      </c>
      <c r="AK194" s="2" t="str">
        <f>VLOOKUP(AD194,'Comprendre la codification'!$E$12:$F$23,2,FALSE)</f>
        <v>C</v>
      </c>
      <c r="AL194" s="2" t="str">
        <f>VLOOKUP(AG194,'Comprendre la codification'!$H$12:$J$200,3,FALSE)</f>
        <v>PRO</v>
      </c>
      <c r="AM194" s="2" t="str">
        <f>VLOOKUP(AI194,'Comprendre la codification'!$M$25:$N$83,2,FALSE)</f>
        <v>24</v>
      </c>
      <c r="AN194" s="2" t="str">
        <f t="shared" si="12"/>
        <v>CPRO24</v>
      </c>
      <c r="AO194" s="2" t="s">
        <v>608</v>
      </c>
    </row>
    <row r="195" spans="13:41" x14ac:dyDescent="0.35">
      <c r="M195" s="26"/>
      <c r="N195" s="26"/>
      <c r="S195" s="2" t="s">
        <v>156</v>
      </c>
      <c r="T195" s="27">
        <v>2</v>
      </c>
      <c r="U195" s="2" t="s">
        <v>271</v>
      </c>
      <c r="V195" s="2" t="s">
        <v>335</v>
      </c>
      <c r="W195" s="2" t="str">
        <f t="shared" ref="W195:W258" si="13">S195&amp;V195</f>
        <v>Outdoor / RandonnéeSac à dos isotherme, organisateur / housse de rangement de sac de randonnée, housse de pluie pour sac, ceinture et gilet d'hydratation…</v>
      </c>
      <c r="X195" s="2"/>
      <c r="Y195" s="2" t="str">
        <f>VLOOKUP(S195,'Comprendre la codification'!$E$12:$F$23,2,FALSE)</f>
        <v>D</v>
      </c>
      <c r="Z195" s="2" t="str">
        <f>VLOOKUP(V195,'Comprendre la codification'!$H$12:$J$200,3,FALSE)</f>
        <v>BAG</v>
      </c>
      <c r="AA195" s="2" t="str">
        <f t="shared" ref="AA195:AA258" si="14">Y195&amp;Z195</f>
        <v>DBAG</v>
      </c>
      <c r="AB195" s="2" t="s">
        <v>254</v>
      </c>
      <c r="AD195" s="2" t="s">
        <v>350</v>
      </c>
      <c r="AE195" s="27">
        <v>2</v>
      </c>
      <c r="AF195" s="2" t="s">
        <v>353</v>
      </c>
      <c r="AG195" s="11" t="s">
        <v>314</v>
      </c>
      <c r="AH195" s="2"/>
      <c r="AI195" s="2" t="s">
        <v>255</v>
      </c>
      <c r="AJ195" s="2" t="str">
        <f t="shared" ref="AJ195:AJ258" si="15">AD195&amp;AG195&amp;AI195</f>
        <v>Sports de Balles, Ballons, RaquettesAutre protection / EPI : paire de protège-poignet, paire de genouillères, paire de gants / protections, protège-dent, …20 g ≤ X &lt; 50 g</v>
      </c>
      <c r="AK195" s="2" t="str">
        <f>VLOOKUP(AD195,'Comprendre la codification'!$E$12:$F$23,2,FALSE)</f>
        <v>C</v>
      </c>
      <c r="AL195" s="2" t="str">
        <f>VLOOKUP(AG195,'Comprendre la codification'!$H$12:$J$200,3,FALSE)</f>
        <v>PRO</v>
      </c>
      <c r="AM195" s="2" t="str">
        <f>VLOOKUP(AI195,'Comprendre la codification'!$M$25:$N$83,2,FALSE)</f>
        <v>27</v>
      </c>
      <c r="AN195" s="2" t="str">
        <f t="shared" ref="AN195:AN258" si="16">AK195&amp;AL195&amp;AM195</f>
        <v>CPRO27</v>
      </c>
      <c r="AO195" s="2" t="s">
        <v>608</v>
      </c>
    </row>
    <row r="196" spans="13:41" x14ac:dyDescent="0.35">
      <c r="M196" s="26"/>
      <c r="N196" s="26"/>
      <c r="S196" s="2" t="s">
        <v>156</v>
      </c>
      <c r="T196" s="27">
        <v>2</v>
      </c>
      <c r="U196" s="2" t="s">
        <v>271</v>
      </c>
      <c r="V196" s="2" t="s">
        <v>335</v>
      </c>
      <c r="W196" s="2" t="str">
        <f t="shared" si="13"/>
        <v>Outdoor / RandonnéeSac à dos isotherme, organisateur / housse de rangement de sac de randonnée, housse de pluie pour sac, ceinture et gilet d'hydratation…</v>
      </c>
      <c r="X196" s="2"/>
      <c r="Y196" s="2" t="str">
        <f>VLOOKUP(S196,'Comprendre la codification'!$E$12:$F$23,2,FALSE)</f>
        <v>D</v>
      </c>
      <c r="Z196" s="2" t="str">
        <f>VLOOKUP(V196,'Comprendre la codification'!$H$12:$J$200,3,FALSE)</f>
        <v>BAG</v>
      </c>
      <c r="AA196" s="2" t="str">
        <f t="shared" si="14"/>
        <v>DBAG</v>
      </c>
      <c r="AB196" s="2" t="s">
        <v>255</v>
      </c>
      <c r="AD196" s="2" t="s">
        <v>350</v>
      </c>
      <c r="AE196" s="27">
        <v>2</v>
      </c>
      <c r="AF196" s="2" t="s">
        <v>353</v>
      </c>
      <c r="AG196" s="11" t="s">
        <v>314</v>
      </c>
      <c r="AH196" s="2"/>
      <c r="AI196" s="2" t="s">
        <v>241</v>
      </c>
      <c r="AJ196" s="2" t="str">
        <f t="shared" si="15"/>
        <v>Sports de Balles, Ballons, RaquettesAutre protection / EPI : paire de protège-poignet, paire de genouillères, paire de gants / protections, protège-dent, …50 g ≤ X &lt; 100 g</v>
      </c>
      <c r="AK196" s="2" t="str">
        <f>VLOOKUP(AD196,'Comprendre la codification'!$E$12:$F$23,2,FALSE)</f>
        <v>C</v>
      </c>
      <c r="AL196" s="2" t="str">
        <f>VLOOKUP(AG196,'Comprendre la codification'!$H$12:$J$200,3,FALSE)</f>
        <v>PRO</v>
      </c>
      <c r="AM196" s="2" t="str">
        <f>VLOOKUP(AI196,'Comprendre la codification'!$M$25:$N$83,2,FALSE)</f>
        <v>30</v>
      </c>
      <c r="AN196" s="2" t="str">
        <f t="shared" si="16"/>
        <v>CPRO30</v>
      </c>
      <c r="AO196" s="2" t="s">
        <v>608</v>
      </c>
    </row>
    <row r="197" spans="13:41" x14ac:dyDescent="0.35">
      <c r="M197" s="26"/>
      <c r="N197" s="26"/>
      <c r="S197" s="2" t="s">
        <v>156</v>
      </c>
      <c r="T197" s="27">
        <v>2</v>
      </c>
      <c r="U197" s="2" t="s">
        <v>271</v>
      </c>
      <c r="V197" s="2" t="s">
        <v>335</v>
      </c>
      <c r="W197" s="2" t="str">
        <f t="shared" si="13"/>
        <v>Outdoor / RandonnéeSac à dos isotherme, organisateur / housse de rangement de sac de randonnée, housse de pluie pour sac, ceinture et gilet d'hydratation…</v>
      </c>
      <c r="X197" s="2"/>
      <c r="Y197" s="2" t="str">
        <f>VLOOKUP(S197,'Comprendre la codification'!$E$12:$F$23,2,FALSE)</f>
        <v>D</v>
      </c>
      <c r="Z197" s="2" t="str">
        <f>VLOOKUP(V197,'Comprendre la codification'!$H$12:$J$200,3,FALSE)</f>
        <v>BAG</v>
      </c>
      <c r="AA197" s="2" t="str">
        <f t="shared" si="14"/>
        <v>DBAG</v>
      </c>
      <c r="AB197" s="2" t="s">
        <v>241</v>
      </c>
      <c r="AD197" s="2" t="s">
        <v>350</v>
      </c>
      <c r="AE197" s="27">
        <v>2</v>
      </c>
      <c r="AF197" s="2" t="s">
        <v>353</v>
      </c>
      <c r="AG197" s="11" t="s">
        <v>314</v>
      </c>
      <c r="AH197" s="2"/>
      <c r="AI197" s="2" t="s">
        <v>103</v>
      </c>
      <c r="AJ197" s="2" t="str">
        <f t="shared" si="15"/>
        <v>Sports de Balles, Ballons, RaquettesAutre protection / EPI : paire de protège-poignet, paire de genouillères, paire de gants / protections, protège-dent, …0,1 kg ≤ X &lt; 0,2 kg</v>
      </c>
      <c r="AK197" s="2" t="str">
        <f>VLOOKUP(AD197,'Comprendre la codification'!$E$12:$F$23,2,FALSE)</f>
        <v>C</v>
      </c>
      <c r="AL197" s="2" t="str">
        <f>VLOOKUP(AG197,'Comprendre la codification'!$H$12:$J$200,3,FALSE)</f>
        <v>PRO</v>
      </c>
      <c r="AM197" s="2" t="str">
        <f>VLOOKUP(AI197,'Comprendre la codification'!$M$25:$N$83,2,FALSE)</f>
        <v>33</v>
      </c>
      <c r="AN197" s="2" t="str">
        <f t="shared" si="16"/>
        <v>CPRO33</v>
      </c>
      <c r="AO197" s="2" t="s">
        <v>608</v>
      </c>
    </row>
    <row r="198" spans="13:41" x14ac:dyDescent="0.35">
      <c r="M198" s="26"/>
      <c r="N198" s="26"/>
      <c r="S198" s="2" t="s">
        <v>156</v>
      </c>
      <c r="T198" s="27">
        <v>2</v>
      </c>
      <c r="U198" s="2" t="s">
        <v>271</v>
      </c>
      <c r="V198" s="2" t="s">
        <v>335</v>
      </c>
      <c r="W198" s="2" t="str">
        <f t="shared" si="13"/>
        <v>Outdoor / RandonnéeSac à dos isotherme, organisateur / housse de rangement de sac de randonnée, housse de pluie pour sac, ceinture et gilet d'hydratation…</v>
      </c>
      <c r="X198" s="2"/>
      <c r="Y198" s="2" t="str">
        <f>VLOOKUP(S198,'Comprendre la codification'!$E$12:$F$23,2,FALSE)</f>
        <v>D</v>
      </c>
      <c r="Z198" s="2" t="str">
        <f>VLOOKUP(V198,'Comprendre la codification'!$H$12:$J$200,3,FALSE)</f>
        <v>BAG</v>
      </c>
      <c r="AA198" s="2" t="str">
        <f t="shared" si="14"/>
        <v>DBAG</v>
      </c>
      <c r="AB198" s="2" t="s">
        <v>103</v>
      </c>
      <c r="AD198" s="2" t="s">
        <v>350</v>
      </c>
      <c r="AE198" s="27">
        <v>2</v>
      </c>
      <c r="AF198" s="2" t="s">
        <v>353</v>
      </c>
      <c r="AG198" s="11" t="s">
        <v>314</v>
      </c>
      <c r="AH198" s="2"/>
      <c r="AI198" s="2" t="s">
        <v>98</v>
      </c>
      <c r="AJ198" s="2" t="str">
        <f t="shared" si="15"/>
        <v>Sports de Balles, Ballons, RaquettesAutre protection / EPI : paire de protège-poignet, paire de genouillères, paire de gants / protections, protège-dent, …0,2 kg ≤ X &lt; 0,5 kg</v>
      </c>
      <c r="AK198" s="2" t="str">
        <f>VLOOKUP(AD198,'Comprendre la codification'!$E$12:$F$23,2,FALSE)</f>
        <v>C</v>
      </c>
      <c r="AL198" s="2" t="str">
        <f>VLOOKUP(AG198,'Comprendre la codification'!$H$12:$J$200,3,FALSE)</f>
        <v>PRO</v>
      </c>
      <c r="AM198" s="2" t="str">
        <f>VLOOKUP(AI198,'Comprendre la codification'!$M$25:$N$83,2,FALSE)</f>
        <v>36</v>
      </c>
      <c r="AN198" s="2" t="str">
        <f t="shared" si="16"/>
        <v>CPRO36</v>
      </c>
      <c r="AO198" s="2" t="s">
        <v>608</v>
      </c>
    </row>
    <row r="199" spans="13:41" x14ac:dyDescent="0.35">
      <c r="M199" s="26"/>
      <c r="N199" s="26"/>
      <c r="S199" s="2" t="s">
        <v>156</v>
      </c>
      <c r="T199" s="27">
        <v>2</v>
      </c>
      <c r="U199" s="2" t="s">
        <v>271</v>
      </c>
      <c r="V199" s="2" t="s">
        <v>335</v>
      </c>
      <c r="W199" s="2" t="str">
        <f t="shared" si="13"/>
        <v>Outdoor / RandonnéeSac à dos isotherme, organisateur / housse de rangement de sac de randonnée, housse de pluie pour sac, ceinture et gilet d'hydratation…</v>
      </c>
      <c r="X199" s="2"/>
      <c r="Y199" s="2" t="str">
        <f>VLOOKUP(S199,'Comprendre la codification'!$E$12:$F$23,2,FALSE)</f>
        <v>D</v>
      </c>
      <c r="Z199" s="2" t="str">
        <f>VLOOKUP(V199,'Comprendre la codification'!$H$12:$J$200,3,FALSE)</f>
        <v>BAG</v>
      </c>
      <c r="AA199" s="2" t="str">
        <f t="shared" si="14"/>
        <v>DBAG</v>
      </c>
      <c r="AB199" s="2" t="s">
        <v>98</v>
      </c>
      <c r="AD199" s="2" t="s">
        <v>350</v>
      </c>
      <c r="AE199" s="27">
        <v>2</v>
      </c>
      <c r="AF199" s="2" t="s">
        <v>353</v>
      </c>
      <c r="AG199" s="11" t="s">
        <v>314</v>
      </c>
      <c r="AH199" s="2"/>
      <c r="AI199" s="2" t="s">
        <v>104</v>
      </c>
      <c r="AJ199" s="2" t="str">
        <f t="shared" si="15"/>
        <v>Sports de Balles, Ballons, RaquettesAutre protection / EPI : paire de protège-poignet, paire de genouillères, paire de gants / protections, protège-dent, …0,5 kg ≤ X &lt; 1 kg</v>
      </c>
      <c r="AK199" s="2" t="str">
        <f>VLOOKUP(AD199,'Comprendre la codification'!$E$12:$F$23,2,FALSE)</f>
        <v>C</v>
      </c>
      <c r="AL199" s="2" t="str">
        <f>VLOOKUP(AG199,'Comprendre la codification'!$H$12:$J$200,3,FALSE)</f>
        <v>PRO</v>
      </c>
      <c r="AM199" s="2" t="str">
        <f>VLOOKUP(AI199,'Comprendre la codification'!$M$25:$N$83,2,FALSE)</f>
        <v>39</v>
      </c>
      <c r="AN199" s="2" t="str">
        <f t="shared" si="16"/>
        <v>CPRO39</v>
      </c>
      <c r="AO199" s="2" t="s">
        <v>608</v>
      </c>
    </row>
    <row r="200" spans="13:41" x14ac:dyDescent="0.35">
      <c r="M200" s="26"/>
      <c r="N200" s="26"/>
      <c r="S200" s="2" t="s">
        <v>156</v>
      </c>
      <c r="T200" s="27">
        <v>2</v>
      </c>
      <c r="U200" s="2" t="s">
        <v>271</v>
      </c>
      <c r="V200" s="2" t="s">
        <v>335</v>
      </c>
      <c r="W200" s="2" t="str">
        <f t="shared" si="13"/>
        <v>Outdoor / RandonnéeSac à dos isotherme, organisateur / housse de rangement de sac de randonnée, housse de pluie pour sac, ceinture et gilet d'hydratation…</v>
      </c>
      <c r="X200" s="2"/>
      <c r="Y200" s="2" t="str">
        <f>VLOOKUP(S200,'Comprendre la codification'!$E$12:$F$23,2,FALSE)</f>
        <v>D</v>
      </c>
      <c r="Z200" s="2" t="str">
        <f>VLOOKUP(V200,'Comprendre la codification'!$H$12:$J$200,3,FALSE)</f>
        <v>BAG</v>
      </c>
      <c r="AA200" s="2" t="str">
        <f t="shared" si="14"/>
        <v>DBAG</v>
      </c>
      <c r="AB200" s="2" t="s">
        <v>104</v>
      </c>
      <c r="AD200" s="2" t="s">
        <v>350</v>
      </c>
      <c r="AE200" s="27">
        <v>2</v>
      </c>
      <c r="AF200" s="2" t="s">
        <v>353</v>
      </c>
      <c r="AG200" s="11" t="s">
        <v>314</v>
      </c>
      <c r="AH200" s="2"/>
      <c r="AI200" s="2" t="s">
        <v>105</v>
      </c>
      <c r="AJ200" s="2" t="str">
        <f t="shared" si="15"/>
        <v>Sports de Balles, Ballons, RaquettesAutre protection / EPI : paire de protège-poignet, paire de genouillères, paire de gants / protections, protège-dent, …1 kg ≤ X &lt; 2 kg</v>
      </c>
      <c r="AK200" s="2" t="str">
        <f>VLOOKUP(AD200,'Comprendre la codification'!$E$12:$F$23,2,FALSE)</f>
        <v>C</v>
      </c>
      <c r="AL200" s="2" t="str">
        <f>VLOOKUP(AG200,'Comprendre la codification'!$H$12:$J$200,3,FALSE)</f>
        <v>PRO</v>
      </c>
      <c r="AM200" s="2" t="str">
        <f>VLOOKUP(AI200,'Comprendre la codification'!$M$25:$N$83,2,FALSE)</f>
        <v>42</v>
      </c>
      <c r="AN200" s="2" t="str">
        <f t="shared" si="16"/>
        <v>CPRO42</v>
      </c>
      <c r="AO200" s="2" t="s">
        <v>608</v>
      </c>
    </row>
    <row r="201" spans="13:41" x14ac:dyDescent="0.35">
      <c r="M201" s="26"/>
      <c r="N201" s="26"/>
      <c r="S201" s="2" t="s">
        <v>156</v>
      </c>
      <c r="T201" s="27">
        <v>2</v>
      </c>
      <c r="U201" s="2" t="s">
        <v>271</v>
      </c>
      <c r="V201" s="2" t="s">
        <v>335</v>
      </c>
      <c r="W201" s="2" t="str">
        <f t="shared" si="13"/>
        <v>Outdoor / RandonnéeSac à dos isotherme, organisateur / housse de rangement de sac de randonnée, housse de pluie pour sac, ceinture et gilet d'hydratation…</v>
      </c>
      <c r="X201" s="2"/>
      <c r="Y201" s="2" t="str">
        <f>VLOOKUP(S201,'Comprendre la codification'!$E$12:$F$23,2,FALSE)</f>
        <v>D</v>
      </c>
      <c r="Z201" s="2" t="str">
        <f>VLOOKUP(V201,'Comprendre la codification'!$H$12:$J$200,3,FALSE)</f>
        <v>BAG</v>
      </c>
      <c r="AA201" s="2" t="str">
        <f t="shared" si="14"/>
        <v>DBAG</v>
      </c>
      <c r="AB201" s="2" t="s">
        <v>105</v>
      </c>
      <c r="AD201" s="2" t="s">
        <v>350</v>
      </c>
      <c r="AE201" s="27">
        <v>2</v>
      </c>
      <c r="AF201" s="2" t="s">
        <v>353</v>
      </c>
      <c r="AG201" s="11" t="s">
        <v>314</v>
      </c>
      <c r="AH201" s="2"/>
      <c r="AI201" s="2" t="s">
        <v>107</v>
      </c>
      <c r="AJ201" s="2" t="str">
        <f t="shared" si="15"/>
        <v>Sports de Balles, Ballons, RaquettesAutre protection / EPI : paire de protège-poignet, paire de genouillères, paire de gants / protections, protège-dent, …2 kg ≤ X &lt; 3 kg</v>
      </c>
      <c r="AK201" s="2" t="str">
        <f>VLOOKUP(AD201,'Comprendre la codification'!$E$12:$F$23,2,FALSE)</f>
        <v>C</v>
      </c>
      <c r="AL201" s="2" t="str">
        <f>VLOOKUP(AG201,'Comprendre la codification'!$H$12:$J$200,3,FALSE)</f>
        <v>PRO</v>
      </c>
      <c r="AM201" s="2" t="str">
        <f>VLOOKUP(AI201,'Comprendre la codification'!$M$25:$N$83,2,FALSE)</f>
        <v>45</v>
      </c>
      <c r="AN201" s="2" t="str">
        <f t="shared" si="16"/>
        <v>CPRO45</v>
      </c>
      <c r="AO201" s="2" t="s">
        <v>608</v>
      </c>
    </row>
    <row r="202" spans="13:41" x14ac:dyDescent="0.35">
      <c r="M202" s="26"/>
      <c r="N202" s="26"/>
      <c r="S202" s="2" t="s">
        <v>156</v>
      </c>
      <c r="T202" s="27">
        <v>2</v>
      </c>
      <c r="U202" s="2" t="s">
        <v>271</v>
      </c>
      <c r="V202" s="2" t="s">
        <v>335</v>
      </c>
      <c r="W202" s="2" t="str">
        <f t="shared" si="13"/>
        <v>Outdoor / RandonnéeSac à dos isotherme, organisateur / housse de rangement de sac de randonnée, housse de pluie pour sac, ceinture et gilet d'hydratation…</v>
      </c>
      <c r="X202" s="2"/>
      <c r="Y202" s="2" t="str">
        <f>VLOOKUP(S202,'Comprendre la codification'!$E$12:$F$23,2,FALSE)</f>
        <v>D</v>
      </c>
      <c r="Z202" s="2" t="str">
        <f>VLOOKUP(V202,'Comprendre la codification'!$H$12:$J$200,3,FALSE)</f>
        <v>BAG</v>
      </c>
      <c r="AA202" s="2" t="str">
        <f t="shared" si="14"/>
        <v>DBAG</v>
      </c>
      <c r="AB202" s="2" t="s">
        <v>107</v>
      </c>
      <c r="AD202" s="2" t="s">
        <v>350</v>
      </c>
      <c r="AE202" s="27">
        <v>2</v>
      </c>
      <c r="AF202" s="2" t="s">
        <v>353</v>
      </c>
      <c r="AG202" s="11" t="s">
        <v>314</v>
      </c>
      <c r="AH202" s="2"/>
      <c r="AI202" s="2" t="s">
        <v>109</v>
      </c>
      <c r="AJ202" s="2" t="str">
        <f t="shared" si="15"/>
        <v>Sports de Balles, Ballons, RaquettesAutre protection / EPI : paire de protège-poignet, paire de genouillères, paire de gants / protections, protège-dent, …3 kg ≤ X &lt; 5 kg</v>
      </c>
      <c r="AK202" s="2" t="str">
        <f>VLOOKUP(AD202,'Comprendre la codification'!$E$12:$F$23,2,FALSE)</f>
        <v>C</v>
      </c>
      <c r="AL202" s="2" t="str">
        <f>VLOOKUP(AG202,'Comprendre la codification'!$H$12:$J$200,3,FALSE)</f>
        <v>PRO</v>
      </c>
      <c r="AM202" s="2" t="str">
        <f>VLOOKUP(AI202,'Comprendre la codification'!$M$25:$N$83,2,FALSE)</f>
        <v>48</v>
      </c>
      <c r="AN202" s="2" t="str">
        <f t="shared" si="16"/>
        <v>CPRO48</v>
      </c>
      <c r="AO202" s="2" t="s">
        <v>608</v>
      </c>
    </row>
    <row r="203" spans="13:41" x14ac:dyDescent="0.35">
      <c r="M203" s="26"/>
      <c r="N203" s="26"/>
      <c r="S203" s="2" t="s">
        <v>156</v>
      </c>
      <c r="T203" s="27">
        <v>2</v>
      </c>
      <c r="U203" s="2" t="s">
        <v>271</v>
      </c>
      <c r="V203" s="2" t="s">
        <v>335</v>
      </c>
      <c r="W203" s="2" t="str">
        <f t="shared" si="13"/>
        <v>Outdoor / RandonnéeSac à dos isotherme, organisateur / housse de rangement de sac de randonnée, housse de pluie pour sac, ceinture et gilet d'hydratation…</v>
      </c>
      <c r="X203" s="2"/>
      <c r="Y203" s="2" t="str">
        <f>VLOOKUP(S203,'Comprendre la codification'!$E$12:$F$23,2,FALSE)</f>
        <v>D</v>
      </c>
      <c r="Z203" s="2" t="str">
        <f>VLOOKUP(V203,'Comprendre la codification'!$H$12:$J$200,3,FALSE)</f>
        <v>BAG</v>
      </c>
      <c r="AA203" s="2" t="str">
        <f t="shared" si="14"/>
        <v>DBAG</v>
      </c>
      <c r="AB203" s="2" t="s">
        <v>109</v>
      </c>
      <c r="AD203" s="2" t="s">
        <v>350</v>
      </c>
      <c r="AE203" s="27">
        <v>2</v>
      </c>
      <c r="AF203" s="2" t="s">
        <v>353</v>
      </c>
      <c r="AG203" s="11" t="s">
        <v>314</v>
      </c>
      <c r="AH203" s="2"/>
      <c r="AI203" s="2" t="s">
        <v>110</v>
      </c>
      <c r="AJ203" s="2" t="str">
        <f t="shared" si="15"/>
        <v>Sports de Balles, Ballons, RaquettesAutre protection / EPI : paire de protège-poignet, paire de genouillères, paire de gants / protections, protège-dent, …5 kg ≤ X &lt; 7 kg</v>
      </c>
      <c r="AK203" s="2" t="str">
        <f>VLOOKUP(AD203,'Comprendre la codification'!$E$12:$F$23,2,FALSE)</f>
        <v>C</v>
      </c>
      <c r="AL203" s="2" t="str">
        <f>VLOOKUP(AG203,'Comprendre la codification'!$H$12:$J$200,3,FALSE)</f>
        <v>PRO</v>
      </c>
      <c r="AM203" s="2" t="str">
        <f>VLOOKUP(AI203,'Comprendre la codification'!$M$25:$N$83,2,FALSE)</f>
        <v>51</v>
      </c>
      <c r="AN203" s="2" t="str">
        <f t="shared" si="16"/>
        <v>CPRO51</v>
      </c>
      <c r="AO203" s="2" t="s">
        <v>608</v>
      </c>
    </row>
    <row r="204" spans="13:41" x14ac:dyDescent="0.35">
      <c r="M204" s="26"/>
      <c r="N204" s="26"/>
      <c r="S204" s="2" t="s">
        <v>156</v>
      </c>
      <c r="T204" s="27">
        <v>2</v>
      </c>
      <c r="U204" s="2" t="s">
        <v>271</v>
      </c>
      <c r="V204" s="2" t="s">
        <v>335</v>
      </c>
      <c r="W204" s="2" t="str">
        <f t="shared" si="13"/>
        <v>Outdoor / RandonnéeSac à dos isotherme, organisateur / housse de rangement de sac de randonnée, housse de pluie pour sac, ceinture et gilet d'hydratation…</v>
      </c>
      <c r="X204" s="2"/>
      <c r="Y204" s="2" t="str">
        <f>VLOOKUP(S204,'Comprendre la codification'!$E$12:$F$23,2,FALSE)</f>
        <v>D</v>
      </c>
      <c r="Z204" s="2" t="str">
        <f>VLOOKUP(V204,'Comprendre la codification'!$H$12:$J$200,3,FALSE)</f>
        <v>BAG</v>
      </c>
      <c r="AA204" s="2" t="str">
        <f t="shared" si="14"/>
        <v>DBAG</v>
      </c>
      <c r="AB204" s="2" t="s">
        <v>110</v>
      </c>
      <c r="AD204" s="2" t="s">
        <v>350</v>
      </c>
      <c r="AE204" s="27">
        <v>2</v>
      </c>
      <c r="AF204" s="2" t="s">
        <v>353</v>
      </c>
      <c r="AG204" s="11" t="s">
        <v>314</v>
      </c>
      <c r="AH204" s="2"/>
      <c r="AI204" s="2" t="s">
        <v>111</v>
      </c>
      <c r="AJ204" s="2" t="str">
        <f t="shared" si="15"/>
        <v>Sports de Balles, Ballons, RaquettesAutre protection / EPI : paire de protège-poignet, paire de genouillères, paire de gants / protections, protège-dent, …7 kg ≤ X &lt; 9 kg</v>
      </c>
      <c r="AK204" s="2" t="str">
        <f>VLOOKUP(AD204,'Comprendre la codification'!$E$12:$F$23,2,FALSE)</f>
        <v>C</v>
      </c>
      <c r="AL204" s="2" t="str">
        <f>VLOOKUP(AG204,'Comprendre la codification'!$H$12:$J$200,3,FALSE)</f>
        <v>PRO</v>
      </c>
      <c r="AM204" s="2" t="str">
        <f>VLOOKUP(AI204,'Comprendre la codification'!$M$25:$N$83,2,FALSE)</f>
        <v>54</v>
      </c>
      <c r="AN204" s="2" t="str">
        <f t="shared" si="16"/>
        <v>CPRO54</v>
      </c>
      <c r="AO204" s="2" t="s">
        <v>608</v>
      </c>
    </row>
    <row r="205" spans="13:41" x14ac:dyDescent="0.35">
      <c r="M205" s="26"/>
      <c r="N205" s="26"/>
      <c r="S205" s="2" t="s">
        <v>156</v>
      </c>
      <c r="T205" s="27">
        <v>2</v>
      </c>
      <c r="U205" s="2" t="s">
        <v>271</v>
      </c>
      <c r="V205" s="2" t="s">
        <v>335</v>
      </c>
      <c r="W205" s="2" t="str">
        <f t="shared" si="13"/>
        <v>Outdoor / RandonnéeSac à dos isotherme, organisateur / housse de rangement de sac de randonnée, housse de pluie pour sac, ceinture et gilet d'hydratation…</v>
      </c>
      <c r="X205" s="2"/>
      <c r="Y205" s="2" t="str">
        <f>VLOOKUP(S205,'Comprendre la codification'!$E$12:$F$23,2,FALSE)</f>
        <v>D</v>
      </c>
      <c r="Z205" s="2" t="str">
        <f>VLOOKUP(V205,'Comprendre la codification'!$H$12:$J$200,3,FALSE)</f>
        <v>BAG</v>
      </c>
      <c r="AA205" s="2" t="str">
        <f t="shared" si="14"/>
        <v>DBAG</v>
      </c>
      <c r="AB205" s="2" t="s">
        <v>111</v>
      </c>
      <c r="AD205" s="2" t="s">
        <v>350</v>
      </c>
      <c r="AE205" s="27">
        <v>2</v>
      </c>
      <c r="AF205" s="2" t="s">
        <v>353</v>
      </c>
      <c r="AG205" s="11" t="s">
        <v>314</v>
      </c>
      <c r="AH205" s="2"/>
      <c r="AI205" s="2" t="s">
        <v>112</v>
      </c>
      <c r="AJ205" s="2" t="str">
        <f t="shared" si="15"/>
        <v>Sports de Balles, Ballons, RaquettesAutre protection / EPI : paire de protège-poignet, paire de genouillères, paire de gants / protections, protège-dent, …9 kg ≤ X &lt; 11 kg</v>
      </c>
      <c r="AK205" s="2" t="str">
        <f>VLOOKUP(AD205,'Comprendre la codification'!$E$12:$F$23,2,FALSE)</f>
        <v>C</v>
      </c>
      <c r="AL205" s="2" t="str">
        <f>VLOOKUP(AG205,'Comprendre la codification'!$H$12:$J$200,3,FALSE)</f>
        <v>PRO</v>
      </c>
      <c r="AM205" s="2" t="str">
        <f>VLOOKUP(AI205,'Comprendre la codification'!$M$25:$N$83,2,FALSE)</f>
        <v>57</v>
      </c>
      <c r="AN205" s="2" t="str">
        <f t="shared" si="16"/>
        <v>CPRO57</v>
      </c>
      <c r="AO205" s="2" t="s">
        <v>608</v>
      </c>
    </row>
    <row r="206" spans="13:41" x14ac:dyDescent="0.35">
      <c r="M206" s="26"/>
      <c r="N206" s="26"/>
      <c r="S206" s="2" t="s">
        <v>156</v>
      </c>
      <c r="T206" s="27">
        <v>2</v>
      </c>
      <c r="U206" s="2" t="s">
        <v>271</v>
      </c>
      <c r="V206" s="2" t="s">
        <v>335</v>
      </c>
      <c r="W206" s="2" t="str">
        <f t="shared" si="13"/>
        <v>Outdoor / RandonnéeSac à dos isotherme, organisateur / housse de rangement de sac de randonnée, housse de pluie pour sac, ceinture et gilet d'hydratation…</v>
      </c>
      <c r="X206" s="2"/>
      <c r="Y206" s="2" t="str">
        <f>VLOOKUP(S206,'Comprendre la codification'!$E$12:$F$23,2,FALSE)</f>
        <v>D</v>
      </c>
      <c r="Z206" s="2" t="str">
        <f>VLOOKUP(V206,'Comprendre la codification'!$H$12:$J$200,3,FALSE)</f>
        <v>BAG</v>
      </c>
      <c r="AA206" s="2" t="str">
        <f t="shared" si="14"/>
        <v>DBAG</v>
      </c>
      <c r="AB206" s="2" t="s">
        <v>112</v>
      </c>
      <c r="AD206" s="2" t="s">
        <v>350</v>
      </c>
      <c r="AE206" s="27">
        <v>2</v>
      </c>
      <c r="AF206" s="2" t="s">
        <v>353</v>
      </c>
      <c r="AG206" s="11" t="s">
        <v>314</v>
      </c>
      <c r="AH206" s="2"/>
      <c r="AI206" s="2" t="s">
        <v>113</v>
      </c>
      <c r="AJ206" s="2" t="str">
        <f t="shared" si="15"/>
        <v>Sports de Balles, Ballons, RaquettesAutre protection / EPI : paire de protège-poignet, paire de genouillères, paire de gants / protections, protège-dent, …11 kg ≤ X &lt; 13 kg</v>
      </c>
      <c r="AK206" s="2" t="str">
        <f>VLOOKUP(AD206,'Comprendre la codification'!$E$12:$F$23,2,FALSE)</f>
        <v>C</v>
      </c>
      <c r="AL206" s="2" t="str">
        <f>VLOOKUP(AG206,'Comprendre la codification'!$H$12:$J$200,3,FALSE)</f>
        <v>PRO</v>
      </c>
      <c r="AM206" s="2" t="str">
        <f>VLOOKUP(AI206,'Comprendre la codification'!$M$25:$N$83,2,FALSE)</f>
        <v>60</v>
      </c>
      <c r="AN206" s="2" t="str">
        <f t="shared" si="16"/>
        <v>CPRO60</v>
      </c>
      <c r="AO206" s="2" t="s">
        <v>608</v>
      </c>
    </row>
    <row r="207" spans="13:41" x14ac:dyDescent="0.35">
      <c r="M207" s="26"/>
      <c r="N207" s="26"/>
      <c r="S207" s="2" t="s">
        <v>156</v>
      </c>
      <c r="T207" s="27">
        <v>2</v>
      </c>
      <c r="U207" s="2" t="s">
        <v>271</v>
      </c>
      <c r="V207" s="2" t="s">
        <v>335</v>
      </c>
      <c r="W207" s="2" t="str">
        <f t="shared" si="13"/>
        <v>Outdoor / RandonnéeSac à dos isotherme, organisateur / housse de rangement de sac de randonnée, housse de pluie pour sac, ceinture et gilet d'hydratation…</v>
      </c>
      <c r="X207" s="2"/>
      <c r="Y207" s="2" t="str">
        <f>VLOOKUP(S207,'Comprendre la codification'!$E$12:$F$23,2,FALSE)</f>
        <v>D</v>
      </c>
      <c r="Z207" s="2" t="str">
        <f>VLOOKUP(V207,'Comprendre la codification'!$H$12:$J$200,3,FALSE)</f>
        <v>BAG</v>
      </c>
      <c r="AA207" s="2" t="str">
        <f t="shared" si="14"/>
        <v>DBAG</v>
      </c>
      <c r="AB207" s="2" t="s">
        <v>113</v>
      </c>
      <c r="AD207" s="2" t="s">
        <v>350</v>
      </c>
      <c r="AE207" s="27">
        <v>2</v>
      </c>
      <c r="AF207" s="2" t="s">
        <v>353</v>
      </c>
      <c r="AG207" s="11" t="s">
        <v>314</v>
      </c>
      <c r="AH207" s="2"/>
      <c r="AI207" s="2" t="s">
        <v>114</v>
      </c>
      <c r="AJ207" s="2" t="str">
        <f t="shared" si="15"/>
        <v>Sports de Balles, Ballons, RaquettesAutre protection / EPI : paire de protège-poignet, paire de genouillères, paire de gants / protections, protège-dent, …13 kg ≤ X &lt; 15 kg</v>
      </c>
      <c r="AK207" s="2" t="str">
        <f>VLOOKUP(AD207,'Comprendre la codification'!$E$12:$F$23,2,FALSE)</f>
        <v>C</v>
      </c>
      <c r="AL207" s="2" t="str">
        <f>VLOOKUP(AG207,'Comprendre la codification'!$H$12:$J$200,3,FALSE)</f>
        <v>PRO</v>
      </c>
      <c r="AM207" s="2" t="str">
        <f>VLOOKUP(AI207,'Comprendre la codification'!$M$25:$N$83,2,FALSE)</f>
        <v>63</v>
      </c>
      <c r="AN207" s="2" t="str">
        <f t="shared" si="16"/>
        <v>CPRO63</v>
      </c>
      <c r="AO207" s="2" t="s">
        <v>608</v>
      </c>
    </row>
    <row r="208" spans="13:41" x14ac:dyDescent="0.35">
      <c r="M208" s="26"/>
      <c r="N208" s="26"/>
      <c r="S208" s="2" t="s">
        <v>156</v>
      </c>
      <c r="T208" s="27">
        <v>2</v>
      </c>
      <c r="U208" s="2" t="s">
        <v>271</v>
      </c>
      <c r="V208" s="2" t="s">
        <v>335</v>
      </c>
      <c r="W208" s="2" t="str">
        <f t="shared" si="13"/>
        <v>Outdoor / RandonnéeSac à dos isotherme, organisateur / housse de rangement de sac de randonnée, housse de pluie pour sac, ceinture et gilet d'hydratation…</v>
      </c>
      <c r="X208" s="2"/>
      <c r="Y208" s="2" t="str">
        <f>VLOOKUP(S208,'Comprendre la codification'!$E$12:$F$23,2,FALSE)</f>
        <v>D</v>
      </c>
      <c r="Z208" s="2" t="str">
        <f>VLOOKUP(V208,'Comprendre la codification'!$H$12:$J$200,3,FALSE)</f>
        <v>BAG</v>
      </c>
      <c r="AA208" s="2" t="str">
        <f t="shared" si="14"/>
        <v>DBAG</v>
      </c>
      <c r="AB208" s="2" t="s">
        <v>114</v>
      </c>
      <c r="AD208" s="2" t="s">
        <v>350</v>
      </c>
      <c r="AE208" s="27">
        <v>2</v>
      </c>
      <c r="AF208" s="2" t="s">
        <v>353</v>
      </c>
      <c r="AG208" s="11" t="s">
        <v>314</v>
      </c>
      <c r="AH208" s="2"/>
      <c r="AI208" s="2" t="s">
        <v>102</v>
      </c>
      <c r="AJ208" s="2" t="str">
        <f t="shared" si="15"/>
        <v>Sports de Balles, Ballons, RaquettesAutre protection / EPI : paire de protège-poignet, paire de genouillères, paire de gants / protections, protège-dent, …X ≥ 15 kg</v>
      </c>
      <c r="AK208" s="2" t="str">
        <f>VLOOKUP(AD208,'Comprendre la codification'!$E$12:$F$23,2,FALSE)</f>
        <v>C</v>
      </c>
      <c r="AL208" s="2" t="str">
        <f>VLOOKUP(AG208,'Comprendre la codification'!$H$12:$J$200,3,FALSE)</f>
        <v>PRO</v>
      </c>
      <c r="AM208" s="2" t="str">
        <f>VLOOKUP(AI208,'Comprendre la codification'!$M$25:$N$83,2,FALSE)</f>
        <v>66</v>
      </c>
      <c r="AN208" s="2" t="str">
        <f t="shared" si="16"/>
        <v>CPRO66</v>
      </c>
      <c r="AO208" s="2" t="s">
        <v>608</v>
      </c>
    </row>
    <row r="209" spans="13:41" x14ac:dyDescent="0.35">
      <c r="M209" s="26"/>
      <c r="N209" s="26"/>
      <c r="S209" s="2" t="s">
        <v>156</v>
      </c>
      <c r="T209" s="27">
        <v>2</v>
      </c>
      <c r="U209" s="2" t="s">
        <v>271</v>
      </c>
      <c r="V209" s="2" t="s">
        <v>335</v>
      </c>
      <c r="W209" s="2" t="str">
        <f t="shared" si="13"/>
        <v>Outdoor / RandonnéeSac à dos isotherme, organisateur / housse de rangement de sac de randonnée, housse de pluie pour sac, ceinture et gilet d'hydratation…</v>
      </c>
      <c r="X209" s="2"/>
      <c r="Y209" s="2" t="str">
        <f>VLOOKUP(S209,'Comprendre la codification'!$E$12:$F$23,2,FALSE)</f>
        <v>D</v>
      </c>
      <c r="Z209" s="2" t="str">
        <f>VLOOKUP(V209,'Comprendre la codification'!$H$12:$J$200,3,FALSE)</f>
        <v>BAG</v>
      </c>
      <c r="AA209" s="2" t="str">
        <f t="shared" si="14"/>
        <v>DBAG</v>
      </c>
      <c r="AB209" s="2" t="s">
        <v>102</v>
      </c>
      <c r="AD209" s="2" t="s">
        <v>350</v>
      </c>
      <c r="AE209" s="27">
        <v>2</v>
      </c>
      <c r="AF209" s="11" t="s">
        <v>351</v>
      </c>
      <c r="AG209" s="2" t="s">
        <v>139</v>
      </c>
      <c r="AH209" s="2"/>
      <c r="AI209" s="21" t="s">
        <v>608</v>
      </c>
      <c r="AJ209" s="2" t="str">
        <f t="shared" si="15"/>
        <v>Sports de Balles, Ballons, RaquettesRaquette de squash (à l’unité)-</v>
      </c>
      <c r="AK209" s="2" t="str">
        <f>VLOOKUP(AD209,'Comprendre la codification'!$E$12:$F$23,2,FALSE)</f>
        <v>C</v>
      </c>
      <c r="AL209" s="2" t="str">
        <f>VLOOKUP(AG209,'Comprendre la codification'!$H$12:$J$200,3,FALSE)</f>
        <v>SQU</v>
      </c>
      <c r="AM209" s="2" t="str">
        <f>VLOOKUP(AI209,'Comprendre la codification'!$M$25:$N$83,2,FALSE)</f>
        <v>78</v>
      </c>
      <c r="AN209" s="2" t="str">
        <f t="shared" si="16"/>
        <v>CSQU78</v>
      </c>
      <c r="AO209" s="2" t="s">
        <v>99</v>
      </c>
    </row>
    <row r="210" spans="13:41" x14ac:dyDescent="0.35">
      <c r="M210" s="26"/>
      <c r="N210" s="26"/>
      <c r="S210" s="2" t="s">
        <v>156</v>
      </c>
      <c r="T210" s="27">
        <v>2</v>
      </c>
      <c r="U210" s="2" t="s">
        <v>284</v>
      </c>
      <c r="V210" s="11" t="s">
        <v>157</v>
      </c>
      <c r="W210" s="2" t="str">
        <f t="shared" si="13"/>
        <v>Outdoor / RandonnéeBâton de randonnée (à l'unité)</v>
      </c>
      <c r="X210" s="2"/>
      <c r="Y210" s="2" t="str">
        <f>VLOOKUP(S210,'Comprendre la codification'!$E$12:$F$23,2,FALSE)</f>
        <v>D</v>
      </c>
      <c r="Z210" s="2" t="str">
        <f>VLOOKUP(V210,'Comprendre la codification'!$H$12:$J$200,3,FALSE)</f>
        <v>BAT</v>
      </c>
      <c r="AA210" s="2" t="str">
        <f t="shared" si="14"/>
        <v>DBAT</v>
      </c>
      <c r="AB210" s="2" t="s">
        <v>106</v>
      </c>
      <c r="AD210" s="2" t="s">
        <v>350</v>
      </c>
      <c r="AE210" s="27">
        <v>2</v>
      </c>
      <c r="AF210" s="11" t="s">
        <v>351</v>
      </c>
      <c r="AG210" s="2" t="s">
        <v>139</v>
      </c>
      <c r="AH210" s="2"/>
      <c r="AI210" s="21" t="s">
        <v>608</v>
      </c>
      <c r="AJ210" s="2" t="str">
        <f t="shared" si="15"/>
        <v>Sports de Balles, Ballons, RaquettesRaquette de squash (à l’unité)-</v>
      </c>
      <c r="AK210" s="2" t="str">
        <f>VLOOKUP(AD210,'Comprendre la codification'!$E$12:$F$23,2,FALSE)</f>
        <v>C</v>
      </c>
      <c r="AL210" s="2" t="str">
        <f>VLOOKUP(AG210,'Comprendre la codification'!$H$12:$J$200,3,FALSE)</f>
        <v>SQU</v>
      </c>
      <c r="AM210" s="2" t="str">
        <f>VLOOKUP(AI210,'Comprendre la codification'!$M$25:$N$83,2,FALSE)</f>
        <v>78</v>
      </c>
      <c r="AN210" s="2" t="str">
        <f t="shared" si="16"/>
        <v>CSQU78</v>
      </c>
      <c r="AO210" s="2" t="s">
        <v>659</v>
      </c>
    </row>
    <row r="211" spans="13:41" x14ac:dyDescent="0.35">
      <c r="M211" s="26"/>
      <c r="N211" s="26"/>
      <c r="S211" s="2" t="s">
        <v>156</v>
      </c>
      <c r="T211" s="27">
        <v>2</v>
      </c>
      <c r="U211" s="2" t="s">
        <v>284</v>
      </c>
      <c r="V211" s="11" t="s">
        <v>157</v>
      </c>
      <c r="W211" s="2" t="str">
        <f t="shared" si="13"/>
        <v>Outdoor / RandonnéeBâton de randonnée (à l'unité)</v>
      </c>
      <c r="X211" s="2"/>
      <c r="Y211" s="2" t="str">
        <f>VLOOKUP(S211,'Comprendre la codification'!$E$12:$F$23,2,FALSE)</f>
        <v>D</v>
      </c>
      <c r="Z211" s="2" t="str">
        <f>VLOOKUP(V211,'Comprendre la codification'!$H$12:$J$200,3,FALSE)</f>
        <v>BAT</v>
      </c>
      <c r="AA211" s="2" t="str">
        <f t="shared" si="14"/>
        <v>DBAT</v>
      </c>
      <c r="AB211" s="2" t="s">
        <v>138</v>
      </c>
      <c r="AD211" s="2" t="s">
        <v>350</v>
      </c>
      <c r="AE211" s="27">
        <v>2</v>
      </c>
      <c r="AF211" s="2" t="s">
        <v>351</v>
      </c>
      <c r="AG211" s="2" t="s">
        <v>146</v>
      </c>
      <c r="AH211" s="2"/>
      <c r="AI211" s="2" t="s">
        <v>233</v>
      </c>
      <c r="AJ211" s="2" t="str">
        <f t="shared" si="15"/>
        <v>Sports de Balles, Ballons, RaquettesTable de tennis de tableX ≥ 20 kg</v>
      </c>
      <c r="AK211" s="2" t="str">
        <f>VLOOKUP(AD211,'Comprendre la codification'!$E$12:$F$23,2,FALSE)</f>
        <v>C</v>
      </c>
      <c r="AL211" s="2" t="str">
        <f>VLOOKUP(AG211,'Comprendre la codification'!$H$12:$J$200,3,FALSE)</f>
        <v>TAB</v>
      </c>
      <c r="AM211" s="2" t="str">
        <f>VLOOKUP(AI211,'Comprendre la codification'!$M$25:$N$83,2,FALSE)</f>
        <v>67</v>
      </c>
      <c r="AN211" s="2" t="str">
        <f t="shared" si="16"/>
        <v>CTAB67</v>
      </c>
      <c r="AO211" s="2" t="s">
        <v>608</v>
      </c>
    </row>
    <row r="212" spans="13:41" x14ac:dyDescent="0.35">
      <c r="M212" s="26"/>
      <c r="N212" s="26"/>
      <c r="S212" s="2" t="s">
        <v>156</v>
      </c>
      <c r="T212" s="27">
        <v>2</v>
      </c>
      <c r="U212" s="2" t="s">
        <v>284</v>
      </c>
      <c r="V212" s="2" t="s">
        <v>326</v>
      </c>
      <c r="W212" s="2" t="str">
        <f t="shared" si="13"/>
        <v>Outdoor / RandonnéeAutre équipement &amp; accessoire (Outdoor / Randonnée)</v>
      </c>
      <c r="X212" s="2"/>
      <c r="Y212" s="2" t="str">
        <f>VLOOKUP(S212,'Comprendre la codification'!$E$12:$F$23,2,FALSE)</f>
        <v>D</v>
      </c>
      <c r="Z212" s="2" t="str">
        <f>VLOOKUP(V212,'Comprendre la codification'!$H$12:$J$200,3,FALSE)</f>
        <v>DIV</v>
      </c>
      <c r="AA212" s="2" t="str">
        <f t="shared" si="14"/>
        <v>DDIV</v>
      </c>
      <c r="AB212" s="2" t="s">
        <v>252</v>
      </c>
      <c r="AD212" s="2" t="s">
        <v>350</v>
      </c>
      <c r="AE212" s="27">
        <v>2</v>
      </c>
      <c r="AF212" s="2" t="s">
        <v>351</v>
      </c>
      <c r="AG212" s="2" t="s">
        <v>289</v>
      </c>
      <c r="AH212" s="2"/>
      <c r="AI212" s="2" t="s">
        <v>106</v>
      </c>
      <c r="AJ212" s="2" t="str">
        <f t="shared" si="15"/>
        <v>Sports de Balles, Ballons, RaquettesRaquette de tennis adulte (à l’unité)X &lt; 0,2 kg</v>
      </c>
      <c r="AK212" s="2" t="str">
        <f>VLOOKUP(AD212,'Comprendre la codification'!$E$12:$F$23,2,FALSE)</f>
        <v>C</v>
      </c>
      <c r="AL212" s="2" t="str">
        <f>VLOOKUP(AG212,'Comprendre la codification'!$H$12:$J$200,3,FALSE)</f>
        <v>TEA</v>
      </c>
      <c r="AM212" s="2" t="str">
        <f>VLOOKUP(AI212,'Comprendre la codification'!$M$25:$N$83,2,FALSE)</f>
        <v>35</v>
      </c>
      <c r="AN212" s="2" t="str">
        <f t="shared" si="16"/>
        <v>CTEA35</v>
      </c>
      <c r="AO212" s="2" t="s">
        <v>99</v>
      </c>
    </row>
    <row r="213" spans="13:41" x14ac:dyDescent="0.35">
      <c r="M213" s="26"/>
      <c r="N213" s="26"/>
      <c r="S213" s="2" t="s">
        <v>156</v>
      </c>
      <c r="T213" s="27">
        <v>2</v>
      </c>
      <c r="U213" s="2" t="s">
        <v>284</v>
      </c>
      <c r="V213" s="2" t="s">
        <v>326</v>
      </c>
      <c r="W213" s="2" t="str">
        <f t="shared" si="13"/>
        <v>Outdoor / RandonnéeAutre équipement &amp; accessoire (Outdoor / Randonnée)</v>
      </c>
      <c r="X213" s="2"/>
      <c r="Y213" s="2" t="str">
        <f>VLOOKUP(S213,'Comprendre la codification'!$E$12:$F$23,2,FALSE)</f>
        <v>D</v>
      </c>
      <c r="Z213" s="2" t="str">
        <f>VLOOKUP(V213,'Comprendre la codification'!$H$12:$J$200,3,FALSE)</f>
        <v>DIV</v>
      </c>
      <c r="AA213" s="2" t="str">
        <f t="shared" si="14"/>
        <v>DDIV</v>
      </c>
      <c r="AB213" s="2" t="s">
        <v>253</v>
      </c>
      <c r="AD213" s="2" t="s">
        <v>350</v>
      </c>
      <c r="AE213" s="27">
        <v>2</v>
      </c>
      <c r="AF213" s="2" t="s">
        <v>351</v>
      </c>
      <c r="AG213" s="2" t="s">
        <v>289</v>
      </c>
      <c r="AH213" s="2"/>
      <c r="AI213" s="2" t="s">
        <v>106</v>
      </c>
      <c r="AJ213" s="2" t="str">
        <f t="shared" si="15"/>
        <v>Sports de Balles, Ballons, RaquettesRaquette de tennis adulte (à l’unité)X &lt; 0,2 kg</v>
      </c>
      <c r="AK213" s="2" t="str">
        <f>VLOOKUP(AD213,'Comprendre la codification'!$E$12:$F$23,2,FALSE)</f>
        <v>C</v>
      </c>
      <c r="AL213" s="2" t="str">
        <f>VLOOKUP(AG213,'Comprendre la codification'!$H$12:$J$200,3,FALSE)</f>
        <v>TEA</v>
      </c>
      <c r="AM213" s="2" t="str">
        <f>VLOOKUP(AI213,'Comprendre la codification'!$M$25:$N$83,2,FALSE)</f>
        <v>35</v>
      </c>
      <c r="AN213" s="2" t="str">
        <f t="shared" si="16"/>
        <v>CTEA35</v>
      </c>
      <c r="AO213" s="2" t="s">
        <v>659</v>
      </c>
    </row>
    <row r="214" spans="13:41" x14ac:dyDescent="0.35">
      <c r="M214" s="26"/>
      <c r="N214" s="26"/>
      <c r="S214" s="2" t="s">
        <v>156</v>
      </c>
      <c r="T214" s="27">
        <v>2</v>
      </c>
      <c r="U214" s="2" t="s">
        <v>284</v>
      </c>
      <c r="V214" s="2" t="s">
        <v>326</v>
      </c>
      <c r="W214" s="2" t="str">
        <f t="shared" si="13"/>
        <v>Outdoor / RandonnéeAutre équipement &amp; accessoire (Outdoor / Randonnée)</v>
      </c>
      <c r="X214" s="2"/>
      <c r="Y214" s="2" t="str">
        <f>VLOOKUP(S214,'Comprendre la codification'!$E$12:$F$23,2,FALSE)</f>
        <v>D</v>
      </c>
      <c r="Z214" s="2" t="str">
        <f>VLOOKUP(V214,'Comprendre la codification'!$H$12:$J$200,3,FALSE)</f>
        <v>DIV</v>
      </c>
      <c r="AA214" s="2" t="str">
        <f t="shared" si="14"/>
        <v>DDIV</v>
      </c>
      <c r="AB214" s="2" t="s">
        <v>254</v>
      </c>
      <c r="AD214" s="2" t="s">
        <v>350</v>
      </c>
      <c r="AE214" s="27">
        <v>2</v>
      </c>
      <c r="AF214" s="2" t="s">
        <v>351</v>
      </c>
      <c r="AG214" s="2" t="s">
        <v>289</v>
      </c>
      <c r="AH214" s="2"/>
      <c r="AI214" s="2" t="s">
        <v>98</v>
      </c>
      <c r="AJ214" s="2" t="str">
        <f t="shared" si="15"/>
        <v>Sports de Balles, Ballons, RaquettesRaquette de tennis adulte (à l’unité)0,2 kg ≤ X &lt; 0,5 kg</v>
      </c>
      <c r="AK214" s="2" t="str">
        <f>VLOOKUP(AD214,'Comprendre la codification'!$E$12:$F$23,2,FALSE)</f>
        <v>C</v>
      </c>
      <c r="AL214" s="2" t="str">
        <f>VLOOKUP(AG214,'Comprendre la codification'!$H$12:$J$200,3,FALSE)</f>
        <v>TEA</v>
      </c>
      <c r="AM214" s="2" t="str">
        <f>VLOOKUP(AI214,'Comprendre la codification'!$M$25:$N$83,2,FALSE)</f>
        <v>36</v>
      </c>
      <c r="AN214" s="2" t="str">
        <f t="shared" si="16"/>
        <v>CTEA36</v>
      </c>
      <c r="AO214" s="2" t="s">
        <v>99</v>
      </c>
    </row>
    <row r="215" spans="13:41" x14ac:dyDescent="0.35">
      <c r="M215" s="26"/>
      <c r="N215" s="26"/>
      <c r="S215" s="2" t="s">
        <v>156</v>
      </c>
      <c r="T215" s="27">
        <v>2</v>
      </c>
      <c r="U215" s="2" t="s">
        <v>284</v>
      </c>
      <c r="V215" s="2" t="s">
        <v>326</v>
      </c>
      <c r="W215" s="2" t="str">
        <f t="shared" si="13"/>
        <v>Outdoor / RandonnéeAutre équipement &amp; accessoire (Outdoor / Randonnée)</v>
      </c>
      <c r="X215" s="2"/>
      <c r="Y215" s="2" t="str">
        <f>VLOOKUP(S215,'Comprendre la codification'!$E$12:$F$23,2,FALSE)</f>
        <v>D</v>
      </c>
      <c r="Z215" s="2" t="str">
        <f>VLOOKUP(V215,'Comprendre la codification'!$H$12:$J$200,3,FALSE)</f>
        <v>DIV</v>
      </c>
      <c r="AA215" s="2" t="str">
        <f t="shared" si="14"/>
        <v>DDIV</v>
      </c>
      <c r="AB215" s="2" t="s">
        <v>255</v>
      </c>
      <c r="AD215" s="2" t="s">
        <v>350</v>
      </c>
      <c r="AE215" s="27">
        <v>2</v>
      </c>
      <c r="AF215" s="2" t="s">
        <v>351</v>
      </c>
      <c r="AG215" s="2" t="s">
        <v>289</v>
      </c>
      <c r="AH215" s="2"/>
      <c r="AI215" s="2" t="s">
        <v>98</v>
      </c>
      <c r="AJ215" s="2" t="str">
        <f t="shared" si="15"/>
        <v>Sports de Balles, Ballons, RaquettesRaquette de tennis adulte (à l’unité)0,2 kg ≤ X &lt; 0,5 kg</v>
      </c>
      <c r="AK215" s="2" t="str">
        <f>VLOOKUP(AD215,'Comprendre la codification'!$E$12:$F$23,2,FALSE)</f>
        <v>C</v>
      </c>
      <c r="AL215" s="2" t="str">
        <f>VLOOKUP(AG215,'Comprendre la codification'!$H$12:$J$200,3,FALSE)</f>
        <v>TEA</v>
      </c>
      <c r="AM215" s="2" t="str">
        <f>VLOOKUP(AI215,'Comprendre la codification'!$M$25:$N$83,2,FALSE)</f>
        <v>36</v>
      </c>
      <c r="AN215" s="2" t="str">
        <f t="shared" si="16"/>
        <v>CTEA36</v>
      </c>
      <c r="AO215" s="2" t="s">
        <v>659</v>
      </c>
    </row>
    <row r="216" spans="13:41" x14ac:dyDescent="0.35">
      <c r="M216" s="26"/>
      <c r="N216" s="26"/>
      <c r="S216" s="2" t="s">
        <v>156</v>
      </c>
      <c r="T216" s="27">
        <v>2</v>
      </c>
      <c r="U216" s="2" t="s">
        <v>284</v>
      </c>
      <c r="V216" s="2" t="s">
        <v>326</v>
      </c>
      <c r="W216" s="2" t="str">
        <f t="shared" si="13"/>
        <v>Outdoor / RandonnéeAutre équipement &amp; accessoire (Outdoor / Randonnée)</v>
      </c>
      <c r="X216" s="2"/>
      <c r="Y216" s="2" t="str">
        <f>VLOOKUP(S216,'Comprendre la codification'!$E$12:$F$23,2,FALSE)</f>
        <v>D</v>
      </c>
      <c r="Z216" s="2" t="str">
        <f>VLOOKUP(V216,'Comprendre la codification'!$H$12:$J$200,3,FALSE)</f>
        <v>DIV</v>
      </c>
      <c r="AA216" s="2" t="str">
        <f t="shared" si="14"/>
        <v>DDIV</v>
      </c>
      <c r="AB216" s="2" t="s">
        <v>241</v>
      </c>
      <c r="AD216" s="2" t="s">
        <v>350</v>
      </c>
      <c r="AE216" s="27">
        <v>2</v>
      </c>
      <c r="AF216" s="2" t="s">
        <v>351</v>
      </c>
      <c r="AG216" s="2" t="s">
        <v>289</v>
      </c>
      <c r="AH216" s="2"/>
      <c r="AI216" s="2" t="s">
        <v>129</v>
      </c>
      <c r="AJ216" s="2" t="str">
        <f t="shared" si="15"/>
        <v>Sports de Balles, Ballons, RaquettesRaquette de tennis adulte (à l’unité)X ≥ 0,5 kg</v>
      </c>
      <c r="AK216" s="2" t="str">
        <f>VLOOKUP(AD216,'Comprendre la codification'!$E$12:$F$23,2,FALSE)</f>
        <v>C</v>
      </c>
      <c r="AL216" s="2" t="str">
        <f>VLOOKUP(AG216,'Comprendre la codification'!$H$12:$J$200,3,FALSE)</f>
        <v>TEA</v>
      </c>
      <c r="AM216" s="2" t="str">
        <f>VLOOKUP(AI216,'Comprendre la codification'!$M$25:$N$83,2,FALSE)</f>
        <v>40</v>
      </c>
      <c r="AN216" s="2" t="str">
        <f t="shared" si="16"/>
        <v>CTEA40</v>
      </c>
      <c r="AO216" s="2" t="s">
        <v>99</v>
      </c>
    </row>
    <row r="217" spans="13:41" x14ac:dyDescent="0.35">
      <c r="M217" s="26"/>
      <c r="N217" s="26"/>
      <c r="S217" s="2" t="s">
        <v>156</v>
      </c>
      <c r="T217" s="27">
        <v>2</v>
      </c>
      <c r="U217" s="2" t="s">
        <v>284</v>
      </c>
      <c r="V217" s="2" t="s">
        <v>326</v>
      </c>
      <c r="W217" s="2" t="str">
        <f t="shared" si="13"/>
        <v>Outdoor / RandonnéeAutre équipement &amp; accessoire (Outdoor / Randonnée)</v>
      </c>
      <c r="X217" s="2"/>
      <c r="Y217" s="2" t="str">
        <f>VLOOKUP(S217,'Comprendre la codification'!$E$12:$F$23,2,FALSE)</f>
        <v>D</v>
      </c>
      <c r="Z217" s="2" t="str">
        <f>VLOOKUP(V217,'Comprendre la codification'!$H$12:$J$200,3,FALSE)</f>
        <v>DIV</v>
      </c>
      <c r="AA217" s="2" t="str">
        <f t="shared" si="14"/>
        <v>DDIV</v>
      </c>
      <c r="AB217" s="2" t="s">
        <v>103</v>
      </c>
      <c r="AD217" s="2" t="s">
        <v>350</v>
      </c>
      <c r="AE217" s="27">
        <v>2</v>
      </c>
      <c r="AF217" s="11" t="s">
        <v>351</v>
      </c>
      <c r="AG217" s="2" t="s">
        <v>289</v>
      </c>
      <c r="AH217" s="2"/>
      <c r="AI217" s="2" t="s">
        <v>129</v>
      </c>
      <c r="AJ217" s="2" t="str">
        <f t="shared" si="15"/>
        <v>Sports de Balles, Ballons, RaquettesRaquette de tennis adulte (à l’unité)X ≥ 0,5 kg</v>
      </c>
      <c r="AK217" s="2" t="str">
        <f>VLOOKUP(AD217,'Comprendre la codification'!$E$12:$F$23,2,FALSE)</f>
        <v>C</v>
      </c>
      <c r="AL217" s="2" t="str">
        <f>VLOOKUP(AG217,'Comprendre la codification'!$H$12:$J$200,3,FALSE)</f>
        <v>TEA</v>
      </c>
      <c r="AM217" s="2" t="str">
        <f>VLOOKUP(AI217,'Comprendre la codification'!$M$25:$N$83,2,FALSE)</f>
        <v>40</v>
      </c>
      <c r="AN217" s="2" t="str">
        <f t="shared" si="16"/>
        <v>CTEA40</v>
      </c>
      <c r="AO217" s="2" t="s">
        <v>659</v>
      </c>
    </row>
    <row r="218" spans="13:41" x14ac:dyDescent="0.35">
      <c r="M218" s="26"/>
      <c r="N218" s="26"/>
      <c r="S218" s="2" t="s">
        <v>156</v>
      </c>
      <c r="T218" s="27">
        <v>2</v>
      </c>
      <c r="U218" s="2" t="s">
        <v>284</v>
      </c>
      <c r="V218" s="2" t="s">
        <v>326</v>
      </c>
      <c r="W218" s="2" t="str">
        <f t="shared" si="13"/>
        <v>Outdoor / RandonnéeAutre équipement &amp; accessoire (Outdoor / Randonnée)</v>
      </c>
      <c r="X218" s="2"/>
      <c r="Y218" s="2" t="str">
        <f>VLOOKUP(S218,'Comprendre la codification'!$E$12:$F$23,2,FALSE)</f>
        <v>D</v>
      </c>
      <c r="Z218" s="2" t="str">
        <f>VLOOKUP(V218,'Comprendre la codification'!$H$12:$J$200,3,FALSE)</f>
        <v>DIV</v>
      </c>
      <c r="AA218" s="2" t="str">
        <f t="shared" si="14"/>
        <v>DDIV</v>
      </c>
      <c r="AB218" s="2" t="s">
        <v>98</v>
      </c>
      <c r="AD218" s="2" t="s">
        <v>350</v>
      </c>
      <c r="AE218" s="27">
        <v>2</v>
      </c>
      <c r="AF218" s="2" t="s">
        <v>351</v>
      </c>
      <c r="AG218" s="2" t="s">
        <v>288</v>
      </c>
      <c r="AH218" s="2"/>
      <c r="AI218" s="2" t="s">
        <v>106</v>
      </c>
      <c r="AJ218" s="2" t="str">
        <f t="shared" si="15"/>
        <v>Sports de Balles, Ballons, RaquettesRaquette de tennis enfant (à l’unité)X &lt; 0,2 kg</v>
      </c>
      <c r="AK218" s="2" t="str">
        <f>VLOOKUP(AD218,'Comprendre la codification'!$E$12:$F$23,2,FALSE)</f>
        <v>C</v>
      </c>
      <c r="AL218" s="2" t="str">
        <f>VLOOKUP(AG218,'Comprendre la codification'!$H$12:$J$200,3,FALSE)</f>
        <v>TEE</v>
      </c>
      <c r="AM218" s="2" t="str">
        <f>VLOOKUP(AI218,'Comprendre la codification'!$M$25:$N$83,2,FALSE)</f>
        <v>35</v>
      </c>
      <c r="AN218" s="2" t="str">
        <f t="shared" si="16"/>
        <v>CTEE35</v>
      </c>
      <c r="AO218" s="2" t="s">
        <v>99</v>
      </c>
    </row>
    <row r="219" spans="13:41" x14ac:dyDescent="0.35">
      <c r="M219" s="26"/>
      <c r="N219" s="26"/>
      <c r="S219" s="2" t="s">
        <v>156</v>
      </c>
      <c r="T219" s="27">
        <v>2</v>
      </c>
      <c r="U219" s="2" t="s">
        <v>284</v>
      </c>
      <c r="V219" s="2" t="s">
        <v>326</v>
      </c>
      <c r="W219" s="2" t="str">
        <f t="shared" si="13"/>
        <v>Outdoor / RandonnéeAutre équipement &amp; accessoire (Outdoor / Randonnée)</v>
      </c>
      <c r="X219" s="2"/>
      <c r="Y219" s="2" t="str">
        <f>VLOOKUP(S219,'Comprendre la codification'!$E$12:$F$23,2,FALSE)</f>
        <v>D</v>
      </c>
      <c r="Z219" s="2" t="str">
        <f>VLOOKUP(V219,'Comprendre la codification'!$H$12:$J$200,3,FALSE)</f>
        <v>DIV</v>
      </c>
      <c r="AA219" s="2" t="str">
        <f t="shared" si="14"/>
        <v>DDIV</v>
      </c>
      <c r="AB219" s="2" t="s">
        <v>104</v>
      </c>
      <c r="AD219" s="2" t="s">
        <v>350</v>
      </c>
      <c r="AE219" s="27">
        <v>2</v>
      </c>
      <c r="AF219" s="2" t="s">
        <v>351</v>
      </c>
      <c r="AG219" s="2" t="s">
        <v>288</v>
      </c>
      <c r="AH219" s="2"/>
      <c r="AI219" s="2" t="s">
        <v>106</v>
      </c>
      <c r="AJ219" s="2" t="str">
        <f t="shared" si="15"/>
        <v>Sports de Balles, Ballons, RaquettesRaquette de tennis enfant (à l’unité)X &lt; 0,2 kg</v>
      </c>
      <c r="AK219" s="2" t="str">
        <f>VLOOKUP(AD219,'Comprendre la codification'!$E$12:$F$23,2,FALSE)</f>
        <v>C</v>
      </c>
      <c r="AL219" s="2" t="str">
        <f>VLOOKUP(AG219,'Comprendre la codification'!$H$12:$J$200,3,FALSE)</f>
        <v>TEE</v>
      </c>
      <c r="AM219" s="2" t="str">
        <f>VLOOKUP(AI219,'Comprendre la codification'!$M$25:$N$83,2,FALSE)</f>
        <v>35</v>
      </c>
      <c r="AN219" s="2" t="str">
        <f t="shared" si="16"/>
        <v>CTEE35</v>
      </c>
      <c r="AO219" s="2" t="s">
        <v>659</v>
      </c>
    </row>
    <row r="220" spans="13:41" x14ac:dyDescent="0.35">
      <c r="M220" s="26"/>
      <c r="N220" s="26"/>
      <c r="S220" s="2" t="s">
        <v>156</v>
      </c>
      <c r="T220" s="27">
        <v>2</v>
      </c>
      <c r="U220" s="2" t="s">
        <v>284</v>
      </c>
      <c r="V220" s="2" t="s">
        <v>326</v>
      </c>
      <c r="W220" s="2" t="str">
        <f t="shared" si="13"/>
        <v>Outdoor / RandonnéeAutre équipement &amp; accessoire (Outdoor / Randonnée)</v>
      </c>
      <c r="X220" s="2"/>
      <c r="Y220" s="2" t="str">
        <f>VLOOKUP(S220,'Comprendre la codification'!$E$12:$F$23,2,FALSE)</f>
        <v>D</v>
      </c>
      <c r="Z220" s="2" t="str">
        <f>VLOOKUP(V220,'Comprendre la codification'!$H$12:$J$200,3,FALSE)</f>
        <v>DIV</v>
      </c>
      <c r="AA220" s="2" t="str">
        <f t="shared" si="14"/>
        <v>DDIV</v>
      </c>
      <c r="AB220" s="2" t="s">
        <v>105</v>
      </c>
      <c r="AD220" s="2" t="s">
        <v>350</v>
      </c>
      <c r="AE220" s="27">
        <v>2</v>
      </c>
      <c r="AF220" s="2" t="s">
        <v>351</v>
      </c>
      <c r="AG220" s="2" t="s">
        <v>288</v>
      </c>
      <c r="AH220" s="2"/>
      <c r="AI220" s="2" t="s">
        <v>98</v>
      </c>
      <c r="AJ220" s="2" t="str">
        <f t="shared" si="15"/>
        <v>Sports de Balles, Ballons, RaquettesRaquette de tennis enfant (à l’unité)0,2 kg ≤ X &lt; 0,5 kg</v>
      </c>
      <c r="AK220" s="2" t="str">
        <f>VLOOKUP(AD220,'Comprendre la codification'!$E$12:$F$23,2,FALSE)</f>
        <v>C</v>
      </c>
      <c r="AL220" s="2" t="str">
        <f>VLOOKUP(AG220,'Comprendre la codification'!$H$12:$J$200,3,FALSE)</f>
        <v>TEE</v>
      </c>
      <c r="AM220" s="2" t="str">
        <f>VLOOKUP(AI220,'Comprendre la codification'!$M$25:$N$83,2,FALSE)</f>
        <v>36</v>
      </c>
      <c r="AN220" s="2" t="str">
        <f t="shared" si="16"/>
        <v>CTEE36</v>
      </c>
      <c r="AO220" s="2" t="s">
        <v>99</v>
      </c>
    </row>
    <row r="221" spans="13:41" x14ac:dyDescent="0.35">
      <c r="M221" s="26"/>
      <c r="N221" s="26"/>
      <c r="S221" s="2" t="s">
        <v>156</v>
      </c>
      <c r="T221" s="27">
        <v>2</v>
      </c>
      <c r="U221" s="2" t="s">
        <v>284</v>
      </c>
      <c r="V221" s="2" t="s">
        <v>326</v>
      </c>
      <c r="W221" s="2" t="str">
        <f t="shared" si="13"/>
        <v>Outdoor / RandonnéeAutre équipement &amp; accessoire (Outdoor / Randonnée)</v>
      </c>
      <c r="X221" s="2"/>
      <c r="Y221" s="2" t="str">
        <f>VLOOKUP(S221,'Comprendre la codification'!$E$12:$F$23,2,FALSE)</f>
        <v>D</v>
      </c>
      <c r="Z221" s="2" t="str">
        <f>VLOOKUP(V221,'Comprendre la codification'!$H$12:$J$200,3,FALSE)</f>
        <v>DIV</v>
      </c>
      <c r="AA221" s="2" t="str">
        <f t="shared" si="14"/>
        <v>DDIV</v>
      </c>
      <c r="AB221" s="2" t="s">
        <v>107</v>
      </c>
      <c r="AD221" s="2" t="s">
        <v>350</v>
      </c>
      <c r="AE221" s="27">
        <v>2</v>
      </c>
      <c r="AF221" s="2" t="s">
        <v>351</v>
      </c>
      <c r="AG221" s="2" t="s">
        <v>288</v>
      </c>
      <c r="AH221" s="2"/>
      <c r="AI221" s="2" t="s">
        <v>98</v>
      </c>
      <c r="AJ221" s="2" t="str">
        <f t="shared" si="15"/>
        <v>Sports de Balles, Ballons, RaquettesRaquette de tennis enfant (à l’unité)0,2 kg ≤ X &lt; 0,5 kg</v>
      </c>
      <c r="AK221" s="2" t="str">
        <f>VLOOKUP(AD221,'Comprendre la codification'!$E$12:$F$23,2,FALSE)</f>
        <v>C</v>
      </c>
      <c r="AL221" s="2" t="str">
        <f>VLOOKUP(AG221,'Comprendre la codification'!$H$12:$J$200,3,FALSE)</f>
        <v>TEE</v>
      </c>
      <c r="AM221" s="2" t="str">
        <f>VLOOKUP(AI221,'Comprendre la codification'!$M$25:$N$83,2,FALSE)</f>
        <v>36</v>
      </c>
      <c r="AN221" s="2" t="str">
        <f t="shared" si="16"/>
        <v>CTEE36</v>
      </c>
      <c r="AO221" s="2" t="s">
        <v>659</v>
      </c>
    </row>
    <row r="222" spans="13:41" x14ac:dyDescent="0.35">
      <c r="M222" s="26"/>
      <c r="N222" s="26"/>
      <c r="S222" s="2" t="s">
        <v>156</v>
      </c>
      <c r="T222" s="27">
        <v>2</v>
      </c>
      <c r="U222" s="2" t="s">
        <v>284</v>
      </c>
      <c r="V222" s="2" t="s">
        <v>326</v>
      </c>
      <c r="W222" s="2" t="str">
        <f t="shared" si="13"/>
        <v>Outdoor / RandonnéeAutre équipement &amp; accessoire (Outdoor / Randonnée)</v>
      </c>
      <c r="X222" s="2"/>
      <c r="Y222" s="2" t="str">
        <f>VLOOKUP(S222,'Comprendre la codification'!$E$12:$F$23,2,FALSE)</f>
        <v>D</v>
      </c>
      <c r="Z222" s="2" t="str">
        <f>VLOOKUP(V222,'Comprendre la codification'!$H$12:$J$200,3,FALSE)</f>
        <v>DIV</v>
      </c>
      <c r="AA222" s="2" t="str">
        <f t="shared" si="14"/>
        <v>DDIV</v>
      </c>
      <c r="AB222" s="2" t="s">
        <v>109</v>
      </c>
      <c r="AD222" s="2" t="s">
        <v>350</v>
      </c>
      <c r="AE222" s="27">
        <v>2</v>
      </c>
      <c r="AF222" s="2" t="s">
        <v>351</v>
      </c>
      <c r="AG222" s="2" t="s">
        <v>288</v>
      </c>
      <c r="AH222" s="2"/>
      <c r="AI222" s="2" t="s">
        <v>129</v>
      </c>
      <c r="AJ222" s="2" t="str">
        <f t="shared" si="15"/>
        <v>Sports de Balles, Ballons, RaquettesRaquette de tennis enfant (à l’unité)X ≥ 0,5 kg</v>
      </c>
      <c r="AK222" s="2" t="str">
        <f>VLOOKUP(AD222,'Comprendre la codification'!$E$12:$F$23,2,FALSE)</f>
        <v>C</v>
      </c>
      <c r="AL222" s="2" t="str">
        <f>VLOOKUP(AG222,'Comprendre la codification'!$H$12:$J$200,3,FALSE)</f>
        <v>TEE</v>
      </c>
      <c r="AM222" s="2" t="str">
        <f>VLOOKUP(AI222,'Comprendre la codification'!$M$25:$N$83,2,FALSE)</f>
        <v>40</v>
      </c>
      <c r="AN222" s="2" t="str">
        <f t="shared" si="16"/>
        <v>CTEE40</v>
      </c>
      <c r="AO222" s="2" t="s">
        <v>99</v>
      </c>
    </row>
    <row r="223" spans="13:41" x14ac:dyDescent="0.35">
      <c r="M223" s="26"/>
      <c r="N223" s="26"/>
      <c r="S223" s="2" t="s">
        <v>156</v>
      </c>
      <c r="T223" s="27">
        <v>2</v>
      </c>
      <c r="U223" s="2" t="s">
        <v>284</v>
      </c>
      <c r="V223" s="2" t="s">
        <v>326</v>
      </c>
      <c r="W223" s="2" t="str">
        <f t="shared" si="13"/>
        <v>Outdoor / RandonnéeAutre équipement &amp; accessoire (Outdoor / Randonnée)</v>
      </c>
      <c r="X223" s="2"/>
      <c r="Y223" s="2" t="str">
        <f>VLOOKUP(S223,'Comprendre la codification'!$E$12:$F$23,2,FALSE)</f>
        <v>D</v>
      </c>
      <c r="Z223" s="2" t="str">
        <f>VLOOKUP(V223,'Comprendre la codification'!$H$12:$J$200,3,FALSE)</f>
        <v>DIV</v>
      </c>
      <c r="AA223" s="2" t="str">
        <f t="shared" si="14"/>
        <v>DDIV</v>
      </c>
      <c r="AB223" s="2" t="s">
        <v>110</v>
      </c>
      <c r="AD223" s="2" t="s">
        <v>350</v>
      </c>
      <c r="AE223" s="27">
        <v>2</v>
      </c>
      <c r="AF223" s="2" t="s">
        <v>351</v>
      </c>
      <c r="AG223" s="2" t="s">
        <v>288</v>
      </c>
      <c r="AH223" s="2"/>
      <c r="AI223" s="2" t="s">
        <v>129</v>
      </c>
      <c r="AJ223" s="2" t="str">
        <f t="shared" si="15"/>
        <v>Sports de Balles, Ballons, RaquettesRaquette de tennis enfant (à l’unité)X ≥ 0,5 kg</v>
      </c>
      <c r="AK223" s="2" t="str">
        <f>VLOOKUP(AD223,'Comprendre la codification'!$E$12:$F$23,2,FALSE)</f>
        <v>C</v>
      </c>
      <c r="AL223" s="2" t="str">
        <f>VLOOKUP(AG223,'Comprendre la codification'!$H$12:$J$200,3,FALSE)</f>
        <v>TEE</v>
      </c>
      <c r="AM223" s="2" t="str">
        <f>VLOOKUP(AI223,'Comprendre la codification'!$M$25:$N$83,2,FALSE)</f>
        <v>40</v>
      </c>
      <c r="AN223" s="2" t="str">
        <f t="shared" si="16"/>
        <v>CTEE40</v>
      </c>
      <c r="AO223" s="2" t="s">
        <v>659</v>
      </c>
    </row>
    <row r="224" spans="13:41" x14ac:dyDescent="0.35">
      <c r="M224" s="26"/>
      <c r="N224" s="26"/>
      <c r="S224" s="2" t="s">
        <v>156</v>
      </c>
      <c r="T224" s="27">
        <v>2</v>
      </c>
      <c r="U224" s="2" t="s">
        <v>284</v>
      </c>
      <c r="V224" s="2" t="s">
        <v>326</v>
      </c>
      <c r="W224" s="2" t="str">
        <f t="shared" si="13"/>
        <v>Outdoor / RandonnéeAutre équipement &amp; accessoire (Outdoor / Randonnée)</v>
      </c>
      <c r="X224" s="2"/>
      <c r="Y224" s="2" t="str">
        <f>VLOOKUP(S224,'Comprendre la codification'!$E$12:$F$23,2,FALSE)</f>
        <v>D</v>
      </c>
      <c r="Z224" s="2" t="str">
        <f>VLOOKUP(V224,'Comprendre la codification'!$H$12:$J$200,3,FALSE)</f>
        <v>DIV</v>
      </c>
      <c r="AA224" s="2" t="str">
        <f t="shared" si="14"/>
        <v>DDIV</v>
      </c>
      <c r="AB224" s="2" t="s">
        <v>111</v>
      </c>
      <c r="AD224" s="2" t="s">
        <v>350</v>
      </c>
      <c r="AE224" s="27">
        <v>2</v>
      </c>
      <c r="AF224" s="2" t="s">
        <v>353</v>
      </c>
      <c r="AG224" s="2" t="s">
        <v>154</v>
      </c>
      <c r="AH224" s="2"/>
      <c r="AI224" s="21" t="s">
        <v>608</v>
      </c>
      <c r="AJ224" s="2" t="str">
        <f t="shared" si="15"/>
        <v>Sports de Balles, Ballons, RaquettesProtège-tibias -</v>
      </c>
      <c r="AK224" s="2" t="str">
        <f>VLOOKUP(AD224,'Comprendre la codification'!$E$12:$F$23,2,FALSE)</f>
        <v>C</v>
      </c>
      <c r="AL224" s="2" t="str">
        <f>VLOOKUP(AG224,'Comprendre la codification'!$H$12:$J$200,3,FALSE)</f>
        <v>TIB</v>
      </c>
      <c r="AM224" s="2" t="str">
        <f>VLOOKUP(AI224,'Comprendre la codification'!$M$25:$N$83,2,FALSE)</f>
        <v>78</v>
      </c>
      <c r="AN224" s="2" t="str">
        <f t="shared" si="16"/>
        <v>CTIB78</v>
      </c>
      <c r="AO224" s="2" t="s">
        <v>608</v>
      </c>
    </row>
    <row r="225" spans="13:41" x14ac:dyDescent="0.35">
      <c r="M225" s="26"/>
      <c r="N225" s="26"/>
      <c r="S225" s="2" t="s">
        <v>156</v>
      </c>
      <c r="T225" s="27">
        <v>2</v>
      </c>
      <c r="U225" s="2" t="s">
        <v>284</v>
      </c>
      <c r="V225" s="2" t="s">
        <v>326</v>
      </c>
      <c r="W225" s="2" t="str">
        <f t="shared" si="13"/>
        <v>Outdoor / RandonnéeAutre équipement &amp; accessoire (Outdoor / Randonnée)</v>
      </c>
      <c r="X225" s="2"/>
      <c r="Y225" s="2" t="str">
        <f>VLOOKUP(S225,'Comprendre la codification'!$E$12:$F$23,2,FALSE)</f>
        <v>D</v>
      </c>
      <c r="Z225" s="2" t="str">
        <f>VLOOKUP(V225,'Comprendre la codification'!$H$12:$J$200,3,FALSE)</f>
        <v>DIV</v>
      </c>
      <c r="AA225" s="2" t="str">
        <f t="shared" si="14"/>
        <v>DDIV</v>
      </c>
      <c r="AB225" s="2" t="s">
        <v>112</v>
      </c>
      <c r="AD225" s="2" t="s">
        <v>350</v>
      </c>
      <c r="AE225" s="27">
        <v>2</v>
      </c>
      <c r="AF225" s="2" t="s">
        <v>351</v>
      </c>
      <c r="AG225" s="2" t="s">
        <v>152</v>
      </c>
      <c r="AH225" s="2"/>
      <c r="AI225" s="21" t="s">
        <v>608</v>
      </c>
      <c r="AJ225" s="2" t="str">
        <f t="shared" si="15"/>
        <v>Sports de Balles, Ballons, RaquettesChasuble (à l'unité)-</v>
      </c>
      <c r="AK225" s="2" t="str">
        <f>VLOOKUP(AD225,'Comprendre la codification'!$E$12:$F$23,2,FALSE)</f>
        <v>C</v>
      </c>
      <c r="AL225" s="2" t="str">
        <f>VLOOKUP(AG225,'Comprendre la codification'!$H$12:$J$200,3,FALSE)</f>
        <v>UBL</v>
      </c>
      <c r="AM225" s="2" t="str">
        <f>VLOOKUP(AI225,'Comprendre la codification'!$M$25:$N$83,2,FALSE)</f>
        <v>78</v>
      </c>
      <c r="AN225" s="2" t="str">
        <f t="shared" si="16"/>
        <v>CUBL78</v>
      </c>
      <c r="AO225" s="21" t="s">
        <v>608</v>
      </c>
    </row>
    <row r="226" spans="13:41" x14ac:dyDescent="0.35">
      <c r="M226" s="26"/>
      <c r="N226" s="26"/>
      <c r="S226" s="2" t="s">
        <v>156</v>
      </c>
      <c r="T226" s="27">
        <v>2</v>
      </c>
      <c r="U226" s="2" t="s">
        <v>284</v>
      </c>
      <c r="V226" s="2" t="s">
        <v>326</v>
      </c>
      <c r="W226" s="2" t="str">
        <f t="shared" si="13"/>
        <v>Outdoor / RandonnéeAutre équipement &amp; accessoire (Outdoor / Randonnée)</v>
      </c>
      <c r="X226" s="2"/>
      <c r="Y226" s="2" t="str">
        <f>VLOOKUP(S226,'Comprendre la codification'!$E$12:$F$23,2,FALSE)</f>
        <v>D</v>
      </c>
      <c r="Z226" s="2" t="str">
        <f>VLOOKUP(V226,'Comprendre la codification'!$H$12:$J$200,3,FALSE)</f>
        <v>DIV</v>
      </c>
      <c r="AA226" s="2" t="str">
        <f t="shared" si="14"/>
        <v>DDIV</v>
      </c>
      <c r="AB226" s="2" t="s">
        <v>113</v>
      </c>
      <c r="AD226" s="2" t="s">
        <v>350</v>
      </c>
      <c r="AE226" s="27">
        <v>2</v>
      </c>
      <c r="AF226" s="2" t="s">
        <v>351</v>
      </c>
      <c r="AG226" s="11" t="s">
        <v>128</v>
      </c>
      <c r="AH226" s="2" t="s">
        <v>97</v>
      </c>
      <c r="AI226" s="2" t="s">
        <v>106</v>
      </c>
      <c r="AJ226" s="2" t="str">
        <f t="shared" si="15"/>
        <v>Sports de Balles, Ballons, RaquettesBallon : football, basketball, volleyball, rugby, handballX &lt; 0,2 kg</v>
      </c>
      <c r="AK226" s="2" t="str">
        <f>VLOOKUP(AD226,'Comprendre la codification'!$E$12:$F$23,2,FALSE)</f>
        <v>C</v>
      </c>
      <c r="AL226" s="2" t="str">
        <f>VLOOKUP(AG226,'Comprendre la codification'!$H$12:$J$200,3,FALSE)</f>
        <v>ZBA</v>
      </c>
      <c r="AM226" s="2" t="str">
        <f>VLOOKUP(AI226,'Comprendre la codification'!$M$25:$N$83,2,FALSE)</f>
        <v>35</v>
      </c>
      <c r="AN226" s="2" t="str">
        <f t="shared" si="16"/>
        <v>CZBA35</v>
      </c>
      <c r="AO226" s="1" t="s">
        <v>608</v>
      </c>
    </row>
    <row r="227" spans="13:41" x14ac:dyDescent="0.35">
      <c r="M227" s="26"/>
      <c r="N227" s="26"/>
      <c r="S227" s="2" t="s">
        <v>156</v>
      </c>
      <c r="T227" s="27">
        <v>2</v>
      </c>
      <c r="U227" s="2" t="s">
        <v>284</v>
      </c>
      <c r="V227" s="2" t="s">
        <v>326</v>
      </c>
      <c r="W227" s="2" t="str">
        <f t="shared" si="13"/>
        <v>Outdoor / RandonnéeAutre équipement &amp; accessoire (Outdoor / Randonnée)</v>
      </c>
      <c r="X227" s="2"/>
      <c r="Y227" s="2" t="str">
        <f>VLOOKUP(S227,'Comprendre la codification'!$E$12:$F$23,2,FALSE)</f>
        <v>D</v>
      </c>
      <c r="Z227" s="2" t="str">
        <f>VLOOKUP(V227,'Comprendre la codification'!$H$12:$J$200,3,FALSE)</f>
        <v>DIV</v>
      </c>
      <c r="AA227" s="2" t="str">
        <f t="shared" si="14"/>
        <v>DDIV</v>
      </c>
      <c r="AB227" s="2" t="s">
        <v>114</v>
      </c>
      <c r="AD227" s="2" t="s">
        <v>350</v>
      </c>
      <c r="AE227" s="27">
        <v>2</v>
      </c>
      <c r="AF227" s="2" t="s">
        <v>351</v>
      </c>
      <c r="AG227" s="11" t="s">
        <v>128</v>
      </c>
      <c r="AH227" s="2" t="s">
        <v>97</v>
      </c>
      <c r="AI227" s="2" t="s">
        <v>98</v>
      </c>
      <c r="AJ227" s="2" t="str">
        <f t="shared" si="15"/>
        <v>Sports de Balles, Ballons, RaquettesBallon : football, basketball, volleyball, rugby, handball0,2 kg ≤ X &lt; 0,5 kg</v>
      </c>
      <c r="AK227" s="2" t="str">
        <f>VLOOKUP(AD227,'Comprendre la codification'!$E$12:$F$23,2,FALSE)</f>
        <v>C</v>
      </c>
      <c r="AL227" s="2" t="str">
        <f>VLOOKUP(AG227,'Comprendre la codification'!$H$12:$J$200,3,FALSE)</f>
        <v>ZBA</v>
      </c>
      <c r="AM227" s="2" t="str">
        <f>VLOOKUP(AI227,'Comprendre la codification'!$M$25:$N$83,2,FALSE)</f>
        <v>36</v>
      </c>
      <c r="AN227" s="2" t="str">
        <f t="shared" si="16"/>
        <v>CZBA36</v>
      </c>
      <c r="AO227" s="1" t="s">
        <v>608</v>
      </c>
    </row>
    <row r="228" spans="13:41" x14ac:dyDescent="0.35">
      <c r="M228" s="26"/>
      <c r="N228" s="26"/>
      <c r="S228" s="2" t="s">
        <v>156</v>
      </c>
      <c r="T228" s="27">
        <v>2</v>
      </c>
      <c r="U228" s="2" t="s">
        <v>284</v>
      </c>
      <c r="V228" s="2" t="s">
        <v>326</v>
      </c>
      <c r="W228" s="2" t="str">
        <f t="shared" si="13"/>
        <v>Outdoor / RandonnéeAutre équipement &amp; accessoire (Outdoor / Randonnée)</v>
      </c>
      <c r="X228" s="2"/>
      <c r="Y228" s="2" t="str">
        <f>VLOOKUP(S228,'Comprendre la codification'!$E$12:$F$23,2,FALSE)</f>
        <v>D</v>
      </c>
      <c r="Z228" s="2" t="str">
        <f>VLOOKUP(V228,'Comprendre la codification'!$H$12:$J$200,3,FALSE)</f>
        <v>DIV</v>
      </c>
      <c r="AA228" s="2" t="str">
        <f t="shared" si="14"/>
        <v>DDIV</v>
      </c>
      <c r="AB228" s="2" t="s">
        <v>102</v>
      </c>
      <c r="AD228" s="2" t="s">
        <v>350</v>
      </c>
      <c r="AE228" s="27">
        <v>2</v>
      </c>
      <c r="AF228" s="2" t="s">
        <v>351</v>
      </c>
      <c r="AG228" s="11" t="s">
        <v>128</v>
      </c>
      <c r="AH228" s="2" t="s">
        <v>97</v>
      </c>
      <c r="AI228" s="2" t="s">
        <v>129</v>
      </c>
      <c r="AJ228" s="2" t="str">
        <f t="shared" si="15"/>
        <v>Sports de Balles, Ballons, RaquettesBallon : football, basketball, volleyball, rugby, handballX ≥ 0,5 kg</v>
      </c>
      <c r="AK228" s="2" t="str">
        <f>VLOOKUP(AD228,'Comprendre la codification'!$E$12:$F$23,2,FALSE)</f>
        <v>C</v>
      </c>
      <c r="AL228" s="2" t="str">
        <f>VLOOKUP(AG228,'Comprendre la codification'!$H$12:$J$200,3,FALSE)</f>
        <v>ZBA</v>
      </c>
      <c r="AM228" s="2" t="str">
        <f>VLOOKUP(AI228,'Comprendre la codification'!$M$25:$N$83,2,FALSE)</f>
        <v>40</v>
      </c>
      <c r="AN228" s="2" t="str">
        <f t="shared" si="16"/>
        <v>CZBA40</v>
      </c>
      <c r="AO228" s="1" t="s">
        <v>608</v>
      </c>
    </row>
    <row r="229" spans="13:41" x14ac:dyDescent="0.35">
      <c r="M229" s="26"/>
      <c r="N229" s="26"/>
      <c r="S229" s="2" t="s">
        <v>156</v>
      </c>
      <c r="T229" s="27">
        <v>2</v>
      </c>
      <c r="U229" s="2" t="s">
        <v>284</v>
      </c>
      <c r="V229" s="11" t="s">
        <v>165</v>
      </c>
      <c r="W229" s="2" t="str">
        <f t="shared" si="13"/>
        <v xml:space="preserve">Outdoor / RandonnéeFlasque, gourde souple pour le trail, la randonnée, la course à pied </v>
      </c>
      <c r="X229" s="2"/>
      <c r="Y229" s="2" t="str">
        <f>VLOOKUP(S229,'Comprendre la codification'!$E$12:$F$23,2,FALSE)</f>
        <v>D</v>
      </c>
      <c r="Z229" s="2" t="str">
        <f>VLOOKUP(V229,'Comprendre la codification'!$H$12:$J$200,3,FALSE)</f>
        <v>FLA</v>
      </c>
      <c r="AA229" s="2" t="str">
        <f t="shared" si="14"/>
        <v>DFLA</v>
      </c>
      <c r="AB229" s="21" t="s">
        <v>608</v>
      </c>
      <c r="AD229" s="2" t="s">
        <v>350</v>
      </c>
      <c r="AE229" s="27">
        <v>2</v>
      </c>
      <c r="AF229" s="2" t="s">
        <v>351</v>
      </c>
      <c r="AG229" s="11" t="s">
        <v>130</v>
      </c>
      <c r="AH229" s="2" t="s">
        <v>97</v>
      </c>
      <c r="AI229" s="21" t="s">
        <v>608</v>
      </c>
      <c r="AJ229" s="2" t="str">
        <f t="shared" si="15"/>
        <v>Sports de Balles, Ballons, RaquettesBalle de tennis et padel (à l’unité)-</v>
      </c>
      <c r="AK229" s="2" t="str">
        <f>VLOOKUP(AD229,'Comprendre la codification'!$E$12:$F$23,2,FALSE)</f>
        <v>C</v>
      </c>
      <c r="AL229" s="2" t="str">
        <f>VLOOKUP(AG229,'Comprendre la codification'!$H$12:$J$200,3,FALSE)</f>
        <v>ZBT</v>
      </c>
      <c r="AM229" s="2" t="str">
        <f>VLOOKUP(AI229,'Comprendre la codification'!$M$25:$N$83,2,FALSE)</f>
        <v>78</v>
      </c>
      <c r="AN229" s="2" t="str">
        <f t="shared" si="16"/>
        <v>CZBT78</v>
      </c>
      <c r="AO229" s="1" t="s">
        <v>608</v>
      </c>
    </row>
    <row r="230" spans="13:41" x14ac:dyDescent="0.35">
      <c r="M230" s="26"/>
      <c r="N230" s="26"/>
      <c r="S230" s="2" t="s">
        <v>156</v>
      </c>
      <c r="T230" s="27">
        <v>2</v>
      </c>
      <c r="U230" s="2" t="s">
        <v>284</v>
      </c>
      <c r="V230" s="2" t="s">
        <v>325</v>
      </c>
      <c r="W230" s="2" t="str">
        <f t="shared" si="13"/>
        <v xml:space="preserve">Outdoor / RandonnéeGlacière </v>
      </c>
      <c r="X230" s="2"/>
      <c r="Y230" s="2" t="str">
        <f>VLOOKUP(S230,'Comprendre la codification'!$E$12:$F$23,2,FALSE)</f>
        <v>D</v>
      </c>
      <c r="Z230" s="2" t="str">
        <f>VLOOKUP(V230,'Comprendre la codification'!$H$12:$J$200,3,FALSE)</f>
        <v>GLA</v>
      </c>
      <c r="AA230" s="2" t="str">
        <f t="shared" si="14"/>
        <v>DGLA</v>
      </c>
      <c r="AB230" s="2" t="s">
        <v>189</v>
      </c>
      <c r="AD230" s="2" t="s">
        <v>350</v>
      </c>
      <c r="AE230" s="27">
        <v>2</v>
      </c>
      <c r="AF230" s="2" t="s">
        <v>351</v>
      </c>
      <c r="AG230" s="11" t="s">
        <v>149</v>
      </c>
      <c r="AH230" s="2" t="s">
        <v>97</v>
      </c>
      <c r="AI230" s="2" t="s">
        <v>256</v>
      </c>
      <c r="AJ230" s="2" t="str">
        <f t="shared" si="15"/>
        <v>Sports de Balles, Ballons, RaquettesCordage de raquetteX &lt; 20 g</v>
      </c>
      <c r="AK230" s="2" t="str">
        <f>VLOOKUP(AD230,'Comprendre la codification'!$E$12:$F$23,2,FALSE)</f>
        <v>C</v>
      </c>
      <c r="AL230" s="2" t="str">
        <f>VLOOKUP(AG230,'Comprendre la codification'!$H$12:$J$200,3,FALSE)</f>
        <v>ZCO</v>
      </c>
      <c r="AM230" s="2" t="str">
        <f>VLOOKUP(AI230,'Comprendre la codification'!$M$25:$N$83,2,FALSE)</f>
        <v>26</v>
      </c>
      <c r="AN230" s="2" t="str">
        <f t="shared" si="16"/>
        <v>CZCO26</v>
      </c>
      <c r="AO230" s="2" t="s">
        <v>608</v>
      </c>
    </row>
    <row r="231" spans="13:41" x14ac:dyDescent="0.35">
      <c r="M231" s="26"/>
      <c r="N231" s="26"/>
      <c r="S231" s="2" t="s">
        <v>156</v>
      </c>
      <c r="T231" s="27">
        <v>2</v>
      </c>
      <c r="U231" s="2" t="s">
        <v>284</v>
      </c>
      <c r="V231" s="2" t="s">
        <v>325</v>
      </c>
      <c r="W231" s="2" t="str">
        <f t="shared" si="13"/>
        <v xml:space="preserve">Outdoor / RandonnéeGlacière </v>
      </c>
      <c r="X231" s="2"/>
      <c r="Y231" s="2" t="str">
        <f>VLOOKUP(S231,'Comprendre la codification'!$E$12:$F$23,2,FALSE)</f>
        <v>D</v>
      </c>
      <c r="Z231" s="2" t="str">
        <f>VLOOKUP(V231,'Comprendre la codification'!$H$12:$J$200,3,FALSE)</f>
        <v>GLA</v>
      </c>
      <c r="AA231" s="2" t="str">
        <f t="shared" si="14"/>
        <v>DGLA</v>
      </c>
      <c r="AB231" s="2" t="s">
        <v>104</v>
      </c>
      <c r="AD231" s="2" t="s">
        <v>350</v>
      </c>
      <c r="AE231" s="27">
        <v>2</v>
      </c>
      <c r="AF231" s="2" t="s">
        <v>351</v>
      </c>
      <c r="AG231" s="11" t="s">
        <v>149</v>
      </c>
      <c r="AH231" s="2" t="s">
        <v>97</v>
      </c>
      <c r="AI231" s="2" t="s">
        <v>255</v>
      </c>
      <c r="AJ231" s="2" t="str">
        <f t="shared" si="15"/>
        <v>Sports de Balles, Ballons, RaquettesCordage de raquette20 g ≤ X &lt; 50 g</v>
      </c>
      <c r="AK231" s="2" t="str">
        <f>VLOOKUP(AD231,'Comprendre la codification'!$E$12:$F$23,2,FALSE)</f>
        <v>C</v>
      </c>
      <c r="AL231" s="2" t="str">
        <f>VLOOKUP(AG231,'Comprendre la codification'!$H$12:$J$200,3,FALSE)</f>
        <v>ZCO</v>
      </c>
      <c r="AM231" s="2" t="str">
        <f>VLOOKUP(AI231,'Comprendre la codification'!$M$25:$N$83,2,FALSE)</f>
        <v>27</v>
      </c>
      <c r="AN231" s="2" t="str">
        <f t="shared" si="16"/>
        <v>CZCO27</v>
      </c>
      <c r="AO231" s="2" t="s">
        <v>608</v>
      </c>
    </row>
    <row r="232" spans="13:41" x14ac:dyDescent="0.35">
      <c r="M232" s="26"/>
      <c r="N232" s="26"/>
      <c r="S232" s="2" t="s">
        <v>156</v>
      </c>
      <c r="T232" s="27">
        <v>2</v>
      </c>
      <c r="U232" s="2" t="s">
        <v>284</v>
      </c>
      <c r="V232" s="2" t="s">
        <v>325</v>
      </c>
      <c r="W232" s="2" t="str">
        <f t="shared" si="13"/>
        <v xml:space="preserve">Outdoor / RandonnéeGlacière </v>
      </c>
      <c r="X232" s="2"/>
      <c r="Y232" s="2" t="str">
        <f>VLOOKUP(S232,'Comprendre la codification'!$E$12:$F$23,2,FALSE)</f>
        <v>D</v>
      </c>
      <c r="Z232" s="2" t="str">
        <f>VLOOKUP(V232,'Comprendre la codification'!$H$12:$J$200,3,FALSE)</f>
        <v>GLA</v>
      </c>
      <c r="AA232" s="2" t="str">
        <f t="shared" si="14"/>
        <v>DGLA</v>
      </c>
      <c r="AB232" s="2" t="s">
        <v>105</v>
      </c>
      <c r="AD232" s="2" t="s">
        <v>350</v>
      </c>
      <c r="AE232" s="27">
        <v>2</v>
      </c>
      <c r="AF232" s="2" t="s">
        <v>351</v>
      </c>
      <c r="AG232" s="11" t="s">
        <v>149</v>
      </c>
      <c r="AH232" s="2" t="s">
        <v>97</v>
      </c>
      <c r="AI232" s="2" t="s">
        <v>241</v>
      </c>
      <c r="AJ232" s="2" t="str">
        <f t="shared" si="15"/>
        <v>Sports de Balles, Ballons, RaquettesCordage de raquette50 g ≤ X &lt; 100 g</v>
      </c>
      <c r="AK232" s="2" t="str">
        <f>VLOOKUP(AD232,'Comprendre la codification'!$E$12:$F$23,2,FALSE)</f>
        <v>C</v>
      </c>
      <c r="AL232" s="2" t="str">
        <f>VLOOKUP(AG232,'Comprendre la codification'!$H$12:$J$200,3,FALSE)</f>
        <v>ZCO</v>
      </c>
      <c r="AM232" s="2" t="str">
        <f>VLOOKUP(AI232,'Comprendre la codification'!$M$25:$N$83,2,FALSE)</f>
        <v>30</v>
      </c>
      <c r="AN232" s="2" t="str">
        <f t="shared" si="16"/>
        <v>CZCO30</v>
      </c>
      <c r="AO232" s="2" t="s">
        <v>608</v>
      </c>
    </row>
    <row r="233" spans="13:41" x14ac:dyDescent="0.35">
      <c r="M233" s="26"/>
      <c r="N233" s="26"/>
      <c r="S233" s="2" t="s">
        <v>156</v>
      </c>
      <c r="T233" s="27">
        <v>2</v>
      </c>
      <c r="U233" s="2" t="s">
        <v>284</v>
      </c>
      <c r="V233" s="2" t="s">
        <v>325</v>
      </c>
      <c r="W233" s="2" t="str">
        <f t="shared" si="13"/>
        <v xml:space="preserve">Outdoor / RandonnéeGlacière </v>
      </c>
      <c r="X233" s="2"/>
      <c r="Y233" s="2" t="str">
        <f>VLOOKUP(S233,'Comprendre la codification'!$E$12:$F$23,2,FALSE)</f>
        <v>D</v>
      </c>
      <c r="Z233" s="2" t="str">
        <f>VLOOKUP(V233,'Comprendre la codification'!$H$12:$J$200,3,FALSE)</f>
        <v>GLA</v>
      </c>
      <c r="AA233" s="2" t="str">
        <f t="shared" si="14"/>
        <v>DGLA</v>
      </c>
      <c r="AB233" s="2" t="s">
        <v>163</v>
      </c>
      <c r="AD233" s="2" t="s">
        <v>350</v>
      </c>
      <c r="AE233" s="27">
        <v>2</v>
      </c>
      <c r="AF233" s="2" t="s">
        <v>351</v>
      </c>
      <c r="AG233" s="11" t="s">
        <v>149</v>
      </c>
      <c r="AH233" s="2" t="s">
        <v>97</v>
      </c>
      <c r="AI233" s="2" t="s">
        <v>103</v>
      </c>
      <c r="AJ233" s="2" t="str">
        <f t="shared" si="15"/>
        <v>Sports de Balles, Ballons, RaquettesCordage de raquette0,1 kg ≤ X &lt; 0,2 kg</v>
      </c>
      <c r="AK233" s="2" t="str">
        <f>VLOOKUP(AD233,'Comprendre la codification'!$E$12:$F$23,2,FALSE)</f>
        <v>C</v>
      </c>
      <c r="AL233" s="2" t="str">
        <f>VLOOKUP(AG233,'Comprendre la codification'!$H$12:$J$200,3,FALSE)</f>
        <v>ZCO</v>
      </c>
      <c r="AM233" s="2" t="str">
        <f>VLOOKUP(AI233,'Comprendre la codification'!$M$25:$N$83,2,FALSE)</f>
        <v>33</v>
      </c>
      <c r="AN233" s="2" t="str">
        <f t="shared" si="16"/>
        <v>CZCO33</v>
      </c>
      <c r="AO233" s="2" t="s">
        <v>608</v>
      </c>
    </row>
    <row r="234" spans="13:41" x14ac:dyDescent="0.35">
      <c r="M234" s="26"/>
      <c r="N234" s="26"/>
      <c r="S234" s="2" t="s">
        <v>156</v>
      </c>
      <c r="T234" s="27">
        <v>2</v>
      </c>
      <c r="U234" s="2" t="s">
        <v>284</v>
      </c>
      <c r="V234" s="11" t="s">
        <v>266</v>
      </c>
      <c r="W234" s="2" t="str">
        <f t="shared" si="13"/>
        <v xml:space="preserve">Outdoor / RandonnéePiquet / sardine (à l'unité) </v>
      </c>
      <c r="X234" s="2"/>
      <c r="Y234" s="2" t="str">
        <f>VLOOKUP(S234,'Comprendre la codification'!$E$12:$F$23,2,FALSE)</f>
        <v>D</v>
      </c>
      <c r="Z234" s="2" t="str">
        <f>VLOOKUP(V234,'Comprendre la codification'!$H$12:$J$200,3,FALSE)</f>
        <v>PIQ</v>
      </c>
      <c r="AA234" s="2" t="str">
        <f t="shared" si="14"/>
        <v>DPIQ</v>
      </c>
      <c r="AB234" s="21" t="s">
        <v>608</v>
      </c>
      <c r="AD234" s="2" t="s">
        <v>350</v>
      </c>
      <c r="AE234" s="27">
        <v>2</v>
      </c>
      <c r="AF234" s="2" t="s">
        <v>351</v>
      </c>
      <c r="AG234" s="11" t="s">
        <v>149</v>
      </c>
      <c r="AH234" s="2" t="s">
        <v>97</v>
      </c>
      <c r="AI234" s="2" t="s">
        <v>98</v>
      </c>
      <c r="AJ234" s="2" t="str">
        <f t="shared" si="15"/>
        <v>Sports de Balles, Ballons, RaquettesCordage de raquette0,2 kg ≤ X &lt; 0,5 kg</v>
      </c>
      <c r="AK234" s="2" t="str">
        <f>VLOOKUP(AD234,'Comprendre la codification'!$E$12:$F$23,2,FALSE)</f>
        <v>C</v>
      </c>
      <c r="AL234" s="2" t="str">
        <f>VLOOKUP(AG234,'Comprendre la codification'!$H$12:$J$200,3,FALSE)</f>
        <v>ZCO</v>
      </c>
      <c r="AM234" s="2" t="str">
        <f>VLOOKUP(AI234,'Comprendre la codification'!$M$25:$N$83,2,FALSE)</f>
        <v>36</v>
      </c>
      <c r="AN234" s="2" t="str">
        <f t="shared" si="16"/>
        <v>CZCO36</v>
      </c>
      <c r="AO234" s="2" t="s">
        <v>608</v>
      </c>
    </row>
    <row r="235" spans="13:41" x14ac:dyDescent="0.35">
      <c r="M235" s="26"/>
      <c r="N235" s="26"/>
      <c r="S235" s="2" t="s">
        <v>156</v>
      </c>
      <c r="T235" s="27">
        <v>2</v>
      </c>
      <c r="U235" s="2" t="s">
        <v>308</v>
      </c>
      <c r="V235" s="11" t="s">
        <v>316</v>
      </c>
      <c r="W235" s="2" t="str">
        <f t="shared" si="13"/>
        <v>Outdoor / RandonnéeAutre protection / EPI : paire de gants rembourrés, genouillère, …</v>
      </c>
      <c r="X235" s="2"/>
      <c r="Y235" s="2" t="str">
        <f>VLOOKUP(S235,'Comprendre la codification'!$E$12:$F$23,2,FALSE)</f>
        <v>D</v>
      </c>
      <c r="Z235" s="2" t="str">
        <f>VLOOKUP(V235,'Comprendre la codification'!$H$12:$J$200,3,FALSE)</f>
        <v>PRO</v>
      </c>
      <c r="AA235" s="2" t="str">
        <f t="shared" si="14"/>
        <v>DPRO</v>
      </c>
      <c r="AB235" s="2" t="s">
        <v>252</v>
      </c>
      <c r="AD235" s="2" t="s">
        <v>350</v>
      </c>
      <c r="AE235" s="27">
        <v>2</v>
      </c>
      <c r="AF235" s="2" t="s">
        <v>351</v>
      </c>
      <c r="AG235" s="11" t="s">
        <v>149</v>
      </c>
      <c r="AH235" s="2" t="s">
        <v>97</v>
      </c>
      <c r="AI235" s="2" t="s">
        <v>104</v>
      </c>
      <c r="AJ235" s="2" t="str">
        <f t="shared" si="15"/>
        <v>Sports de Balles, Ballons, RaquettesCordage de raquette0,5 kg ≤ X &lt; 1 kg</v>
      </c>
      <c r="AK235" s="2" t="str">
        <f>VLOOKUP(AD235,'Comprendre la codification'!$E$12:$F$23,2,FALSE)</f>
        <v>C</v>
      </c>
      <c r="AL235" s="2" t="str">
        <f>VLOOKUP(AG235,'Comprendre la codification'!$H$12:$J$200,3,FALSE)</f>
        <v>ZCO</v>
      </c>
      <c r="AM235" s="2" t="str">
        <f>VLOOKUP(AI235,'Comprendre la codification'!$M$25:$N$83,2,FALSE)</f>
        <v>39</v>
      </c>
      <c r="AN235" s="2" t="str">
        <f t="shared" si="16"/>
        <v>CZCO39</v>
      </c>
      <c r="AO235" s="2" t="s">
        <v>608</v>
      </c>
    </row>
    <row r="236" spans="13:41" x14ac:dyDescent="0.35">
      <c r="M236" s="26"/>
      <c r="N236" s="26"/>
      <c r="S236" s="2" t="s">
        <v>156</v>
      </c>
      <c r="T236" s="27">
        <v>2</v>
      </c>
      <c r="U236" s="2" t="s">
        <v>308</v>
      </c>
      <c r="V236" s="11" t="s">
        <v>316</v>
      </c>
      <c r="W236" s="2" t="str">
        <f t="shared" si="13"/>
        <v>Outdoor / RandonnéeAutre protection / EPI : paire de gants rembourrés, genouillère, …</v>
      </c>
      <c r="X236" s="2"/>
      <c r="Y236" s="2" t="str">
        <f>VLOOKUP(S236,'Comprendre la codification'!$E$12:$F$23,2,FALSE)</f>
        <v>D</v>
      </c>
      <c r="Z236" s="2" t="str">
        <f>VLOOKUP(V236,'Comprendre la codification'!$H$12:$J$200,3,FALSE)</f>
        <v>PRO</v>
      </c>
      <c r="AA236" s="2" t="str">
        <f t="shared" si="14"/>
        <v>DPRO</v>
      </c>
      <c r="AB236" s="2" t="s">
        <v>253</v>
      </c>
      <c r="AD236" s="2" t="s">
        <v>350</v>
      </c>
      <c r="AE236" s="27">
        <v>2</v>
      </c>
      <c r="AF236" s="2" t="s">
        <v>351</v>
      </c>
      <c r="AG236" s="11" t="s">
        <v>149</v>
      </c>
      <c r="AH236" s="2" t="s">
        <v>97</v>
      </c>
      <c r="AI236" s="2" t="s">
        <v>171</v>
      </c>
      <c r="AJ236" s="2" t="str">
        <f t="shared" si="15"/>
        <v>Sports de Balles, Ballons, RaquettesCordage de raquetteX ≥ 1 kg</v>
      </c>
      <c r="AK236" s="2" t="str">
        <f>VLOOKUP(AD236,'Comprendre la codification'!$E$12:$F$23,2,FALSE)</f>
        <v>C</v>
      </c>
      <c r="AL236" s="2" t="str">
        <f>VLOOKUP(AG236,'Comprendre la codification'!$H$12:$J$200,3,FALSE)</f>
        <v>ZCO</v>
      </c>
      <c r="AM236" s="2" t="str">
        <f>VLOOKUP(AI236,'Comprendre la codification'!$M$25:$N$83,2,FALSE)</f>
        <v>43</v>
      </c>
      <c r="AN236" s="2" t="str">
        <f t="shared" si="16"/>
        <v>CZCO43</v>
      </c>
      <c r="AO236" s="2" t="s">
        <v>608</v>
      </c>
    </row>
    <row r="237" spans="13:41" x14ac:dyDescent="0.35">
      <c r="M237" s="26"/>
      <c r="N237" s="26"/>
      <c r="S237" s="2" t="s">
        <v>156</v>
      </c>
      <c r="T237" s="27">
        <v>2</v>
      </c>
      <c r="U237" s="2" t="s">
        <v>308</v>
      </c>
      <c r="V237" s="11" t="s">
        <v>316</v>
      </c>
      <c r="W237" s="2" t="str">
        <f t="shared" si="13"/>
        <v>Outdoor / RandonnéeAutre protection / EPI : paire de gants rembourrés, genouillère, …</v>
      </c>
      <c r="X237" s="2"/>
      <c r="Y237" s="2" t="str">
        <f>VLOOKUP(S237,'Comprendre la codification'!$E$12:$F$23,2,FALSE)</f>
        <v>D</v>
      </c>
      <c r="Z237" s="2" t="str">
        <f>VLOOKUP(V237,'Comprendre la codification'!$H$12:$J$200,3,FALSE)</f>
        <v>PRO</v>
      </c>
      <c r="AA237" s="2" t="str">
        <f t="shared" si="14"/>
        <v>DPRO</v>
      </c>
      <c r="AB237" s="2" t="s">
        <v>254</v>
      </c>
      <c r="AD237" s="2" t="s">
        <v>350</v>
      </c>
      <c r="AE237" s="27">
        <v>2</v>
      </c>
      <c r="AF237" s="2" t="s">
        <v>353</v>
      </c>
      <c r="AG237" s="2" t="s">
        <v>155</v>
      </c>
      <c r="AH237" s="2" t="s">
        <v>97</v>
      </c>
      <c r="AI237" s="21" t="s">
        <v>608</v>
      </c>
      <c r="AJ237" s="2" t="str">
        <f t="shared" si="15"/>
        <v>Sports de Balles, Ballons, RaquettesPaire de gants de gardien football / handball-</v>
      </c>
      <c r="AK237" s="2" t="str">
        <f>VLOOKUP(AD237,'Comprendre la codification'!$E$12:$F$23,2,FALSE)</f>
        <v>C</v>
      </c>
      <c r="AL237" s="2" t="str">
        <f>VLOOKUP(AG237,'Comprendre la codification'!$H$12:$J$200,3,FALSE)</f>
        <v>ZGA</v>
      </c>
      <c r="AM237" s="2" t="str">
        <f>VLOOKUP(AI237,'Comprendre la codification'!$M$25:$N$83,2,FALSE)</f>
        <v>78</v>
      </c>
      <c r="AN237" s="2" t="str">
        <f t="shared" si="16"/>
        <v>CZGA78</v>
      </c>
      <c r="AO237" s="2" t="s">
        <v>608</v>
      </c>
    </row>
    <row r="238" spans="13:41" x14ac:dyDescent="0.35">
      <c r="M238" s="26"/>
      <c r="N238" s="26"/>
      <c r="S238" s="2" t="s">
        <v>156</v>
      </c>
      <c r="T238" s="27">
        <v>2</v>
      </c>
      <c r="U238" s="2" t="s">
        <v>308</v>
      </c>
      <c r="V238" s="11" t="s">
        <v>316</v>
      </c>
      <c r="W238" s="2" t="str">
        <f t="shared" si="13"/>
        <v>Outdoor / RandonnéeAutre protection / EPI : paire de gants rembourrés, genouillère, …</v>
      </c>
      <c r="X238" s="2"/>
      <c r="Y238" s="2" t="str">
        <f>VLOOKUP(S238,'Comprendre la codification'!$E$12:$F$23,2,FALSE)</f>
        <v>D</v>
      </c>
      <c r="Z238" s="2" t="str">
        <f>VLOOKUP(V238,'Comprendre la codification'!$H$12:$J$200,3,FALSE)</f>
        <v>PRO</v>
      </c>
      <c r="AA238" s="2" t="str">
        <f t="shared" si="14"/>
        <v>DPRO</v>
      </c>
      <c r="AB238" s="2" t="s">
        <v>255</v>
      </c>
      <c r="AD238" s="2" t="s">
        <v>350</v>
      </c>
      <c r="AE238" s="27">
        <v>2</v>
      </c>
      <c r="AF238" s="2" t="s">
        <v>351</v>
      </c>
      <c r="AG238" s="11" t="s">
        <v>148</v>
      </c>
      <c r="AH238" s="2" t="s">
        <v>97</v>
      </c>
      <c r="AI238" s="21" t="s">
        <v>608</v>
      </c>
      <c r="AJ238" s="2" t="str">
        <f t="shared" si="15"/>
        <v>Sports de Balles, Ballons, RaquettesGrip, surgrip (à l'unité)-</v>
      </c>
      <c r="AK238" s="2" t="str">
        <f>VLOOKUP(AD238,'Comprendre la codification'!$E$12:$F$23,2,FALSE)</f>
        <v>C</v>
      </c>
      <c r="AL238" s="2" t="str">
        <f>VLOOKUP(AG238,'Comprendre la codification'!$H$12:$J$200,3,FALSE)</f>
        <v>ZGR</v>
      </c>
      <c r="AM238" s="2" t="str">
        <f>VLOOKUP(AI238,'Comprendre la codification'!$M$25:$N$83,2,FALSE)</f>
        <v>78</v>
      </c>
      <c r="AN238" s="2" t="str">
        <f t="shared" si="16"/>
        <v>CZGR78</v>
      </c>
      <c r="AO238" s="2" t="s">
        <v>608</v>
      </c>
    </row>
    <row r="239" spans="13:41" x14ac:dyDescent="0.35">
      <c r="M239" s="26"/>
      <c r="N239" s="26"/>
      <c r="S239" s="2" t="s">
        <v>156</v>
      </c>
      <c r="T239" s="27">
        <v>2</v>
      </c>
      <c r="U239" s="2" t="s">
        <v>308</v>
      </c>
      <c r="V239" s="11" t="s">
        <v>316</v>
      </c>
      <c r="W239" s="2" t="str">
        <f t="shared" si="13"/>
        <v>Outdoor / RandonnéeAutre protection / EPI : paire de gants rembourrés, genouillère, …</v>
      </c>
      <c r="X239" s="2"/>
      <c r="Y239" s="2" t="str">
        <f>VLOOKUP(S239,'Comprendre la codification'!$E$12:$F$23,2,FALSE)</f>
        <v>D</v>
      </c>
      <c r="Z239" s="2" t="str">
        <f>VLOOKUP(V239,'Comprendre la codification'!$H$12:$J$200,3,FALSE)</f>
        <v>PRO</v>
      </c>
      <c r="AA239" s="2" t="str">
        <f t="shared" si="14"/>
        <v>DPRO</v>
      </c>
      <c r="AB239" s="2" t="s">
        <v>241</v>
      </c>
      <c r="AD239" s="2" t="s">
        <v>350</v>
      </c>
      <c r="AE239" s="27">
        <v>2</v>
      </c>
      <c r="AF239" s="2" t="s">
        <v>351</v>
      </c>
      <c r="AG239" s="11" t="s">
        <v>131</v>
      </c>
      <c r="AH239" s="2" t="s">
        <v>97</v>
      </c>
      <c r="AI239" s="21" t="s">
        <v>608</v>
      </c>
      <c r="AJ239" s="2" t="str">
        <f t="shared" si="15"/>
        <v>Sports de Balles, Ballons, RaquettesBalle de pickleball (à l'unité)-</v>
      </c>
      <c r="AK239" s="2" t="str">
        <f>VLOOKUP(AD239,'Comprendre la codification'!$E$12:$F$23,2,FALSE)</f>
        <v>C</v>
      </c>
      <c r="AL239" s="2" t="str">
        <f>VLOOKUP(AG239,'Comprendre la codification'!$H$12:$J$200,3,FALSE)</f>
        <v>ZPI</v>
      </c>
      <c r="AM239" s="2" t="str">
        <f>VLOOKUP(AI239,'Comprendre la codification'!$M$25:$N$83,2,FALSE)</f>
        <v>78</v>
      </c>
      <c r="AN239" s="2" t="str">
        <f t="shared" si="16"/>
        <v>CZPI78</v>
      </c>
      <c r="AO239" s="1" t="s">
        <v>608</v>
      </c>
    </row>
    <row r="240" spans="13:41" x14ac:dyDescent="0.35">
      <c r="M240" s="26"/>
      <c r="N240" s="26"/>
      <c r="S240" s="2" t="s">
        <v>156</v>
      </c>
      <c r="T240" s="27">
        <v>2</v>
      </c>
      <c r="U240" s="2" t="s">
        <v>308</v>
      </c>
      <c r="V240" s="11" t="s">
        <v>316</v>
      </c>
      <c r="W240" s="2" t="str">
        <f t="shared" si="13"/>
        <v>Outdoor / RandonnéeAutre protection / EPI : paire de gants rembourrés, genouillère, …</v>
      </c>
      <c r="X240" s="2"/>
      <c r="Y240" s="2" t="str">
        <f>VLOOKUP(S240,'Comprendre la codification'!$E$12:$F$23,2,FALSE)</f>
        <v>D</v>
      </c>
      <c r="Z240" s="2" t="str">
        <f>VLOOKUP(V240,'Comprendre la codification'!$H$12:$J$200,3,FALSE)</f>
        <v>PRO</v>
      </c>
      <c r="AA240" s="2" t="str">
        <f t="shared" si="14"/>
        <v>DPRO</v>
      </c>
      <c r="AB240" s="2" t="s">
        <v>103</v>
      </c>
      <c r="AD240" s="2" t="s">
        <v>350</v>
      </c>
      <c r="AE240" s="27">
        <v>2</v>
      </c>
      <c r="AF240" s="2" t="s">
        <v>351</v>
      </c>
      <c r="AG240" s="2" t="s">
        <v>151</v>
      </c>
      <c r="AH240" s="2" t="s">
        <v>97</v>
      </c>
      <c r="AI240" s="2" t="s">
        <v>256</v>
      </c>
      <c r="AJ240" s="2" t="str">
        <f t="shared" si="15"/>
        <v>Sports de Balles, Ballons, RaquettesPlot et cône de marquage pour entraînementsX &lt; 20 g</v>
      </c>
      <c r="AK240" s="2" t="str">
        <f>VLOOKUP(AD240,'Comprendre la codification'!$E$12:$F$23,2,FALSE)</f>
        <v>C</v>
      </c>
      <c r="AL240" s="2" t="str">
        <f>VLOOKUP(AG240,'Comprendre la codification'!$H$12:$J$200,3,FALSE)</f>
        <v>ZPL</v>
      </c>
      <c r="AM240" s="2" t="str">
        <f>VLOOKUP(AI240,'Comprendre la codification'!$M$25:$N$83,2,FALSE)</f>
        <v>26</v>
      </c>
      <c r="AN240" s="2" t="str">
        <f t="shared" si="16"/>
        <v>CZPL26</v>
      </c>
      <c r="AO240" s="2" t="s">
        <v>608</v>
      </c>
    </row>
    <row r="241" spans="13:41" x14ac:dyDescent="0.35">
      <c r="M241" s="26"/>
      <c r="N241" s="26"/>
      <c r="S241" s="2" t="s">
        <v>156</v>
      </c>
      <c r="T241" s="27">
        <v>2</v>
      </c>
      <c r="U241" s="2" t="s">
        <v>308</v>
      </c>
      <c r="V241" s="11" t="s">
        <v>316</v>
      </c>
      <c r="W241" s="2" t="str">
        <f t="shared" si="13"/>
        <v>Outdoor / RandonnéeAutre protection / EPI : paire de gants rembourrés, genouillère, …</v>
      </c>
      <c r="X241" s="2"/>
      <c r="Y241" s="2" t="str">
        <f>VLOOKUP(S241,'Comprendre la codification'!$E$12:$F$23,2,FALSE)</f>
        <v>D</v>
      </c>
      <c r="Z241" s="2" t="str">
        <f>VLOOKUP(V241,'Comprendre la codification'!$H$12:$J$200,3,FALSE)</f>
        <v>PRO</v>
      </c>
      <c r="AA241" s="2" t="str">
        <f t="shared" si="14"/>
        <v>DPRO</v>
      </c>
      <c r="AB241" s="2" t="s">
        <v>98</v>
      </c>
      <c r="AD241" s="2" t="s">
        <v>350</v>
      </c>
      <c r="AE241" s="27">
        <v>2</v>
      </c>
      <c r="AF241" s="2" t="s">
        <v>351</v>
      </c>
      <c r="AG241" s="2" t="s">
        <v>151</v>
      </c>
      <c r="AH241" s="2" t="s">
        <v>97</v>
      </c>
      <c r="AI241" s="2" t="s">
        <v>255</v>
      </c>
      <c r="AJ241" s="2" t="str">
        <f t="shared" si="15"/>
        <v>Sports de Balles, Ballons, RaquettesPlot et cône de marquage pour entraînements20 g ≤ X &lt; 50 g</v>
      </c>
      <c r="AK241" s="2" t="str">
        <f>VLOOKUP(AD241,'Comprendre la codification'!$E$12:$F$23,2,FALSE)</f>
        <v>C</v>
      </c>
      <c r="AL241" s="2" t="str">
        <f>VLOOKUP(AG241,'Comprendre la codification'!$H$12:$J$200,3,FALSE)</f>
        <v>ZPL</v>
      </c>
      <c r="AM241" s="2" t="str">
        <f>VLOOKUP(AI241,'Comprendre la codification'!$M$25:$N$83,2,FALSE)</f>
        <v>27</v>
      </c>
      <c r="AN241" s="2" t="str">
        <f t="shared" si="16"/>
        <v>CZPL27</v>
      </c>
      <c r="AO241" s="2" t="s">
        <v>608</v>
      </c>
    </row>
    <row r="242" spans="13:41" x14ac:dyDescent="0.35">
      <c r="M242" s="26"/>
      <c r="N242" s="26"/>
      <c r="S242" s="2" t="s">
        <v>156</v>
      </c>
      <c r="T242" s="27">
        <v>2</v>
      </c>
      <c r="U242" s="2" t="s">
        <v>308</v>
      </c>
      <c r="V242" s="11" t="s">
        <v>316</v>
      </c>
      <c r="W242" s="2" t="str">
        <f t="shared" si="13"/>
        <v>Outdoor / RandonnéeAutre protection / EPI : paire de gants rembourrés, genouillère, …</v>
      </c>
      <c r="X242" s="2"/>
      <c r="Y242" s="2" t="str">
        <f>VLOOKUP(S242,'Comprendre la codification'!$E$12:$F$23,2,FALSE)</f>
        <v>D</v>
      </c>
      <c r="Z242" s="2" t="str">
        <f>VLOOKUP(V242,'Comprendre la codification'!$H$12:$J$200,3,FALSE)</f>
        <v>PRO</v>
      </c>
      <c r="AA242" s="2" t="str">
        <f t="shared" si="14"/>
        <v>DPRO</v>
      </c>
      <c r="AB242" s="2" t="s">
        <v>104</v>
      </c>
      <c r="AD242" s="2" t="s">
        <v>350</v>
      </c>
      <c r="AE242" s="27">
        <v>2</v>
      </c>
      <c r="AF242" s="2" t="s">
        <v>351</v>
      </c>
      <c r="AG242" s="2" t="s">
        <v>151</v>
      </c>
      <c r="AH242" s="2" t="s">
        <v>97</v>
      </c>
      <c r="AI242" s="2" t="s">
        <v>241</v>
      </c>
      <c r="AJ242" s="2" t="str">
        <f t="shared" si="15"/>
        <v>Sports de Balles, Ballons, RaquettesPlot et cône de marquage pour entraînements50 g ≤ X &lt; 100 g</v>
      </c>
      <c r="AK242" s="2" t="str">
        <f>VLOOKUP(AD242,'Comprendre la codification'!$E$12:$F$23,2,FALSE)</f>
        <v>C</v>
      </c>
      <c r="AL242" s="2" t="str">
        <f>VLOOKUP(AG242,'Comprendre la codification'!$H$12:$J$200,3,FALSE)</f>
        <v>ZPL</v>
      </c>
      <c r="AM242" s="2" t="str">
        <f>VLOOKUP(AI242,'Comprendre la codification'!$M$25:$N$83,2,FALSE)</f>
        <v>30</v>
      </c>
      <c r="AN242" s="2" t="str">
        <f t="shared" si="16"/>
        <v>CZPL30</v>
      </c>
      <c r="AO242" s="2" t="s">
        <v>608</v>
      </c>
    </row>
    <row r="243" spans="13:41" x14ac:dyDescent="0.35">
      <c r="M243" s="26"/>
      <c r="N243" s="26"/>
      <c r="S243" s="2" t="s">
        <v>156</v>
      </c>
      <c r="T243" s="27">
        <v>2</v>
      </c>
      <c r="U243" s="2" t="s">
        <v>308</v>
      </c>
      <c r="V243" s="11" t="s">
        <v>316</v>
      </c>
      <c r="W243" s="2" t="str">
        <f t="shared" si="13"/>
        <v>Outdoor / RandonnéeAutre protection / EPI : paire de gants rembourrés, genouillère, …</v>
      </c>
      <c r="X243" s="2"/>
      <c r="Y243" s="2" t="str">
        <f>VLOOKUP(S243,'Comprendre la codification'!$E$12:$F$23,2,FALSE)</f>
        <v>D</v>
      </c>
      <c r="Z243" s="2" t="str">
        <f>VLOOKUP(V243,'Comprendre la codification'!$H$12:$J$200,3,FALSE)</f>
        <v>PRO</v>
      </c>
      <c r="AA243" s="2" t="str">
        <f t="shared" si="14"/>
        <v>DPRO</v>
      </c>
      <c r="AB243" s="2" t="s">
        <v>105</v>
      </c>
      <c r="AD243" s="2" t="s">
        <v>350</v>
      </c>
      <c r="AE243" s="27">
        <v>2</v>
      </c>
      <c r="AF243" s="2" t="s">
        <v>351</v>
      </c>
      <c r="AG243" s="2" t="s">
        <v>151</v>
      </c>
      <c r="AH243" s="2" t="s">
        <v>97</v>
      </c>
      <c r="AI243" s="2" t="s">
        <v>103</v>
      </c>
      <c r="AJ243" s="2" t="str">
        <f t="shared" si="15"/>
        <v>Sports de Balles, Ballons, RaquettesPlot et cône de marquage pour entraînements0,1 kg ≤ X &lt; 0,2 kg</v>
      </c>
      <c r="AK243" s="2" t="str">
        <f>VLOOKUP(AD243,'Comprendre la codification'!$E$12:$F$23,2,FALSE)</f>
        <v>C</v>
      </c>
      <c r="AL243" s="2" t="str">
        <f>VLOOKUP(AG243,'Comprendre la codification'!$H$12:$J$200,3,FALSE)</f>
        <v>ZPL</v>
      </c>
      <c r="AM243" s="2" t="str">
        <f>VLOOKUP(AI243,'Comprendre la codification'!$M$25:$N$83,2,FALSE)</f>
        <v>33</v>
      </c>
      <c r="AN243" s="2" t="str">
        <f t="shared" si="16"/>
        <v>CZPL33</v>
      </c>
      <c r="AO243" s="2" t="s">
        <v>608</v>
      </c>
    </row>
    <row r="244" spans="13:41" x14ac:dyDescent="0.35">
      <c r="M244" s="26"/>
      <c r="N244" s="26"/>
      <c r="S244" s="2" t="s">
        <v>156</v>
      </c>
      <c r="T244" s="27">
        <v>2</v>
      </c>
      <c r="U244" s="2" t="s">
        <v>308</v>
      </c>
      <c r="V244" s="11" t="s">
        <v>316</v>
      </c>
      <c r="W244" s="2" t="str">
        <f t="shared" si="13"/>
        <v>Outdoor / RandonnéeAutre protection / EPI : paire de gants rembourrés, genouillère, …</v>
      </c>
      <c r="X244" s="2"/>
      <c r="Y244" s="2" t="str">
        <f>VLOOKUP(S244,'Comprendre la codification'!$E$12:$F$23,2,FALSE)</f>
        <v>D</v>
      </c>
      <c r="Z244" s="2" t="str">
        <f>VLOOKUP(V244,'Comprendre la codification'!$H$12:$J$200,3,FALSE)</f>
        <v>PRO</v>
      </c>
      <c r="AA244" s="2" t="str">
        <f t="shared" si="14"/>
        <v>DPRO</v>
      </c>
      <c r="AB244" s="2" t="s">
        <v>107</v>
      </c>
      <c r="AD244" s="2" t="s">
        <v>350</v>
      </c>
      <c r="AE244" s="27">
        <v>2</v>
      </c>
      <c r="AF244" s="2" t="s">
        <v>351</v>
      </c>
      <c r="AG244" s="2" t="s">
        <v>151</v>
      </c>
      <c r="AH244" s="2" t="s">
        <v>97</v>
      </c>
      <c r="AI244" s="2" t="s">
        <v>98</v>
      </c>
      <c r="AJ244" s="2" t="str">
        <f t="shared" si="15"/>
        <v>Sports de Balles, Ballons, RaquettesPlot et cône de marquage pour entraînements0,2 kg ≤ X &lt; 0,5 kg</v>
      </c>
      <c r="AK244" s="2" t="str">
        <f>VLOOKUP(AD244,'Comprendre la codification'!$E$12:$F$23,2,FALSE)</f>
        <v>C</v>
      </c>
      <c r="AL244" s="2" t="str">
        <f>VLOOKUP(AG244,'Comprendre la codification'!$H$12:$J$200,3,FALSE)</f>
        <v>ZPL</v>
      </c>
      <c r="AM244" s="2" t="str">
        <f>VLOOKUP(AI244,'Comprendre la codification'!$M$25:$N$83,2,FALSE)</f>
        <v>36</v>
      </c>
      <c r="AN244" s="2" t="str">
        <f t="shared" si="16"/>
        <v>CZPL36</v>
      </c>
      <c r="AO244" s="2" t="s">
        <v>608</v>
      </c>
    </row>
    <row r="245" spans="13:41" x14ac:dyDescent="0.35">
      <c r="M245" s="26"/>
      <c r="N245" s="26"/>
      <c r="S245" s="2" t="s">
        <v>156</v>
      </c>
      <c r="T245" s="27">
        <v>2</v>
      </c>
      <c r="U245" s="2" t="s">
        <v>308</v>
      </c>
      <c r="V245" s="11" t="s">
        <v>316</v>
      </c>
      <c r="W245" s="2" t="str">
        <f t="shared" si="13"/>
        <v>Outdoor / RandonnéeAutre protection / EPI : paire de gants rembourrés, genouillère, …</v>
      </c>
      <c r="X245" s="2"/>
      <c r="Y245" s="2" t="str">
        <f>VLOOKUP(S245,'Comprendre la codification'!$E$12:$F$23,2,FALSE)</f>
        <v>D</v>
      </c>
      <c r="Z245" s="2" t="str">
        <f>VLOOKUP(V245,'Comprendre la codification'!$H$12:$J$200,3,FALSE)</f>
        <v>PRO</v>
      </c>
      <c r="AA245" s="2" t="str">
        <f t="shared" si="14"/>
        <v>DPRO</v>
      </c>
      <c r="AB245" s="2" t="s">
        <v>109</v>
      </c>
      <c r="AD245" s="2" t="s">
        <v>350</v>
      </c>
      <c r="AE245" s="27">
        <v>2</v>
      </c>
      <c r="AF245" s="2" t="s">
        <v>351</v>
      </c>
      <c r="AG245" s="2" t="s">
        <v>151</v>
      </c>
      <c r="AH245" s="2" t="s">
        <v>97</v>
      </c>
      <c r="AI245" s="2" t="s">
        <v>104</v>
      </c>
      <c r="AJ245" s="2" t="str">
        <f t="shared" si="15"/>
        <v>Sports de Balles, Ballons, RaquettesPlot et cône de marquage pour entraînements0,5 kg ≤ X &lt; 1 kg</v>
      </c>
      <c r="AK245" s="2" t="str">
        <f>VLOOKUP(AD245,'Comprendre la codification'!$E$12:$F$23,2,FALSE)</f>
        <v>C</v>
      </c>
      <c r="AL245" s="2" t="str">
        <f>VLOOKUP(AG245,'Comprendre la codification'!$H$12:$J$200,3,FALSE)</f>
        <v>ZPL</v>
      </c>
      <c r="AM245" s="2" t="str">
        <f>VLOOKUP(AI245,'Comprendre la codification'!$M$25:$N$83,2,FALSE)</f>
        <v>39</v>
      </c>
      <c r="AN245" s="2" t="str">
        <f t="shared" si="16"/>
        <v>CZPL39</v>
      </c>
      <c r="AO245" s="2" t="s">
        <v>608</v>
      </c>
    </row>
    <row r="246" spans="13:41" x14ac:dyDescent="0.35">
      <c r="M246" s="26"/>
      <c r="N246" s="26"/>
      <c r="S246" s="2" t="s">
        <v>156</v>
      </c>
      <c r="T246" s="27">
        <v>2</v>
      </c>
      <c r="U246" s="2" t="s">
        <v>308</v>
      </c>
      <c r="V246" s="11" t="s">
        <v>316</v>
      </c>
      <c r="W246" s="2" t="str">
        <f t="shared" si="13"/>
        <v>Outdoor / RandonnéeAutre protection / EPI : paire de gants rembourrés, genouillère, …</v>
      </c>
      <c r="X246" s="2"/>
      <c r="Y246" s="2" t="str">
        <f>VLOOKUP(S246,'Comprendre la codification'!$E$12:$F$23,2,FALSE)</f>
        <v>D</v>
      </c>
      <c r="Z246" s="2" t="str">
        <f>VLOOKUP(V246,'Comprendre la codification'!$H$12:$J$200,3,FALSE)</f>
        <v>PRO</v>
      </c>
      <c r="AA246" s="2" t="str">
        <f t="shared" si="14"/>
        <v>DPRO</v>
      </c>
      <c r="AB246" s="2" t="s">
        <v>110</v>
      </c>
      <c r="AD246" s="2" t="s">
        <v>350</v>
      </c>
      <c r="AE246" s="27">
        <v>2</v>
      </c>
      <c r="AF246" s="2" t="s">
        <v>351</v>
      </c>
      <c r="AG246" s="2" t="s">
        <v>151</v>
      </c>
      <c r="AH246" s="2" t="s">
        <v>97</v>
      </c>
      <c r="AI246" s="2" t="s">
        <v>105</v>
      </c>
      <c r="AJ246" s="2" t="str">
        <f t="shared" si="15"/>
        <v>Sports de Balles, Ballons, RaquettesPlot et cône de marquage pour entraînements1 kg ≤ X &lt; 2 kg</v>
      </c>
      <c r="AK246" s="2" t="str">
        <f>VLOOKUP(AD246,'Comprendre la codification'!$E$12:$F$23,2,FALSE)</f>
        <v>C</v>
      </c>
      <c r="AL246" s="2" t="str">
        <f>VLOOKUP(AG246,'Comprendre la codification'!$H$12:$J$200,3,FALSE)</f>
        <v>ZPL</v>
      </c>
      <c r="AM246" s="2" t="str">
        <f>VLOOKUP(AI246,'Comprendre la codification'!$M$25:$N$83,2,FALSE)</f>
        <v>42</v>
      </c>
      <c r="AN246" s="2" t="str">
        <f t="shared" si="16"/>
        <v>CZPL42</v>
      </c>
      <c r="AO246" s="2" t="s">
        <v>608</v>
      </c>
    </row>
    <row r="247" spans="13:41" x14ac:dyDescent="0.35">
      <c r="M247" s="26"/>
      <c r="N247" s="26"/>
      <c r="S247" s="2" t="s">
        <v>156</v>
      </c>
      <c r="T247" s="27">
        <v>2</v>
      </c>
      <c r="U247" s="2" t="s">
        <v>308</v>
      </c>
      <c r="V247" s="11" t="s">
        <v>316</v>
      </c>
      <c r="W247" s="2" t="str">
        <f t="shared" si="13"/>
        <v>Outdoor / RandonnéeAutre protection / EPI : paire de gants rembourrés, genouillère, …</v>
      </c>
      <c r="X247" s="2"/>
      <c r="Y247" s="2" t="str">
        <f>VLOOKUP(S247,'Comprendre la codification'!$E$12:$F$23,2,FALSE)</f>
        <v>D</v>
      </c>
      <c r="Z247" s="2" t="str">
        <f>VLOOKUP(V247,'Comprendre la codification'!$H$12:$J$200,3,FALSE)</f>
        <v>PRO</v>
      </c>
      <c r="AA247" s="2" t="str">
        <f t="shared" si="14"/>
        <v>DPRO</v>
      </c>
      <c r="AB247" s="2" t="s">
        <v>111</v>
      </c>
      <c r="AD247" s="2" t="s">
        <v>350</v>
      </c>
      <c r="AE247" s="27">
        <v>2</v>
      </c>
      <c r="AF247" s="2" t="s">
        <v>351</v>
      </c>
      <c r="AG247" s="2" t="s">
        <v>151</v>
      </c>
      <c r="AH247" s="2" t="s">
        <v>97</v>
      </c>
      <c r="AI247" s="2" t="s">
        <v>163</v>
      </c>
      <c r="AJ247" s="2" t="str">
        <f t="shared" si="15"/>
        <v>Sports de Balles, Ballons, RaquettesPlot et cône de marquage pour entraînementsX ≥ 2 kg</v>
      </c>
      <c r="AK247" s="2" t="str">
        <f>VLOOKUP(AD247,'Comprendre la codification'!$E$12:$F$23,2,FALSE)</f>
        <v>C</v>
      </c>
      <c r="AL247" s="2" t="str">
        <f>VLOOKUP(AG247,'Comprendre la codification'!$H$12:$J$200,3,FALSE)</f>
        <v>ZPL</v>
      </c>
      <c r="AM247" s="2" t="str">
        <f>VLOOKUP(AI247,'Comprendre la codification'!$M$25:$N$83,2,FALSE)</f>
        <v>46</v>
      </c>
      <c r="AN247" s="2" t="str">
        <f t="shared" si="16"/>
        <v>CZPL46</v>
      </c>
      <c r="AO247" s="2" t="s">
        <v>608</v>
      </c>
    </row>
    <row r="248" spans="13:41" x14ac:dyDescent="0.35">
      <c r="M248" s="26"/>
      <c r="N248" s="26"/>
      <c r="S248" s="2" t="s">
        <v>156</v>
      </c>
      <c r="T248" s="27">
        <v>2</v>
      </c>
      <c r="U248" s="2" t="s">
        <v>308</v>
      </c>
      <c r="V248" s="11" t="s">
        <v>316</v>
      </c>
      <c r="W248" s="2" t="str">
        <f t="shared" si="13"/>
        <v>Outdoor / RandonnéeAutre protection / EPI : paire de gants rembourrés, genouillère, …</v>
      </c>
      <c r="X248" s="2"/>
      <c r="Y248" s="2" t="str">
        <f>VLOOKUP(S248,'Comprendre la codification'!$E$12:$F$23,2,FALSE)</f>
        <v>D</v>
      </c>
      <c r="Z248" s="2" t="str">
        <f>VLOOKUP(V248,'Comprendre la codification'!$H$12:$J$200,3,FALSE)</f>
        <v>PRO</v>
      </c>
      <c r="AA248" s="2" t="str">
        <f t="shared" si="14"/>
        <v>DPRO</v>
      </c>
      <c r="AB248" s="2" t="s">
        <v>112</v>
      </c>
      <c r="AD248" s="2" t="s">
        <v>350</v>
      </c>
      <c r="AE248" s="27">
        <v>2</v>
      </c>
      <c r="AF248" s="2" t="s">
        <v>351</v>
      </c>
      <c r="AG248" s="2" t="s">
        <v>133</v>
      </c>
      <c r="AH248" s="2" t="s">
        <v>97</v>
      </c>
      <c r="AI248" s="21" t="s">
        <v>608</v>
      </c>
      <c r="AJ248" s="2" t="str">
        <f t="shared" si="15"/>
        <v>Sports de Balles, Ballons, RaquettesBalle de squash (à l’unité)-</v>
      </c>
      <c r="AK248" s="2" t="str">
        <f>VLOOKUP(AD248,'Comprendre la codification'!$E$12:$F$23,2,FALSE)</f>
        <v>C</v>
      </c>
      <c r="AL248" s="2" t="str">
        <f>VLOOKUP(AG248,'Comprendre la codification'!$H$12:$J$200,3,FALSE)</f>
        <v>ZSQ</v>
      </c>
      <c r="AM248" s="2" t="str">
        <f>VLOOKUP(AI248,'Comprendre la codification'!$M$25:$N$83,2,FALSE)</f>
        <v>78</v>
      </c>
      <c r="AN248" s="2" t="str">
        <f t="shared" si="16"/>
        <v>CZSQ78</v>
      </c>
      <c r="AO248" s="1" t="s">
        <v>608</v>
      </c>
    </row>
    <row r="249" spans="13:41" x14ac:dyDescent="0.35">
      <c r="M249" s="26"/>
      <c r="N249" s="26"/>
      <c r="S249" s="2" t="s">
        <v>156</v>
      </c>
      <c r="T249" s="27">
        <v>2</v>
      </c>
      <c r="U249" s="2" t="s">
        <v>308</v>
      </c>
      <c r="V249" s="11" t="s">
        <v>316</v>
      </c>
      <c r="W249" s="2" t="str">
        <f t="shared" si="13"/>
        <v>Outdoor / RandonnéeAutre protection / EPI : paire de gants rembourrés, genouillère, …</v>
      </c>
      <c r="X249" s="2"/>
      <c r="Y249" s="2" t="str">
        <f>VLOOKUP(S249,'Comprendre la codification'!$E$12:$F$23,2,FALSE)</f>
        <v>D</v>
      </c>
      <c r="Z249" s="2" t="str">
        <f>VLOOKUP(V249,'Comprendre la codification'!$H$12:$J$200,3,FALSE)</f>
        <v>PRO</v>
      </c>
      <c r="AA249" s="2" t="str">
        <f t="shared" si="14"/>
        <v>DPRO</v>
      </c>
      <c r="AB249" s="2" t="s">
        <v>113</v>
      </c>
      <c r="AD249" s="2" t="s">
        <v>350</v>
      </c>
      <c r="AE249" s="27">
        <v>2</v>
      </c>
      <c r="AF249" s="2" t="s">
        <v>351</v>
      </c>
      <c r="AG249" s="11" t="s">
        <v>132</v>
      </c>
      <c r="AH249" s="2" t="s">
        <v>97</v>
      </c>
      <c r="AI249" s="21" t="s">
        <v>608</v>
      </c>
      <c r="AJ249" s="2" t="str">
        <f t="shared" si="15"/>
        <v>Sports de Balles, Ballons, RaquettesBalle de tennis de table / ping-pong (à l’unité)-</v>
      </c>
      <c r="AK249" s="2" t="str">
        <f>VLOOKUP(AD249,'Comprendre la codification'!$E$12:$F$23,2,FALSE)</f>
        <v>C</v>
      </c>
      <c r="AL249" s="2" t="str">
        <f>VLOOKUP(AG249,'Comprendre la codification'!$H$12:$J$200,3,FALSE)</f>
        <v>ZTA</v>
      </c>
      <c r="AM249" s="2" t="str">
        <f>VLOOKUP(AI249,'Comprendre la codification'!$M$25:$N$83,2,FALSE)</f>
        <v>78</v>
      </c>
      <c r="AN249" s="2" t="str">
        <f t="shared" si="16"/>
        <v>CZTA78</v>
      </c>
      <c r="AO249" s="1" t="s">
        <v>608</v>
      </c>
    </row>
    <row r="250" spans="13:41" x14ac:dyDescent="0.35">
      <c r="M250" s="26"/>
      <c r="N250" s="26"/>
      <c r="S250" s="2" t="s">
        <v>156</v>
      </c>
      <c r="T250" s="27">
        <v>2</v>
      </c>
      <c r="U250" s="2" t="s">
        <v>308</v>
      </c>
      <c r="V250" s="11" t="s">
        <v>316</v>
      </c>
      <c r="W250" s="2" t="str">
        <f t="shared" si="13"/>
        <v>Outdoor / RandonnéeAutre protection / EPI : paire de gants rembourrés, genouillère, …</v>
      </c>
      <c r="X250" s="2"/>
      <c r="Y250" s="2" t="str">
        <f>VLOOKUP(S250,'Comprendre la codification'!$E$12:$F$23,2,FALSE)</f>
        <v>D</v>
      </c>
      <c r="Z250" s="2" t="str">
        <f>VLOOKUP(V250,'Comprendre la codification'!$H$12:$J$200,3,FALSE)</f>
        <v>PRO</v>
      </c>
      <c r="AA250" s="2" t="str">
        <f t="shared" si="14"/>
        <v>DPRO</v>
      </c>
      <c r="AB250" s="2" t="s">
        <v>114</v>
      </c>
      <c r="AD250" s="2" t="s">
        <v>350</v>
      </c>
      <c r="AE250" s="27">
        <v>2</v>
      </c>
      <c r="AF250" s="2" t="s">
        <v>351</v>
      </c>
      <c r="AG250" s="11" t="s">
        <v>150</v>
      </c>
      <c r="AH250" s="2" t="s">
        <v>97</v>
      </c>
      <c r="AI250" s="21" t="s">
        <v>608</v>
      </c>
      <c r="AJ250" s="2" t="str">
        <f t="shared" si="15"/>
        <v>Sports de Balles, Ballons, RaquettesAntivibrateur-</v>
      </c>
      <c r="AK250" s="2" t="str">
        <f>VLOOKUP(AD250,'Comprendre la codification'!$E$12:$F$23,2,FALSE)</f>
        <v>C</v>
      </c>
      <c r="AL250" s="2" t="str">
        <f>VLOOKUP(AG250,'Comprendre la codification'!$H$12:$J$200,3,FALSE)</f>
        <v>ZVI</v>
      </c>
      <c r="AM250" s="2" t="str">
        <f>VLOOKUP(AI250,'Comprendre la codification'!$M$25:$N$83,2,FALSE)</f>
        <v>78</v>
      </c>
      <c r="AN250" s="2" t="str">
        <f t="shared" si="16"/>
        <v>CZVI78</v>
      </c>
      <c r="AO250" s="2" t="s">
        <v>608</v>
      </c>
    </row>
    <row r="251" spans="13:41" x14ac:dyDescent="0.35">
      <c r="M251" s="26"/>
      <c r="N251" s="26"/>
      <c r="S251" s="2" t="s">
        <v>156</v>
      </c>
      <c r="T251" s="27">
        <v>2</v>
      </c>
      <c r="U251" s="2" t="s">
        <v>308</v>
      </c>
      <c r="V251" s="11" t="s">
        <v>316</v>
      </c>
      <c r="W251" s="2" t="str">
        <f t="shared" si="13"/>
        <v>Outdoor / RandonnéeAutre protection / EPI : paire de gants rembourrés, genouillère, …</v>
      </c>
      <c r="X251" s="2"/>
      <c r="Y251" s="2" t="str">
        <f>VLOOKUP(S251,'Comprendre la codification'!$E$12:$F$23,2,FALSE)</f>
        <v>D</v>
      </c>
      <c r="Z251" s="2" t="str">
        <f>VLOOKUP(V251,'Comprendre la codification'!$H$12:$J$200,3,FALSE)</f>
        <v>PRO</v>
      </c>
      <c r="AA251" s="2" t="str">
        <f t="shared" si="14"/>
        <v>DPRO</v>
      </c>
      <c r="AB251" s="2" t="s">
        <v>102</v>
      </c>
      <c r="AD251" s="2" t="s">
        <v>350</v>
      </c>
      <c r="AE251" s="27">
        <v>2</v>
      </c>
      <c r="AF251" s="2" t="s">
        <v>351</v>
      </c>
      <c r="AG251" s="2" t="s">
        <v>134</v>
      </c>
      <c r="AH251" s="2" t="s">
        <v>97</v>
      </c>
      <c r="AI251" s="29" t="s">
        <v>608</v>
      </c>
      <c r="AJ251" s="2" t="str">
        <f t="shared" si="15"/>
        <v>Sports de Balles, Ballons, RaquettesVolant de badminton (à l’unité)-</v>
      </c>
      <c r="AK251" s="2" t="str">
        <f>VLOOKUP(AD251,'Comprendre la codification'!$E$12:$F$23,2,FALSE)</f>
        <v>C</v>
      </c>
      <c r="AL251" s="2" t="str">
        <f>VLOOKUP(AG251,'Comprendre la codification'!$H$12:$J$200,3,FALSE)</f>
        <v>ZVO</v>
      </c>
      <c r="AM251" s="2" t="str">
        <f>VLOOKUP(AI251,'Comprendre la codification'!$M$25:$N$83,2,FALSE)</f>
        <v>78</v>
      </c>
      <c r="AN251" s="2" t="str">
        <f t="shared" si="16"/>
        <v>CZVO78</v>
      </c>
      <c r="AO251" s="2" t="s">
        <v>608</v>
      </c>
    </row>
    <row r="252" spans="13:41" x14ac:dyDescent="0.35">
      <c r="M252" s="26"/>
      <c r="N252" s="26"/>
      <c r="Q252" s="15"/>
      <c r="S252" s="2" t="s">
        <v>156</v>
      </c>
      <c r="T252" s="27">
        <v>2</v>
      </c>
      <c r="U252" s="2" t="s">
        <v>308</v>
      </c>
      <c r="V252" s="11" t="s">
        <v>166</v>
      </c>
      <c r="W252" s="2" t="str">
        <f t="shared" si="13"/>
        <v>Outdoor / RandonnéePaire de crampons de randonnée</v>
      </c>
      <c r="X252" s="2"/>
      <c r="Y252" s="2" t="str">
        <f>VLOOKUP(S252,'Comprendre la codification'!$E$12:$F$23,2,FALSE)</f>
        <v>D</v>
      </c>
      <c r="Z252" s="2" t="str">
        <f>VLOOKUP(V252,'Comprendre la codification'!$H$12:$J$200,3,FALSE)</f>
        <v>RAN</v>
      </c>
      <c r="AA252" s="2" t="str">
        <f t="shared" si="14"/>
        <v>DRAN</v>
      </c>
      <c r="AB252" s="21" t="s">
        <v>608</v>
      </c>
      <c r="AD252" s="2" t="s">
        <v>156</v>
      </c>
      <c r="AE252" s="27">
        <v>2</v>
      </c>
      <c r="AF252" s="2" t="s">
        <v>271</v>
      </c>
      <c r="AG252" s="2" t="s">
        <v>335</v>
      </c>
      <c r="AH252" s="2"/>
      <c r="AI252" s="2" t="s">
        <v>252</v>
      </c>
      <c r="AJ252" s="2" t="str">
        <f t="shared" si="15"/>
        <v>Outdoor / RandonnéeSac à dos isotherme, organisateur / housse de rangement de sac de randonnée, housse de pluie pour sac, ceinture et gilet d'hydratation…X &lt; 5 g</v>
      </c>
      <c r="AK252" s="2" t="str">
        <f>VLOOKUP(AD252,'Comprendre la codification'!$E$12:$F$23,2,FALSE)</f>
        <v>D</v>
      </c>
      <c r="AL252" s="2" t="str">
        <f>VLOOKUP(AG252,'Comprendre la codification'!$H$12:$J$200,3,FALSE)</f>
        <v>BAG</v>
      </c>
      <c r="AM252" s="2" t="str">
        <f>VLOOKUP(AI252,'Comprendre la codification'!$M$25:$N$83,2,FALSE)</f>
        <v>20</v>
      </c>
      <c r="AN252" s="2" t="str">
        <f t="shared" si="16"/>
        <v>DBAG20</v>
      </c>
      <c r="AO252" s="2" t="s">
        <v>608</v>
      </c>
    </row>
    <row r="253" spans="13:41" x14ac:dyDescent="0.35">
      <c r="M253" s="26"/>
      <c r="N253" s="26"/>
      <c r="Q253" s="15"/>
      <c r="S253" s="2" t="s">
        <v>156</v>
      </c>
      <c r="T253" s="27">
        <v>2</v>
      </c>
      <c r="U253" s="2" t="s">
        <v>271</v>
      </c>
      <c r="V253" s="11" t="s">
        <v>158</v>
      </c>
      <c r="W253" s="2" t="str">
        <f t="shared" si="13"/>
        <v>Outdoor / RandonnéeSac de randonnée (s'il y a une ceinture ventrale ou pectorale)</v>
      </c>
      <c r="X253" s="2"/>
      <c r="Y253" s="2" t="str">
        <f>VLOOKUP(S253,'Comprendre la codification'!$E$12:$F$23,2,FALSE)</f>
        <v>D</v>
      </c>
      <c r="Z253" s="2" t="str">
        <f>VLOOKUP(V253,'Comprendre la codification'!$H$12:$J$200,3,FALSE)</f>
        <v>SAC</v>
      </c>
      <c r="AA253" s="2" t="str">
        <f t="shared" si="14"/>
        <v>DSAC</v>
      </c>
      <c r="AB253" s="2" t="s">
        <v>106</v>
      </c>
      <c r="AD253" s="2" t="s">
        <v>156</v>
      </c>
      <c r="AE253" s="27">
        <v>2</v>
      </c>
      <c r="AF253" s="2" t="s">
        <v>271</v>
      </c>
      <c r="AG253" s="2" t="s">
        <v>335</v>
      </c>
      <c r="AH253" s="2"/>
      <c r="AI253" s="2" t="s">
        <v>253</v>
      </c>
      <c r="AJ253" s="2" t="str">
        <f t="shared" si="15"/>
        <v>Outdoor / RandonnéeSac à dos isotherme, organisateur / housse de rangement de sac de randonnée, housse de pluie pour sac, ceinture et gilet d'hydratation…5 g ≤ X &lt; 10 g</v>
      </c>
      <c r="AK253" s="2" t="str">
        <f>VLOOKUP(AD253,'Comprendre la codification'!$E$12:$F$23,2,FALSE)</f>
        <v>D</v>
      </c>
      <c r="AL253" s="2" t="str">
        <f>VLOOKUP(AG253,'Comprendre la codification'!$H$12:$J$200,3,FALSE)</f>
        <v>BAG</v>
      </c>
      <c r="AM253" s="2" t="str">
        <f>VLOOKUP(AI253,'Comprendre la codification'!$M$25:$N$83,2,FALSE)</f>
        <v>21</v>
      </c>
      <c r="AN253" s="2" t="str">
        <f t="shared" si="16"/>
        <v>DBAG21</v>
      </c>
      <c r="AO253" s="2" t="s">
        <v>608</v>
      </c>
    </row>
    <row r="254" spans="13:41" x14ac:dyDescent="0.35">
      <c r="M254" s="26"/>
      <c r="N254" s="26"/>
      <c r="Q254" s="15"/>
      <c r="S254" s="2" t="s">
        <v>156</v>
      </c>
      <c r="T254" s="27">
        <v>2</v>
      </c>
      <c r="U254" s="2" t="s">
        <v>271</v>
      </c>
      <c r="V254" s="11" t="s">
        <v>158</v>
      </c>
      <c r="W254" s="2" t="str">
        <f t="shared" si="13"/>
        <v>Outdoor / RandonnéeSac de randonnée (s'il y a une ceinture ventrale ou pectorale)</v>
      </c>
      <c r="X254" s="2"/>
      <c r="Y254" s="2" t="str">
        <f>VLOOKUP(S254,'Comprendre la codification'!$E$12:$F$23,2,FALSE)</f>
        <v>D</v>
      </c>
      <c r="Z254" s="2" t="str">
        <f>VLOOKUP(V254,'Comprendre la codification'!$H$12:$J$200,3,FALSE)</f>
        <v>SAC</v>
      </c>
      <c r="AA254" s="2" t="str">
        <f t="shared" si="14"/>
        <v>DSAC</v>
      </c>
      <c r="AB254" s="2" t="s">
        <v>98</v>
      </c>
      <c r="AD254" s="2" t="s">
        <v>156</v>
      </c>
      <c r="AE254" s="27">
        <v>2</v>
      </c>
      <c r="AF254" s="2" t="s">
        <v>271</v>
      </c>
      <c r="AG254" s="2" t="s">
        <v>335</v>
      </c>
      <c r="AH254" s="2"/>
      <c r="AI254" s="2" t="s">
        <v>254</v>
      </c>
      <c r="AJ254" s="2" t="str">
        <f t="shared" si="15"/>
        <v>Outdoor / RandonnéeSac à dos isotherme, organisateur / housse de rangement de sac de randonnée, housse de pluie pour sac, ceinture et gilet d'hydratation…10 g ≤ X &lt; 20 g</v>
      </c>
      <c r="AK254" s="2" t="str">
        <f>VLOOKUP(AD254,'Comprendre la codification'!$E$12:$F$23,2,FALSE)</f>
        <v>D</v>
      </c>
      <c r="AL254" s="2" t="str">
        <f>VLOOKUP(AG254,'Comprendre la codification'!$H$12:$J$200,3,FALSE)</f>
        <v>BAG</v>
      </c>
      <c r="AM254" s="2" t="str">
        <f>VLOOKUP(AI254,'Comprendre la codification'!$M$25:$N$83,2,FALSE)</f>
        <v>24</v>
      </c>
      <c r="AN254" s="2" t="str">
        <f t="shared" si="16"/>
        <v>DBAG24</v>
      </c>
      <c r="AO254" s="2" t="s">
        <v>608</v>
      </c>
    </row>
    <row r="255" spans="13:41" x14ac:dyDescent="0.35">
      <c r="M255" s="26"/>
      <c r="N255" s="26"/>
      <c r="Q255" s="15"/>
      <c r="S255" s="2" t="s">
        <v>156</v>
      </c>
      <c r="T255" s="27">
        <v>2</v>
      </c>
      <c r="U255" s="2" t="s">
        <v>271</v>
      </c>
      <c r="V255" s="11" t="s">
        <v>158</v>
      </c>
      <c r="W255" s="2" t="str">
        <f t="shared" si="13"/>
        <v>Outdoor / RandonnéeSac de randonnée (s'il y a une ceinture ventrale ou pectorale)</v>
      </c>
      <c r="X255" s="2"/>
      <c r="Y255" s="2" t="str">
        <f>VLOOKUP(S255,'Comprendre la codification'!$E$12:$F$23,2,FALSE)</f>
        <v>D</v>
      </c>
      <c r="Z255" s="2" t="str">
        <f>VLOOKUP(V255,'Comprendre la codification'!$H$12:$J$200,3,FALSE)</f>
        <v>SAC</v>
      </c>
      <c r="AA255" s="2" t="str">
        <f t="shared" si="14"/>
        <v>DSAC</v>
      </c>
      <c r="AB255" s="2" t="s">
        <v>104</v>
      </c>
      <c r="AD255" s="2" t="s">
        <v>156</v>
      </c>
      <c r="AE255" s="27">
        <v>2</v>
      </c>
      <c r="AF255" s="2" t="s">
        <v>271</v>
      </c>
      <c r="AG255" s="2" t="s">
        <v>335</v>
      </c>
      <c r="AH255" s="2"/>
      <c r="AI255" s="2" t="s">
        <v>255</v>
      </c>
      <c r="AJ255" s="2" t="str">
        <f t="shared" si="15"/>
        <v>Outdoor / RandonnéeSac à dos isotherme, organisateur / housse de rangement de sac de randonnée, housse de pluie pour sac, ceinture et gilet d'hydratation…20 g ≤ X &lt; 50 g</v>
      </c>
      <c r="AK255" s="2" t="str">
        <f>VLOOKUP(AD255,'Comprendre la codification'!$E$12:$F$23,2,FALSE)</f>
        <v>D</v>
      </c>
      <c r="AL255" s="2" t="str">
        <f>VLOOKUP(AG255,'Comprendre la codification'!$H$12:$J$200,3,FALSE)</f>
        <v>BAG</v>
      </c>
      <c r="AM255" s="2" t="str">
        <f>VLOOKUP(AI255,'Comprendre la codification'!$M$25:$N$83,2,FALSE)</f>
        <v>27</v>
      </c>
      <c r="AN255" s="2" t="str">
        <f t="shared" si="16"/>
        <v>DBAG27</v>
      </c>
      <c r="AO255" s="2" t="s">
        <v>608</v>
      </c>
    </row>
    <row r="256" spans="13:41" x14ac:dyDescent="0.35">
      <c r="M256" s="26"/>
      <c r="N256" s="26"/>
      <c r="Q256" s="15"/>
      <c r="S256" s="2" t="s">
        <v>156</v>
      </c>
      <c r="T256" s="27">
        <v>2</v>
      </c>
      <c r="U256" s="2" t="s">
        <v>271</v>
      </c>
      <c r="V256" s="11" t="s">
        <v>158</v>
      </c>
      <c r="W256" s="2" t="str">
        <f t="shared" si="13"/>
        <v>Outdoor / RandonnéeSac de randonnée (s'il y a une ceinture ventrale ou pectorale)</v>
      </c>
      <c r="X256" s="2"/>
      <c r="Y256" s="2" t="str">
        <f>VLOOKUP(S256,'Comprendre la codification'!$E$12:$F$23,2,FALSE)</f>
        <v>D</v>
      </c>
      <c r="Z256" s="2" t="str">
        <f>VLOOKUP(V256,'Comprendre la codification'!$H$12:$J$200,3,FALSE)</f>
        <v>SAC</v>
      </c>
      <c r="AA256" s="2" t="str">
        <f t="shared" si="14"/>
        <v>DSAC</v>
      </c>
      <c r="AB256" s="2" t="s">
        <v>105</v>
      </c>
      <c r="AD256" s="2" t="s">
        <v>156</v>
      </c>
      <c r="AE256" s="27">
        <v>2</v>
      </c>
      <c r="AF256" s="2" t="s">
        <v>271</v>
      </c>
      <c r="AG256" s="2" t="s">
        <v>335</v>
      </c>
      <c r="AH256" s="2"/>
      <c r="AI256" s="2" t="s">
        <v>241</v>
      </c>
      <c r="AJ256" s="2" t="str">
        <f t="shared" si="15"/>
        <v>Outdoor / RandonnéeSac à dos isotherme, organisateur / housse de rangement de sac de randonnée, housse de pluie pour sac, ceinture et gilet d'hydratation…50 g ≤ X &lt; 100 g</v>
      </c>
      <c r="AK256" s="2" t="str">
        <f>VLOOKUP(AD256,'Comprendre la codification'!$E$12:$F$23,2,FALSE)</f>
        <v>D</v>
      </c>
      <c r="AL256" s="2" t="str">
        <f>VLOOKUP(AG256,'Comprendre la codification'!$H$12:$J$200,3,FALSE)</f>
        <v>BAG</v>
      </c>
      <c r="AM256" s="2" t="str">
        <f>VLOOKUP(AI256,'Comprendre la codification'!$M$25:$N$83,2,FALSE)</f>
        <v>30</v>
      </c>
      <c r="AN256" s="2" t="str">
        <f t="shared" si="16"/>
        <v>DBAG30</v>
      </c>
      <c r="AO256" s="2" t="s">
        <v>608</v>
      </c>
    </row>
    <row r="257" spans="13:41" x14ac:dyDescent="0.35">
      <c r="M257" s="26"/>
      <c r="N257" s="26"/>
      <c r="Q257" s="15"/>
      <c r="S257" s="2" t="s">
        <v>156</v>
      </c>
      <c r="T257" s="27">
        <v>2</v>
      </c>
      <c r="U257" s="2" t="s">
        <v>271</v>
      </c>
      <c r="V257" s="11" t="s">
        <v>158</v>
      </c>
      <c r="W257" s="2" t="str">
        <f t="shared" si="13"/>
        <v>Outdoor / RandonnéeSac de randonnée (s'il y a une ceinture ventrale ou pectorale)</v>
      </c>
      <c r="X257" s="2"/>
      <c r="Y257" s="2" t="str">
        <f>VLOOKUP(S257,'Comprendre la codification'!$E$12:$F$23,2,FALSE)</f>
        <v>D</v>
      </c>
      <c r="Z257" s="2" t="str">
        <f>VLOOKUP(V257,'Comprendre la codification'!$H$12:$J$200,3,FALSE)</f>
        <v>SAC</v>
      </c>
      <c r="AA257" s="2" t="str">
        <f t="shared" si="14"/>
        <v>DSAC</v>
      </c>
      <c r="AB257" s="2" t="s">
        <v>107</v>
      </c>
      <c r="AD257" s="2" t="s">
        <v>156</v>
      </c>
      <c r="AE257" s="27">
        <v>2</v>
      </c>
      <c r="AF257" s="2" t="s">
        <v>271</v>
      </c>
      <c r="AG257" s="2" t="s">
        <v>335</v>
      </c>
      <c r="AH257" s="2"/>
      <c r="AI257" s="2" t="s">
        <v>103</v>
      </c>
      <c r="AJ257" s="2" t="str">
        <f t="shared" si="15"/>
        <v>Outdoor / RandonnéeSac à dos isotherme, organisateur / housse de rangement de sac de randonnée, housse de pluie pour sac, ceinture et gilet d'hydratation…0,1 kg ≤ X &lt; 0,2 kg</v>
      </c>
      <c r="AK257" s="2" t="str">
        <f>VLOOKUP(AD257,'Comprendre la codification'!$E$12:$F$23,2,FALSE)</f>
        <v>D</v>
      </c>
      <c r="AL257" s="2" t="str">
        <f>VLOOKUP(AG257,'Comprendre la codification'!$H$12:$J$200,3,FALSE)</f>
        <v>BAG</v>
      </c>
      <c r="AM257" s="2" t="str">
        <f>VLOOKUP(AI257,'Comprendre la codification'!$M$25:$N$83,2,FALSE)</f>
        <v>33</v>
      </c>
      <c r="AN257" s="2" t="str">
        <f t="shared" si="16"/>
        <v>DBAG33</v>
      </c>
      <c r="AO257" s="2" t="s">
        <v>608</v>
      </c>
    </row>
    <row r="258" spans="13:41" x14ac:dyDescent="0.35">
      <c r="M258" s="26"/>
      <c r="N258" s="26"/>
      <c r="S258" s="2" t="s">
        <v>156</v>
      </c>
      <c r="T258" s="27">
        <v>2</v>
      </c>
      <c r="U258" s="2" t="s">
        <v>271</v>
      </c>
      <c r="V258" s="11" t="s">
        <v>158</v>
      </c>
      <c r="W258" s="2" t="str">
        <f t="shared" si="13"/>
        <v>Outdoor / RandonnéeSac de randonnée (s'il y a une ceinture ventrale ou pectorale)</v>
      </c>
      <c r="X258" s="2"/>
      <c r="Y258" s="2" t="str">
        <f>VLOOKUP(S258,'Comprendre la codification'!$E$12:$F$23,2,FALSE)</f>
        <v>D</v>
      </c>
      <c r="Z258" s="2" t="str">
        <f>VLOOKUP(V258,'Comprendre la codification'!$H$12:$J$200,3,FALSE)</f>
        <v>SAC</v>
      </c>
      <c r="AA258" s="2" t="str">
        <f t="shared" si="14"/>
        <v>DSAC</v>
      </c>
      <c r="AB258" s="2" t="s">
        <v>159</v>
      </c>
      <c r="AD258" s="2" t="s">
        <v>156</v>
      </c>
      <c r="AE258" s="27">
        <v>2</v>
      </c>
      <c r="AF258" s="2" t="s">
        <v>271</v>
      </c>
      <c r="AG258" s="2" t="s">
        <v>335</v>
      </c>
      <c r="AH258" s="2"/>
      <c r="AI258" s="2" t="s">
        <v>98</v>
      </c>
      <c r="AJ258" s="2" t="str">
        <f t="shared" si="15"/>
        <v>Outdoor / RandonnéeSac à dos isotherme, organisateur / housse de rangement de sac de randonnée, housse de pluie pour sac, ceinture et gilet d'hydratation…0,2 kg ≤ X &lt; 0,5 kg</v>
      </c>
      <c r="AK258" s="2" t="str">
        <f>VLOOKUP(AD258,'Comprendre la codification'!$E$12:$F$23,2,FALSE)</f>
        <v>D</v>
      </c>
      <c r="AL258" s="2" t="str">
        <f>VLOOKUP(AG258,'Comprendre la codification'!$H$12:$J$200,3,FALSE)</f>
        <v>BAG</v>
      </c>
      <c r="AM258" s="2" t="str">
        <f>VLOOKUP(AI258,'Comprendre la codification'!$M$25:$N$83,2,FALSE)</f>
        <v>36</v>
      </c>
      <c r="AN258" s="2" t="str">
        <f t="shared" si="16"/>
        <v>DBAG36</v>
      </c>
      <c r="AO258" s="2" t="s">
        <v>608</v>
      </c>
    </row>
    <row r="259" spans="13:41" x14ac:dyDescent="0.35">
      <c r="M259" s="26"/>
      <c r="N259" s="26"/>
      <c r="S259" s="2" t="s">
        <v>156</v>
      </c>
      <c r="T259" s="27">
        <v>2</v>
      </c>
      <c r="U259" s="2" t="s">
        <v>284</v>
      </c>
      <c r="V259" s="2" t="s">
        <v>162</v>
      </c>
      <c r="W259" s="2" t="str">
        <f t="shared" ref="W259:W322" si="17">S259&amp;V259</f>
        <v>Outdoor / RandonnéeTapis de sol (hors tapis de sol gonflable)</v>
      </c>
      <c r="X259" s="2"/>
      <c r="Y259" s="2" t="str">
        <f>VLOOKUP(S259,'Comprendre la codification'!$E$12:$F$23,2,FALSE)</f>
        <v>D</v>
      </c>
      <c r="Z259" s="2" t="str">
        <f>VLOOKUP(V259,'Comprendre la codification'!$H$12:$J$200,3,FALSE)</f>
        <v>SOL</v>
      </c>
      <c r="AA259" s="2" t="str">
        <f t="shared" ref="AA259:AA322" si="18">Y259&amp;Z259</f>
        <v>DSOL</v>
      </c>
      <c r="AB259" s="21" t="s">
        <v>608</v>
      </c>
      <c r="AD259" s="2" t="s">
        <v>156</v>
      </c>
      <c r="AE259" s="27">
        <v>2</v>
      </c>
      <c r="AF259" s="2" t="s">
        <v>271</v>
      </c>
      <c r="AG259" s="2" t="s">
        <v>335</v>
      </c>
      <c r="AH259" s="2"/>
      <c r="AI259" s="2" t="s">
        <v>104</v>
      </c>
      <c r="AJ259" s="2" t="str">
        <f t="shared" ref="AJ259:AJ322" si="19">AD259&amp;AG259&amp;AI259</f>
        <v>Outdoor / RandonnéeSac à dos isotherme, organisateur / housse de rangement de sac de randonnée, housse de pluie pour sac, ceinture et gilet d'hydratation…0,5 kg ≤ X &lt; 1 kg</v>
      </c>
      <c r="AK259" s="2" t="str">
        <f>VLOOKUP(AD259,'Comprendre la codification'!$E$12:$F$23,2,FALSE)</f>
        <v>D</v>
      </c>
      <c r="AL259" s="2" t="str">
        <f>VLOOKUP(AG259,'Comprendre la codification'!$H$12:$J$200,3,FALSE)</f>
        <v>BAG</v>
      </c>
      <c r="AM259" s="2" t="str">
        <f>VLOOKUP(AI259,'Comprendre la codification'!$M$25:$N$83,2,FALSE)</f>
        <v>39</v>
      </c>
      <c r="AN259" s="2" t="str">
        <f t="shared" ref="AN259:AN322" si="20">AK259&amp;AL259&amp;AM259</f>
        <v>DBAG39</v>
      </c>
      <c r="AO259" s="2" t="s">
        <v>608</v>
      </c>
    </row>
    <row r="260" spans="13:41" x14ac:dyDescent="0.35">
      <c r="M260" s="26"/>
      <c r="N260" s="26"/>
      <c r="S260" s="2" t="s">
        <v>156</v>
      </c>
      <c r="T260" s="27">
        <v>2</v>
      </c>
      <c r="U260" s="2" t="s">
        <v>284</v>
      </c>
      <c r="V260" s="2" t="s">
        <v>160</v>
      </c>
      <c r="W260" s="2" t="str">
        <f t="shared" si="17"/>
        <v>Outdoor / RandonnéeTente (s'il y a des couchages) - pour du camping ou randonnée</v>
      </c>
      <c r="X260" s="2"/>
      <c r="Y260" s="2" t="str">
        <f>VLOOKUP(S260,'Comprendre la codification'!$E$12:$F$23,2,FALSE)</f>
        <v>D</v>
      </c>
      <c r="Z260" s="2" t="str">
        <f>VLOOKUP(V260,'Comprendre la codification'!$H$12:$J$200,3,FALSE)</f>
        <v>TEC</v>
      </c>
      <c r="AA260" s="2" t="str">
        <f t="shared" si="18"/>
        <v>DTEC</v>
      </c>
      <c r="AB260" s="2" t="s">
        <v>142</v>
      </c>
      <c r="AD260" s="2" t="s">
        <v>156</v>
      </c>
      <c r="AE260" s="27">
        <v>2</v>
      </c>
      <c r="AF260" s="2" t="s">
        <v>271</v>
      </c>
      <c r="AG260" s="2" t="s">
        <v>335</v>
      </c>
      <c r="AH260" s="2"/>
      <c r="AI260" s="2" t="s">
        <v>105</v>
      </c>
      <c r="AJ260" s="2" t="str">
        <f t="shared" si="19"/>
        <v>Outdoor / RandonnéeSac à dos isotherme, organisateur / housse de rangement de sac de randonnée, housse de pluie pour sac, ceinture et gilet d'hydratation…1 kg ≤ X &lt; 2 kg</v>
      </c>
      <c r="AK260" s="2" t="str">
        <f>VLOOKUP(AD260,'Comprendre la codification'!$E$12:$F$23,2,FALSE)</f>
        <v>D</v>
      </c>
      <c r="AL260" s="2" t="str">
        <f>VLOOKUP(AG260,'Comprendre la codification'!$H$12:$J$200,3,FALSE)</f>
        <v>BAG</v>
      </c>
      <c r="AM260" s="2" t="str">
        <f>VLOOKUP(AI260,'Comprendre la codification'!$M$25:$N$83,2,FALSE)</f>
        <v>42</v>
      </c>
      <c r="AN260" s="2" t="str">
        <f t="shared" si="20"/>
        <v>DBAG42</v>
      </c>
      <c r="AO260" s="2" t="s">
        <v>608</v>
      </c>
    </row>
    <row r="261" spans="13:41" x14ac:dyDescent="0.35">
      <c r="M261" s="26"/>
      <c r="N261" s="26"/>
      <c r="S261" s="2" t="s">
        <v>156</v>
      </c>
      <c r="T261" s="27">
        <v>2</v>
      </c>
      <c r="U261" s="2" t="s">
        <v>284</v>
      </c>
      <c r="V261" s="2" t="s">
        <v>160</v>
      </c>
      <c r="W261" s="2" t="str">
        <f t="shared" si="17"/>
        <v>Outdoor / RandonnéeTente (s'il y a des couchages) - pour du camping ou randonnée</v>
      </c>
      <c r="X261" s="2"/>
      <c r="Y261" s="2" t="str">
        <f>VLOOKUP(S261,'Comprendre la codification'!$E$12:$F$23,2,FALSE)</f>
        <v>D</v>
      </c>
      <c r="Z261" s="2" t="str">
        <f>VLOOKUP(V261,'Comprendre la codification'!$H$12:$J$200,3,FALSE)</f>
        <v>TEC</v>
      </c>
      <c r="AA261" s="2" t="str">
        <f t="shared" si="18"/>
        <v>DTEC</v>
      </c>
      <c r="AB261" s="2" t="s">
        <v>100</v>
      </c>
      <c r="AD261" s="2" t="s">
        <v>156</v>
      </c>
      <c r="AE261" s="27">
        <v>2</v>
      </c>
      <c r="AF261" s="2" t="s">
        <v>271</v>
      </c>
      <c r="AG261" s="2" t="s">
        <v>335</v>
      </c>
      <c r="AH261" s="2"/>
      <c r="AI261" s="2" t="s">
        <v>107</v>
      </c>
      <c r="AJ261" s="2" t="str">
        <f t="shared" si="19"/>
        <v>Outdoor / RandonnéeSac à dos isotherme, organisateur / housse de rangement de sac de randonnée, housse de pluie pour sac, ceinture et gilet d'hydratation…2 kg ≤ X &lt; 3 kg</v>
      </c>
      <c r="AK261" s="2" t="str">
        <f>VLOOKUP(AD261,'Comprendre la codification'!$E$12:$F$23,2,FALSE)</f>
        <v>D</v>
      </c>
      <c r="AL261" s="2" t="str">
        <f>VLOOKUP(AG261,'Comprendre la codification'!$H$12:$J$200,3,FALSE)</f>
        <v>BAG</v>
      </c>
      <c r="AM261" s="2" t="str">
        <f>VLOOKUP(AI261,'Comprendre la codification'!$M$25:$N$83,2,FALSE)</f>
        <v>45</v>
      </c>
      <c r="AN261" s="2" t="str">
        <f t="shared" si="20"/>
        <v>DBAG45</v>
      </c>
      <c r="AO261" s="2" t="s">
        <v>608</v>
      </c>
    </row>
    <row r="262" spans="13:41" x14ac:dyDescent="0.35">
      <c r="M262" s="26"/>
      <c r="N262" s="26"/>
      <c r="S262" s="2" t="s">
        <v>156</v>
      </c>
      <c r="T262" s="27">
        <v>2</v>
      </c>
      <c r="U262" s="2" t="s">
        <v>284</v>
      </c>
      <c r="V262" s="2" t="s">
        <v>161</v>
      </c>
      <c r="W262" s="2" t="str">
        <f t="shared" si="17"/>
        <v>Outdoor / RandonnéeTente (s'il y a des couchages) - pour des vans, ou tente canadienne</v>
      </c>
      <c r="X262" s="2"/>
      <c r="Y262" s="2" t="str">
        <f>VLOOKUP(S262,'Comprendre la codification'!$E$12:$F$23,2,FALSE)</f>
        <v>D</v>
      </c>
      <c r="Z262" s="2" t="str">
        <f>VLOOKUP(V262,'Comprendre la codification'!$H$12:$J$200,3,FALSE)</f>
        <v>TEV</v>
      </c>
      <c r="AA262" s="2" t="str">
        <f t="shared" si="18"/>
        <v>DTEV</v>
      </c>
      <c r="AB262" s="21" t="s">
        <v>608</v>
      </c>
      <c r="AD262" s="2" t="s">
        <v>156</v>
      </c>
      <c r="AE262" s="27">
        <v>2</v>
      </c>
      <c r="AF262" s="2" t="s">
        <v>271</v>
      </c>
      <c r="AG262" s="2" t="s">
        <v>335</v>
      </c>
      <c r="AH262" s="2"/>
      <c r="AI262" s="2" t="s">
        <v>109</v>
      </c>
      <c r="AJ262" s="2" t="str">
        <f t="shared" si="19"/>
        <v>Outdoor / RandonnéeSac à dos isotherme, organisateur / housse de rangement de sac de randonnée, housse de pluie pour sac, ceinture et gilet d'hydratation…3 kg ≤ X &lt; 5 kg</v>
      </c>
      <c r="AK262" s="2" t="str">
        <f>VLOOKUP(AD262,'Comprendre la codification'!$E$12:$F$23,2,FALSE)</f>
        <v>D</v>
      </c>
      <c r="AL262" s="2" t="str">
        <f>VLOOKUP(AG262,'Comprendre la codification'!$H$12:$J$200,3,FALSE)</f>
        <v>BAG</v>
      </c>
      <c r="AM262" s="2" t="str">
        <f>VLOOKUP(AI262,'Comprendre la codification'!$M$25:$N$83,2,FALSE)</f>
        <v>48</v>
      </c>
      <c r="AN262" s="2" t="str">
        <f t="shared" si="20"/>
        <v>DBAG48</v>
      </c>
      <c r="AO262" s="2" t="s">
        <v>608</v>
      </c>
    </row>
    <row r="263" spans="13:41" x14ac:dyDescent="0.35">
      <c r="M263" s="26"/>
      <c r="N263" s="26"/>
      <c r="S263" s="2" t="s">
        <v>156</v>
      </c>
      <c r="T263" s="27">
        <v>2</v>
      </c>
      <c r="U263" s="2" t="s">
        <v>284</v>
      </c>
      <c r="V263" s="11" t="s">
        <v>164</v>
      </c>
      <c r="W263" s="2" t="str">
        <f t="shared" si="17"/>
        <v>Outdoor / RandonnéePaire d'embouts pour bâtons de randonnée</v>
      </c>
      <c r="X263" s="2" t="s">
        <v>97</v>
      </c>
      <c r="Y263" s="2" t="str">
        <f>VLOOKUP(S263,'Comprendre la codification'!$E$12:$F$23,2,FALSE)</f>
        <v>D</v>
      </c>
      <c r="Z263" s="2" t="str">
        <f>VLOOKUP(V263,'Comprendre la codification'!$H$12:$J$200,3,FALSE)</f>
        <v>ZEM</v>
      </c>
      <c r="AA263" s="2" t="str">
        <f t="shared" si="18"/>
        <v>DZEM</v>
      </c>
      <c r="AB263" s="21" t="s">
        <v>608</v>
      </c>
      <c r="AD263" s="2" t="s">
        <v>156</v>
      </c>
      <c r="AE263" s="27">
        <v>2</v>
      </c>
      <c r="AF263" s="2" t="s">
        <v>271</v>
      </c>
      <c r="AG263" s="2" t="s">
        <v>335</v>
      </c>
      <c r="AH263" s="2"/>
      <c r="AI263" s="2" t="s">
        <v>110</v>
      </c>
      <c r="AJ263" s="2" t="str">
        <f t="shared" si="19"/>
        <v>Outdoor / RandonnéeSac à dos isotherme, organisateur / housse de rangement de sac de randonnée, housse de pluie pour sac, ceinture et gilet d'hydratation…5 kg ≤ X &lt; 7 kg</v>
      </c>
      <c r="AK263" s="2" t="str">
        <f>VLOOKUP(AD263,'Comprendre la codification'!$E$12:$F$23,2,FALSE)</f>
        <v>D</v>
      </c>
      <c r="AL263" s="2" t="str">
        <f>VLOOKUP(AG263,'Comprendre la codification'!$H$12:$J$200,3,FALSE)</f>
        <v>BAG</v>
      </c>
      <c r="AM263" s="2" t="str">
        <f>VLOOKUP(AI263,'Comprendre la codification'!$M$25:$N$83,2,FALSE)</f>
        <v>51</v>
      </c>
      <c r="AN263" s="2" t="str">
        <f t="shared" si="20"/>
        <v>DBAG51</v>
      </c>
      <c r="AO263" s="2" t="s">
        <v>608</v>
      </c>
    </row>
    <row r="264" spans="13:41" x14ac:dyDescent="0.35">
      <c r="M264" s="26"/>
      <c r="N264" s="26"/>
      <c r="S264" s="2" t="s">
        <v>16</v>
      </c>
      <c r="T264" s="27">
        <v>2</v>
      </c>
      <c r="U264" s="2" t="s">
        <v>263</v>
      </c>
      <c r="V264" s="2" t="s">
        <v>348</v>
      </c>
      <c r="W264" s="2" t="str">
        <f t="shared" si="17"/>
        <v>AthlétismeSac et housse de transport pour athlétisme (y.c. pour javelots, marteaux)</v>
      </c>
      <c r="X264" s="2"/>
      <c r="Y264" s="2" t="str">
        <f>VLOOKUP(S264,'Comprendre la codification'!$E$12:$F$23,2,FALSE)</f>
        <v>E</v>
      </c>
      <c r="Z264" s="2" t="str">
        <f>VLOOKUP(V264,'Comprendre la codification'!$H$12:$J$200,3,FALSE)</f>
        <v>BAG</v>
      </c>
      <c r="AA264" s="2" t="str">
        <f t="shared" si="18"/>
        <v>EBAG</v>
      </c>
      <c r="AB264" s="2" t="s">
        <v>252</v>
      </c>
      <c r="AD264" s="2" t="s">
        <v>156</v>
      </c>
      <c r="AE264" s="27">
        <v>2</v>
      </c>
      <c r="AF264" s="2" t="s">
        <v>271</v>
      </c>
      <c r="AG264" s="2" t="s">
        <v>335</v>
      </c>
      <c r="AH264" s="2"/>
      <c r="AI264" s="2" t="s">
        <v>111</v>
      </c>
      <c r="AJ264" s="2" t="str">
        <f t="shared" si="19"/>
        <v>Outdoor / RandonnéeSac à dos isotherme, organisateur / housse de rangement de sac de randonnée, housse de pluie pour sac, ceinture et gilet d'hydratation…7 kg ≤ X &lt; 9 kg</v>
      </c>
      <c r="AK264" s="2" t="str">
        <f>VLOOKUP(AD264,'Comprendre la codification'!$E$12:$F$23,2,FALSE)</f>
        <v>D</v>
      </c>
      <c r="AL264" s="2" t="str">
        <f>VLOOKUP(AG264,'Comprendre la codification'!$H$12:$J$200,3,FALSE)</f>
        <v>BAG</v>
      </c>
      <c r="AM264" s="2" t="str">
        <f>VLOOKUP(AI264,'Comprendre la codification'!$M$25:$N$83,2,FALSE)</f>
        <v>54</v>
      </c>
      <c r="AN264" s="2" t="str">
        <f t="shared" si="20"/>
        <v>DBAG54</v>
      </c>
      <c r="AO264" s="2" t="s">
        <v>608</v>
      </c>
    </row>
    <row r="265" spans="13:41" x14ac:dyDescent="0.35">
      <c r="M265" s="26"/>
      <c r="N265" s="26"/>
      <c r="S265" s="2" t="s">
        <v>16</v>
      </c>
      <c r="T265" s="27">
        <v>2</v>
      </c>
      <c r="U265" s="2" t="s">
        <v>263</v>
      </c>
      <c r="V265" s="2" t="s">
        <v>348</v>
      </c>
      <c r="W265" s="2" t="str">
        <f t="shared" si="17"/>
        <v>AthlétismeSac et housse de transport pour athlétisme (y.c. pour javelots, marteaux)</v>
      </c>
      <c r="X265" s="2"/>
      <c r="Y265" s="2" t="str">
        <f>VLOOKUP(S265,'Comprendre la codification'!$E$12:$F$23,2,FALSE)</f>
        <v>E</v>
      </c>
      <c r="Z265" s="2" t="str">
        <f>VLOOKUP(V265,'Comprendre la codification'!$H$12:$J$200,3,FALSE)</f>
        <v>BAG</v>
      </c>
      <c r="AA265" s="2" t="str">
        <f t="shared" si="18"/>
        <v>EBAG</v>
      </c>
      <c r="AB265" s="2" t="s">
        <v>253</v>
      </c>
      <c r="AD265" s="2" t="s">
        <v>156</v>
      </c>
      <c r="AE265" s="27">
        <v>2</v>
      </c>
      <c r="AF265" s="2" t="s">
        <v>271</v>
      </c>
      <c r="AG265" s="2" t="s">
        <v>335</v>
      </c>
      <c r="AH265" s="2"/>
      <c r="AI265" s="2" t="s">
        <v>112</v>
      </c>
      <c r="AJ265" s="2" t="str">
        <f t="shared" si="19"/>
        <v>Outdoor / RandonnéeSac à dos isotherme, organisateur / housse de rangement de sac de randonnée, housse de pluie pour sac, ceinture et gilet d'hydratation…9 kg ≤ X &lt; 11 kg</v>
      </c>
      <c r="AK265" s="2" t="str">
        <f>VLOOKUP(AD265,'Comprendre la codification'!$E$12:$F$23,2,FALSE)</f>
        <v>D</v>
      </c>
      <c r="AL265" s="2" t="str">
        <f>VLOOKUP(AG265,'Comprendre la codification'!$H$12:$J$200,3,FALSE)</f>
        <v>BAG</v>
      </c>
      <c r="AM265" s="2" t="str">
        <f>VLOOKUP(AI265,'Comprendre la codification'!$M$25:$N$83,2,FALSE)</f>
        <v>57</v>
      </c>
      <c r="AN265" s="2" t="str">
        <f t="shared" si="20"/>
        <v>DBAG57</v>
      </c>
      <c r="AO265" s="2" t="s">
        <v>608</v>
      </c>
    </row>
    <row r="266" spans="13:41" x14ac:dyDescent="0.35">
      <c r="M266" s="26"/>
      <c r="N266" s="26"/>
      <c r="S266" s="2" t="s">
        <v>16</v>
      </c>
      <c r="T266" s="27">
        <v>2</v>
      </c>
      <c r="U266" s="2" t="s">
        <v>263</v>
      </c>
      <c r="V266" s="2" t="s">
        <v>348</v>
      </c>
      <c r="W266" s="2" t="str">
        <f t="shared" si="17"/>
        <v>AthlétismeSac et housse de transport pour athlétisme (y.c. pour javelots, marteaux)</v>
      </c>
      <c r="X266" s="2"/>
      <c r="Y266" s="2" t="str">
        <f>VLOOKUP(S266,'Comprendre la codification'!$E$12:$F$23,2,FALSE)</f>
        <v>E</v>
      </c>
      <c r="Z266" s="2" t="str">
        <f>VLOOKUP(V266,'Comprendre la codification'!$H$12:$J$200,3,FALSE)</f>
        <v>BAG</v>
      </c>
      <c r="AA266" s="2" t="str">
        <f t="shared" si="18"/>
        <v>EBAG</v>
      </c>
      <c r="AB266" s="2" t="s">
        <v>254</v>
      </c>
      <c r="AD266" s="2" t="s">
        <v>156</v>
      </c>
      <c r="AE266" s="27">
        <v>2</v>
      </c>
      <c r="AF266" s="2" t="s">
        <v>271</v>
      </c>
      <c r="AG266" s="2" t="s">
        <v>335</v>
      </c>
      <c r="AH266" s="2"/>
      <c r="AI266" s="2" t="s">
        <v>113</v>
      </c>
      <c r="AJ266" s="2" t="str">
        <f t="shared" si="19"/>
        <v>Outdoor / RandonnéeSac à dos isotherme, organisateur / housse de rangement de sac de randonnée, housse de pluie pour sac, ceinture et gilet d'hydratation…11 kg ≤ X &lt; 13 kg</v>
      </c>
      <c r="AK266" s="2" t="str">
        <f>VLOOKUP(AD266,'Comprendre la codification'!$E$12:$F$23,2,FALSE)</f>
        <v>D</v>
      </c>
      <c r="AL266" s="2" t="str">
        <f>VLOOKUP(AG266,'Comprendre la codification'!$H$12:$J$200,3,FALSE)</f>
        <v>BAG</v>
      </c>
      <c r="AM266" s="2" t="str">
        <f>VLOOKUP(AI266,'Comprendre la codification'!$M$25:$N$83,2,FALSE)</f>
        <v>60</v>
      </c>
      <c r="AN266" s="2" t="str">
        <f t="shared" si="20"/>
        <v>DBAG60</v>
      </c>
      <c r="AO266" s="2" t="s">
        <v>608</v>
      </c>
    </row>
    <row r="267" spans="13:41" x14ac:dyDescent="0.35">
      <c r="M267" s="26"/>
      <c r="N267" s="26"/>
      <c r="S267" s="2" t="s">
        <v>16</v>
      </c>
      <c r="T267" s="27">
        <v>2</v>
      </c>
      <c r="U267" s="2" t="s">
        <v>263</v>
      </c>
      <c r="V267" s="2" t="s">
        <v>348</v>
      </c>
      <c r="W267" s="2" t="str">
        <f t="shared" si="17"/>
        <v>AthlétismeSac et housse de transport pour athlétisme (y.c. pour javelots, marteaux)</v>
      </c>
      <c r="X267" s="2"/>
      <c r="Y267" s="2" t="str">
        <f>VLOOKUP(S267,'Comprendre la codification'!$E$12:$F$23,2,FALSE)</f>
        <v>E</v>
      </c>
      <c r="Z267" s="2" t="str">
        <f>VLOOKUP(V267,'Comprendre la codification'!$H$12:$J$200,3,FALSE)</f>
        <v>BAG</v>
      </c>
      <c r="AA267" s="2" t="str">
        <f t="shared" si="18"/>
        <v>EBAG</v>
      </c>
      <c r="AB267" s="2" t="s">
        <v>255</v>
      </c>
      <c r="AD267" s="2" t="s">
        <v>156</v>
      </c>
      <c r="AE267" s="27">
        <v>2</v>
      </c>
      <c r="AF267" s="2" t="s">
        <v>271</v>
      </c>
      <c r="AG267" s="2" t="s">
        <v>335</v>
      </c>
      <c r="AH267" s="2"/>
      <c r="AI267" s="2" t="s">
        <v>114</v>
      </c>
      <c r="AJ267" s="2" t="str">
        <f t="shared" si="19"/>
        <v>Outdoor / RandonnéeSac à dos isotherme, organisateur / housse de rangement de sac de randonnée, housse de pluie pour sac, ceinture et gilet d'hydratation…13 kg ≤ X &lt; 15 kg</v>
      </c>
      <c r="AK267" s="2" t="str">
        <f>VLOOKUP(AD267,'Comprendre la codification'!$E$12:$F$23,2,FALSE)</f>
        <v>D</v>
      </c>
      <c r="AL267" s="2" t="str">
        <f>VLOOKUP(AG267,'Comprendre la codification'!$H$12:$J$200,3,FALSE)</f>
        <v>BAG</v>
      </c>
      <c r="AM267" s="2" t="str">
        <f>VLOOKUP(AI267,'Comprendre la codification'!$M$25:$N$83,2,FALSE)</f>
        <v>63</v>
      </c>
      <c r="AN267" s="2" t="str">
        <f t="shared" si="20"/>
        <v>DBAG63</v>
      </c>
      <c r="AO267" s="2" t="s">
        <v>608</v>
      </c>
    </row>
    <row r="268" spans="13:41" x14ac:dyDescent="0.35">
      <c r="M268" s="26"/>
      <c r="N268" s="26"/>
      <c r="S268" s="2" t="s">
        <v>16</v>
      </c>
      <c r="T268" s="27">
        <v>2</v>
      </c>
      <c r="U268" s="2" t="s">
        <v>263</v>
      </c>
      <c r="V268" s="2" t="s">
        <v>348</v>
      </c>
      <c r="W268" s="2" t="str">
        <f t="shared" si="17"/>
        <v>AthlétismeSac et housse de transport pour athlétisme (y.c. pour javelots, marteaux)</v>
      </c>
      <c r="X268" s="2"/>
      <c r="Y268" s="2" t="str">
        <f>VLOOKUP(S268,'Comprendre la codification'!$E$12:$F$23,2,FALSE)</f>
        <v>E</v>
      </c>
      <c r="Z268" s="2" t="str">
        <f>VLOOKUP(V268,'Comprendre la codification'!$H$12:$J$200,3,FALSE)</f>
        <v>BAG</v>
      </c>
      <c r="AA268" s="2" t="str">
        <f t="shared" si="18"/>
        <v>EBAG</v>
      </c>
      <c r="AB268" s="2" t="s">
        <v>241</v>
      </c>
      <c r="AD268" s="2" t="s">
        <v>156</v>
      </c>
      <c r="AE268" s="27">
        <v>2</v>
      </c>
      <c r="AF268" s="2" t="s">
        <v>271</v>
      </c>
      <c r="AG268" s="2" t="s">
        <v>335</v>
      </c>
      <c r="AH268" s="2"/>
      <c r="AI268" s="2" t="s">
        <v>102</v>
      </c>
      <c r="AJ268" s="2" t="str">
        <f t="shared" si="19"/>
        <v>Outdoor / RandonnéeSac à dos isotherme, organisateur / housse de rangement de sac de randonnée, housse de pluie pour sac, ceinture et gilet d'hydratation…X ≥ 15 kg</v>
      </c>
      <c r="AK268" s="2" t="str">
        <f>VLOOKUP(AD268,'Comprendre la codification'!$E$12:$F$23,2,FALSE)</f>
        <v>D</v>
      </c>
      <c r="AL268" s="2" t="str">
        <f>VLOOKUP(AG268,'Comprendre la codification'!$H$12:$J$200,3,FALSE)</f>
        <v>BAG</v>
      </c>
      <c r="AM268" s="2" t="str">
        <f>VLOOKUP(AI268,'Comprendre la codification'!$M$25:$N$83,2,FALSE)</f>
        <v>66</v>
      </c>
      <c r="AN268" s="2" t="str">
        <f t="shared" si="20"/>
        <v>DBAG66</v>
      </c>
      <c r="AO268" s="2" t="s">
        <v>608</v>
      </c>
    </row>
    <row r="269" spans="13:41" x14ac:dyDescent="0.35">
      <c r="M269" s="26"/>
      <c r="N269" s="26"/>
      <c r="S269" s="2" t="s">
        <v>16</v>
      </c>
      <c r="T269" s="27">
        <v>2</v>
      </c>
      <c r="U269" s="2" t="s">
        <v>263</v>
      </c>
      <c r="V269" s="2" t="s">
        <v>348</v>
      </c>
      <c r="W269" s="2" t="str">
        <f t="shared" si="17"/>
        <v>AthlétismeSac et housse de transport pour athlétisme (y.c. pour javelots, marteaux)</v>
      </c>
      <c r="X269" s="2"/>
      <c r="Y269" s="2" t="str">
        <f>VLOOKUP(S269,'Comprendre la codification'!$E$12:$F$23,2,FALSE)</f>
        <v>E</v>
      </c>
      <c r="Z269" s="2" t="str">
        <f>VLOOKUP(V269,'Comprendre la codification'!$H$12:$J$200,3,FALSE)</f>
        <v>BAG</v>
      </c>
      <c r="AA269" s="2" t="str">
        <f t="shared" si="18"/>
        <v>EBAG</v>
      </c>
      <c r="AB269" s="2" t="s">
        <v>103</v>
      </c>
      <c r="AD269" s="2" t="s">
        <v>156</v>
      </c>
      <c r="AE269" s="27">
        <v>2</v>
      </c>
      <c r="AF269" s="2" t="s">
        <v>284</v>
      </c>
      <c r="AG269" s="11" t="s">
        <v>157</v>
      </c>
      <c r="AH269" s="2"/>
      <c r="AI269" s="2" t="s">
        <v>106</v>
      </c>
      <c r="AJ269" s="2" t="str">
        <f t="shared" si="19"/>
        <v>Outdoor / RandonnéeBâton de randonnée (à l'unité)X &lt; 0,2 kg</v>
      </c>
      <c r="AK269" s="2" t="str">
        <f>VLOOKUP(AD269,'Comprendre la codification'!$E$12:$F$23,2,FALSE)</f>
        <v>D</v>
      </c>
      <c r="AL269" s="2" t="str">
        <f>VLOOKUP(AG269,'Comprendre la codification'!$H$12:$J$200,3,FALSE)</f>
        <v>BAT</v>
      </c>
      <c r="AM269" s="2" t="str">
        <f>VLOOKUP(AI269,'Comprendre la codification'!$M$25:$N$83,2,FALSE)</f>
        <v>35</v>
      </c>
      <c r="AN269" s="2" t="str">
        <f t="shared" si="20"/>
        <v>DBAT35</v>
      </c>
      <c r="AO269" s="2" t="s">
        <v>99</v>
      </c>
    </row>
    <row r="270" spans="13:41" x14ac:dyDescent="0.35">
      <c r="M270" s="26"/>
      <c r="N270" s="26"/>
      <c r="S270" s="2" t="s">
        <v>16</v>
      </c>
      <c r="T270" s="27">
        <v>2</v>
      </c>
      <c r="U270" s="2" t="s">
        <v>263</v>
      </c>
      <c r="V270" s="2" t="s">
        <v>348</v>
      </c>
      <c r="W270" s="2" t="str">
        <f t="shared" si="17"/>
        <v>AthlétismeSac et housse de transport pour athlétisme (y.c. pour javelots, marteaux)</v>
      </c>
      <c r="X270" s="2"/>
      <c r="Y270" s="2" t="str">
        <f>VLOOKUP(S270,'Comprendre la codification'!$E$12:$F$23,2,FALSE)</f>
        <v>E</v>
      </c>
      <c r="Z270" s="2" t="str">
        <f>VLOOKUP(V270,'Comprendre la codification'!$H$12:$J$200,3,FALSE)</f>
        <v>BAG</v>
      </c>
      <c r="AA270" s="2" t="str">
        <f t="shared" si="18"/>
        <v>EBAG</v>
      </c>
      <c r="AB270" s="2" t="s">
        <v>98</v>
      </c>
      <c r="AD270" s="2" t="s">
        <v>156</v>
      </c>
      <c r="AE270" s="27">
        <v>2</v>
      </c>
      <c r="AF270" s="2" t="s">
        <v>284</v>
      </c>
      <c r="AG270" s="11" t="s">
        <v>157</v>
      </c>
      <c r="AH270" s="2"/>
      <c r="AI270" s="2" t="s">
        <v>106</v>
      </c>
      <c r="AJ270" s="2" t="str">
        <f t="shared" si="19"/>
        <v>Outdoor / RandonnéeBâton de randonnée (à l'unité)X &lt; 0,2 kg</v>
      </c>
      <c r="AK270" s="2" t="str">
        <f>VLOOKUP(AD270,'Comprendre la codification'!$E$12:$F$23,2,FALSE)</f>
        <v>D</v>
      </c>
      <c r="AL270" s="2" t="str">
        <f>VLOOKUP(AG270,'Comprendre la codification'!$H$12:$J$200,3,FALSE)</f>
        <v>BAT</v>
      </c>
      <c r="AM270" s="2" t="str">
        <f>VLOOKUP(AI270,'Comprendre la codification'!$M$25:$N$83,2,FALSE)</f>
        <v>35</v>
      </c>
      <c r="AN270" s="2" t="str">
        <f t="shared" si="20"/>
        <v>DBAT35</v>
      </c>
      <c r="AO270" s="2" t="s">
        <v>659</v>
      </c>
    </row>
    <row r="271" spans="13:41" x14ac:dyDescent="0.35">
      <c r="M271" s="26"/>
      <c r="N271" s="26"/>
      <c r="S271" s="2" t="s">
        <v>16</v>
      </c>
      <c r="T271" s="27">
        <v>2</v>
      </c>
      <c r="U271" s="2" t="s">
        <v>263</v>
      </c>
      <c r="V271" s="2" t="s">
        <v>348</v>
      </c>
      <c r="W271" s="2" t="str">
        <f t="shared" si="17"/>
        <v>AthlétismeSac et housse de transport pour athlétisme (y.c. pour javelots, marteaux)</v>
      </c>
      <c r="X271" s="2"/>
      <c r="Y271" s="2" t="str">
        <f>VLOOKUP(S271,'Comprendre la codification'!$E$12:$F$23,2,FALSE)</f>
        <v>E</v>
      </c>
      <c r="Z271" s="2" t="str">
        <f>VLOOKUP(V271,'Comprendre la codification'!$H$12:$J$200,3,FALSE)</f>
        <v>BAG</v>
      </c>
      <c r="AA271" s="2" t="str">
        <f t="shared" si="18"/>
        <v>EBAG</v>
      </c>
      <c r="AB271" s="2" t="s">
        <v>104</v>
      </c>
      <c r="AD271" s="2" t="s">
        <v>156</v>
      </c>
      <c r="AE271" s="27">
        <v>2</v>
      </c>
      <c r="AF271" s="2" t="s">
        <v>284</v>
      </c>
      <c r="AG271" s="11" t="s">
        <v>157</v>
      </c>
      <c r="AH271" s="2"/>
      <c r="AI271" s="2" t="s">
        <v>138</v>
      </c>
      <c r="AJ271" s="2" t="str">
        <f t="shared" si="19"/>
        <v>Outdoor / RandonnéeBâton de randonnée (à l'unité)X ≥ 0,2 kg</v>
      </c>
      <c r="AK271" s="2" t="str">
        <f>VLOOKUP(AD271,'Comprendre la codification'!$E$12:$F$23,2,FALSE)</f>
        <v>D</v>
      </c>
      <c r="AL271" s="2" t="str">
        <f>VLOOKUP(AG271,'Comprendre la codification'!$H$12:$J$200,3,FALSE)</f>
        <v>BAT</v>
      </c>
      <c r="AM271" s="2" t="str">
        <f>VLOOKUP(AI271,'Comprendre la codification'!$M$25:$N$83,2,FALSE)</f>
        <v>37</v>
      </c>
      <c r="AN271" s="2" t="str">
        <f t="shared" si="20"/>
        <v>DBAT37</v>
      </c>
      <c r="AO271" s="2" t="s">
        <v>99</v>
      </c>
    </row>
    <row r="272" spans="13:41" x14ac:dyDescent="0.35">
      <c r="M272" s="26"/>
      <c r="N272" s="26"/>
      <c r="S272" s="2" t="s">
        <v>16</v>
      </c>
      <c r="T272" s="27">
        <v>2</v>
      </c>
      <c r="U272" s="2" t="s">
        <v>263</v>
      </c>
      <c r="V272" s="2" t="s">
        <v>348</v>
      </c>
      <c r="W272" s="2" t="str">
        <f t="shared" si="17"/>
        <v>AthlétismeSac et housse de transport pour athlétisme (y.c. pour javelots, marteaux)</v>
      </c>
      <c r="X272" s="2"/>
      <c r="Y272" s="2" t="str">
        <f>VLOOKUP(S272,'Comprendre la codification'!$E$12:$F$23,2,FALSE)</f>
        <v>E</v>
      </c>
      <c r="Z272" s="2" t="str">
        <f>VLOOKUP(V272,'Comprendre la codification'!$H$12:$J$200,3,FALSE)</f>
        <v>BAG</v>
      </c>
      <c r="AA272" s="2" t="str">
        <f t="shared" si="18"/>
        <v>EBAG</v>
      </c>
      <c r="AB272" s="2" t="s">
        <v>105</v>
      </c>
      <c r="AD272" s="2" t="s">
        <v>156</v>
      </c>
      <c r="AE272" s="27">
        <v>2</v>
      </c>
      <c r="AF272" s="2" t="s">
        <v>284</v>
      </c>
      <c r="AG272" s="11" t="s">
        <v>157</v>
      </c>
      <c r="AH272" s="2"/>
      <c r="AI272" s="2" t="s">
        <v>138</v>
      </c>
      <c r="AJ272" s="2" t="str">
        <f t="shared" si="19"/>
        <v>Outdoor / RandonnéeBâton de randonnée (à l'unité)X ≥ 0,2 kg</v>
      </c>
      <c r="AK272" s="2" t="str">
        <f>VLOOKUP(AD272,'Comprendre la codification'!$E$12:$F$23,2,FALSE)</f>
        <v>D</v>
      </c>
      <c r="AL272" s="2" t="str">
        <f>VLOOKUP(AG272,'Comprendre la codification'!$H$12:$J$200,3,FALSE)</f>
        <v>BAT</v>
      </c>
      <c r="AM272" s="2" t="str">
        <f>VLOOKUP(AI272,'Comprendre la codification'!$M$25:$N$83,2,FALSE)</f>
        <v>37</v>
      </c>
      <c r="AN272" s="2" t="str">
        <f t="shared" si="20"/>
        <v>DBAT37</v>
      </c>
      <c r="AO272" s="2" t="s">
        <v>659</v>
      </c>
    </row>
    <row r="273" spans="13:41" x14ac:dyDescent="0.35">
      <c r="M273" s="26"/>
      <c r="N273" s="26"/>
      <c r="S273" s="2" t="s">
        <v>16</v>
      </c>
      <c r="T273" s="27">
        <v>2</v>
      </c>
      <c r="U273" s="2" t="s">
        <v>263</v>
      </c>
      <c r="V273" s="2" t="s">
        <v>348</v>
      </c>
      <c r="W273" s="2" t="str">
        <f t="shared" si="17"/>
        <v>AthlétismeSac et housse de transport pour athlétisme (y.c. pour javelots, marteaux)</v>
      </c>
      <c r="X273" s="2"/>
      <c r="Y273" s="2" t="str">
        <f>VLOOKUP(S273,'Comprendre la codification'!$E$12:$F$23,2,FALSE)</f>
        <v>E</v>
      </c>
      <c r="Z273" s="2" t="str">
        <f>VLOOKUP(V273,'Comprendre la codification'!$H$12:$J$200,3,FALSE)</f>
        <v>BAG</v>
      </c>
      <c r="AA273" s="2" t="str">
        <f t="shared" si="18"/>
        <v>EBAG</v>
      </c>
      <c r="AB273" s="2" t="s">
        <v>107</v>
      </c>
      <c r="AD273" s="2" t="s">
        <v>156</v>
      </c>
      <c r="AE273" s="27">
        <v>2</v>
      </c>
      <c r="AF273" s="2" t="s">
        <v>284</v>
      </c>
      <c r="AG273" s="2" t="s">
        <v>326</v>
      </c>
      <c r="AH273" s="2"/>
      <c r="AI273" s="2" t="s">
        <v>252</v>
      </c>
      <c r="AJ273" s="2" t="str">
        <f t="shared" si="19"/>
        <v>Outdoor / RandonnéeAutre équipement &amp; accessoire (Outdoor / Randonnée)X &lt; 5 g</v>
      </c>
      <c r="AK273" s="2" t="str">
        <f>VLOOKUP(AD273,'Comprendre la codification'!$E$12:$F$23,2,FALSE)</f>
        <v>D</v>
      </c>
      <c r="AL273" s="2" t="str">
        <f>VLOOKUP(AG273,'Comprendre la codification'!$H$12:$J$200,3,FALSE)</f>
        <v>DIV</v>
      </c>
      <c r="AM273" s="2" t="str">
        <f>VLOOKUP(AI273,'Comprendre la codification'!$M$25:$N$83,2,FALSE)</f>
        <v>20</v>
      </c>
      <c r="AN273" s="2" t="str">
        <f t="shared" si="20"/>
        <v>DDIV20</v>
      </c>
      <c r="AO273" s="2" t="s">
        <v>99</v>
      </c>
    </row>
    <row r="274" spans="13:41" x14ac:dyDescent="0.35">
      <c r="M274" s="26"/>
      <c r="N274" s="26"/>
      <c r="S274" s="2" t="s">
        <v>16</v>
      </c>
      <c r="T274" s="27">
        <v>2</v>
      </c>
      <c r="U274" s="2" t="s">
        <v>263</v>
      </c>
      <c r="V274" s="2" t="s">
        <v>348</v>
      </c>
      <c r="W274" s="2" t="str">
        <f t="shared" si="17"/>
        <v>AthlétismeSac et housse de transport pour athlétisme (y.c. pour javelots, marteaux)</v>
      </c>
      <c r="X274" s="2"/>
      <c r="Y274" s="2" t="str">
        <f>VLOOKUP(S274,'Comprendre la codification'!$E$12:$F$23,2,FALSE)</f>
        <v>E</v>
      </c>
      <c r="Z274" s="2" t="str">
        <f>VLOOKUP(V274,'Comprendre la codification'!$H$12:$J$200,3,FALSE)</f>
        <v>BAG</v>
      </c>
      <c r="AA274" s="2" t="str">
        <f t="shared" si="18"/>
        <v>EBAG</v>
      </c>
      <c r="AB274" s="2" t="s">
        <v>109</v>
      </c>
      <c r="AD274" s="2" t="s">
        <v>156</v>
      </c>
      <c r="AE274" s="27">
        <v>2</v>
      </c>
      <c r="AF274" s="2" t="s">
        <v>284</v>
      </c>
      <c r="AG274" s="2" t="s">
        <v>326</v>
      </c>
      <c r="AH274" s="2"/>
      <c r="AI274" s="2" t="s">
        <v>252</v>
      </c>
      <c r="AJ274" s="2" t="str">
        <f t="shared" si="19"/>
        <v>Outdoor / RandonnéeAutre équipement &amp; accessoire (Outdoor / Randonnée)X &lt; 5 g</v>
      </c>
      <c r="AK274" s="2" t="str">
        <f>VLOOKUP(AD274,'Comprendre la codification'!$E$12:$F$23,2,FALSE)</f>
        <v>D</v>
      </c>
      <c r="AL274" s="2" t="str">
        <f>VLOOKUP(AG274,'Comprendre la codification'!$H$12:$J$200,3,FALSE)</f>
        <v>DIV</v>
      </c>
      <c r="AM274" s="2" t="str">
        <f>VLOOKUP(AI274,'Comprendre la codification'!$M$25:$N$83,2,FALSE)</f>
        <v>20</v>
      </c>
      <c r="AN274" s="2" t="str">
        <f t="shared" si="20"/>
        <v>DDIV20</v>
      </c>
      <c r="AO274" s="2" t="s">
        <v>659</v>
      </c>
    </row>
    <row r="275" spans="13:41" x14ac:dyDescent="0.35">
      <c r="M275" s="26"/>
      <c r="N275" s="26"/>
      <c r="Q275" s="15"/>
      <c r="S275" s="2" t="s">
        <v>16</v>
      </c>
      <c r="T275" s="27">
        <v>2</v>
      </c>
      <c r="U275" s="2" t="s">
        <v>263</v>
      </c>
      <c r="V275" s="2" t="s">
        <v>348</v>
      </c>
      <c r="W275" s="2" t="str">
        <f t="shared" si="17"/>
        <v>AthlétismeSac et housse de transport pour athlétisme (y.c. pour javelots, marteaux)</v>
      </c>
      <c r="X275" s="2"/>
      <c r="Y275" s="2" t="str">
        <f>VLOOKUP(S275,'Comprendre la codification'!$E$12:$F$23,2,FALSE)</f>
        <v>E</v>
      </c>
      <c r="Z275" s="2" t="str">
        <f>VLOOKUP(V275,'Comprendre la codification'!$H$12:$J$200,3,FALSE)</f>
        <v>BAG</v>
      </c>
      <c r="AA275" s="2" t="str">
        <f t="shared" si="18"/>
        <v>EBAG</v>
      </c>
      <c r="AB275" s="2" t="s">
        <v>110</v>
      </c>
      <c r="AD275" s="2" t="s">
        <v>156</v>
      </c>
      <c r="AE275" s="27">
        <v>2</v>
      </c>
      <c r="AF275" s="2" t="s">
        <v>284</v>
      </c>
      <c r="AG275" s="2" t="s">
        <v>326</v>
      </c>
      <c r="AH275" s="2"/>
      <c r="AI275" s="2" t="s">
        <v>253</v>
      </c>
      <c r="AJ275" s="2" t="str">
        <f t="shared" si="19"/>
        <v>Outdoor / RandonnéeAutre équipement &amp; accessoire (Outdoor / Randonnée)5 g ≤ X &lt; 10 g</v>
      </c>
      <c r="AK275" s="2" t="str">
        <f>VLOOKUP(AD275,'Comprendre la codification'!$E$12:$F$23,2,FALSE)</f>
        <v>D</v>
      </c>
      <c r="AL275" s="2" t="str">
        <f>VLOOKUP(AG275,'Comprendre la codification'!$H$12:$J$200,3,FALSE)</f>
        <v>DIV</v>
      </c>
      <c r="AM275" s="2" t="str">
        <f>VLOOKUP(AI275,'Comprendre la codification'!$M$25:$N$83,2,FALSE)</f>
        <v>21</v>
      </c>
      <c r="AN275" s="2" t="str">
        <f t="shared" si="20"/>
        <v>DDIV21</v>
      </c>
      <c r="AO275" s="2" t="s">
        <v>99</v>
      </c>
    </row>
    <row r="276" spans="13:41" x14ac:dyDescent="0.35">
      <c r="M276" s="26"/>
      <c r="N276" s="26"/>
      <c r="Q276" s="15"/>
      <c r="S276" s="2" t="s">
        <v>16</v>
      </c>
      <c r="T276" s="27">
        <v>2</v>
      </c>
      <c r="U276" s="2" t="s">
        <v>263</v>
      </c>
      <c r="V276" s="2" t="s">
        <v>348</v>
      </c>
      <c r="W276" s="2" t="str">
        <f t="shared" si="17"/>
        <v>AthlétismeSac et housse de transport pour athlétisme (y.c. pour javelots, marteaux)</v>
      </c>
      <c r="X276" s="2"/>
      <c r="Y276" s="2" t="str">
        <f>VLOOKUP(S276,'Comprendre la codification'!$E$12:$F$23,2,FALSE)</f>
        <v>E</v>
      </c>
      <c r="Z276" s="2" t="str">
        <f>VLOOKUP(V276,'Comprendre la codification'!$H$12:$J$200,3,FALSE)</f>
        <v>BAG</v>
      </c>
      <c r="AA276" s="2" t="str">
        <f t="shared" si="18"/>
        <v>EBAG</v>
      </c>
      <c r="AB276" s="2" t="s">
        <v>111</v>
      </c>
      <c r="AD276" s="2" t="s">
        <v>156</v>
      </c>
      <c r="AE276" s="27">
        <v>2</v>
      </c>
      <c r="AF276" s="2" t="s">
        <v>284</v>
      </c>
      <c r="AG276" s="2" t="s">
        <v>326</v>
      </c>
      <c r="AH276" s="2"/>
      <c r="AI276" s="2" t="s">
        <v>253</v>
      </c>
      <c r="AJ276" s="2" t="str">
        <f t="shared" si="19"/>
        <v>Outdoor / RandonnéeAutre équipement &amp; accessoire (Outdoor / Randonnée)5 g ≤ X &lt; 10 g</v>
      </c>
      <c r="AK276" s="2" t="str">
        <f>VLOOKUP(AD276,'Comprendre la codification'!$E$12:$F$23,2,FALSE)</f>
        <v>D</v>
      </c>
      <c r="AL276" s="2" t="str">
        <f>VLOOKUP(AG276,'Comprendre la codification'!$H$12:$J$200,3,FALSE)</f>
        <v>DIV</v>
      </c>
      <c r="AM276" s="2" t="str">
        <f>VLOOKUP(AI276,'Comprendre la codification'!$M$25:$N$83,2,FALSE)</f>
        <v>21</v>
      </c>
      <c r="AN276" s="2" t="str">
        <f t="shared" si="20"/>
        <v>DDIV21</v>
      </c>
      <c r="AO276" s="2" t="s">
        <v>659</v>
      </c>
    </row>
    <row r="277" spans="13:41" x14ac:dyDescent="0.35">
      <c r="M277" s="26"/>
      <c r="N277" s="26"/>
      <c r="Q277" s="15"/>
      <c r="S277" s="2" t="s">
        <v>16</v>
      </c>
      <c r="T277" s="27">
        <v>2</v>
      </c>
      <c r="U277" s="2" t="s">
        <v>263</v>
      </c>
      <c r="V277" s="2" t="s">
        <v>348</v>
      </c>
      <c r="W277" s="2" t="str">
        <f t="shared" si="17"/>
        <v>AthlétismeSac et housse de transport pour athlétisme (y.c. pour javelots, marteaux)</v>
      </c>
      <c r="X277" s="2"/>
      <c r="Y277" s="2" t="str">
        <f>VLOOKUP(S277,'Comprendre la codification'!$E$12:$F$23,2,FALSE)</f>
        <v>E</v>
      </c>
      <c r="Z277" s="2" t="str">
        <f>VLOOKUP(V277,'Comprendre la codification'!$H$12:$J$200,3,FALSE)</f>
        <v>BAG</v>
      </c>
      <c r="AA277" s="2" t="str">
        <f t="shared" si="18"/>
        <v>EBAG</v>
      </c>
      <c r="AB277" s="2" t="s">
        <v>112</v>
      </c>
      <c r="AD277" s="2" t="s">
        <v>156</v>
      </c>
      <c r="AE277" s="27">
        <v>2</v>
      </c>
      <c r="AF277" s="2" t="s">
        <v>284</v>
      </c>
      <c r="AG277" s="2" t="s">
        <v>326</v>
      </c>
      <c r="AH277" s="2"/>
      <c r="AI277" s="2" t="s">
        <v>254</v>
      </c>
      <c r="AJ277" s="2" t="str">
        <f t="shared" si="19"/>
        <v>Outdoor / RandonnéeAutre équipement &amp; accessoire (Outdoor / Randonnée)10 g ≤ X &lt; 20 g</v>
      </c>
      <c r="AK277" s="2" t="str">
        <f>VLOOKUP(AD277,'Comprendre la codification'!$E$12:$F$23,2,FALSE)</f>
        <v>D</v>
      </c>
      <c r="AL277" s="2" t="str">
        <f>VLOOKUP(AG277,'Comprendre la codification'!$H$12:$J$200,3,FALSE)</f>
        <v>DIV</v>
      </c>
      <c r="AM277" s="2" t="str">
        <f>VLOOKUP(AI277,'Comprendre la codification'!$M$25:$N$83,2,FALSE)</f>
        <v>24</v>
      </c>
      <c r="AN277" s="2" t="str">
        <f t="shared" si="20"/>
        <v>DDIV24</v>
      </c>
      <c r="AO277" s="2" t="s">
        <v>99</v>
      </c>
    </row>
    <row r="278" spans="13:41" x14ac:dyDescent="0.35">
      <c r="M278" s="26"/>
      <c r="N278" s="26"/>
      <c r="Q278" s="15"/>
      <c r="S278" s="2" t="s">
        <v>16</v>
      </c>
      <c r="T278" s="27">
        <v>2</v>
      </c>
      <c r="U278" s="2" t="s">
        <v>263</v>
      </c>
      <c r="V278" s="2" t="s">
        <v>348</v>
      </c>
      <c r="W278" s="2" t="str">
        <f t="shared" si="17"/>
        <v>AthlétismeSac et housse de transport pour athlétisme (y.c. pour javelots, marteaux)</v>
      </c>
      <c r="X278" s="2"/>
      <c r="Y278" s="2" t="str">
        <f>VLOOKUP(S278,'Comprendre la codification'!$E$12:$F$23,2,FALSE)</f>
        <v>E</v>
      </c>
      <c r="Z278" s="2" t="str">
        <f>VLOOKUP(V278,'Comprendre la codification'!$H$12:$J$200,3,FALSE)</f>
        <v>BAG</v>
      </c>
      <c r="AA278" s="2" t="str">
        <f t="shared" si="18"/>
        <v>EBAG</v>
      </c>
      <c r="AB278" s="2" t="s">
        <v>113</v>
      </c>
      <c r="AD278" s="2" t="s">
        <v>156</v>
      </c>
      <c r="AE278" s="27">
        <v>2</v>
      </c>
      <c r="AF278" s="2" t="s">
        <v>284</v>
      </c>
      <c r="AG278" s="2" t="s">
        <v>326</v>
      </c>
      <c r="AH278" s="2"/>
      <c r="AI278" s="2" t="s">
        <v>254</v>
      </c>
      <c r="AJ278" s="2" t="str">
        <f t="shared" si="19"/>
        <v>Outdoor / RandonnéeAutre équipement &amp; accessoire (Outdoor / Randonnée)10 g ≤ X &lt; 20 g</v>
      </c>
      <c r="AK278" s="2" t="str">
        <f>VLOOKUP(AD278,'Comprendre la codification'!$E$12:$F$23,2,FALSE)</f>
        <v>D</v>
      </c>
      <c r="AL278" s="2" t="str">
        <f>VLOOKUP(AG278,'Comprendre la codification'!$H$12:$J$200,3,FALSE)</f>
        <v>DIV</v>
      </c>
      <c r="AM278" s="2" t="str">
        <f>VLOOKUP(AI278,'Comprendre la codification'!$M$25:$N$83,2,FALSE)</f>
        <v>24</v>
      </c>
      <c r="AN278" s="2" t="str">
        <f t="shared" si="20"/>
        <v>DDIV24</v>
      </c>
      <c r="AO278" s="2" t="s">
        <v>659</v>
      </c>
    </row>
    <row r="279" spans="13:41" x14ac:dyDescent="0.35">
      <c r="M279" s="26"/>
      <c r="N279" s="26"/>
      <c r="Q279" s="15"/>
      <c r="S279" s="2" t="s">
        <v>16</v>
      </c>
      <c r="T279" s="27">
        <v>2</v>
      </c>
      <c r="U279" s="2" t="s">
        <v>263</v>
      </c>
      <c r="V279" s="2" t="s">
        <v>348</v>
      </c>
      <c r="W279" s="2" t="str">
        <f t="shared" si="17"/>
        <v>AthlétismeSac et housse de transport pour athlétisme (y.c. pour javelots, marteaux)</v>
      </c>
      <c r="X279" s="2"/>
      <c r="Y279" s="2" t="str">
        <f>VLOOKUP(S279,'Comprendre la codification'!$E$12:$F$23,2,FALSE)</f>
        <v>E</v>
      </c>
      <c r="Z279" s="2" t="str">
        <f>VLOOKUP(V279,'Comprendre la codification'!$H$12:$J$200,3,FALSE)</f>
        <v>BAG</v>
      </c>
      <c r="AA279" s="2" t="str">
        <f t="shared" si="18"/>
        <v>EBAG</v>
      </c>
      <c r="AB279" s="2" t="s">
        <v>114</v>
      </c>
      <c r="AD279" s="2" t="s">
        <v>156</v>
      </c>
      <c r="AE279" s="27">
        <v>2</v>
      </c>
      <c r="AF279" s="2" t="s">
        <v>284</v>
      </c>
      <c r="AG279" s="2" t="s">
        <v>326</v>
      </c>
      <c r="AH279" s="2"/>
      <c r="AI279" s="2" t="s">
        <v>255</v>
      </c>
      <c r="AJ279" s="2" t="str">
        <f t="shared" si="19"/>
        <v>Outdoor / RandonnéeAutre équipement &amp; accessoire (Outdoor / Randonnée)20 g ≤ X &lt; 50 g</v>
      </c>
      <c r="AK279" s="2" t="str">
        <f>VLOOKUP(AD279,'Comprendre la codification'!$E$12:$F$23,2,FALSE)</f>
        <v>D</v>
      </c>
      <c r="AL279" s="2" t="str">
        <f>VLOOKUP(AG279,'Comprendre la codification'!$H$12:$J$200,3,FALSE)</f>
        <v>DIV</v>
      </c>
      <c r="AM279" s="2" t="str">
        <f>VLOOKUP(AI279,'Comprendre la codification'!$M$25:$N$83,2,FALSE)</f>
        <v>27</v>
      </c>
      <c r="AN279" s="2" t="str">
        <f t="shared" si="20"/>
        <v>DDIV27</v>
      </c>
      <c r="AO279" s="2" t="s">
        <v>99</v>
      </c>
    </row>
    <row r="280" spans="13:41" x14ac:dyDescent="0.35">
      <c r="M280" s="26"/>
      <c r="N280" s="26"/>
      <c r="Q280" s="15"/>
      <c r="S280" s="2" t="s">
        <v>16</v>
      </c>
      <c r="T280" s="27">
        <v>2</v>
      </c>
      <c r="U280" s="2" t="s">
        <v>263</v>
      </c>
      <c r="V280" s="2" t="s">
        <v>348</v>
      </c>
      <c r="W280" s="2" t="str">
        <f t="shared" si="17"/>
        <v>AthlétismeSac et housse de transport pour athlétisme (y.c. pour javelots, marteaux)</v>
      </c>
      <c r="X280" s="2"/>
      <c r="Y280" s="2" t="str">
        <f>VLOOKUP(S280,'Comprendre la codification'!$E$12:$F$23,2,FALSE)</f>
        <v>E</v>
      </c>
      <c r="Z280" s="2" t="str">
        <f>VLOOKUP(V280,'Comprendre la codification'!$H$12:$J$200,3,FALSE)</f>
        <v>BAG</v>
      </c>
      <c r="AA280" s="2" t="str">
        <f t="shared" si="18"/>
        <v>EBAG</v>
      </c>
      <c r="AB280" s="2" t="s">
        <v>102</v>
      </c>
      <c r="AD280" s="2" t="s">
        <v>156</v>
      </c>
      <c r="AE280" s="27">
        <v>2</v>
      </c>
      <c r="AF280" s="2" t="s">
        <v>284</v>
      </c>
      <c r="AG280" s="2" t="s">
        <v>326</v>
      </c>
      <c r="AH280" s="2"/>
      <c r="AI280" s="2" t="s">
        <v>255</v>
      </c>
      <c r="AJ280" s="2" t="str">
        <f t="shared" si="19"/>
        <v>Outdoor / RandonnéeAutre équipement &amp; accessoire (Outdoor / Randonnée)20 g ≤ X &lt; 50 g</v>
      </c>
      <c r="AK280" s="2" t="str">
        <f>VLOOKUP(AD280,'Comprendre la codification'!$E$12:$F$23,2,FALSE)</f>
        <v>D</v>
      </c>
      <c r="AL280" s="2" t="str">
        <f>VLOOKUP(AG280,'Comprendre la codification'!$H$12:$J$200,3,FALSE)</f>
        <v>DIV</v>
      </c>
      <c r="AM280" s="2" t="str">
        <f>VLOOKUP(AI280,'Comprendre la codification'!$M$25:$N$83,2,FALSE)</f>
        <v>27</v>
      </c>
      <c r="AN280" s="2" t="str">
        <f t="shared" si="20"/>
        <v>DDIV27</v>
      </c>
      <c r="AO280" s="2" t="s">
        <v>659</v>
      </c>
    </row>
    <row r="281" spans="13:41" x14ac:dyDescent="0.35">
      <c r="M281" s="26"/>
      <c r="N281" s="26"/>
      <c r="Q281" s="15"/>
      <c r="S281" s="2" t="s">
        <v>16</v>
      </c>
      <c r="T281" s="27">
        <v>2</v>
      </c>
      <c r="U281" s="2" t="s">
        <v>265</v>
      </c>
      <c r="V281" s="11" t="s">
        <v>170</v>
      </c>
      <c r="W281" s="2" t="str">
        <f t="shared" si="17"/>
        <v>AthlétismeDisque de lancer (à l'unité)</v>
      </c>
      <c r="X281" s="2"/>
      <c r="Y281" s="2" t="str">
        <f>VLOOKUP(S281,'Comprendre la codification'!$E$12:$F$23,2,FALSE)</f>
        <v>E</v>
      </c>
      <c r="Z281" s="2" t="str">
        <f>VLOOKUP(V281,'Comprendre la codification'!$H$12:$J$200,3,FALSE)</f>
        <v>DIS</v>
      </c>
      <c r="AA281" s="2" t="str">
        <f t="shared" si="18"/>
        <v>EDIS</v>
      </c>
      <c r="AB281" s="2" t="s">
        <v>108</v>
      </c>
      <c r="AD281" s="2" t="s">
        <v>156</v>
      </c>
      <c r="AE281" s="27">
        <v>2</v>
      </c>
      <c r="AF281" s="2" t="s">
        <v>284</v>
      </c>
      <c r="AG281" s="2" t="s">
        <v>326</v>
      </c>
      <c r="AH281" s="2"/>
      <c r="AI281" s="2" t="s">
        <v>241</v>
      </c>
      <c r="AJ281" s="2" t="str">
        <f t="shared" si="19"/>
        <v>Outdoor / RandonnéeAutre équipement &amp; accessoire (Outdoor / Randonnée)50 g ≤ X &lt; 100 g</v>
      </c>
      <c r="AK281" s="2" t="str">
        <f>VLOOKUP(AD281,'Comprendre la codification'!$E$12:$F$23,2,FALSE)</f>
        <v>D</v>
      </c>
      <c r="AL281" s="2" t="str">
        <f>VLOOKUP(AG281,'Comprendre la codification'!$H$12:$J$200,3,FALSE)</f>
        <v>DIV</v>
      </c>
      <c r="AM281" s="2" t="str">
        <f>VLOOKUP(AI281,'Comprendre la codification'!$M$25:$N$83,2,FALSE)</f>
        <v>30</v>
      </c>
      <c r="AN281" s="2" t="str">
        <f t="shared" si="20"/>
        <v>DDIV30</v>
      </c>
      <c r="AO281" s="2" t="s">
        <v>99</v>
      </c>
    </row>
    <row r="282" spans="13:41" x14ac:dyDescent="0.35">
      <c r="M282" s="26"/>
      <c r="N282" s="26"/>
      <c r="Q282" s="15"/>
      <c r="S282" s="2" t="s">
        <v>16</v>
      </c>
      <c r="T282" s="27">
        <v>2</v>
      </c>
      <c r="U282" s="2" t="s">
        <v>265</v>
      </c>
      <c r="V282" s="11" t="s">
        <v>170</v>
      </c>
      <c r="W282" s="2" t="str">
        <f t="shared" si="17"/>
        <v>AthlétismeDisque de lancer (à l'unité)</v>
      </c>
      <c r="X282" s="2"/>
      <c r="Y282" s="2" t="str">
        <f>VLOOKUP(S282,'Comprendre la codification'!$E$12:$F$23,2,FALSE)</f>
        <v>E</v>
      </c>
      <c r="Z282" s="2" t="str">
        <f>VLOOKUP(V282,'Comprendre la codification'!$H$12:$J$200,3,FALSE)</f>
        <v>DIS</v>
      </c>
      <c r="AA282" s="2" t="str">
        <f t="shared" si="18"/>
        <v>EDIS</v>
      </c>
      <c r="AB282" s="2" t="s">
        <v>171</v>
      </c>
      <c r="AD282" s="2" t="s">
        <v>156</v>
      </c>
      <c r="AE282" s="27">
        <v>2</v>
      </c>
      <c r="AF282" s="2" t="s">
        <v>284</v>
      </c>
      <c r="AG282" s="2" t="s">
        <v>326</v>
      </c>
      <c r="AH282" s="2"/>
      <c r="AI282" s="2" t="s">
        <v>241</v>
      </c>
      <c r="AJ282" s="2" t="str">
        <f t="shared" si="19"/>
        <v>Outdoor / RandonnéeAutre équipement &amp; accessoire (Outdoor / Randonnée)50 g ≤ X &lt; 100 g</v>
      </c>
      <c r="AK282" s="2" t="str">
        <f>VLOOKUP(AD282,'Comprendre la codification'!$E$12:$F$23,2,FALSE)</f>
        <v>D</v>
      </c>
      <c r="AL282" s="2" t="str">
        <f>VLOOKUP(AG282,'Comprendre la codification'!$H$12:$J$200,3,FALSE)</f>
        <v>DIV</v>
      </c>
      <c r="AM282" s="2" t="str">
        <f>VLOOKUP(AI282,'Comprendre la codification'!$M$25:$N$83,2,FALSE)</f>
        <v>30</v>
      </c>
      <c r="AN282" s="2" t="str">
        <f t="shared" si="20"/>
        <v>DDIV30</v>
      </c>
      <c r="AO282" s="2" t="s">
        <v>659</v>
      </c>
    </row>
    <row r="283" spans="13:41" x14ac:dyDescent="0.35">
      <c r="M283" s="26"/>
      <c r="N283" s="26"/>
      <c r="Q283" s="15"/>
      <c r="S283" s="2" t="s">
        <v>16</v>
      </c>
      <c r="T283" s="27">
        <v>2</v>
      </c>
      <c r="U283" s="2" t="s">
        <v>265</v>
      </c>
      <c r="V283" s="2" t="s">
        <v>328</v>
      </c>
      <c r="W283" s="2" t="str">
        <f t="shared" si="17"/>
        <v>AthlétismeAutre équipement &amp; accessoire (Athlétisme)</v>
      </c>
      <c r="X283" s="2"/>
      <c r="Y283" s="2" t="str">
        <f>VLOOKUP(S283,'Comprendre la codification'!$E$12:$F$23,2,FALSE)</f>
        <v>E</v>
      </c>
      <c r="Z283" s="2" t="str">
        <f>VLOOKUP(V283,'Comprendre la codification'!$H$12:$J$200,3,FALSE)</f>
        <v>DIV</v>
      </c>
      <c r="AA283" s="2" t="str">
        <f t="shared" si="18"/>
        <v>EDIV</v>
      </c>
      <c r="AB283" s="2" t="s">
        <v>252</v>
      </c>
      <c r="AD283" s="2" t="s">
        <v>156</v>
      </c>
      <c r="AE283" s="27">
        <v>2</v>
      </c>
      <c r="AF283" s="2" t="s">
        <v>284</v>
      </c>
      <c r="AG283" s="2" t="s">
        <v>326</v>
      </c>
      <c r="AH283" s="2"/>
      <c r="AI283" s="2" t="s">
        <v>103</v>
      </c>
      <c r="AJ283" s="2" t="str">
        <f t="shared" si="19"/>
        <v>Outdoor / RandonnéeAutre équipement &amp; accessoire (Outdoor / Randonnée)0,1 kg ≤ X &lt; 0,2 kg</v>
      </c>
      <c r="AK283" s="2" t="str">
        <f>VLOOKUP(AD283,'Comprendre la codification'!$E$12:$F$23,2,FALSE)</f>
        <v>D</v>
      </c>
      <c r="AL283" s="2" t="str">
        <f>VLOOKUP(AG283,'Comprendre la codification'!$H$12:$J$200,3,FALSE)</f>
        <v>DIV</v>
      </c>
      <c r="AM283" s="2" t="str">
        <f>VLOOKUP(AI283,'Comprendre la codification'!$M$25:$N$83,2,FALSE)</f>
        <v>33</v>
      </c>
      <c r="AN283" s="2" t="str">
        <f t="shared" si="20"/>
        <v>DDIV33</v>
      </c>
      <c r="AO283" s="2" t="s">
        <v>99</v>
      </c>
    </row>
    <row r="284" spans="13:41" x14ac:dyDescent="0.35">
      <c r="M284" s="26"/>
      <c r="N284" s="26"/>
      <c r="Q284" s="15"/>
      <c r="S284" s="2" t="s">
        <v>16</v>
      </c>
      <c r="T284" s="27">
        <v>2</v>
      </c>
      <c r="U284" s="2" t="s">
        <v>265</v>
      </c>
      <c r="V284" s="2" t="s">
        <v>328</v>
      </c>
      <c r="W284" s="2" t="str">
        <f t="shared" si="17"/>
        <v>AthlétismeAutre équipement &amp; accessoire (Athlétisme)</v>
      </c>
      <c r="X284" s="2"/>
      <c r="Y284" s="2" t="str">
        <f>VLOOKUP(S284,'Comprendre la codification'!$E$12:$F$23,2,FALSE)</f>
        <v>E</v>
      </c>
      <c r="Z284" s="2" t="str">
        <f>VLOOKUP(V284,'Comprendre la codification'!$H$12:$J$200,3,FALSE)</f>
        <v>DIV</v>
      </c>
      <c r="AA284" s="2" t="str">
        <f t="shared" si="18"/>
        <v>EDIV</v>
      </c>
      <c r="AB284" s="2" t="s">
        <v>253</v>
      </c>
      <c r="AD284" s="2" t="s">
        <v>156</v>
      </c>
      <c r="AE284" s="27">
        <v>2</v>
      </c>
      <c r="AF284" s="2" t="s">
        <v>284</v>
      </c>
      <c r="AG284" s="2" t="s">
        <v>326</v>
      </c>
      <c r="AH284" s="2"/>
      <c r="AI284" s="2" t="s">
        <v>103</v>
      </c>
      <c r="AJ284" s="2" t="str">
        <f t="shared" si="19"/>
        <v>Outdoor / RandonnéeAutre équipement &amp; accessoire (Outdoor / Randonnée)0,1 kg ≤ X &lt; 0,2 kg</v>
      </c>
      <c r="AK284" s="2" t="str">
        <f>VLOOKUP(AD284,'Comprendre la codification'!$E$12:$F$23,2,FALSE)</f>
        <v>D</v>
      </c>
      <c r="AL284" s="2" t="str">
        <f>VLOOKUP(AG284,'Comprendre la codification'!$H$12:$J$200,3,FALSE)</f>
        <v>DIV</v>
      </c>
      <c r="AM284" s="2" t="str">
        <f>VLOOKUP(AI284,'Comprendre la codification'!$M$25:$N$83,2,FALSE)</f>
        <v>33</v>
      </c>
      <c r="AN284" s="2" t="str">
        <f t="shared" si="20"/>
        <v>DDIV33</v>
      </c>
      <c r="AO284" s="2" t="s">
        <v>659</v>
      </c>
    </row>
    <row r="285" spans="13:41" x14ac:dyDescent="0.35">
      <c r="M285" s="26"/>
      <c r="N285" s="26"/>
      <c r="Q285" s="15"/>
      <c r="S285" s="2" t="s">
        <v>16</v>
      </c>
      <c r="T285" s="27">
        <v>2</v>
      </c>
      <c r="U285" s="2" t="s">
        <v>265</v>
      </c>
      <c r="V285" s="2" t="s">
        <v>328</v>
      </c>
      <c r="W285" s="2" t="str">
        <f t="shared" si="17"/>
        <v>AthlétismeAutre équipement &amp; accessoire (Athlétisme)</v>
      </c>
      <c r="X285" s="2"/>
      <c r="Y285" s="2" t="str">
        <f>VLOOKUP(S285,'Comprendre la codification'!$E$12:$F$23,2,FALSE)</f>
        <v>E</v>
      </c>
      <c r="Z285" s="2" t="str">
        <f>VLOOKUP(V285,'Comprendre la codification'!$H$12:$J$200,3,FALSE)</f>
        <v>DIV</v>
      </c>
      <c r="AA285" s="2" t="str">
        <f t="shared" si="18"/>
        <v>EDIV</v>
      </c>
      <c r="AB285" s="2" t="s">
        <v>254</v>
      </c>
      <c r="AD285" s="2" t="s">
        <v>156</v>
      </c>
      <c r="AE285" s="27">
        <v>2</v>
      </c>
      <c r="AF285" s="2" t="s">
        <v>284</v>
      </c>
      <c r="AG285" s="2" t="s">
        <v>326</v>
      </c>
      <c r="AH285" s="2"/>
      <c r="AI285" s="2" t="s">
        <v>98</v>
      </c>
      <c r="AJ285" s="2" t="str">
        <f t="shared" si="19"/>
        <v>Outdoor / RandonnéeAutre équipement &amp; accessoire (Outdoor / Randonnée)0,2 kg ≤ X &lt; 0,5 kg</v>
      </c>
      <c r="AK285" s="2" t="str">
        <f>VLOOKUP(AD285,'Comprendre la codification'!$E$12:$F$23,2,FALSE)</f>
        <v>D</v>
      </c>
      <c r="AL285" s="2" t="str">
        <f>VLOOKUP(AG285,'Comprendre la codification'!$H$12:$J$200,3,FALSE)</f>
        <v>DIV</v>
      </c>
      <c r="AM285" s="2" t="str">
        <f>VLOOKUP(AI285,'Comprendre la codification'!$M$25:$N$83,2,FALSE)</f>
        <v>36</v>
      </c>
      <c r="AN285" s="2" t="str">
        <f t="shared" si="20"/>
        <v>DDIV36</v>
      </c>
      <c r="AO285" s="2" t="s">
        <v>99</v>
      </c>
    </row>
    <row r="286" spans="13:41" x14ac:dyDescent="0.35">
      <c r="M286" s="26"/>
      <c r="N286" s="26"/>
      <c r="Q286" s="15"/>
      <c r="S286" s="2" t="s">
        <v>16</v>
      </c>
      <c r="T286" s="27">
        <v>2</v>
      </c>
      <c r="U286" s="2" t="s">
        <v>265</v>
      </c>
      <c r="V286" s="2" t="s">
        <v>328</v>
      </c>
      <c r="W286" s="2" t="str">
        <f t="shared" si="17"/>
        <v>AthlétismeAutre équipement &amp; accessoire (Athlétisme)</v>
      </c>
      <c r="X286" s="2"/>
      <c r="Y286" s="2" t="str">
        <f>VLOOKUP(S286,'Comprendre la codification'!$E$12:$F$23,2,FALSE)</f>
        <v>E</v>
      </c>
      <c r="Z286" s="2" t="str">
        <f>VLOOKUP(V286,'Comprendre la codification'!$H$12:$J$200,3,FALSE)</f>
        <v>DIV</v>
      </c>
      <c r="AA286" s="2" t="str">
        <f t="shared" si="18"/>
        <v>EDIV</v>
      </c>
      <c r="AB286" s="2" t="s">
        <v>255</v>
      </c>
      <c r="AD286" s="2" t="s">
        <v>156</v>
      </c>
      <c r="AE286" s="27">
        <v>2</v>
      </c>
      <c r="AF286" s="2" t="s">
        <v>284</v>
      </c>
      <c r="AG286" s="2" t="s">
        <v>326</v>
      </c>
      <c r="AH286" s="2"/>
      <c r="AI286" s="2" t="s">
        <v>98</v>
      </c>
      <c r="AJ286" s="2" t="str">
        <f t="shared" si="19"/>
        <v>Outdoor / RandonnéeAutre équipement &amp; accessoire (Outdoor / Randonnée)0,2 kg ≤ X &lt; 0,5 kg</v>
      </c>
      <c r="AK286" s="2" t="str">
        <f>VLOOKUP(AD286,'Comprendre la codification'!$E$12:$F$23,2,FALSE)</f>
        <v>D</v>
      </c>
      <c r="AL286" s="2" t="str">
        <f>VLOOKUP(AG286,'Comprendre la codification'!$H$12:$J$200,3,FALSE)</f>
        <v>DIV</v>
      </c>
      <c r="AM286" s="2" t="str">
        <f>VLOOKUP(AI286,'Comprendre la codification'!$M$25:$N$83,2,FALSE)</f>
        <v>36</v>
      </c>
      <c r="AN286" s="2" t="str">
        <f t="shared" si="20"/>
        <v>DDIV36</v>
      </c>
      <c r="AO286" s="2" t="s">
        <v>659</v>
      </c>
    </row>
    <row r="287" spans="13:41" x14ac:dyDescent="0.35">
      <c r="M287" s="26"/>
      <c r="N287" s="26"/>
      <c r="Q287" s="15"/>
      <c r="S287" s="2" t="s">
        <v>16</v>
      </c>
      <c r="T287" s="27">
        <v>2</v>
      </c>
      <c r="U287" s="2" t="s">
        <v>265</v>
      </c>
      <c r="V287" s="2" t="s">
        <v>328</v>
      </c>
      <c r="W287" s="2" t="str">
        <f t="shared" si="17"/>
        <v>AthlétismeAutre équipement &amp; accessoire (Athlétisme)</v>
      </c>
      <c r="X287" s="2"/>
      <c r="Y287" s="2" t="str">
        <f>VLOOKUP(S287,'Comprendre la codification'!$E$12:$F$23,2,FALSE)</f>
        <v>E</v>
      </c>
      <c r="Z287" s="2" t="str">
        <f>VLOOKUP(V287,'Comprendre la codification'!$H$12:$J$200,3,FALSE)</f>
        <v>DIV</v>
      </c>
      <c r="AA287" s="2" t="str">
        <f t="shared" si="18"/>
        <v>EDIV</v>
      </c>
      <c r="AB287" s="2" t="s">
        <v>241</v>
      </c>
      <c r="AD287" s="2" t="s">
        <v>156</v>
      </c>
      <c r="AE287" s="27">
        <v>2</v>
      </c>
      <c r="AF287" s="2" t="s">
        <v>284</v>
      </c>
      <c r="AG287" s="2" t="s">
        <v>326</v>
      </c>
      <c r="AH287" s="2"/>
      <c r="AI287" s="2" t="s">
        <v>104</v>
      </c>
      <c r="AJ287" s="2" t="str">
        <f t="shared" si="19"/>
        <v>Outdoor / RandonnéeAutre équipement &amp; accessoire (Outdoor / Randonnée)0,5 kg ≤ X &lt; 1 kg</v>
      </c>
      <c r="AK287" s="2" t="str">
        <f>VLOOKUP(AD287,'Comprendre la codification'!$E$12:$F$23,2,FALSE)</f>
        <v>D</v>
      </c>
      <c r="AL287" s="2" t="str">
        <f>VLOOKUP(AG287,'Comprendre la codification'!$H$12:$J$200,3,FALSE)</f>
        <v>DIV</v>
      </c>
      <c r="AM287" s="2" t="str">
        <f>VLOOKUP(AI287,'Comprendre la codification'!$M$25:$N$83,2,FALSE)</f>
        <v>39</v>
      </c>
      <c r="AN287" s="2" t="str">
        <f t="shared" si="20"/>
        <v>DDIV39</v>
      </c>
      <c r="AO287" s="2" t="s">
        <v>99</v>
      </c>
    </row>
    <row r="288" spans="13:41" x14ac:dyDescent="0.35">
      <c r="M288" s="26"/>
      <c r="N288" s="26"/>
      <c r="Q288" s="15"/>
      <c r="S288" s="2" t="s">
        <v>16</v>
      </c>
      <c r="T288" s="27">
        <v>2</v>
      </c>
      <c r="U288" s="2" t="s">
        <v>265</v>
      </c>
      <c r="V288" s="2" t="s">
        <v>328</v>
      </c>
      <c r="W288" s="2" t="str">
        <f t="shared" si="17"/>
        <v>AthlétismeAutre équipement &amp; accessoire (Athlétisme)</v>
      </c>
      <c r="X288" s="2"/>
      <c r="Y288" s="2" t="str">
        <f>VLOOKUP(S288,'Comprendre la codification'!$E$12:$F$23,2,FALSE)</f>
        <v>E</v>
      </c>
      <c r="Z288" s="2" t="str">
        <f>VLOOKUP(V288,'Comprendre la codification'!$H$12:$J$200,3,FALSE)</f>
        <v>DIV</v>
      </c>
      <c r="AA288" s="2" t="str">
        <f t="shared" si="18"/>
        <v>EDIV</v>
      </c>
      <c r="AB288" s="2" t="s">
        <v>103</v>
      </c>
      <c r="AD288" s="2" t="s">
        <v>156</v>
      </c>
      <c r="AE288" s="27">
        <v>2</v>
      </c>
      <c r="AF288" s="2" t="s">
        <v>284</v>
      </c>
      <c r="AG288" s="2" t="s">
        <v>326</v>
      </c>
      <c r="AH288" s="2"/>
      <c r="AI288" s="2" t="s">
        <v>104</v>
      </c>
      <c r="AJ288" s="2" t="str">
        <f t="shared" si="19"/>
        <v>Outdoor / RandonnéeAutre équipement &amp; accessoire (Outdoor / Randonnée)0,5 kg ≤ X &lt; 1 kg</v>
      </c>
      <c r="AK288" s="2" t="str">
        <f>VLOOKUP(AD288,'Comprendre la codification'!$E$12:$F$23,2,FALSE)</f>
        <v>D</v>
      </c>
      <c r="AL288" s="2" t="str">
        <f>VLOOKUP(AG288,'Comprendre la codification'!$H$12:$J$200,3,FALSE)</f>
        <v>DIV</v>
      </c>
      <c r="AM288" s="2" t="str">
        <f>VLOOKUP(AI288,'Comprendre la codification'!$M$25:$N$83,2,FALSE)</f>
        <v>39</v>
      </c>
      <c r="AN288" s="2" t="str">
        <f t="shared" si="20"/>
        <v>DDIV39</v>
      </c>
      <c r="AO288" s="2" t="s">
        <v>659</v>
      </c>
    </row>
    <row r="289" spans="13:41" x14ac:dyDescent="0.35">
      <c r="M289" s="26"/>
      <c r="N289" s="26"/>
      <c r="Q289" s="15"/>
      <c r="S289" s="2" t="s">
        <v>16</v>
      </c>
      <c r="T289" s="27">
        <v>2</v>
      </c>
      <c r="U289" s="2" t="s">
        <v>265</v>
      </c>
      <c r="V289" s="2" t="s">
        <v>328</v>
      </c>
      <c r="W289" s="2" t="str">
        <f t="shared" si="17"/>
        <v>AthlétismeAutre équipement &amp; accessoire (Athlétisme)</v>
      </c>
      <c r="X289" s="2"/>
      <c r="Y289" s="2" t="str">
        <f>VLOOKUP(S289,'Comprendre la codification'!$E$12:$F$23,2,FALSE)</f>
        <v>E</v>
      </c>
      <c r="Z289" s="2" t="str">
        <f>VLOOKUP(V289,'Comprendre la codification'!$H$12:$J$200,3,FALSE)</f>
        <v>DIV</v>
      </c>
      <c r="AA289" s="2" t="str">
        <f t="shared" si="18"/>
        <v>EDIV</v>
      </c>
      <c r="AB289" s="2" t="s">
        <v>98</v>
      </c>
      <c r="AD289" s="2" t="s">
        <v>156</v>
      </c>
      <c r="AE289" s="27">
        <v>2</v>
      </c>
      <c r="AF289" s="2" t="s">
        <v>284</v>
      </c>
      <c r="AG289" s="2" t="s">
        <v>326</v>
      </c>
      <c r="AH289" s="2"/>
      <c r="AI289" s="2" t="s">
        <v>105</v>
      </c>
      <c r="AJ289" s="2" t="str">
        <f t="shared" si="19"/>
        <v>Outdoor / RandonnéeAutre équipement &amp; accessoire (Outdoor / Randonnée)1 kg ≤ X &lt; 2 kg</v>
      </c>
      <c r="AK289" s="2" t="str">
        <f>VLOOKUP(AD289,'Comprendre la codification'!$E$12:$F$23,2,FALSE)</f>
        <v>D</v>
      </c>
      <c r="AL289" s="2" t="str">
        <f>VLOOKUP(AG289,'Comprendre la codification'!$H$12:$J$200,3,FALSE)</f>
        <v>DIV</v>
      </c>
      <c r="AM289" s="2" t="str">
        <f>VLOOKUP(AI289,'Comprendre la codification'!$M$25:$N$83,2,FALSE)</f>
        <v>42</v>
      </c>
      <c r="AN289" s="2" t="str">
        <f t="shared" si="20"/>
        <v>DDIV42</v>
      </c>
      <c r="AO289" s="2" t="s">
        <v>99</v>
      </c>
    </row>
    <row r="290" spans="13:41" x14ac:dyDescent="0.35">
      <c r="M290" s="26"/>
      <c r="N290" s="26"/>
      <c r="Q290" s="15"/>
      <c r="S290" s="2" t="s">
        <v>16</v>
      </c>
      <c r="T290" s="27">
        <v>2</v>
      </c>
      <c r="U290" s="2" t="s">
        <v>265</v>
      </c>
      <c r="V290" s="2" t="s">
        <v>328</v>
      </c>
      <c r="W290" s="2" t="str">
        <f t="shared" si="17"/>
        <v>AthlétismeAutre équipement &amp; accessoire (Athlétisme)</v>
      </c>
      <c r="X290" s="2"/>
      <c r="Y290" s="2" t="str">
        <f>VLOOKUP(S290,'Comprendre la codification'!$E$12:$F$23,2,FALSE)</f>
        <v>E</v>
      </c>
      <c r="Z290" s="2" t="str">
        <f>VLOOKUP(V290,'Comprendre la codification'!$H$12:$J$200,3,FALSE)</f>
        <v>DIV</v>
      </c>
      <c r="AA290" s="2" t="str">
        <f t="shared" si="18"/>
        <v>EDIV</v>
      </c>
      <c r="AB290" s="2" t="s">
        <v>104</v>
      </c>
      <c r="AD290" s="2" t="s">
        <v>156</v>
      </c>
      <c r="AE290" s="27">
        <v>2</v>
      </c>
      <c r="AF290" s="2" t="s">
        <v>284</v>
      </c>
      <c r="AG290" s="2" t="s">
        <v>326</v>
      </c>
      <c r="AH290" s="2"/>
      <c r="AI290" s="2" t="s">
        <v>105</v>
      </c>
      <c r="AJ290" s="2" t="str">
        <f t="shared" si="19"/>
        <v>Outdoor / RandonnéeAutre équipement &amp; accessoire (Outdoor / Randonnée)1 kg ≤ X &lt; 2 kg</v>
      </c>
      <c r="AK290" s="2" t="str">
        <f>VLOOKUP(AD290,'Comprendre la codification'!$E$12:$F$23,2,FALSE)</f>
        <v>D</v>
      </c>
      <c r="AL290" s="2" t="str">
        <f>VLOOKUP(AG290,'Comprendre la codification'!$H$12:$J$200,3,FALSE)</f>
        <v>DIV</v>
      </c>
      <c r="AM290" s="2" t="str">
        <f>VLOOKUP(AI290,'Comprendre la codification'!$M$25:$N$83,2,FALSE)</f>
        <v>42</v>
      </c>
      <c r="AN290" s="2" t="str">
        <f t="shared" si="20"/>
        <v>DDIV42</v>
      </c>
      <c r="AO290" s="2" t="s">
        <v>659</v>
      </c>
    </row>
    <row r="291" spans="13:41" x14ac:dyDescent="0.35">
      <c r="M291" s="26"/>
      <c r="N291" s="26"/>
      <c r="Q291" s="15"/>
      <c r="S291" s="2" t="s">
        <v>16</v>
      </c>
      <c r="T291" s="27">
        <v>2</v>
      </c>
      <c r="U291" s="2" t="s">
        <v>265</v>
      </c>
      <c r="V291" s="2" t="s">
        <v>328</v>
      </c>
      <c r="W291" s="2" t="str">
        <f t="shared" si="17"/>
        <v>AthlétismeAutre équipement &amp; accessoire (Athlétisme)</v>
      </c>
      <c r="X291" s="2"/>
      <c r="Y291" s="2" t="str">
        <f>VLOOKUP(S291,'Comprendre la codification'!$E$12:$F$23,2,FALSE)</f>
        <v>E</v>
      </c>
      <c r="Z291" s="2" t="str">
        <f>VLOOKUP(V291,'Comprendre la codification'!$H$12:$J$200,3,FALSE)</f>
        <v>DIV</v>
      </c>
      <c r="AA291" s="2" t="str">
        <f t="shared" si="18"/>
        <v>EDIV</v>
      </c>
      <c r="AB291" s="2" t="s">
        <v>105</v>
      </c>
      <c r="AD291" s="2" t="s">
        <v>156</v>
      </c>
      <c r="AE291" s="27">
        <v>2</v>
      </c>
      <c r="AF291" s="2" t="s">
        <v>284</v>
      </c>
      <c r="AG291" s="2" t="s">
        <v>326</v>
      </c>
      <c r="AH291" s="2"/>
      <c r="AI291" s="2" t="s">
        <v>107</v>
      </c>
      <c r="AJ291" s="2" t="str">
        <f t="shared" si="19"/>
        <v>Outdoor / RandonnéeAutre équipement &amp; accessoire (Outdoor / Randonnée)2 kg ≤ X &lt; 3 kg</v>
      </c>
      <c r="AK291" s="2" t="str">
        <f>VLOOKUP(AD291,'Comprendre la codification'!$E$12:$F$23,2,FALSE)</f>
        <v>D</v>
      </c>
      <c r="AL291" s="2" t="str">
        <f>VLOOKUP(AG291,'Comprendre la codification'!$H$12:$J$200,3,FALSE)</f>
        <v>DIV</v>
      </c>
      <c r="AM291" s="2" t="str">
        <f>VLOOKUP(AI291,'Comprendre la codification'!$M$25:$N$83,2,FALSE)</f>
        <v>45</v>
      </c>
      <c r="AN291" s="2" t="str">
        <f t="shared" si="20"/>
        <v>DDIV45</v>
      </c>
      <c r="AO291" s="2" t="s">
        <v>99</v>
      </c>
    </row>
    <row r="292" spans="13:41" x14ac:dyDescent="0.35">
      <c r="M292" s="26"/>
      <c r="N292" s="26"/>
      <c r="Q292" s="15"/>
      <c r="S292" s="2" t="s">
        <v>16</v>
      </c>
      <c r="T292" s="27">
        <v>2</v>
      </c>
      <c r="U292" s="2" t="s">
        <v>265</v>
      </c>
      <c r="V292" s="2" t="s">
        <v>328</v>
      </c>
      <c r="W292" s="2" t="str">
        <f t="shared" si="17"/>
        <v>AthlétismeAutre équipement &amp; accessoire (Athlétisme)</v>
      </c>
      <c r="X292" s="2"/>
      <c r="Y292" s="2" t="str">
        <f>VLOOKUP(S292,'Comprendre la codification'!$E$12:$F$23,2,FALSE)</f>
        <v>E</v>
      </c>
      <c r="Z292" s="2" t="str">
        <f>VLOOKUP(V292,'Comprendre la codification'!$H$12:$J$200,3,FALSE)</f>
        <v>DIV</v>
      </c>
      <c r="AA292" s="2" t="str">
        <f t="shared" si="18"/>
        <v>EDIV</v>
      </c>
      <c r="AB292" s="2" t="s">
        <v>107</v>
      </c>
      <c r="AD292" s="2" t="s">
        <v>156</v>
      </c>
      <c r="AE292" s="27">
        <v>2</v>
      </c>
      <c r="AF292" s="2" t="s">
        <v>284</v>
      </c>
      <c r="AG292" s="2" t="s">
        <v>326</v>
      </c>
      <c r="AH292" s="2"/>
      <c r="AI292" s="2" t="s">
        <v>107</v>
      </c>
      <c r="AJ292" s="2" t="str">
        <f t="shared" si="19"/>
        <v>Outdoor / RandonnéeAutre équipement &amp; accessoire (Outdoor / Randonnée)2 kg ≤ X &lt; 3 kg</v>
      </c>
      <c r="AK292" s="2" t="str">
        <f>VLOOKUP(AD292,'Comprendre la codification'!$E$12:$F$23,2,FALSE)</f>
        <v>D</v>
      </c>
      <c r="AL292" s="2" t="str">
        <f>VLOOKUP(AG292,'Comprendre la codification'!$H$12:$J$200,3,FALSE)</f>
        <v>DIV</v>
      </c>
      <c r="AM292" s="2" t="str">
        <f>VLOOKUP(AI292,'Comprendre la codification'!$M$25:$N$83,2,FALSE)</f>
        <v>45</v>
      </c>
      <c r="AN292" s="2" t="str">
        <f t="shared" si="20"/>
        <v>DDIV45</v>
      </c>
      <c r="AO292" s="2" t="s">
        <v>659</v>
      </c>
    </row>
    <row r="293" spans="13:41" x14ac:dyDescent="0.35">
      <c r="M293" s="26"/>
      <c r="N293" s="26"/>
      <c r="Q293" s="15"/>
      <c r="S293" s="2" t="s">
        <v>16</v>
      </c>
      <c r="T293" s="27">
        <v>2</v>
      </c>
      <c r="U293" s="2" t="s">
        <v>265</v>
      </c>
      <c r="V293" s="2" t="s">
        <v>328</v>
      </c>
      <c r="W293" s="2" t="str">
        <f t="shared" si="17"/>
        <v>AthlétismeAutre équipement &amp; accessoire (Athlétisme)</v>
      </c>
      <c r="X293" s="2"/>
      <c r="Y293" s="2" t="str">
        <f>VLOOKUP(S293,'Comprendre la codification'!$E$12:$F$23,2,FALSE)</f>
        <v>E</v>
      </c>
      <c r="Z293" s="2" t="str">
        <f>VLOOKUP(V293,'Comprendre la codification'!$H$12:$J$200,3,FALSE)</f>
        <v>DIV</v>
      </c>
      <c r="AA293" s="2" t="str">
        <f t="shared" si="18"/>
        <v>EDIV</v>
      </c>
      <c r="AB293" s="2" t="s">
        <v>109</v>
      </c>
      <c r="AD293" s="2" t="s">
        <v>156</v>
      </c>
      <c r="AE293" s="27">
        <v>2</v>
      </c>
      <c r="AF293" s="2" t="s">
        <v>284</v>
      </c>
      <c r="AG293" s="2" t="s">
        <v>326</v>
      </c>
      <c r="AH293" s="2"/>
      <c r="AI293" s="2" t="s">
        <v>109</v>
      </c>
      <c r="AJ293" s="2" t="str">
        <f t="shared" si="19"/>
        <v>Outdoor / RandonnéeAutre équipement &amp; accessoire (Outdoor / Randonnée)3 kg ≤ X &lt; 5 kg</v>
      </c>
      <c r="AK293" s="2" t="str">
        <f>VLOOKUP(AD293,'Comprendre la codification'!$E$12:$F$23,2,FALSE)</f>
        <v>D</v>
      </c>
      <c r="AL293" s="2" t="str">
        <f>VLOOKUP(AG293,'Comprendre la codification'!$H$12:$J$200,3,FALSE)</f>
        <v>DIV</v>
      </c>
      <c r="AM293" s="2" t="str">
        <f>VLOOKUP(AI293,'Comprendre la codification'!$M$25:$N$83,2,FALSE)</f>
        <v>48</v>
      </c>
      <c r="AN293" s="2" t="str">
        <f t="shared" si="20"/>
        <v>DDIV48</v>
      </c>
      <c r="AO293" s="2" t="s">
        <v>99</v>
      </c>
    </row>
    <row r="294" spans="13:41" x14ac:dyDescent="0.35">
      <c r="M294" s="26"/>
      <c r="N294" s="26"/>
      <c r="Q294" s="15"/>
      <c r="S294" s="2" t="s">
        <v>16</v>
      </c>
      <c r="T294" s="27">
        <v>2</v>
      </c>
      <c r="U294" s="2" t="s">
        <v>265</v>
      </c>
      <c r="V294" s="2" t="s">
        <v>328</v>
      </c>
      <c r="W294" s="2" t="str">
        <f t="shared" si="17"/>
        <v>AthlétismeAutre équipement &amp; accessoire (Athlétisme)</v>
      </c>
      <c r="X294" s="2"/>
      <c r="Y294" s="2" t="str">
        <f>VLOOKUP(S294,'Comprendre la codification'!$E$12:$F$23,2,FALSE)</f>
        <v>E</v>
      </c>
      <c r="Z294" s="2" t="str">
        <f>VLOOKUP(V294,'Comprendre la codification'!$H$12:$J$200,3,FALSE)</f>
        <v>DIV</v>
      </c>
      <c r="AA294" s="2" t="str">
        <f t="shared" si="18"/>
        <v>EDIV</v>
      </c>
      <c r="AB294" s="2" t="s">
        <v>110</v>
      </c>
      <c r="AD294" s="2" t="s">
        <v>156</v>
      </c>
      <c r="AE294" s="27">
        <v>2</v>
      </c>
      <c r="AF294" s="2" t="s">
        <v>284</v>
      </c>
      <c r="AG294" s="2" t="s">
        <v>326</v>
      </c>
      <c r="AH294" s="2"/>
      <c r="AI294" s="2" t="s">
        <v>109</v>
      </c>
      <c r="AJ294" s="2" t="str">
        <f t="shared" si="19"/>
        <v>Outdoor / RandonnéeAutre équipement &amp; accessoire (Outdoor / Randonnée)3 kg ≤ X &lt; 5 kg</v>
      </c>
      <c r="AK294" s="2" t="str">
        <f>VLOOKUP(AD294,'Comprendre la codification'!$E$12:$F$23,2,FALSE)</f>
        <v>D</v>
      </c>
      <c r="AL294" s="2" t="str">
        <f>VLOOKUP(AG294,'Comprendre la codification'!$H$12:$J$200,3,FALSE)</f>
        <v>DIV</v>
      </c>
      <c r="AM294" s="2" t="str">
        <f>VLOOKUP(AI294,'Comprendre la codification'!$M$25:$N$83,2,FALSE)</f>
        <v>48</v>
      </c>
      <c r="AN294" s="2" t="str">
        <f t="shared" si="20"/>
        <v>DDIV48</v>
      </c>
      <c r="AO294" s="2" t="s">
        <v>659</v>
      </c>
    </row>
    <row r="295" spans="13:41" x14ac:dyDescent="0.35">
      <c r="M295" s="26"/>
      <c r="N295" s="26"/>
      <c r="Q295" s="15"/>
      <c r="S295" s="2" t="s">
        <v>16</v>
      </c>
      <c r="T295" s="27">
        <v>2</v>
      </c>
      <c r="U295" s="2" t="s">
        <v>265</v>
      </c>
      <c r="V295" s="2" t="s">
        <v>328</v>
      </c>
      <c r="W295" s="2" t="str">
        <f t="shared" si="17"/>
        <v>AthlétismeAutre équipement &amp; accessoire (Athlétisme)</v>
      </c>
      <c r="X295" s="2"/>
      <c r="Y295" s="2" t="str">
        <f>VLOOKUP(S295,'Comprendre la codification'!$E$12:$F$23,2,FALSE)</f>
        <v>E</v>
      </c>
      <c r="Z295" s="2" t="str">
        <f>VLOOKUP(V295,'Comprendre la codification'!$H$12:$J$200,3,FALSE)</f>
        <v>DIV</v>
      </c>
      <c r="AA295" s="2" t="str">
        <f t="shared" si="18"/>
        <v>EDIV</v>
      </c>
      <c r="AB295" s="2" t="s">
        <v>111</v>
      </c>
      <c r="AD295" s="2" t="s">
        <v>156</v>
      </c>
      <c r="AE295" s="27">
        <v>2</v>
      </c>
      <c r="AF295" s="2" t="s">
        <v>284</v>
      </c>
      <c r="AG295" s="2" t="s">
        <v>326</v>
      </c>
      <c r="AH295" s="2"/>
      <c r="AI295" s="2" t="s">
        <v>110</v>
      </c>
      <c r="AJ295" s="2" t="str">
        <f t="shared" si="19"/>
        <v>Outdoor / RandonnéeAutre équipement &amp; accessoire (Outdoor / Randonnée)5 kg ≤ X &lt; 7 kg</v>
      </c>
      <c r="AK295" s="2" t="str">
        <f>VLOOKUP(AD295,'Comprendre la codification'!$E$12:$F$23,2,FALSE)</f>
        <v>D</v>
      </c>
      <c r="AL295" s="2" t="str">
        <f>VLOOKUP(AG295,'Comprendre la codification'!$H$12:$J$200,3,FALSE)</f>
        <v>DIV</v>
      </c>
      <c r="AM295" s="2" t="str">
        <f>VLOOKUP(AI295,'Comprendre la codification'!$M$25:$N$83,2,FALSE)</f>
        <v>51</v>
      </c>
      <c r="AN295" s="2" t="str">
        <f t="shared" si="20"/>
        <v>DDIV51</v>
      </c>
      <c r="AO295" s="2" t="s">
        <v>99</v>
      </c>
    </row>
    <row r="296" spans="13:41" x14ac:dyDescent="0.35">
      <c r="M296" s="26"/>
      <c r="N296" s="26"/>
      <c r="Q296" s="15"/>
      <c r="S296" s="2" t="s">
        <v>16</v>
      </c>
      <c r="T296" s="27">
        <v>2</v>
      </c>
      <c r="U296" s="2" t="s">
        <v>265</v>
      </c>
      <c r="V296" s="2" t="s">
        <v>328</v>
      </c>
      <c r="W296" s="2" t="str">
        <f t="shared" si="17"/>
        <v>AthlétismeAutre équipement &amp; accessoire (Athlétisme)</v>
      </c>
      <c r="X296" s="2"/>
      <c r="Y296" s="2" t="str">
        <f>VLOOKUP(S296,'Comprendre la codification'!$E$12:$F$23,2,FALSE)</f>
        <v>E</v>
      </c>
      <c r="Z296" s="2" t="str">
        <f>VLOOKUP(V296,'Comprendre la codification'!$H$12:$J$200,3,FALSE)</f>
        <v>DIV</v>
      </c>
      <c r="AA296" s="2" t="str">
        <f t="shared" si="18"/>
        <v>EDIV</v>
      </c>
      <c r="AB296" s="2" t="s">
        <v>112</v>
      </c>
      <c r="AD296" s="2" t="s">
        <v>156</v>
      </c>
      <c r="AE296" s="27">
        <v>2</v>
      </c>
      <c r="AF296" s="2" t="s">
        <v>284</v>
      </c>
      <c r="AG296" s="2" t="s">
        <v>326</v>
      </c>
      <c r="AH296" s="2"/>
      <c r="AI296" s="2" t="s">
        <v>110</v>
      </c>
      <c r="AJ296" s="2" t="str">
        <f t="shared" si="19"/>
        <v>Outdoor / RandonnéeAutre équipement &amp; accessoire (Outdoor / Randonnée)5 kg ≤ X &lt; 7 kg</v>
      </c>
      <c r="AK296" s="2" t="str">
        <f>VLOOKUP(AD296,'Comprendre la codification'!$E$12:$F$23,2,FALSE)</f>
        <v>D</v>
      </c>
      <c r="AL296" s="2" t="str">
        <f>VLOOKUP(AG296,'Comprendre la codification'!$H$12:$J$200,3,FALSE)</f>
        <v>DIV</v>
      </c>
      <c r="AM296" s="2" t="str">
        <f>VLOOKUP(AI296,'Comprendre la codification'!$M$25:$N$83,2,FALSE)</f>
        <v>51</v>
      </c>
      <c r="AN296" s="2" t="str">
        <f t="shared" si="20"/>
        <v>DDIV51</v>
      </c>
      <c r="AO296" s="2" t="s">
        <v>659</v>
      </c>
    </row>
    <row r="297" spans="13:41" x14ac:dyDescent="0.35">
      <c r="M297" s="26"/>
      <c r="N297" s="26"/>
      <c r="Q297" s="15"/>
      <c r="S297" s="2" t="s">
        <v>16</v>
      </c>
      <c r="T297" s="27">
        <v>2</v>
      </c>
      <c r="U297" s="2" t="s">
        <v>265</v>
      </c>
      <c r="V297" s="2" t="s">
        <v>328</v>
      </c>
      <c r="W297" s="2" t="str">
        <f t="shared" si="17"/>
        <v>AthlétismeAutre équipement &amp; accessoire (Athlétisme)</v>
      </c>
      <c r="X297" s="2"/>
      <c r="Y297" s="2" t="str">
        <f>VLOOKUP(S297,'Comprendre la codification'!$E$12:$F$23,2,FALSE)</f>
        <v>E</v>
      </c>
      <c r="Z297" s="2" t="str">
        <f>VLOOKUP(V297,'Comprendre la codification'!$H$12:$J$200,3,FALSE)</f>
        <v>DIV</v>
      </c>
      <c r="AA297" s="2" t="str">
        <f t="shared" si="18"/>
        <v>EDIV</v>
      </c>
      <c r="AB297" s="2" t="s">
        <v>113</v>
      </c>
      <c r="AD297" s="2" t="s">
        <v>156</v>
      </c>
      <c r="AE297" s="27">
        <v>2</v>
      </c>
      <c r="AF297" s="2" t="s">
        <v>284</v>
      </c>
      <c r="AG297" s="2" t="s">
        <v>326</v>
      </c>
      <c r="AH297" s="2"/>
      <c r="AI297" s="2" t="s">
        <v>111</v>
      </c>
      <c r="AJ297" s="2" t="str">
        <f t="shared" si="19"/>
        <v>Outdoor / RandonnéeAutre équipement &amp; accessoire (Outdoor / Randonnée)7 kg ≤ X &lt; 9 kg</v>
      </c>
      <c r="AK297" s="2" t="str">
        <f>VLOOKUP(AD297,'Comprendre la codification'!$E$12:$F$23,2,FALSE)</f>
        <v>D</v>
      </c>
      <c r="AL297" s="2" t="str">
        <f>VLOOKUP(AG297,'Comprendre la codification'!$H$12:$J$200,3,FALSE)</f>
        <v>DIV</v>
      </c>
      <c r="AM297" s="2" t="str">
        <f>VLOOKUP(AI297,'Comprendre la codification'!$M$25:$N$83,2,FALSE)</f>
        <v>54</v>
      </c>
      <c r="AN297" s="2" t="str">
        <f t="shared" si="20"/>
        <v>DDIV54</v>
      </c>
      <c r="AO297" s="2" t="s">
        <v>99</v>
      </c>
    </row>
    <row r="298" spans="13:41" x14ac:dyDescent="0.35">
      <c r="M298" s="26"/>
      <c r="N298" s="26"/>
      <c r="Q298" s="15"/>
      <c r="S298" s="2" t="s">
        <v>16</v>
      </c>
      <c r="T298" s="27">
        <v>2</v>
      </c>
      <c r="U298" s="2" t="s">
        <v>265</v>
      </c>
      <c r="V298" s="2" t="s">
        <v>328</v>
      </c>
      <c r="W298" s="2" t="str">
        <f t="shared" si="17"/>
        <v>AthlétismeAutre équipement &amp; accessoire (Athlétisme)</v>
      </c>
      <c r="X298" s="2"/>
      <c r="Y298" s="2" t="str">
        <f>VLOOKUP(S298,'Comprendre la codification'!$E$12:$F$23,2,FALSE)</f>
        <v>E</v>
      </c>
      <c r="Z298" s="2" t="str">
        <f>VLOOKUP(V298,'Comprendre la codification'!$H$12:$J$200,3,FALSE)</f>
        <v>DIV</v>
      </c>
      <c r="AA298" s="2" t="str">
        <f t="shared" si="18"/>
        <v>EDIV</v>
      </c>
      <c r="AB298" s="2" t="s">
        <v>114</v>
      </c>
      <c r="AD298" s="2" t="s">
        <v>156</v>
      </c>
      <c r="AE298" s="27">
        <v>2</v>
      </c>
      <c r="AF298" s="2" t="s">
        <v>284</v>
      </c>
      <c r="AG298" s="2" t="s">
        <v>326</v>
      </c>
      <c r="AH298" s="2"/>
      <c r="AI298" s="2" t="s">
        <v>111</v>
      </c>
      <c r="AJ298" s="2" t="str">
        <f t="shared" si="19"/>
        <v>Outdoor / RandonnéeAutre équipement &amp; accessoire (Outdoor / Randonnée)7 kg ≤ X &lt; 9 kg</v>
      </c>
      <c r="AK298" s="2" t="str">
        <f>VLOOKUP(AD298,'Comprendre la codification'!$E$12:$F$23,2,FALSE)</f>
        <v>D</v>
      </c>
      <c r="AL298" s="2" t="str">
        <f>VLOOKUP(AG298,'Comprendre la codification'!$H$12:$J$200,3,FALSE)</f>
        <v>DIV</v>
      </c>
      <c r="AM298" s="2" t="str">
        <f>VLOOKUP(AI298,'Comprendre la codification'!$M$25:$N$83,2,FALSE)</f>
        <v>54</v>
      </c>
      <c r="AN298" s="2" t="str">
        <f t="shared" si="20"/>
        <v>DDIV54</v>
      </c>
      <c r="AO298" s="2" t="s">
        <v>659</v>
      </c>
    </row>
    <row r="299" spans="13:41" x14ac:dyDescent="0.35">
      <c r="M299" s="26"/>
      <c r="N299" s="26"/>
      <c r="S299" s="2" t="s">
        <v>16</v>
      </c>
      <c r="T299" s="27">
        <v>2</v>
      </c>
      <c r="U299" s="2" t="s">
        <v>265</v>
      </c>
      <c r="V299" s="2" t="s">
        <v>328</v>
      </c>
      <c r="W299" s="2" t="str">
        <f t="shared" si="17"/>
        <v>AthlétismeAutre équipement &amp; accessoire (Athlétisme)</v>
      </c>
      <c r="X299" s="2"/>
      <c r="Y299" s="2" t="str">
        <f>VLOOKUP(S299,'Comprendre la codification'!$E$12:$F$23,2,FALSE)</f>
        <v>E</v>
      </c>
      <c r="Z299" s="2" t="str">
        <f>VLOOKUP(V299,'Comprendre la codification'!$H$12:$J$200,3,FALSE)</f>
        <v>DIV</v>
      </c>
      <c r="AA299" s="2" t="str">
        <f t="shared" si="18"/>
        <v>EDIV</v>
      </c>
      <c r="AB299" s="2" t="s">
        <v>102</v>
      </c>
      <c r="AD299" s="2" t="s">
        <v>156</v>
      </c>
      <c r="AE299" s="27">
        <v>2</v>
      </c>
      <c r="AF299" s="2" t="s">
        <v>284</v>
      </c>
      <c r="AG299" s="2" t="s">
        <v>326</v>
      </c>
      <c r="AH299" s="2"/>
      <c r="AI299" s="2" t="s">
        <v>112</v>
      </c>
      <c r="AJ299" s="2" t="str">
        <f t="shared" si="19"/>
        <v>Outdoor / RandonnéeAutre équipement &amp; accessoire (Outdoor / Randonnée)9 kg ≤ X &lt; 11 kg</v>
      </c>
      <c r="AK299" s="2" t="str">
        <f>VLOOKUP(AD299,'Comprendre la codification'!$E$12:$F$23,2,FALSE)</f>
        <v>D</v>
      </c>
      <c r="AL299" s="2" t="str">
        <f>VLOOKUP(AG299,'Comprendre la codification'!$H$12:$J$200,3,FALSE)</f>
        <v>DIV</v>
      </c>
      <c r="AM299" s="2" t="str">
        <f>VLOOKUP(AI299,'Comprendre la codification'!$M$25:$N$83,2,FALSE)</f>
        <v>57</v>
      </c>
      <c r="AN299" s="2" t="str">
        <f t="shared" si="20"/>
        <v>DDIV57</v>
      </c>
      <c r="AO299" s="2" t="s">
        <v>99</v>
      </c>
    </row>
    <row r="300" spans="13:41" x14ac:dyDescent="0.35">
      <c r="M300" s="26"/>
      <c r="N300" s="26"/>
      <c r="S300" s="2" t="s">
        <v>16</v>
      </c>
      <c r="T300" s="27">
        <v>2</v>
      </c>
      <c r="U300" s="2" t="s">
        <v>265</v>
      </c>
      <c r="V300" s="11" t="s">
        <v>167</v>
      </c>
      <c r="W300" s="2" t="str">
        <f t="shared" si="17"/>
        <v>AthlétismeHaie et starting block</v>
      </c>
      <c r="X300" s="2"/>
      <c r="Y300" s="2" t="str">
        <f>VLOOKUP(S300,'Comprendre la codification'!$E$12:$F$23,2,FALSE)</f>
        <v>E</v>
      </c>
      <c r="Z300" s="2" t="str">
        <f>VLOOKUP(V300,'Comprendre la codification'!$H$12:$J$200,3,FALSE)</f>
        <v>HAI</v>
      </c>
      <c r="AA300" s="2" t="str">
        <f t="shared" si="18"/>
        <v>EHAI</v>
      </c>
      <c r="AB300" s="2" t="s">
        <v>189</v>
      </c>
      <c r="AD300" s="2" t="s">
        <v>156</v>
      </c>
      <c r="AE300" s="27">
        <v>2</v>
      </c>
      <c r="AF300" s="2" t="s">
        <v>284</v>
      </c>
      <c r="AG300" s="2" t="s">
        <v>326</v>
      </c>
      <c r="AH300" s="2"/>
      <c r="AI300" s="2" t="s">
        <v>112</v>
      </c>
      <c r="AJ300" s="2" t="str">
        <f t="shared" si="19"/>
        <v>Outdoor / RandonnéeAutre équipement &amp; accessoire (Outdoor / Randonnée)9 kg ≤ X &lt; 11 kg</v>
      </c>
      <c r="AK300" s="2" t="str">
        <f>VLOOKUP(AD300,'Comprendre la codification'!$E$12:$F$23,2,FALSE)</f>
        <v>D</v>
      </c>
      <c r="AL300" s="2" t="str">
        <f>VLOOKUP(AG300,'Comprendre la codification'!$H$12:$J$200,3,FALSE)</f>
        <v>DIV</v>
      </c>
      <c r="AM300" s="2" t="str">
        <f>VLOOKUP(AI300,'Comprendre la codification'!$M$25:$N$83,2,FALSE)</f>
        <v>57</v>
      </c>
      <c r="AN300" s="2" t="str">
        <f t="shared" si="20"/>
        <v>DDIV57</v>
      </c>
      <c r="AO300" s="2" t="s">
        <v>659</v>
      </c>
    </row>
    <row r="301" spans="13:41" x14ac:dyDescent="0.35">
      <c r="M301" s="26"/>
      <c r="N301" s="26"/>
      <c r="S301" s="2" t="s">
        <v>16</v>
      </c>
      <c r="T301" s="27">
        <v>2</v>
      </c>
      <c r="U301" s="2" t="s">
        <v>265</v>
      </c>
      <c r="V301" s="11" t="s">
        <v>167</v>
      </c>
      <c r="W301" s="2" t="str">
        <f t="shared" si="17"/>
        <v>AthlétismeHaie et starting block</v>
      </c>
      <c r="X301" s="2"/>
      <c r="Y301" s="2" t="str">
        <f>VLOOKUP(S301,'Comprendre la codification'!$E$12:$F$23,2,FALSE)</f>
        <v>E</v>
      </c>
      <c r="Z301" s="2" t="str">
        <f>VLOOKUP(V301,'Comprendre la codification'!$H$12:$J$200,3,FALSE)</f>
        <v>HAI</v>
      </c>
      <c r="AA301" s="2" t="str">
        <f t="shared" si="18"/>
        <v>EHAI</v>
      </c>
      <c r="AB301" s="2" t="s">
        <v>104</v>
      </c>
      <c r="AD301" s="2" t="s">
        <v>156</v>
      </c>
      <c r="AE301" s="27">
        <v>2</v>
      </c>
      <c r="AF301" s="2" t="s">
        <v>284</v>
      </c>
      <c r="AG301" s="2" t="s">
        <v>326</v>
      </c>
      <c r="AH301" s="2"/>
      <c r="AI301" s="2" t="s">
        <v>113</v>
      </c>
      <c r="AJ301" s="2" t="str">
        <f t="shared" si="19"/>
        <v>Outdoor / RandonnéeAutre équipement &amp; accessoire (Outdoor / Randonnée)11 kg ≤ X &lt; 13 kg</v>
      </c>
      <c r="AK301" s="2" t="str">
        <f>VLOOKUP(AD301,'Comprendre la codification'!$E$12:$F$23,2,FALSE)</f>
        <v>D</v>
      </c>
      <c r="AL301" s="2" t="str">
        <f>VLOOKUP(AG301,'Comprendre la codification'!$H$12:$J$200,3,FALSE)</f>
        <v>DIV</v>
      </c>
      <c r="AM301" s="2" t="str">
        <f>VLOOKUP(AI301,'Comprendre la codification'!$M$25:$N$83,2,FALSE)</f>
        <v>60</v>
      </c>
      <c r="AN301" s="2" t="str">
        <f t="shared" si="20"/>
        <v>DDIV60</v>
      </c>
      <c r="AO301" s="2" t="s">
        <v>99</v>
      </c>
    </row>
    <row r="302" spans="13:41" x14ac:dyDescent="0.35">
      <c r="M302" s="26"/>
      <c r="N302" s="26"/>
      <c r="Q302" s="15"/>
      <c r="S302" s="2" t="s">
        <v>16</v>
      </c>
      <c r="T302" s="27">
        <v>2</v>
      </c>
      <c r="U302" s="2" t="s">
        <v>265</v>
      </c>
      <c r="V302" s="11" t="s">
        <v>167</v>
      </c>
      <c r="W302" s="2" t="str">
        <f t="shared" si="17"/>
        <v>AthlétismeHaie et starting block</v>
      </c>
      <c r="X302" s="2"/>
      <c r="Y302" s="2" t="str">
        <f>VLOOKUP(S302,'Comprendre la codification'!$E$12:$F$23,2,FALSE)</f>
        <v>E</v>
      </c>
      <c r="Z302" s="2" t="str">
        <f>VLOOKUP(V302,'Comprendre la codification'!$H$12:$J$200,3,FALSE)</f>
        <v>HAI</v>
      </c>
      <c r="AA302" s="2" t="str">
        <f t="shared" si="18"/>
        <v>EHAI</v>
      </c>
      <c r="AB302" s="2" t="s">
        <v>105</v>
      </c>
      <c r="AD302" s="2" t="s">
        <v>156</v>
      </c>
      <c r="AE302" s="27">
        <v>2</v>
      </c>
      <c r="AF302" s="2" t="s">
        <v>284</v>
      </c>
      <c r="AG302" s="2" t="s">
        <v>326</v>
      </c>
      <c r="AH302" s="2"/>
      <c r="AI302" s="2" t="s">
        <v>113</v>
      </c>
      <c r="AJ302" s="2" t="str">
        <f t="shared" si="19"/>
        <v>Outdoor / RandonnéeAutre équipement &amp; accessoire (Outdoor / Randonnée)11 kg ≤ X &lt; 13 kg</v>
      </c>
      <c r="AK302" s="2" t="str">
        <f>VLOOKUP(AD302,'Comprendre la codification'!$E$12:$F$23,2,FALSE)</f>
        <v>D</v>
      </c>
      <c r="AL302" s="2" t="str">
        <f>VLOOKUP(AG302,'Comprendre la codification'!$H$12:$J$200,3,FALSE)</f>
        <v>DIV</v>
      </c>
      <c r="AM302" s="2" t="str">
        <f>VLOOKUP(AI302,'Comprendre la codification'!$M$25:$N$83,2,FALSE)</f>
        <v>60</v>
      </c>
      <c r="AN302" s="2" t="str">
        <f t="shared" si="20"/>
        <v>DDIV60</v>
      </c>
      <c r="AO302" s="2" t="s">
        <v>659</v>
      </c>
    </row>
    <row r="303" spans="13:41" x14ac:dyDescent="0.35">
      <c r="M303" s="26"/>
      <c r="N303" s="26"/>
      <c r="Q303" s="15"/>
      <c r="S303" s="2" t="s">
        <v>16</v>
      </c>
      <c r="T303" s="27">
        <v>2</v>
      </c>
      <c r="U303" s="2" t="s">
        <v>265</v>
      </c>
      <c r="V303" s="11" t="s">
        <v>167</v>
      </c>
      <c r="W303" s="2" t="str">
        <f t="shared" si="17"/>
        <v>AthlétismeHaie et starting block</v>
      </c>
      <c r="X303" s="2"/>
      <c r="Y303" s="2" t="str">
        <f>VLOOKUP(S303,'Comprendre la codification'!$E$12:$F$23,2,FALSE)</f>
        <v>E</v>
      </c>
      <c r="Z303" s="2" t="str">
        <f>VLOOKUP(V303,'Comprendre la codification'!$H$12:$J$200,3,FALSE)</f>
        <v>HAI</v>
      </c>
      <c r="AA303" s="2" t="str">
        <f t="shared" si="18"/>
        <v>EHAI</v>
      </c>
      <c r="AB303" s="2" t="s">
        <v>107</v>
      </c>
      <c r="AD303" s="2" t="s">
        <v>156</v>
      </c>
      <c r="AE303" s="27">
        <v>2</v>
      </c>
      <c r="AF303" s="2" t="s">
        <v>284</v>
      </c>
      <c r="AG303" s="2" t="s">
        <v>326</v>
      </c>
      <c r="AH303" s="2"/>
      <c r="AI303" s="2" t="s">
        <v>114</v>
      </c>
      <c r="AJ303" s="2" t="str">
        <f t="shared" si="19"/>
        <v>Outdoor / RandonnéeAutre équipement &amp; accessoire (Outdoor / Randonnée)13 kg ≤ X &lt; 15 kg</v>
      </c>
      <c r="AK303" s="2" t="str">
        <f>VLOOKUP(AD303,'Comprendre la codification'!$E$12:$F$23,2,FALSE)</f>
        <v>D</v>
      </c>
      <c r="AL303" s="2" t="str">
        <f>VLOOKUP(AG303,'Comprendre la codification'!$H$12:$J$200,3,FALSE)</f>
        <v>DIV</v>
      </c>
      <c r="AM303" s="2" t="str">
        <f>VLOOKUP(AI303,'Comprendre la codification'!$M$25:$N$83,2,FALSE)</f>
        <v>63</v>
      </c>
      <c r="AN303" s="2" t="str">
        <f t="shared" si="20"/>
        <v>DDIV63</v>
      </c>
      <c r="AO303" s="2" t="s">
        <v>99</v>
      </c>
    </row>
    <row r="304" spans="13:41" x14ac:dyDescent="0.35">
      <c r="M304" s="26"/>
      <c r="N304" s="26"/>
      <c r="S304" s="2" t="s">
        <v>16</v>
      </c>
      <c r="T304" s="27">
        <v>2</v>
      </c>
      <c r="U304" s="2" t="s">
        <v>265</v>
      </c>
      <c r="V304" s="11" t="s">
        <v>167</v>
      </c>
      <c r="W304" s="2" t="str">
        <f t="shared" si="17"/>
        <v>AthlétismeHaie et starting block</v>
      </c>
      <c r="X304" s="2"/>
      <c r="Y304" s="2" t="str">
        <f>VLOOKUP(S304,'Comprendre la codification'!$E$12:$F$23,2,FALSE)</f>
        <v>E</v>
      </c>
      <c r="Z304" s="2" t="str">
        <f>VLOOKUP(V304,'Comprendre la codification'!$H$12:$J$200,3,FALSE)</f>
        <v>HAI</v>
      </c>
      <c r="AA304" s="2" t="str">
        <f t="shared" si="18"/>
        <v>EHAI</v>
      </c>
      <c r="AB304" s="2" t="s">
        <v>109</v>
      </c>
      <c r="AD304" s="2" t="s">
        <v>156</v>
      </c>
      <c r="AE304" s="27">
        <v>2</v>
      </c>
      <c r="AF304" s="2" t="s">
        <v>284</v>
      </c>
      <c r="AG304" s="2" t="s">
        <v>326</v>
      </c>
      <c r="AH304" s="2"/>
      <c r="AI304" s="2" t="s">
        <v>114</v>
      </c>
      <c r="AJ304" s="2" t="str">
        <f t="shared" si="19"/>
        <v>Outdoor / RandonnéeAutre équipement &amp; accessoire (Outdoor / Randonnée)13 kg ≤ X &lt; 15 kg</v>
      </c>
      <c r="AK304" s="2" t="str">
        <f>VLOOKUP(AD304,'Comprendre la codification'!$E$12:$F$23,2,FALSE)</f>
        <v>D</v>
      </c>
      <c r="AL304" s="2" t="str">
        <f>VLOOKUP(AG304,'Comprendre la codification'!$H$12:$J$200,3,FALSE)</f>
        <v>DIV</v>
      </c>
      <c r="AM304" s="2" t="str">
        <f>VLOOKUP(AI304,'Comprendre la codification'!$M$25:$N$83,2,FALSE)</f>
        <v>63</v>
      </c>
      <c r="AN304" s="2" t="str">
        <f t="shared" si="20"/>
        <v>DDIV63</v>
      </c>
      <c r="AO304" s="2" t="s">
        <v>659</v>
      </c>
    </row>
    <row r="305" spans="13:41" x14ac:dyDescent="0.35">
      <c r="M305" s="26"/>
      <c r="N305" s="26"/>
      <c r="S305" s="2" t="s">
        <v>16</v>
      </c>
      <c r="T305" s="27">
        <v>2</v>
      </c>
      <c r="U305" s="2" t="s">
        <v>265</v>
      </c>
      <c r="V305" s="11" t="s">
        <v>167</v>
      </c>
      <c r="W305" s="2" t="str">
        <f t="shared" si="17"/>
        <v>AthlétismeHaie et starting block</v>
      </c>
      <c r="X305" s="2"/>
      <c r="Y305" s="2" t="str">
        <f>VLOOKUP(S305,'Comprendre la codification'!$E$12:$F$23,2,FALSE)</f>
        <v>E</v>
      </c>
      <c r="Z305" s="2" t="str">
        <f>VLOOKUP(V305,'Comprendre la codification'!$H$12:$J$200,3,FALSE)</f>
        <v>HAI</v>
      </c>
      <c r="AA305" s="2" t="str">
        <f t="shared" si="18"/>
        <v>EHAI</v>
      </c>
      <c r="AB305" s="2" t="s">
        <v>110</v>
      </c>
      <c r="AD305" s="2" t="s">
        <v>156</v>
      </c>
      <c r="AE305" s="27">
        <v>2</v>
      </c>
      <c r="AF305" s="2" t="s">
        <v>284</v>
      </c>
      <c r="AG305" s="2" t="s">
        <v>326</v>
      </c>
      <c r="AH305" s="2"/>
      <c r="AI305" s="2" t="s">
        <v>102</v>
      </c>
      <c r="AJ305" s="2" t="str">
        <f t="shared" si="19"/>
        <v>Outdoor / RandonnéeAutre équipement &amp; accessoire (Outdoor / Randonnée)X ≥ 15 kg</v>
      </c>
      <c r="AK305" s="2" t="str">
        <f>VLOOKUP(AD305,'Comprendre la codification'!$E$12:$F$23,2,FALSE)</f>
        <v>D</v>
      </c>
      <c r="AL305" s="2" t="str">
        <f>VLOOKUP(AG305,'Comprendre la codification'!$H$12:$J$200,3,FALSE)</f>
        <v>DIV</v>
      </c>
      <c r="AM305" s="2" t="str">
        <f>VLOOKUP(AI305,'Comprendre la codification'!$M$25:$N$83,2,FALSE)</f>
        <v>66</v>
      </c>
      <c r="AN305" s="2" t="str">
        <f t="shared" si="20"/>
        <v>DDIV66</v>
      </c>
      <c r="AO305" s="2" t="s">
        <v>99</v>
      </c>
    </row>
    <row r="306" spans="13:41" x14ac:dyDescent="0.35">
      <c r="M306" s="26"/>
      <c r="N306" s="26"/>
      <c r="S306" s="2" t="s">
        <v>16</v>
      </c>
      <c r="T306" s="27">
        <v>2</v>
      </c>
      <c r="U306" s="2" t="s">
        <v>265</v>
      </c>
      <c r="V306" s="11" t="s">
        <v>167</v>
      </c>
      <c r="W306" s="2" t="str">
        <f t="shared" si="17"/>
        <v>AthlétismeHaie et starting block</v>
      </c>
      <c r="X306" s="2"/>
      <c r="Y306" s="2" t="str">
        <f>VLOOKUP(S306,'Comprendre la codification'!$E$12:$F$23,2,FALSE)</f>
        <v>E</v>
      </c>
      <c r="Z306" s="2" t="str">
        <f>VLOOKUP(V306,'Comprendre la codification'!$H$12:$J$200,3,FALSE)</f>
        <v>HAI</v>
      </c>
      <c r="AA306" s="2" t="str">
        <f t="shared" si="18"/>
        <v>EHAI</v>
      </c>
      <c r="AB306" s="2" t="s">
        <v>111</v>
      </c>
      <c r="AD306" s="2" t="s">
        <v>156</v>
      </c>
      <c r="AE306" s="27">
        <v>2</v>
      </c>
      <c r="AF306" s="2" t="s">
        <v>284</v>
      </c>
      <c r="AG306" s="2" t="s">
        <v>326</v>
      </c>
      <c r="AH306" s="2"/>
      <c r="AI306" s="2" t="s">
        <v>102</v>
      </c>
      <c r="AJ306" s="2" t="str">
        <f t="shared" si="19"/>
        <v>Outdoor / RandonnéeAutre équipement &amp; accessoire (Outdoor / Randonnée)X ≥ 15 kg</v>
      </c>
      <c r="AK306" s="2" t="str">
        <f>VLOOKUP(AD306,'Comprendre la codification'!$E$12:$F$23,2,FALSE)</f>
        <v>D</v>
      </c>
      <c r="AL306" s="2" t="str">
        <f>VLOOKUP(AG306,'Comprendre la codification'!$H$12:$J$200,3,FALSE)</f>
        <v>DIV</v>
      </c>
      <c r="AM306" s="2" t="str">
        <f>VLOOKUP(AI306,'Comprendre la codification'!$M$25:$N$83,2,FALSE)</f>
        <v>66</v>
      </c>
      <c r="AN306" s="2" t="str">
        <f t="shared" si="20"/>
        <v>DDIV66</v>
      </c>
      <c r="AO306" s="2" t="s">
        <v>659</v>
      </c>
    </row>
    <row r="307" spans="13:41" x14ac:dyDescent="0.35">
      <c r="M307" s="26"/>
      <c r="N307" s="26"/>
      <c r="S307" s="2" t="s">
        <v>16</v>
      </c>
      <c r="T307" s="27">
        <v>2</v>
      </c>
      <c r="U307" s="2" t="s">
        <v>265</v>
      </c>
      <c r="V307" s="11" t="s">
        <v>167</v>
      </c>
      <c r="W307" s="2" t="str">
        <f t="shared" si="17"/>
        <v>AthlétismeHaie et starting block</v>
      </c>
      <c r="X307" s="2"/>
      <c r="Y307" s="2" t="str">
        <f>VLOOKUP(S307,'Comprendre la codification'!$E$12:$F$23,2,FALSE)</f>
        <v>E</v>
      </c>
      <c r="Z307" s="2" t="str">
        <f>VLOOKUP(V307,'Comprendre la codification'!$H$12:$J$200,3,FALSE)</f>
        <v>HAI</v>
      </c>
      <c r="AA307" s="2" t="str">
        <f t="shared" si="18"/>
        <v>EHAI</v>
      </c>
      <c r="AB307" s="2" t="s">
        <v>112</v>
      </c>
      <c r="AD307" s="2" t="s">
        <v>156</v>
      </c>
      <c r="AE307" s="27">
        <v>2</v>
      </c>
      <c r="AF307" s="2" t="s">
        <v>284</v>
      </c>
      <c r="AG307" s="11" t="s">
        <v>165</v>
      </c>
      <c r="AH307" s="2"/>
      <c r="AI307" s="21" t="s">
        <v>608</v>
      </c>
      <c r="AJ307" s="2" t="str">
        <f t="shared" si="19"/>
        <v>Outdoor / RandonnéeFlasque, gourde souple pour le trail, la randonnée, la course à pied -</v>
      </c>
      <c r="AK307" s="2" t="str">
        <f>VLOOKUP(AD307,'Comprendre la codification'!$E$12:$F$23,2,FALSE)</f>
        <v>D</v>
      </c>
      <c r="AL307" s="2" t="str">
        <f>VLOOKUP(AG307,'Comprendre la codification'!$H$12:$J$200,3,FALSE)</f>
        <v>FLA</v>
      </c>
      <c r="AM307" s="2" t="str">
        <f>VLOOKUP(AI307,'Comprendre la codification'!$M$25:$N$83,2,FALSE)</f>
        <v>78</v>
      </c>
      <c r="AN307" s="2" t="str">
        <f t="shared" si="20"/>
        <v>DFLA78</v>
      </c>
      <c r="AO307" s="21" t="s">
        <v>608</v>
      </c>
    </row>
    <row r="308" spans="13:41" x14ac:dyDescent="0.35">
      <c r="M308" s="26"/>
      <c r="N308" s="26"/>
      <c r="S308" s="2" t="s">
        <v>16</v>
      </c>
      <c r="T308" s="27">
        <v>2</v>
      </c>
      <c r="U308" s="2" t="s">
        <v>265</v>
      </c>
      <c r="V308" s="11" t="s">
        <v>167</v>
      </c>
      <c r="W308" s="2" t="str">
        <f t="shared" si="17"/>
        <v>AthlétismeHaie et starting block</v>
      </c>
      <c r="X308" s="2"/>
      <c r="Y308" s="2" t="str">
        <f>VLOOKUP(S308,'Comprendre la codification'!$E$12:$F$23,2,FALSE)</f>
        <v>E</v>
      </c>
      <c r="Z308" s="2" t="str">
        <f>VLOOKUP(V308,'Comprendre la codification'!$H$12:$J$200,3,FALSE)</f>
        <v>HAI</v>
      </c>
      <c r="AA308" s="2" t="str">
        <f t="shared" si="18"/>
        <v>EHAI</v>
      </c>
      <c r="AB308" s="2" t="s">
        <v>113</v>
      </c>
      <c r="AD308" s="2" t="s">
        <v>156</v>
      </c>
      <c r="AE308" s="27">
        <v>2</v>
      </c>
      <c r="AF308" s="2" t="s">
        <v>284</v>
      </c>
      <c r="AG308" s="2" t="s">
        <v>325</v>
      </c>
      <c r="AH308" s="2"/>
      <c r="AI308" s="2" t="s">
        <v>189</v>
      </c>
      <c r="AJ308" s="2" t="str">
        <f t="shared" si="19"/>
        <v>Outdoor / RandonnéeGlacière X &lt; 0,5 kg</v>
      </c>
      <c r="AK308" s="2" t="str">
        <f>VLOOKUP(AD308,'Comprendre la codification'!$E$12:$F$23,2,FALSE)</f>
        <v>D</v>
      </c>
      <c r="AL308" s="2" t="str">
        <f>VLOOKUP(AG308,'Comprendre la codification'!$H$12:$J$200,3,FALSE)</f>
        <v>GLA</v>
      </c>
      <c r="AM308" s="2" t="str">
        <f>VLOOKUP(AI308,'Comprendre la codification'!$M$25:$N$83,2,FALSE)</f>
        <v>38</v>
      </c>
      <c r="AN308" s="2" t="str">
        <f t="shared" si="20"/>
        <v>DGLA38</v>
      </c>
      <c r="AO308" s="2" t="s">
        <v>608</v>
      </c>
    </row>
    <row r="309" spans="13:41" x14ac:dyDescent="0.35">
      <c r="M309" s="26"/>
      <c r="N309" s="26"/>
      <c r="Q309" s="15"/>
      <c r="S309" s="2" t="s">
        <v>16</v>
      </c>
      <c r="T309" s="27">
        <v>2</v>
      </c>
      <c r="U309" s="2" t="s">
        <v>265</v>
      </c>
      <c r="V309" s="11" t="s">
        <v>167</v>
      </c>
      <c r="W309" s="2" t="str">
        <f t="shared" si="17"/>
        <v>AthlétismeHaie et starting block</v>
      </c>
      <c r="X309" s="2"/>
      <c r="Y309" s="2" t="str">
        <f>VLOOKUP(S309,'Comprendre la codification'!$E$12:$F$23,2,FALSE)</f>
        <v>E</v>
      </c>
      <c r="Z309" s="2" t="str">
        <f>VLOOKUP(V309,'Comprendre la codification'!$H$12:$J$200,3,FALSE)</f>
        <v>HAI</v>
      </c>
      <c r="AA309" s="2" t="str">
        <f t="shared" si="18"/>
        <v>EHAI</v>
      </c>
      <c r="AB309" s="2" t="s">
        <v>114</v>
      </c>
      <c r="AD309" s="2" t="s">
        <v>156</v>
      </c>
      <c r="AE309" s="27">
        <v>2</v>
      </c>
      <c r="AF309" s="2" t="s">
        <v>284</v>
      </c>
      <c r="AG309" s="2" t="s">
        <v>325</v>
      </c>
      <c r="AH309" s="2"/>
      <c r="AI309" s="2" t="s">
        <v>104</v>
      </c>
      <c r="AJ309" s="2" t="str">
        <f t="shared" si="19"/>
        <v>Outdoor / RandonnéeGlacière 0,5 kg ≤ X &lt; 1 kg</v>
      </c>
      <c r="AK309" s="2" t="str">
        <f>VLOOKUP(AD309,'Comprendre la codification'!$E$12:$F$23,2,FALSE)</f>
        <v>D</v>
      </c>
      <c r="AL309" s="2" t="str">
        <f>VLOOKUP(AG309,'Comprendre la codification'!$H$12:$J$200,3,FALSE)</f>
        <v>GLA</v>
      </c>
      <c r="AM309" s="2" t="str">
        <f>VLOOKUP(AI309,'Comprendre la codification'!$M$25:$N$83,2,FALSE)</f>
        <v>39</v>
      </c>
      <c r="AN309" s="2" t="str">
        <f t="shared" si="20"/>
        <v>DGLA39</v>
      </c>
      <c r="AO309" s="2" t="s">
        <v>608</v>
      </c>
    </row>
    <row r="310" spans="13:41" x14ac:dyDescent="0.35">
      <c r="M310" s="26"/>
      <c r="N310" s="26"/>
      <c r="S310" s="2" t="s">
        <v>16</v>
      </c>
      <c r="T310" s="27">
        <v>2</v>
      </c>
      <c r="U310" s="2" t="s">
        <v>265</v>
      </c>
      <c r="V310" s="11" t="s">
        <v>167</v>
      </c>
      <c r="W310" s="2" t="str">
        <f t="shared" si="17"/>
        <v>AthlétismeHaie et starting block</v>
      </c>
      <c r="X310" s="2"/>
      <c r="Y310" s="2" t="str">
        <f>VLOOKUP(S310,'Comprendre la codification'!$E$12:$F$23,2,FALSE)</f>
        <v>E</v>
      </c>
      <c r="Z310" s="2" t="str">
        <f>VLOOKUP(V310,'Comprendre la codification'!$H$12:$J$200,3,FALSE)</f>
        <v>HAI</v>
      </c>
      <c r="AA310" s="2" t="str">
        <f t="shared" si="18"/>
        <v>EHAI</v>
      </c>
      <c r="AB310" s="2" t="s">
        <v>102</v>
      </c>
      <c r="AD310" s="2" t="s">
        <v>156</v>
      </c>
      <c r="AE310" s="27">
        <v>2</v>
      </c>
      <c r="AF310" s="2" t="s">
        <v>284</v>
      </c>
      <c r="AG310" s="2" t="s">
        <v>325</v>
      </c>
      <c r="AH310" s="2"/>
      <c r="AI310" s="2" t="s">
        <v>105</v>
      </c>
      <c r="AJ310" s="2" t="str">
        <f t="shared" si="19"/>
        <v>Outdoor / RandonnéeGlacière 1 kg ≤ X &lt; 2 kg</v>
      </c>
      <c r="AK310" s="2" t="str">
        <f>VLOOKUP(AD310,'Comprendre la codification'!$E$12:$F$23,2,FALSE)</f>
        <v>D</v>
      </c>
      <c r="AL310" s="2" t="str">
        <f>VLOOKUP(AG310,'Comprendre la codification'!$H$12:$J$200,3,FALSE)</f>
        <v>GLA</v>
      </c>
      <c r="AM310" s="2" t="str">
        <f>VLOOKUP(AI310,'Comprendre la codification'!$M$25:$N$83,2,FALSE)</f>
        <v>42</v>
      </c>
      <c r="AN310" s="2" t="str">
        <f t="shared" si="20"/>
        <v>DGLA42</v>
      </c>
      <c r="AO310" s="2" t="s">
        <v>608</v>
      </c>
    </row>
    <row r="311" spans="13:41" x14ac:dyDescent="0.35">
      <c r="M311" s="26"/>
      <c r="N311" s="26"/>
      <c r="S311" s="2" t="s">
        <v>16</v>
      </c>
      <c r="T311" s="27">
        <v>2</v>
      </c>
      <c r="U311" s="2" t="s">
        <v>265</v>
      </c>
      <c r="V311" s="11" t="s">
        <v>169</v>
      </c>
      <c r="W311" s="2" t="str">
        <f t="shared" si="17"/>
        <v>AthlétismeJavelot de lancer (à l'unité)</v>
      </c>
      <c r="X311" s="2"/>
      <c r="Y311" s="2" t="str">
        <f>VLOOKUP(S311,'Comprendre la codification'!$E$12:$F$23,2,FALSE)</f>
        <v>E</v>
      </c>
      <c r="Z311" s="2" t="str">
        <f>VLOOKUP(V311,'Comprendre la codification'!$H$12:$J$200,3,FALSE)</f>
        <v>JAV</v>
      </c>
      <c r="AA311" s="2" t="str">
        <f t="shared" si="18"/>
        <v>EJAV</v>
      </c>
      <c r="AB311" s="2" t="s">
        <v>106</v>
      </c>
      <c r="AD311" s="2" t="s">
        <v>156</v>
      </c>
      <c r="AE311" s="27">
        <v>2</v>
      </c>
      <c r="AF311" s="2" t="s">
        <v>284</v>
      </c>
      <c r="AG311" s="2" t="s">
        <v>325</v>
      </c>
      <c r="AH311" s="2"/>
      <c r="AI311" s="2" t="s">
        <v>163</v>
      </c>
      <c r="AJ311" s="2" t="str">
        <f t="shared" si="19"/>
        <v>Outdoor / RandonnéeGlacière X ≥ 2 kg</v>
      </c>
      <c r="AK311" s="2" t="str">
        <f>VLOOKUP(AD311,'Comprendre la codification'!$E$12:$F$23,2,FALSE)</f>
        <v>D</v>
      </c>
      <c r="AL311" s="2" t="str">
        <f>VLOOKUP(AG311,'Comprendre la codification'!$H$12:$J$200,3,FALSE)</f>
        <v>GLA</v>
      </c>
      <c r="AM311" s="2" t="str">
        <f>VLOOKUP(AI311,'Comprendre la codification'!$M$25:$N$83,2,FALSE)</f>
        <v>46</v>
      </c>
      <c r="AN311" s="2" t="str">
        <f t="shared" si="20"/>
        <v>DGLA46</v>
      </c>
      <c r="AO311" s="2" t="s">
        <v>608</v>
      </c>
    </row>
    <row r="312" spans="13:41" x14ac:dyDescent="0.35">
      <c r="M312" s="26"/>
      <c r="N312" s="26"/>
      <c r="S312" s="2" t="s">
        <v>16</v>
      </c>
      <c r="T312" s="27">
        <v>2</v>
      </c>
      <c r="U312" s="2" t="s">
        <v>265</v>
      </c>
      <c r="V312" s="11" t="s">
        <v>169</v>
      </c>
      <c r="W312" s="2" t="str">
        <f t="shared" si="17"/>
        <v>AthlétismeJavelot de lancer (à l'unité)</v>
      </c>
      <c r="X312" s="2"/>
      <c r="Y312" s="2" t="str">
        <f>VLOOKUP(S312,'Comprendre la codification'!$E$12:$F$23,2,FALSE)</f>
        <v>E</v>
      </c>
      <c r="Z312" s="2" t="str">
        <f>VLOOKUP(V312,'Comprendre la codification'!$H$12:$J$200,3,FALSE)</f>
        <v>JAV</v>
      </c>
      <c r="AA312" s="2" t="str">
        <f t="shared" si="18"/>
        <v>EJAV</v>
      </c>
      <c r="AB312" s="2" t="s">
        <v>138</v>
      </c>
      <c r="AD312" s="2" t="s">
        <v>156</v>
      </c>
      <c r="AE312" s="27">
        <v>2</v>
      </c>
      <c r="AF312" s="2" t="s">
        <v>284</v>
      </c>
      <c r="AG312" s="11" t="s">
        <v>266</v>
      </c>
      <c r="AH312" s="2"/>
      <c r="AI312" s="21" t="s">
        <v>608</v>
      </c>
      <c r="AJ312" s="2" t="str">
        <f t="shared" si="19"/>
        <v>Outdoor / RandonnéePiquet / sardine (à l'unité) -</v>
      </c>
      <c r="AK312" s="2" t="str">
        <f>VLOOKUP(AD312,'Comprendre la codification'!$E$12:$F$23,2,FALSE)</f>
        <v>D</v>
      </c>
      <c r="AL312" s="2" t="str">
        <f>VLOOKUP(AG312,'Comprendre la codification'!$H$12:$J$200,3,FALSE)</f>
        <v>PIQ</v>
      </c>
      <c r="AM312" s="2" t="str">
        <f>VLOOKUP(AI312,'Comprendre la codification'!$M$25:$N$83,2,FALSE)</f>
        <v>78</v>
      </c>
      <c r="AN312" s="2" t="str">
        <f t="shared" si="20"/>
        <v>DPIQ78</v>
      </c>
      <c r="AO312" s="21" t="s">
        <v>99</v>
      </c>
    </row>
    <row r="313" spans="13:41" x14ac:dyDescent="0.35">
      <c r="M313" s="26"/>
      <c r="N313" s="26"/>
      <c r="S313" s="2" t="s">
        <v>16</v>
      </c>
      <c r="T313" s="27">
        <v>2</v>
      </c>
      <c r="U313" s="2" t="s">
        <v>265</v>
      </c>
      <c r="V313" s="11" t="s">
        <v>172</v>
      </c>
      <c r="W313" s="2" t="str">
        <f t="shared" si="17"/>
        <v>AthlétismeMarteau de lancer (à l'unité)</v>
      </c>
      <c r="X313" s="2"/>
      <c r="Y313" s="2" t="str">
        <f>VLOOKUP(S313,'Comprendre la codification'!$E$12:$F$23,2,FALSE)</f>
        <v>E</v>
      </c>
      <c r="Z313" s="2" t="str">
        <f>VLOOKUP(V313,'Comprendre la codification'!$H$12:$J$200,3,FALSE)</f>
        <v>MAR</v>
      </c>
      <c r="AA313" s="2" t="str">
        <f t="shared" si="18"/>
        <v>EMAR</v>
      </c>
      <c r="AB313" s="2" t="s">
        <v>144</v>
      </c>
      <c r="AD313" s="2" t="s">
        <v>156</v>
      </c>
      <c r="AE313" s="27">
        <v>2</v>
      </c>
      <c r="AF313" s="2" t="s">
        <v>284</v>
      </c>
      <c r="AG313" s="11" t="s">
        <v>266</v>
      </c>
      <c r="AH313" s="2"/>
      <c r="AI313" s="21" t="s">
        <v>608</v>
      </c>
      <c r="AJ313" s="2" t="str">
        <f t="shared" si="19"/>
        <v>Outdoor / RandonnéePiquet / sardine (à l'unité) -</v>
      </c>
      <c r="AK313" s="2" t="str">
        <f>VLOOKUP(AD313,'Comprendre la codification'!$E$12:$F$23,2,FALSE)</f>
        <v>D</v>
      </c>
      <c r="AL313" s="2" t="str">
        <f>VLOOKUP(AG313,'Comprendre la codification'!$H$12:$J$200,3,FALSE)</f>
        <v>PIQ</v>
      </c>
      <c r="AM313" s="2" t="str">
        <f>VLOOKUP(AI313,'Comprendre la codification'!$M$25:$N$83,2,FALSE)</f>
        <v>78</v>
      </c>
      <c r="AN313" s="2" t="str">
        <f t="shared" si="20"/>
        <v>DPIQ78</v>
      </c>
      <c r="AO313" s="2" t="s">
        <v>659</v>
      </c>
    </row>
    <row r="314" spans="13:41" x14ac:dyDescent="0.35">
      <c r="M314" s="26"/>
      <c r="N314" s="26"/>
      <c r="S314" s="2" t="s">
        <v>16</v>
      </c>
      <c r="T314" s="27">
        <v>2</v>
      </c>
      <c r="U314" s="2" t="s">
        <v>265</v>
      </c>
      <c r="V314" s="11" t="s">
        <v>172</v>
      </c>
      <c r="W314" s="2" t="str">
        <f t="shared" si="17"/>
        <v>AthlétismeMarteau de lancer (à l'unité)</v>
      </c>
      <c r="X314" s="2"/>
      <c r="Y314" s="2" t="str">
        <f>VLOOKUP(S314,'Comprendre la codification'!$E$12:$F$23,2,FALSE)</f>
        <v>E</v>
      </c>
      <c r="Z314" s="2" t="str">
        <f>VLOOKUP(V314,'Comprendre la codification'!$H$12:$J$200,3,FALSE)</f>
        <v>MAR</v>
      </c>
      <c r="AA314" s="2" t="str">
        <f t="shared" si="18"/>
        <v>EMAR</v>
      </c>
      <c r="AB314" s="2" t="s">
        <v>109</v>
      </c>
      <c r="AD314" s="2" t="s">
        <v>156</v>
      </c>
      <c r="AE314" s="27">
        <v>2</v>
      </c>
      <c r="AF314" s="2" t="s">
        <v>308</v>
      </c>
      <c r="AG314" s="11" t="s">
        <v>316</v>
      </c>
      <c r="AH314" s="2"/>
      <c r="AI314" s="2" t="s">
        <v>252</v>
      </c>
      <c r="AJ314" s="2" t="str">
        <f t="shared" si="19"/>
        <v>Outdoor / RandonnéeAutre protection / EPI : paire de gants rembourrés, genouillère, …X &lt; 5 g</v>
      </c>
      <c r="AK314" s="2" t="str">
        <f>VLOOKUP(AD314,'Comprendre la codification'!$E$12:$F$23,2,FALSE)</f>
        <v>D</v>
      </c>
      <c r="AL314" s="2" t="str">
        <f>VLOOKUP(AG314,'Comprendre la codification'!$H$12:$J$200,3,FALSE)</f>
        <v>PRO</v>
      </c>
      <c r="AM314" s="2" t="str">
        <f>VLOOKUP(AI314,'Comprendre la codification'!$M$25:$N$83,2,FALSE)</f>
        <v>20</v>
      </c>
      <c r="AN314" s="2" t="str">
        <f t="shared" si="20"/>
        <v>DPRO20</v>
      </c>
      <c r="AO314" s="2" t="s">
        <v>608</v>
      </c>
    </row>
    <row r="315" spans="13:41" x14ac:dyDescent="0.35">
      <c r="M315" s="26"/>
      <c r="N315" s="26"/>
      <c r="S315" s="2" t="s">
        <v>16</v>
      </c>
      <c r="T315" s="27">
        <v>2</v>
      </c>
      <c r="U315" s="2" t="s">
        <v>265</v>
      </c>
      <c r="V315" s="11" t="s">
        <v>172</v>
      </c>
      <c r="W315" s="2" t="str">
        <f t="shared" si="17"/>
        <v>AthlétismeMarteau de lancer (à l'unité)</v>
      </c>
      <c r="X315" s="2"/>
      <c r="Y315" s="2" t="str">
        <f>VLOOKUP(S315,'Comprendre la codification'!$E$12:$F$23,2,FALSE)</f>
        <v>E</v>
      </c>
      <c r="Z315" s="2" t="str">
        <f>VLOOKUP(V315,'Comprendre la codification'!$H$12:$J$200,3,FALSE)</f>
        <v>MAR</v>
      </c>
      <c r="AA315" s="2" t="str">
        <f t="shared" si="18"/>
        <v>EMAR</v>
      </c>
      <c r="AB315" s="2" t="s">
        <v>100</v>
      </c>
      <c r="AD315" s="2" t="s">
        <v>156</v>
      </c>
      <c r="AE315" s="27">
        <v>2</v>
      </c>
      <c r="AF315" s="2" t="s">
        <v>308</v>
      </c>
      <c r="AG315" s="11" t="s">
        <v>316</v>
      </c>
      <c r="AH315" s="2"/>
      <c r="AI315" s="2" t="s">
        <v>253</v>
      </c>
      <c r="AJ315" s="2" t="str">
        <f t="shared" si="19"/>
        <v>Outdoor / RandonnéeAutre protection / EPI : paire de gants rembourrés, genouillère, …5 g ≤ X &lt; 10 g</v>
      </c>
      <c r="AK315" s="2" t="str">
        <f>VLOOKUP(AD315,'Comprendre la codification'!$E$12:$F$23,2,FALSE)</f>
        <v>D</v>
      </c>
      <c r="AL315" s="2" t="str">
        <f>VLOOKUP(AG315,'Comprendre la codification'!$H$12:$J$200,3,FALSE)</f>
        <v>PRO</v>
      </c>
      <c r="AM315" s="2" t="str">
        <f>VLOOKUP(AI315,'Comprendre la codification'!$M$25:$N$83,2,FALSE)</f>
        <v>21</v>
      </c>
      <c r="AN315" s="2" t="str">
        <f t="shared" si="20"/>
        <v>DPRO21</v>
      </c>
      <c r="AO315" s="2" t="s">
        <v>608</v>
      </c>
    </row>
    <row r="316" spans="13:41" x14ac:dyDescent="0.35">
      <c r="M316" s="26"/>
      <c r="N316" s="26"/>
      <c r="S316" s="2" t="s">
        <v>16</v>
      </c>
      <c r="T316" s="27">
        <v>2</v>
      </c>
      <c r="U316" s="2" t="s">
        <v>265</v>
      </c>
      <c r="V316" s="2" t="s">
        <v>327</v>
      </c>
      <c r="W316" s="2" t="str">
        <f t="shared" si="17"/>
        <v>AthlétismeTapis / matelas de réception, de gym et autre module de mousse (hors jouet)</v>
      </c>
      <c r="X316" s="2"/>
      <c r="Y316" s="2" t="str">
        <f>VLOOKUP(S316,'Comprendre la codification'!$E$12:$F$23,2,FALSE)</f>
        <v>E</v>
      </c>
      <c r="Z316" s="2" t="str">
        <f>VLOOKUP(V316,'Comprendre la codification'!$H$12:$J$200,3,FALSE)</f>
        <v>MAT</v>
      </c>
      <c r="AA316" s="2" t="str">
        <f t="shared" si="18"/>
        <v>EMAT</v>
      </c>
      <c r="AB316" s="2" t="s">
        <v>144</v>
      </c>
      <c r="AD316" s="2" t="s">
        <v>156</v>
      </c>
      <c r="AE316" s="27">
        <v>2</v>
      </c>
      <c r="AF316" s="2" t="s">
        <v>308</v>
      </c>
      <c r="AG316" s="11" t="s">
        <v>316</v>
      </c>
      <c r="AH316" s="2"/>
      <c r="AI316" s="2" t="s">
        <v>254</v>
      </c>
      <c r="AJ316" s="2" t="str">
        <f t="shared" si="19"/>
        <v>Outdoor / RandonnéeAutre protection / EPI : paire de gants rembourrés, genouillère, …10 g ≤ X &lt; 20 g</v>
      </c>
      <c r="AK316" s="2" t="str">
        <f>VLOOKUP(AD316,'Comprendre la codification'!$E$12:$F$23,2,FALSE)</f>
        <v>D</v>
      </c>
      <c r="AL316" s="2" t="str">
        <f>VLOOKUP(AG316,'Comprendre la codification'!$H$12:$J$200,3,FALSE)</f>
        <v>PRO</v>
      </c>
      <c r="AM316" s="2" t="str">
        <f>VLOOKUP(AI316,'Comprendre la codification'!$M$25:$N$83,2,FALSE)</f>
        <v>24</v>
      </c>
      <c r="AN316" s="2" t="str">
        <f t="shared" si="20"/>
        <v>DPRO24</v>
      </c>
      <c r="AO316" s="2" t="s">
        <v>608</v>
      </c>
    </row>
    <row r="317" spans="13:41" x14ac:dyDescent="0.35">
      <c r="M317" s="26"/>
      <c r="N317" s="26"/>
      <c r="S317" s="2" t="s">
        <v>16</v>
      </c>
      <c r="T317" s="27">
        <v>2</v>
      </c>
      <c r="U317" s="2" t="s">
        <v>265</v>
      </c>
      <c r="V317" s="2" t="s">
        <v>327</v>
      </c>
      <c r="W317" s="2" t="str">
        <f t="shared" si="17"/>
        <v>AthlétismeTapis / matelas de réception, de gym et autre module de mousse (hors jouet)</v>
      </c>
      <c r="X317" s="2"/>
      <c r="Y317" s="2" t="str">
        <f>VLOOKUP(S317,'Comprendre la codification'!$E$12:$F$23,2,FALSE)</f>
        <v>E</v>
      </c>
      <c r="Z317" s="2" t="str">
        <f>VLOOKUP(V317,'Comprendre la codification'!$H$12:$J$200,3,FALSE)</f>
        <v>MAT</v>
      </c>
      <c r="AA317" s="2" t="str">
        <f t="shared" si="18"/>
        <v>EMAT</v>
      </c>
      <c r="AB317" s="2" t="s">
        <v>109</v>
      </c>
      <c r="AD317" s="2" t="s">
        <v>156</v>
      </c>
      <c r="AE317" s="27">
        <v>2</v>
      </c>
      <c r="AF317" s="2" t="s">
        <v>308</v>
      </c>
      <c r="AG317" s="11" t="s">
        <v>316</v>
      </c>
      <c r="AH317" s="2"/>
      <c r="AI317" s="2" t="s">
        <v>255</v>
      </c>
      <c r="AJ317" s="2" t="str">
        <f t="shared" si="19"/>
        <v>Outdoor / RandonnéeAutre protection / EPI : paire de gants rembourrés, genouillère, …20 g ≤ X &lt; 50 g</v>
      </c>
      <c r="AK317" s="2" t="str">
        <f>VLOOKUP(AD317,'Comprendre la codification'!$E$12:$F$23,2,FALSE)</f>
        <v>D</v>
      </c>
      <c r="AL317" s="2" t="str">
        <f>VLOOKUP(AG317,'Comprendre la codification'!$H$12:$J$200,3,FALSE)</f>
        <v>PRO</v>
      </c>
      <c r="AM317" s="2" t="str">
        <f>VLOOKUP(AI317,'Comprendre la codification'!$M$25:$N$83,2,FALSE)</f>
        <v>27</v>
      </c>
      <c r="AN317" s="2" t="str">
        <f t="shared" si="20"/>
        <v>DPRO27</v>
      </c>
      <c r="AO317" s="2" t="s">
        <v>608</v>
      </c>
    </row>
    <row r="318" spans="13:41" x14ac:dyDescent="0.35">
      <c r="M318" s="26"/>
      <c r="N318" s="26"/>
      <c r="S318" s="2" t="s">
        <v>16</v>
      </c>
      <c r="T318" s="27">
        <v>2</v>
      </c>
      <c r="U318" s="2" t="s">
        <v>265</v>
      </c>
      <c r="V318" s="2" t="s">
        <v>327</v>
      </c>
      <c r="W318" s="2" t="str">
        <f t="shared" si="17"/>
        <v>AthlétismeTapis / matelas de réception, de gym et autre module de mousse (hors jouet)</v>
      </c>
      <c r="X318" s="2"/>
      <c r="Y318" s="2" t="str">
        <f>VLOOKUP(S318,'Comprendre la codification'!$E$12:$F$23,2,FALSE)</f>
        <v>E</v>
      </c>
      <c r="Z318" s="2" t="str">
        <f>VLOOKUP(V318,'Comprendre la codification'!$H$12:$J$200,3,FALSE)</f>
        <v>MAT</v>
      </c>
      <c r="AA318" s="2" t="str">
        <f t="shared" si="18"/>
        <v>EMAT</v>
      </c>
      <c r="AB318" s="2" t="s">
        <v>110</v>
      </c>
      <c r="AD318" s="2" t="s">
        <v>156</v>
      </c>
      <c r="AE318" s="27">
        <v>2</v>
      </c>
      <c r="AF318" s="2" t="s">
        <v>308</v>
      </c>
      <c r="AG318" s="11" t="s">
        <v>316</v>
      </c>
      <c r="AH318" s="2"/>
      <c r="AI318" s="2" t="s">
        <v>241</v>
      </c>
      <c r="AJ318" s="2" t="str">
        <f t="shared" si="19"/>
        <v>Outdoor / RandonnéeAutre protection / EPI : paire de gants rembourrés, genouillère, …50 g ≤ X &lt; 100 g</v>
      </c>
      <c r="AK318" s="2" t="str">
        <f>VLOOKUP(AD318,'Comprendre la codification'!$E$12:$F$23,2,FALSE)</f>
        <v>D</v>
      </c>
      <c r="AL318" s="2" t="str">
        <f>VLOOKUP(AG318,'Comprendre la codification'!$H$12:$J$200,3,FALSE)</f>
        <v>PRO</v>
      </c>
      <c r="AM318" s="2" t="str">
        <f>VLOOKUP(AI318,'Comprendre la codification'!$M$25:$N$83,2,FALSE)</f>
        <v>30</v>
      </c>
      <c r="AN318" s="2" t="str">
        <f t="shared" si="20"/>
        <v>DPRO30</v>
      </c>
      <c r="AO318" s="2" t="s">
        <v>608</v>
      </c>
    </row>
    <row r="319" spans="13:41" x14ac:dyDescent="0.35">
      <c r="M319" s="26"/>
      <c r="N319" s="26"/>
      <c r="S319" s="2" t="s">
        <v>16</v>
      </c>
      <c r="T319" s="27">
        <v>2</v>
      </c>
      <c r="U319" s="2" t="s">
        <v>265</v>
      </c>
      <c r="V319" s="2" t="s">
        <v>327</v>
      </c>
      <c r="W319" s="2" t="str">
        <f t="shared" si="17"/>
        <v>AthlétismeTapis / matelas de réception, de gym et autre module de mousse (hors jouet)</v>
      </c>
      <c r="X319" s="2"/>
      <c r="Y319" s="2" t="str">
        <f>VLOOKUP(S319,'Comprendre la codification'!$E$12:$F$23,2,FALSE)</f>
        <v>E</v>
      </c>
      <c r="Z319" s="2" t="str">
        <f>VLOOKUP(V319,'Comprendre la codification'!$H$12:$J$200,3,FALSE)</f>
        <v>MAT</v>
      </c>
      <c r="AA319" s="2" t="str">
        <f t="shared" si="18"/>
        <v>EMAT</v>
      </c>
      <c r="AB319" s="2" t="s">
        <v>111</v>
      </c>
      <c r="AD319" s="2" t="s">
        <v>156</v>
      </c>
      <c r="AE319" s="27">
        <v>2</v>
      </c>
      <c r="AF319" s="2" t="s">
        <v>308</v>
      </c>
      <c r="AG319" s="11" t="s">
        <v>316</v>
      </c>
      <c r="AH319" s="2"/>
      <c r="AI319" s="2" t="s">
        <v>103</v>
      </c>
      <c r="AJ319" s="2" t="str">
        <f t="shared" si="19"/>
        <v>Outdoor / RandonnéeAutre protection / EPI : paire de gants rembourrés, genouillère, …0,1 kg ≤ X &lt; 0,2 kg</v>
      </c>
      <c r="AK319" s="2" t="str">
        <f>VLOOKUP(AD319,'Comprendre la codification'!$E$12:$F$23,2,FALSE)</f>
        <v>D</v>
      </c>
      <c r="AL319" s="2" t="str">
        <f>VLOOKUP(AG319,'Comprendre la codification'!$H$12:$J$200,3,FALSE)</f>
        <v>PRO</v>
      </c>
      <c r="AM319" s="2" t="str">
        <f>VLOOKUP(AI319,'Comprendre la codification'!$M$25:$N$83,2,FALSE)</f>
        <v>33</v>
      </c>
      <c r="AN319" s="2" t="str">
        <f t="shared" si="20"/>
        <v>DPRO33</v>
      </c>
      <c r="AO319" s="2" t="s">
        <v>608</v>
      </c>
    </row>
    <row r="320" spans="13:41" x14ac:dyDescent="0.35">
      <c r="M320" s="26"/>
      <c r="N320" s="26"/>
      <c r="S320" s="2" t="s">
        <v>16</v>
      </c>
      <c r="T320" s="27">
        <v>2</v>
      </c>
      <c r="U320" s="2" t="s">
        <v>265</v>
      </c>
      <c r="V320" s="2" t="s">
        <v>327</v>
      </c>
      <c r="W320" s="2" t="str">
        <f t="shared" si="17"/>
        <v>AthlétismeTapis / matelas de réception, de gym et autre module de mousse (hors jouet)</v>
      </c>
      <c r="X320" s="2"/>
      <c r="Y320" s="2" t="str">
        <f>VLOOKUP(S320,'Comprendre la codification'!$E$12:$F$23,2,FALSE)</f>
        <v>E</v>
      </c>
      <c r="Z320" s="2" t="str">
        <f>VLOOKUP(V320,'Comprendre la codification'!$H$12:$J$200,3,FALSE)</f>
        <v>MAT</v>
      </c>
      <c r="AA320" s="2" t="str">
        <f t="shared" si="18"/>
        <v>EMAT</v>
      </c>
      <c r="AB320" s="2" t="s">
        <v>112</v>
      </c>
      <c r="AD320" s="2" t="s">
        <v>156</v>
      </c>
      <c r="AE320" s="27">
        <v>2</v>
      </c>
      <c r="AF320" s="2" t="s">
        <v>308</v>
      </c>
      <c r="AG320" s="11" t="s">
        <v>316</v>
      </c>
      <c r="AH320" s="2"/>
      <c r="AI320" s="2" t="s">
        <v>98</v>
      </c>
      <c r="AJ320" s="2" t="str">
        <f t="shared" si="19"/>
        <v>Outdoor / RandonnéeAutre protection / EPI : paire de gants rembourrés, genouillère, …0,2 kg ≤ X &lt; 0,5 kg</v>
      </c>
      <c r="AK320" s="2" t="str">
        <f>VLOOKUP(AD320,'Comprendre la codification'!$E$12:$F$23,2,FALSE)</f>
        <v>D</v>
      </c>
      <c r="AL320" s="2" t="str">
        <f>VLOOKUP(AG320,'Comprendre la codification'!$H$12:$J$200,3,FALSE)</f>
        <v>PRO</v>
      </c>
      <c r="AM320" s="2" t="str">
        <f>VLOOKUP(AI320,'Comprendre la codification'!$M$25:$N$83,2,FALSE)</f>
        <v>36</v>
      </c>
      <c r="AN320" s="2" t="str">
        <f t="shared" si="20"/>
        <v>DPRO36</v>
      </c>
      <c r="AO320" s="2" t="s">
        <v>608</v>
      </c>
    </row>
    <row r="321" spans="13:41" x14ac:dyDescent="0.35">
      <c r="M321" s="26"/>
      <c r="N321" s="26"/>
      <c r="S321" s="2" t="s">
        <v>16</v>
      </c>
      <c r="T321" s="27">
        <v>2</v>
      </c>
      <c r="U321" s="2" t="s">
        <v>265</v>
      </c>
      <c r="V321" s="2" t="s">
        <v>327</v>
      </c>
      <c r="W321" s="2" t="str">
        <f t="shared" si="17"/>
        <v>AthlétismeTapis / matelas de réception, de gym et autre module de mousse (hors jouet)</v>
      </c>
      <c r="X321" s="2"/>
      <c r="Y321" s="2" t="str">
        <f>VLOOKUP(S321,'Comprendre la codification'!$E$12:$F$23,2,FALSE)</f>
        <v>E</v>
      </c>
      <c r="Z321" s="2" t="str">
        <f>VLOOKUP(V321,'Comprendre la codification'!$H$12:$J$200,3,FALSE)</f>
        <v>MAT</v>
      </c>
      <c r="AA321" s="2" t="str">
        <f t="shared" si="18"/>
        <v>EMAT</v>
      </c>
      <c r="AB321" s="2" t="s">
        <v>113</v>
      </c>
      <c r="AD321" s="2" t="s">
        <v>156</v>
      </c>
      <c r="AE321" s="27">
        <v>2</v>
      </c>
      <c r="AF321" s="2" t="s">
        <v>308</v>
      </c>
      <c r="AG321" s="11" t="s">
        <v>316</v>
      </c>
      <c r="AH321" s="2"/>
      <c r="AI321" s="2" t="s">
        <v>104</v>
      </c>
      <c r="AJ321" s="2" t="str">
        <f t="shared" si="19"/>
        <v>Outdoor / RandonnéeAutre protection / EPI : paire de gants rembourrés, genouillère, …0,5 kg ≤ X &lt; 1 kg</v>
      </c>
      <c r="AK321" s="2" t="str">
        <f>VLOOKUP(AD321,'Comprendre la codification'!$E$12:$F$23,2,FALSE)</f>
        <v>D</v>
      </c>
      <c r="AL321" s="2" t="str">
        <f>VLOOKUP(AG321,'Comprendre la codification'!$H$12:$J$200,3,FALSE)</f>
        <v>PRO</v>
      </c>
      <c r="AM321" s="2" t="str">
        <f>VLOOKUP(AI321,'Comprendre la codification'!$M$25:$N$83,2,FALSE)</f>
        <v>39</v>
      </c>
      <c r="AN321" s="2" t="str">
        <f t="shared" si="20"/>
        <v>DPRO39</v>
      </c>
      <c r="AO321" s="2" t="s">
        <v>608</v>
      </c>
    </row>
    <row r="322" spans="13:41" x14ac:dyDescent="0.35">
      <c r="M322" s="26"/>
      <c r="N322" s="26"/>
      <c r="S322" s="2" t="s">
        <v>16</v>
      </c>
      <c r="T322" s="27">
        <v>2</v>
      </c>
      <c r="U322" s="2" t="s">
        <v>265</v>
      </c>
      <c r="V322" s="2" t="s">
        <v>327</v>
      </c>
      <c r="W322" s="2" t="str">
        <f t="shared" si="17"/>
        <v>AthlétismeTapis / matelas de réception, de gym et autre module de mousse (hors jouet)</v>
      </c>
      <c r="X322" s="2"/>
      <c r="Y322" s="2" t="str">
        <f>VLOOKUP(S322,'Comprendre la codification'!$E$12:$F$23,2,FALSE)</f>
        <v>E</v>
      </c>
      <c r="Z322" s="2" t="str">
        <f>VLOOKUP(V322,'Comprendre la codification'!$H$12:$J$200,3,FALSE)</f>
        <v>MAT</v>
      </c>
      <c r="AA322" s="2" t="str">
        <f t="shared" si="18"/>
        <v>EMAT</v>
      </c>
      <c r="AB322" s="2" t="s">
        <v>114</v>
      </c>
      <c r="AD322" s="2" t="s">
        <v>156</v>
      </c>
      <c r="AE322" s="27">
        <v>2</v>
      </c>
      <c r="AF322" s="2" t="s">
        <v>308</v>
      </c>
      <c r="AG322" s="11" t="s">
        <v>316</v>
      </c>
      <c r="AH322" s="2"/>
      <c r="AI322" s="2" t="s">
        <v>105</v>
      </c>
      <c r="AJ322" s="2" t="str">
        <f t="shared" si="19"/>
        <v>Outdoor / RandonnéeAutre protection / EPI : paire de gants rembourrés, genouillère, …1 kg ≤ X &lt; 2 kg</v>
      </c>
      <c r="AK322" s="2" t="str">
        <f>VLOOKUP(AD322,'Comprendre la codification'!$E$12:$F$23,2,FALSE)</f>
        <v>D</v>
      </c>
      <c r="AL322" s="2" t="str">
        <f>VLOOKUP(AG322,'Comprendre la codification'!$H$12:$J$200,3,FALSE)</f>
        <v>PRO</v>
      </c>
      <c r="AM322" s="2" t="str">
        <f>VLOOKUP(AI322,'Comprendre la codification'!$M$25:$N$83,2,FALSE)</f>
        <v>42</v>
      </c>
      <c r="AN322" s="2" t="str">
        <f t="shared" si="20"/>
        <v>DPRO42</v>
      </c>
      <c r="AO322" s="2" t="s">
        <v>608</v>
      </c>
    </row>
    <row r="323" spans="13:41" x14ac:dyDescent="0.35">
      <c r="M323" s="26"/>
      <c r="N323" s="26"/>
      <c r="S323" s="2" t="s">
        <v>16</v>
      </c>
      <c r="T323" s="27">
        <v>2</v>
      </c>
      <c r="U323" s="2" t="s">
        <v>265</v>
      </c>
      <c r="V323" s="2" t="s">
        <v>327</v>
      </c>
      <c r="W323" s="2" t="str">
        <f t="shared" ref="W323:W386" si="21">S323&amp;V323</f>
        <v>AthlétismeTapis / matelas de réception, de gym et autre module de mousse (hors jouet)</v>
      </c>
      <c r="X323" s="2"/>
      <c r="Y323" s="2" t="str">
        <f>VLOOKUP(S323,'Comprendre la codification'!$E$12:$F$23,2,FALSE)</f>
        <v>E</v>
      </c>
      <c r="Z323" s="2" t="str">
        <f>VLOOKUP(V323,'Comprendre la codification'!$H$12:$J$200,3,FALSE)</f>
        <v>MAT</v>
      </c>
      <c r="AA323" s="2" t="str">
        <f t="shared" ref="AA323:AA386" si="22">Y323&amp;Z323</f>
        <v>EMAT</v>
      </c>
      <c r="AB323" s="2" t="s">
        <v>102</v>
      </c>
      <c r="AD323" s="2" t="s">
        <v>156</v>
      </c>
      <c r="AE323" s="27">
        <v>2</v>
      </c>
      <c r="AF323" s="2" t="s">
        <v>308</v>
      </c>
      <c r="AG323" s="11" t="s">
        <v>316</v>
      </c>
      <c r="AH323" s="2"/>
      <c r="AI323" s="2" t="s">
        <v>107</v>
      </c>
      <c r="AJ323" s="2" t="str">
        <f t="shared" ref="AJ323:AJ386" si="23">AD323&amp;AG323&amp;AI323</f>
        <v>Outdoor / RandonnéeAutre protection / EPI : paire de gants rembourrés, genouillère, …2 kg ≤ X &lt; 3 kg</v>
      </c>
      <c r="AK323" s="2" t="str">
        <f>VLOOKUP(AD323,'Comprendre la codification'!$E$12:$F$23,2,FALSE)</f>
        <v>D</v>
      </c>
      <c r="AL323" s="2" t="str">
        <f>VLOOKUP(AG323,'Comprendre la codification'!$H$12:$J$200,3,FALSE)</f>
        <v>PRO</v>
      </c>
      <c r="AM323" s="2" t="str">
        <f>VLOOKUP(AI323,'Comprendre la codification'!$M$25:$N$83,2,FALSE)</f>
        <v>45</v>
      </c>
      <c r="AN323" s="2" t="str">
        <f t="shared" ref="AN323:AN386" si="24">AK323&amp;AL323&amp;AM323</f>
        <v>DPRO45</v>
      </c>
      <c r="AO323" s="2" t="s">
        <v>608</v>
      </c>
    </row>
    <row r="324" spans="13:41" x14ac:dyDescent="0.35">
      <c r="M324" s="26"/>
      <c r="N324" s="26"/>
      <c r="S324" s="2" t="s">
        <v>16</v>
      </c>
      <c r="T324" s="27">
        <v>2</v>
      </c>
      <c r="U324" s="2" t="s">
        <v>265</v>
      </c>
      <c r="V324" s="11" t="s">
        <v>168</v>
      </c>
      <c r="W324" s="2" t="str">
        <f t="shared" si="21"/>
        <v>AthlétismePoids de lancer</v>
      </c>
      <c r="X324" s="2"/>
      <c r="Y324" s="2" t="str">
        <f>VLOOKUP(S324,'Comprendre la codification'!$E$12:$F$23,2,FALSE)</f>
        <v>E</v>
      </c>
      <c r="Z324" s="2" t="str">
        <f>VLOOKUP(V324,'Comprendre la codification'!$H$12:$J$200,3,FALSE)</f>
        <v>OID</v>
      </c>
      <c r="AA324" s="2" t="str">
        <f t="shared" si="22"/>
        <v>EOID</v>
      </c>
      <c r="AB324" s="2" t="s">
        <v>144</v>
      </c>
      <c r="AD324" s="2" t="s">
        <v>156</v>
      </c>
      <c r="AE324" s="27">
        <v>2</v>
      </c>
      <c r="AF324" s="2" t="s">
        <v>308</v>
      </c>
      <c r="AG324" s="11" t="s">
        <v>316</v>
      </c>
      <c r="AH324" s="2"/>
      <c r="AI324" s="2" t="s">
        <v>109</v>
      </c>
      <c r="AJ324" s="2" t="str">
        <f t="shared" si="23"/>
        <v>Outdoor / RandonnéeAutre protection / EPI : paire de gants rembourrés, genouillère, …3 kg ≤ X &lt; 5 kg</v>
      </c>
      <c r="AK324" s="2" t="str">
        <f>VLOOKUP(AD324,'Comprendre la codification'!$E$12:$F$23,2,FALSE)</f>
        <v>D</v>
      </c>
      <c r="AL324" s="2" t="str">
        <f>VLOOKUP(AG324,'Comprendre la codification'!$H$12:$J$200,3,FALSE)</f>
        <v>PRO</v>
      </c>
      <c r="AM324" s="2" t="str">
        <f>VLOOKUP(AI324,'Comprendre la codification'!$M$25:$N$83,2,FALSE)</f>
        <v>48</v>
      </c>
      <c r="AN324" s="2" t="str">
        <f t="shared" si="24"/>
        <v>DPRO48</v>
      </c>
      <c r="AO324" s="2" t="s">
        <v>608</v>
      </c>
    </row>
    <row r="325" spans="13:41" x14ac:dyDescent="0.35">
      <c r="M325" s="26"/>
      <c r="N325" s="26"/>
      <c r="S325" s="2" t="s">
        <v>16</v>
      </c>
      <c r="T325" s="27">
        <v>2</v>
      </c>
      <c r="U325" s="2" t="s">
        <v>265</v>
      </c>
      <c r="V325" s="11" t="s">
        <v>168</v>
      </c>
      <c r="W325" s="2" t="str">
        <f t="shared" si="21"/>
        <v>AthlétismePoids de lancer</v>
      </c>
      <c r="X325" s="2"/>
      <c r="Y325" s="2" t="str">
        <f>VLOOKUP(S325,'Comprendre la codification'!$E$12:$F$23,2,FALSE)</f>
        <v>E</v>
      </c>
      <c r="Z325" s="2" t="str">
        <f>VLOOKUP(V325,'Comprendre la codification'!$H$12:$J$200,3,FALSE)</f>
        <v>OID</v>
      </c>
      <c r="AA325" s="2" t="str">
        <f t="shared" si="22"/>
        <v>EOID</v>
      </c>
      <c r="AB325" s="2" t="s">
        <v>109</v>
      </c>
      <c r="AD325" s="2" t="s">
        <v>156</v>
      </c>
      <c r="AE325" s="27">
        <v>2</v>
      </c>
      <c r="AF325" s="2" t="s">
        <v>308</v>
      </c>
      <c r="AG325" s="11" t="s">
        <v>316</v>
      </c>
      <c r="AH325" s="2"/>
      <c r="AI325" s="2" t="s">
        <v>110</v>
      </c>
      <c r="AJ325" s="2" t="str">
        <f t="shared" si="23"/>
        <v>Outdoor / RandonnéeAutre protection / EPI : paire de gants rembourrés, genouillère, …5 kg ≤ X &lt; 7 kg</v>
      </c>
      <c r="AK325" s="2" t="str">
        <f>VLOOKUP(AD325,'Comprendre la codification'!$E$12:$F$23,2,FALSE)</f>
        <v>D</v>
      </c>
      <c r="AL325" s="2" t="str">
        <f>VLOOKUP(AG325,'Comprendre la codification'!$H$12:$J$200,3,FALSE)</f>
        <v>PRO</v>
      </c>
      <c r="AM325" s="2" t="str">
        <f>VLOOKUP(AI325,'Comprendre la codification'!$M$25:$N$83,2,FALSE)</f>
        <v>51</v>
      </c>
      <c r="AN325" s="2" t="str">
        <f t="shared" si="24"/>
        <v>DPRO51</v>
      </c>
      <c r="AO325" s="2" t="s">
        <v>608</v>
      </c>
    </row>
    <row r="326" spans="13:41" x14ac:dyDescent="0.35">
      <c r="M326" s="26"/>
      <c r="N326" s="26"/>
      <c r="S326" s="2" t="s">
        <v>16</v>
      </c>
      <c r="T326" s="27">
        <v>2</v>
      </c>
      <c r="U326" s="2" t="s">
        <v>265</v>
      </c>
      <c r="V326" s="11" t="s">
        <v>168</v>
      </c>
      <c r="W326" s="2" t="str">
        <f t="shared" si="21"/>
        <v>AthlétismePoids de lancer</v>
      </c>
      <c r="X326" s="2"/>
      <c r="Y326" s="2" t="str">
        <f>VLOOKUP(S326,'Comprendre la codification'!$E$12:$F$23,2,FALSE)</f>
        <v>E</v>
      </c>
      <c r="Z326" s="2" t="str">
        <f>VLOOKUP(V326,'Comprendre la codification'!$H$12:$J$200,3,FALSE)</f>
        <v>OID</v>
      </c>
      <c r="AA326" s="2" t="str">
        <f t="shared" si="22"/>
        <v>EOID</v>
      </c>
      <c r="AB326" s="2" t="s">
        <v>100</v>
      </c>
      <c r="AD326" s="2" t="s">
        <v>156</v>
      </c>
      <c r="AE326" s="27">
        <v>2</v>
      </c>
      <c r="AF326" s="2" t="s">
        <v>308</v>
      </c>
      <c r="AG326" s="11" t="s">
        <v>316</v>
      </c>
      <c r="AH326" s="2"/>
      <c r="AI326" s="2" t="s">
        <v>111</v>
      </c>
      <c r="AJ326" s="2" t="str">
        <f t="shared" si="23"/>
        <v>Outdoor / RandonnéeAutre protection / EPI : paire de gants rembourrés, genouillère, …7 kg ≤ X &lt; 9 kg</v>
      </c>
      <c r="AK326" s="2" t="str">
        <f>VLOOKUP(AD326,'Comprendre la codification'!$E$12:$F$23,2,FALSE)</f>
        <v>D</v>
      </c>
      <c r="AL326" s="2" t="str">
        <f>VLOOKUP(AG326,'Comprendre la codification'!$H$12:$J$200,3,FALSE)</f>
        <v>PRO</v>
      </c>
      <c r="AM326" s="2" t="str">
        <f>VLOOKUP(AI326,'Comprendre la codification'!$M$25:$N$83,2,FALSE)</f>
        <v>54</v>
      </c>
      <c r="AN326" s="2" t="str">
        <f t="shared" si="24"/>
        <v>DPRO54</v>
      </c>
      <c r="AO326" s="2" t="s">
        <v>608</v>
      </c>
    </row>
    <row r="327" spans="13:41" x14ac:dyDescent="0.35">
      <c r="M327" s="26"/>
      <c r="N327" s="26"/>
      <c r="S327" s="2" t="s">
        <v>16</v>
      </c>
      <c r="T327" s="27">
        <v>2</v>
      </c>
      <c r="U327" s="2" t="s">
        <v>264</v>
      </c>
      <c r="V327" s="11" t="s">
        <v>491</v>
      </c>
      <c r="W327" s="2" t="str">
        <f t="shared" si="21"/>
        <v>AthlétismePaire de chaussures d'athlétisme à pointes, …</v>
      </c>
      <c r="X327" s="2"/>
      <c r="Y327" s="2" t="str">
        <f>VLOOKUP(S327,'Comprendre la codification'!$E$12:$F$23,2,FALSE)</f>
        <v>E</v>
      </c>
      <c r="Z327" s="2" t="str">
        <f>VLOOKUP(V327,'Comprendre la codification'!$H$12:$J$200,3,FALSE)</f>
        <v>POI</v>
      </c>
      <c r="AA327" s="2" t="str">
        <f t="shared" si="22"/>
        <v>EPOI</v>
      </c>
      <c r="AB327" s="21" t="s">
        <v>608</v>
      </c>
      <c r="AD327" s="2" t="s">
        <v>156</v>
      </c>
      <c r="AE327" s="27">
        <v>2</v>
      </c>
      <c r="AF327" s="2" t="s">
        <v>308</v>
      </c>
      <c r="AG327" s="11" t="s">
        <v>316</v>
      </c>
      <c r="AH327" s="2"/>
      <c r="AI327" s="2" t="s">
        <v>112</v>
      </c>
      <c r="AJ327" s="2" t="str">
        <f t="shared" si="23"/>
        <v>Outdoor / RandonnéeAutre protection / EPI : paire de gants rembourrés, genouillère, …9 kg ≤ X &lt; 11 kg</v>
      </c>
      <c r="AK327" s="2" t="str">
        <f>VLOOKUP(AD327,'Comprendre la codification'!$E$12:$F$23,2,FALSE)</f>
        <v>D</v>
      </c>
      <c r="AL327" s="2" t="str">
        <f>VLOOKUP(AG327,'Comprendre la codification'!$H$12:$J$200,3,FALSE)</f>
        <v>PRO</v>
      </c>
      <c r="AM327" s="2" t="str">
        <f>VLOOKUP(AI327,'Comprendre la codification'!$M$25:$N$83,2,FALSE)</f>
        <v>57</v>
      </c>
      <c r="AN327" s="2" t="str">
        <f t="shared" si="24"/>
        <v>DPRO57</v>
      </c>
      <c r="AO327" s="2" t="s">
        <v>608</v>
      </c>
    </row>
    <row r="328" spans="13:41" x14ac:dyDescent="0.35">
      <c r="M328" s="26"/>
      <c r="N328" s="26"/>
      <c r="S328" s="2" t="s">
        <v>16</v>
      </c>
      <c r="T328" s="27">
        <v>2</v>
      </c>
      <c r="U328" s="2" t="s">
        <v>309</v>
      </c>
      <c r="V328" s="2" t="s">
        <v>318</v>
      </c>
      <c r="W328" s="2" t="str">
        <f t="shared" si="21"/>
        <v>AthlétismeAutre protection / EPI : gant d'athlétisme, …</v>
      </c>
      <c r="X328" s="2"/>
      <c r="Y328" s="2" t="str">
        <f>VLOOKUP(S328,'Comprendre la codification'!$E$12:$F$23,2,FALSE)</f>
        <v>E</v>
      </c>
      <c r="Z328" s="2" t="str">
        <f>VLOOKUP(V328,'Comprendre la codification'!$H$12:$J$200,3,FALSE)</f>
        <v>PRO</v>
      </c>
      <c r="AA328" s="2" t="str">
        <f t="shared" si="22"/>
        <v>EPRO</v>
      </c>
      <c r="AB328" s="2" t="s">
        <v>252</v>
      </c>
      <c r="AD328" s="2" t="s">
        <v>156</v>
      </c>
      <c r="AE328" s="27">
        <v>2</v>
      </c>
      <c r="AF328" s="2" t="s">
        <v>308</v>
      </c>
      <c r="AG328" s="11" t="s">
        <v>316</v>
      </c>
      <c r="AH328" s="2"/>
      <c r="AI328" s="2" t="s">
        <v>113</v>
      </c>
      <c r="AJ328" s="2" t="str">
        <f t="shared" si="23"/>
        <v>Outdoor / RandonnéeAutre protection / EPI : paire de gants rembourrés, genouillère, …11 kg ≤ X &lt; 13 kg</v>
      </c>
      <c r="AK328" s="2" t="str">
        <f>VLOOKUP(AD328,'Comprendre la codification'!$E$12:$F$23,2,FALSE)</f>
        <v>D</v>
      </c>
      <c r="AL328" s="2" t="str">
        <f>VLOOKUP(AG328,'Comprendre la codification'!$H$12:$J$200,3,FALSE)</f>
        <v>PRO</v>
      </c>
      <c r="AM328" s="2" t="str">
        <f>VLOOKUP(AI328,'Comprendre la codification'!$M$25:$N$83,2,FALSE)</f>
        <v>60</v>
      </c>
      <c r="AN328" s="2" t="str">
        <f t="shared" si="24"/>
        <v>DPRO60</v>
      </c>
      <c r="AO328" s="2" t="s">
        <v>608</v>
      </c>
    </row>
    <row r="329" spans="13:41" x14ac:dyDescent="0.35">
      <c r="M329" s="26"/>
      <c r="N329" s="26"/>
      <c r="S329" s="2" t="s">
        <v>16</v>
      </c>
      <c r="T329" s="27">
        <v>2</v>
      </c>
      <c r="U329" s="2" t="s">
        <v>309</v>
      </c>
      <c r="V329" s="2" t="s">
        <v>318</v>
      </c>
      <c r="W329" s="2" t="str">
        <f t="shared" si="21"/>
        <v>AthlétismeAutre protection / EPI : gant d'athlétisme, …</v>
      </c>
      <c r="X329" s="2"/>
      <c r="Y329" s="2" t="str">
        <f>VLOOKUP(S329,'Comprendre la codification'!$E$12:$F$23,2,FALSE)</f>
        <v>E</v>
      </c>
      <c r="Z329" s="2" t="str">
        <f>VLOOKUP(V329,'Comprendre la codification'!$H$12:$J$200,3,FALSE)</f>
        <v>PRO</v>
      </c>
      <c r="AA329" s="2" t="str">
        <f t="shared" si="22"/>
        <v>EPRO</v>
      </c>
      <c r="AB329" s="2" t="s">
        <v>253</v>
      </c>
      <c r="AD329" s="2" t="s">
        <v>156</v>
      </c>
      <c r="AE329" s="27">
        <v>2</v>
      </c>
      <c r="AF329" s="2" t="s">
        <v>308</v>
      </c>
      <c r="AG329" s="11" t="s">
        <v>316</v>
      </c>
      <c r="AH329" s="2"/>
      <c r="AI329" s="2" t="s">
        <v>114</v>
      </c>
      <c r="AJ329" s="2" t="str">
        <f t="shared" si="23"/>
        <v>Outdoor / RandonnéeAutre protection / EPI : paire de gants rembourrés, genouillère, …13 kg ≤ X &lt; 15 kg</v>
      </c>
      <c r="AK329" s="2" t="str">
        <f>VLOOKUP(AD329,'Comprendre la codification'!$E$12:$F$23,2,FALSE)</f>
        <v>D</v>
      </c>
      <c r="AL329" s="2" t="str">
        <f>VLOOKUP(AG329,'Comprendre la codification'!$H$12:$J$200,3,FALSE)</f>
        <v>PRO</v>
      </c>
      <c r="AM329" s="2" t="str">
        <f>VLOOKUP(AI329,'Comprendre la codification'!$M$25:$N$83,2,FALSE)</f>
        <v>63</v>
      </c>
      <c r="AN329" s="2" t="str">
        <f t="shared" si="24"/>
        <v>DPRO63</v>
      </c>
      <c r="AO329" s="2" t="s">
        <v>608</v>
      </c>
    </row>
    <row r="330" spans="13:41" x14ac:dyDescent="0.35">
      <c r="M330" s="26"/>
      <c r="N330" s="26"/>
      <c r="S330" s="2" t="s">
        <v>16</v>
      </c>
      <c r="T330" s="27">
        <v>2</v>
      </c>
      <c r="U330" s="2" t="s">
        <v>309</v>
      </c>
      <c r="V330" s="2" t="s">
        <v>318</v>
      </c>
      <c r="W330" s="2" t="str">
        <f t="shared" si="21"/>
        <v>AthlétismeAutre protection / EPI : gant d'athlétisme, …</v>
      </c>
      <c r="X330" s="2"/>
      <c r="Y330" s="2" t="str">
        <f>VLOOKUP(S330,'Comprendre la codification'!$E$12:$F$23,2,FALSE)</f>
        <v>E</v>
      </c>
      <c r="Z330" s="2" t="str">
        <f>VLOOKUP(V330,'Comprendre la codification'!$H$12:$J$200,3,FALSE)</f>
        <v>PRO</v>
      </c>
      <c r="AA330" s="2" t="str">
        <f t="shared" si="22"/>
        <v>EPRO</v>
      </c>
      <c r="AB330" s="2" t="s">
        <v>254</v>
      </c>
      <c r="AD330" s="2" t="s">
        <v>156</v>
      </c>
      <c r="AE330" s="27">
        <v>2</v>
      </c>
      <c r="AF330" s="2" t="s">
        <v>308</v>
      </c>
      <c r="AG330" s="11" t="s">
        <v>316</v>
      </c>
      <c r="AH330" s="2"/>
      <c r="AI330" s="2" t="s">
        <v>102</v>
      </c>
      <c r="AJ330" s="2" t="str">
        <f t="shared" si="23"/>
        <v>Outdoor / RandonnéeAutre protection / EPI : paire de gants rembourrés, genouillère, …X ≥ 15 kg</v>
      </c>
      <c r="AK330" s="2" t="str">
        <f>VLOOKUP(AD330,'Comprendre la codification'!$E$12:$F$23,2,FALSE)</f>
        <v>D</v>
      </c>
      <c r="AL330" s="2" t="str">
        <f>VLOOKUP(AG330,'Comprendre la codification'!$H$12:$J$200,3,FALSE)</f>
        <v>PRO</v>
      </c>
      <c r="AM330" s="2" t="str">
        <f>VLOOKUP(AI330,'Comprendre la codification'!$M$25:$N$83,2,FALSE)</f>
        <v>66</v>
      </c>
      <c r="AN330" s="2" t="str">
        <f t="shared" si="24"/>
        <v>DPRO66</v>
      </c>
      <c r="AO330" s="2" t="s">
        <v>608</v>
      </c>
    </row>
    <row r="331" spans="13:41" x14ac:dyDescent="0.35">
      <c r="M331" s="26"/>
      <c r="N331" s="26"/>
      <c r="S331" s="2" t="s">
        <v>16</v>
      </c>
      <c r="T331" s="27">
        <v>2</v>
      </c>
      <c r="U331" s="2" t="s">
        <v>309</v>
      </c>
      <c r="V331" s="2" t="s">
        <v>318</v>
      </c>
      <c r="W331" s="2" t="str">
        <f t="shared" si="21"/>
        <v>AthlétismeAutre protection / EPI : gant d'athlétisme, …</v>
      </c>
      <c r="X331" s="2"/>
      <c r="Y331" s="2" t="str">
        <f>VLOOKUP(S331,'Comprendre la codification'!$E$12:$F$23,2,FALSE)</f>
        <v>E</v>
      </c>
      <c r="Z331" s="2" t="str">
        <f>VLOOKUP(V331,'Comprendre la codification'!$H$12:$J$200,3,FALSE)</f>
        <v>PRO</v>
      </c>
      <c r="AA331" s="2" t="str">
        <f t="shared" si="22"/>
        <v>EPRO</v>
      </c>
      <c r="AB331" s="2" t="s">
        <v>255</v>
      </c>
      <c r="AD331" s="2" t="s">
        <v>156</v>
      </c>
      <c r="AE331" s="27">
        <v>2</v>
      </c>
      <c r="AF331" s="2" t="s">
        <v>308</v>
      </c>
      <c r="AG331" s="11" t="s">
        <v>166</v>
      </c>
      <c r="AH331" s="2"/>
      <c r="AI331" s="21" t="s">
        <v>608</v>
      </c>
      <c r="AJ331" s="2" t="str">
        <f t="shared" si="23"/>
        <v>Outdoor / RandonnéePaire de crampons de randonnée-</v>
      </c>
      <c r="AK331" s="2" t="str">
        <f>VLOOKUP(AD331,'Comprendre la codification'!$E$12:$F$23,2,FALSE)</f>
        <v>D</v>
      </c>
      <c r="AL331" s="2" t="str">
        <f>VLOOKUP(AG331,'Comprendre la codification'!$H$12:$J$200,3,FALSE)</f>
        <v>RAN</v>
      </c>
      <c r="AM331" s="2" t="str">
        <f>VLOOKUP(AI331,'Comprendre la codification'!$M$25:$N$83,2,FALSE)</f>
        <v>78</v>
      </c>
      <c r="AN331" s="2" t="str">
        <f t="shared" si="24"/>
        <v>DRAN78</v>
      </c>
      <c r="AO331" s="21" t="s">
        <v>99</v>
      </c>
    </row>
    <row r="332" spans="13:41" x14ac:dyDescent="0.35">
      <c r="M332" s="26"/>
      <c r="N332" s="26"/>
      <c r="S332" s="2" t="s">
        <v>16</v>
      </c>
      <c r="T332" s="27">
        <v>2</v>
      </c>
      <c r="U332" s="2" t="s">
        <v>309</v>
      </c>
      <c r="V332" s="2" t="s">
        <v>318</v>
      </c>
      <c r="W332" s="2" t="str">
        <f t="shared" si="21"/>
        <v>AthlétismeAutre protection / EPI : gant d'athlétisme, …</v>
      </c>
      <c r="X332" s="2"/>
      <c r="Y332" s="2" t="str">
        <f>VLOOKUP(S332,'Comprendre la codification'!$E$12:$F$23,2,FALSE)</f>
        <v>E</v>
      </c>
      <c r="Z332" s="2" t="str">
        <f>VLOOKUP(V332,'Comprendre la codification'!$H$12:$J$200,3,FALSE)</f>
        <v>PRO</v>
      </c>
      <c r="AA332" s="2" t="str">
        <f t="shared" si="22"/>
        <v>EPRO</v>
      </c>
      <c r="AB332" s="2" t="s">
        <v>241</v>
      </c>
      <c r="AD332" s="2" t="s">
        <v>156</v>
      </c>
      <c r="AE332" s="27">
        <v>2</v>
      </c>
      <c r="AF332" s="2" t="s">
        <v>308</v>
      </c>
      <c r="AG332" s="11" t="s">
        <v>166</v>
      </c>
      <c r="AH332" s="2"/>
      <c r="AI332" s="21" t="s">
        <v>608</v>
      </c>
      <c r="AJ332" s="2" t="str">
        <f t="shared" si="23"/>
        <v>Outdoor / RandonnéePaire de crampons de randonnée-</v>
      </c>
      <c r="AK332" s="2" t="str">
        <f>VLOOKUP(AD332,'Comprendre la codification'!$E$12:$F$23,2,FALSE)</f>
        <v>D</v>
      </c>
      <c r="AL332" s="2" t="str">
        <f>VLOOKUP(AG332,'Comprendre la codification'!$H$12:$J$200,3,FALSE)</f>
        <v>RAN</v>
      </c>
      <c r="AM332" s="2" t="str">
        <f>VLOOKUP(AI332,'Comprendre la codification'!$M$25:$N$83,2,FALSE)</f>
        <v>78</v>
      </c>
      <c r="AN332" s="2" t="str">
        <f t="shared" si="24"/>
        <v>DRAN78</v>
      </c>
      <c r="AO332" s="2" t="s">
        <v>659</v>
      </c>
    </row>
    <row r="333" spans="13:41" x14ac:dyDescent="0.35">
      <c r="M333" s="26"/>
      <c r="N333" s="26"/>
      <c r="S333" s="2" t="s">
        <v>16</v>
      </c>
      <c r="T333" s="27">
        <v>2</v>
      </c>
      <c r="U333" s="2" t="s">
        <v>309</v>
      </c>
      <c r="V333" s="2" t="s">
        <v>318</v>
      </c>
      <c r="W333" s="2" t="str">
        <f t="shared" si="21"/>
        <v>AthlétismeAutre protection / EPI : gant d'athlétisme, …</v>
      </c>
      <c r="X333" s="2"/>
      <c r="Y333" s="2" t="str">
        <f>VLOOKUP(S333,'Comprendre la codification'!$E$12:$F$23,2,FALSE)</f>
        <v>E</v>
      </c>
      <c r="Z333" s="2" t="str">
        <f>VLOOKUP(V333,'Comprendre la codification'!$H$12:$J$200,3,FALSE)</f>
        <v>PRO</v>
      </c>
      <c r="AA333" s="2" t="str">
        <f t="shared" si="22"/>
        <v>EPRO</v>
      </c>
      <c r="AB333" s="2" t="s">
        <v>103</v>
      </c>
      <c r="AD333" s="2" t="s">
        <v>156</v>
      </c>
      <c r="AE333" s="27">
        <v>2</v>
      </c>
      <c r="AF333" s="2" t="s">
        <v>271</v>
      </c>
      <c r="AG333" s="11" t="s">
        <v>158</v>
      </c>
      <c r="AH333" s="2"/>
      <c r="AI333" s="2" t="s">
        <v>106</v>
      </c>
      <c r="AJ333" s="2" t="str">
        <f t="shared" si="23"/>
        <v>Outdoor / RandonnéeSac de randonnée (s'il y a une ceinture ventrale ou pectorale)X &lt; 0,2 kg</v>
      </c>
      <c r="AK333" s="2" t="str">
        <f>VLOOKUP(AD333,'Comprendre la codification'!$E$12:$F$23,2,FALSE)</f>
        <v>D</v>
      </c>
      <c r="AL333" s="2" t="str">
        <f>VLOOKUP(AG333,'Comprendre la codification'!$H$12:$J$200,3,FALSE)</f>
        <v>SAC</v>
      </c>
      <c r="AM333" s="2" t="str">
        <f>VLOOKUP(AI333,'Comprendre la codification'!$M$25:$N$83,2,FALSE)</f>
        <v>35</v>
      </c>
      <c r="AN333" s="2" t="str">
        <f t="shared" si="24"/>
        <v>DSAC35</v>
      </c>
      <c r="AO333" s="2" t="s">
        <v>608</v>
      </c>
    </row>
    <row r="334" spans="13:41" x14ac:dyDescent="0.35">
      <c r="M334" s="26"/>
      <c r="N334" s="26"/>
      <c r="S334" s="2" t="s">
        <v>16</v>
      </c>
      <c r="T334" s="27">
        <v>2</v>
      </c>
      <c r="U334" s="2" t="s">
        <v>309</v>
      </c>
      <c r="V334" s="2" t="s">
        <v>318</v>
      </c>
      <c r="W334" s="2" t="str">
        <f t="shared" si="21"/>
        <v>AthlétismeAutre protection / EPI : gant d'athlétisme, …</v>
      </c>
      <c r="X334" s="2"/>
      <c r="Y334" s="2" t="str">
        <f>VLOOKUP(S334,'Comprendre la codification'!$E$12:$F$23,2,FALSE)</f>
        <v>E</v>
      </c>
      <c r="Z334" s="2" t="str">
        <f>VLOOKUP(V334,'Comprendre la codification'!$H$12:$J$200,3,FALSE)</f>
        <v>PRO</v>
      </c>
      <c r="AA334" s="2" t="str">
        <f t="shared" si="22"/>
        <v>EPRO</v>
      </c>
      <c r="AB334" s="2" t="s">
        <v>98</v>
      </c>
      <c r="AD334" s="2" t="s">
        <v>156</v>
      </c>
      <c r="AE334" s="27">
        <v>2</v>
      </c>
      <c r="AF334" s="2" t="s">
        <v>271</v>
      </c>
      <c r="AG334" s="11" t="s">
        <v>158</v>
      </c>
      <c r="AH334" s="2"/>
      <c r="AI334" s="2" t="s">
        <v>98</v>
      </c>
      <c r="AJ334" s="2" t="str">
        <f t="shared" si="23"/>
        <v>Outdoor / RandonnéeSac de randonnée (s'il y a une ceinture ventrale ou pectorale)0,2 kg ≤ X &lt; 0,5 kg</v>
      </c>
      <c r="AK334" s="2" t="str">
        <f>VLOOKUP(AD334,'Comprendre la codification'!$E$12:$F$23,2,FALSE)</f>
        <v>D</v>
      </c>
      <c r="AL334" s="2" t="str">
        <f>VLOOKUP(AG334,'Comprendre la codification'!$H$12:$J$200,3,FALSE)</f>
        <v>SAC</v>
      </c>
      <c r="AM334" s="2" t="str">
        <f>VLOOKUP(AI334,'Comprendre la codification'!$M$25:$N$83,2,FALSE)</f>
        <v>36</v>
      </c>
      <c r="AN334" s="2" t="str">
        <f t="shared" si="24"/>
        <v>DSAC36</v>
      </c>
      <c r="AO334" s="2" t="s">
        <v>608</v>
      </c>
    </row>
    <row r="335" spans="13:41" x14ac:dyDescent="0.35">
      <c r="M335" s="26"/>
      <c r="N335" s="26"/>
      <c r="S335" s="2" t="s">
        <v>16</v>
      </c>
      <c r="T335" s="27">
        <v>2</v>
      </c>
      <c r="U335" s="2" t="s">
        <v>309</v>
      </c>
      <c r="V335" s="2" t="s">
        <v>318</v>
      </c>
      <c r="W335" s="2" t="str">
        <f t="shared" si="21"/>
        <v>AthlétismeAutre protection / EPI : gant d'athlétisme, …</v>
      </c>
      <c r="X335" s="2"/>
      <c r="Y335" s="2" t="str">
        <f>VLOOKUP(S335,'Comprendre la codification'!$E$12:$F$23,2,FALSE)</f>
        <v>E</v>
      </c>
      <c r="Z335" s="2" t="str">
        <f>VLOOKUP(V335,'Comprendre la codification'!$H$12:$J$200,3,FALSE)</f>
        <v>PRO</v>
      </c>
      <c r="AA335" s="2" t="str">
        <f t="shared" si="22"/>
        <v>EPRO</v>
      </c>
      <c r="AB335" s="2" t="s">
        <v>104</v>
      </c>
      <c r="AD335" s="2" t="s">
        <v>156</v>
      </c>
      <c r="AE335" s="27">
        <v>2</v>
      </c>
      <c r="AF335" s="2" t="s">
        <v>271</v>
      </c>
      <c r="AG335" s="11" t="s">
        <v>158</v>
      </c>
      <c r="AH335" s="2"/>
      <c r="AI335" s="2" t="s">
        <v>104</v>
      </c>
      <c r="AJ335" s="2" t="str">
        <f t="shared" si="23"/>
        <v>Outdoor / RandonnéeSac de randonnée (s'il y a une ceinture ventrale ou pectorale)0,5 kg ≤ X &lt; 1 kg</v>
      </c>
      <c r="AK335" s="2" t="str">
        <f>VLOOKUP(AD335,'Comprendre la codification'!$E$12:$F$23,2,FALSE)</f>
        <v>D</v>
      </c>
      <c r="AL335" s="2" t="str">
        <f>VLOOKUP(AG335,'Comprendre la codification'!$H$12:$J$200,3,FALSE)</f>
        <v>SAC</v>
      </c>
      <c r="AM335" s="2" t="str">
        <f>VLOOKUP(AI335,'Comprendre la codification'!$M$25:$N$83,2,FALSE)</f>
        <v>39</v>
      </c>
      <c r="AN335" s="2" t="str">
        <f t="shared" si="24"/>
        <v>DSAC39</v>
      </c>
      <c r="AO335" s="2" t="s">
        <v>608</v>
      </c>
    </row>
    <row r="336" spans="13:41" x14ac:dyDescent="0.35">
      <c r="M336" s="26"/>
      <c r="N336" s="26"/>
      <c r="S336" s="2" t="s">
        <v>16</v>
      </c>
      <c r="T336" s="27">
        <v>2</v>
      </c>
      <c r="U336" s="2" t="s">
        <v>309</v>
      </c>
      <c r="V336" s="2" t="s">
        <v>318</v>
      </c>
      <c r="W336" s="2" t="str">
        <f t="shared" si="21"/>
        <v>AthlétismeAutre protection / EPI : gant d'athlétisme, …</v>
      </c>
      <c r="X336" s="2"/>
      <c r="Y336" s="2" t="str">
        <f>VLOOKUP(S336,'Comprendre la codification'!$E$12:$F$23,2,FALSE)</f>
        <v>E</v>
      </c>
      <c r="Z336" s="2" t="str">
        <f>VLOOKUP(V336,'Comprendre la codification'!$H$12:$J$200,3,FALSE)</f>
        <v>PRO</v>
      </c>
      <c r="AA336" s="2" t="str">
        <f t="shared" si="22"/>
        <v>EPRO</v>
      </c>
      <c r="AB336" s="2" t="s">
        <v>105</v>
      </c>
      <c r="AD336" s="2" t="s">
        <v>156</v>
      </c>
      <c r="AE336" s="27">
        <v>2</v>
      </c>
      <c r="AF336" s="2" t="s">
        <v>271</v>
      </c>
      <c r="AG336" s="11" t="s">
        <v>158</v>
      </c>
      <c r="AH336" s="2"/>
      <c r="AI336" s="2" t="s">
        <v>105</v>
      </c>
      <c r="AJ336" s="2" t="str">
        <f t="shared" si="23"/>
        <v>Outdoor / RandonnéeSac de randonnée (s'il y a une ceinture ventrale ou pectorale)1 kg ≤ X &lt; 2 kg</v>
      </c>
      <c r="AK336" s="2" t="str">
        <f>VLOOKUP(AD336,'Comprendre la codification'!$E$12:$F$23,2,FALSE)</f>
        <v>D</v>
      </c>
      <c r="AL336" s="2" t="str">
        <f>VLOOKUP(AG336,'Comprendre la codification'!$H$12:$J$200,3,FALSE)</f>
        <v>SAC</v>
      </c>
      <c r="AM336" s="2" t="str">
        <f>VLOOKUP(AI336,'Comprendre la codification'!$M$25:$N$83,2,FALSE)</f>
        <v>42</v>
      </c>
      <c r="AN336" s="2" t="str">
        <f t="shared" si="24"/>
        <v>DSAC42</v>
      </c>
      <c r="AO336" s="2" t="s">
        <v>608</v>
      </c>
    </row>
    <row r="337" spans="13:41" x14ac:dyDescent="0.35">
      <c r="M337" s="26"/>
      <c r="N337" s="26"/>
      <c r="S337" s="2" t="s">
        <v>16</v>
      </c>
      <c r="T337" s="27">
        <v>2</v>
      </c>
      <c r="U337" s="2" t="s">
        <v>309</v>
      </c>
      <c r="V337" s="2" t="s">
        <v>318</v>
      </c>
      <c r="W337" s="2" t="str">
        <f t="shared" si="21"/>
        <v>AthlétismeAutre protection / EPI : gant d'athlétisme, …</v>
      </c>
      <c r="X337" s="2"/>
      <c r="Y337" s="2" t="str">
        <f>VLOOKUP(S337,'Comprendre la codification'!$E$12:$F$23,2,FALSE)</f>
        <v>E</v>
      </c>
      <c r="Z337" s="2" t="str">
        <f>VLOOKUP(V337,'Comprendre la codification'!$H$12:$J$200,3,FALSE)</f>
        <v>PRO</v>
      </c>
      <c r="AA337" s="2" t="str">
        <f t="shared" si="22"/>
        <v>EPRO</v>
      </c>
      <c r="AB337" s="2" t="s">
        <v>107</v>
      </c>
      <c r="AD337" s="2" t="s">
        <v>156</v>
      </c>
      <c r="AE337" s="27">
        <v>2</v>
      </c>
      <c r="AF337" s="2" t="s">
        <v>271</v>
      </c>
      <c r="AG337" s="11" t="s">
        <v>158</v>
      </c>
      <c r="AH337" s="2"/>
      <c r="AI337" s="2" t="s">
        <v>107</v>
      </c>
      <c r="AJ337" s="2" t="str">
        <f t="shared" si="23"/>
        <v>Outdoor / RandonnéeSac de randonnée (s'il y a une ceinture ventrale ou pectorale)2 kg ≤ X &lt; 3 kg</v>
      </c>
      <c r="AK337" s="2" t="str">
        <f>VLOOKUP(AD337,'Comprendre la codification'!$E$12:$F$23,2,FALSE)</f>
        <v>D</v>
      </c>
      <c r="AL337" s="2" t="str">
        <f>VLOOKUP(AG337,'Comprendre la codification'!$H$12:$J$200,3,FALSE)</f>
        <v>SAC</v>
      </c>
      <c r="AM337" s="2" t="str">
        <f>VLOOKUP(AI337,'Comprendre la codification'!$M$25:$N$83,2,FALSE)</f>
        <v>45</v>
      </c>
      <c r="AN337" s="2" t="str">
        <f t="shared" si="24"/>
        <v>DSAC45</v>
      </c>
      <c r="AO337" s="2" t="s">
        <v>608</v>
      </c>
    </row>
    <row r="338" spans="13:41" x14ac:dyDescent="0.35">
      <c r="M338" s="26"/>
      <c r="N338" s="26"/>
      <c r="S338" s="2" t="s">
        <v>16</v>
      </c>
      <c r="T338" s="27">
        <v>2</v>
      </c>
      <c r="U338" s="2" t="s">
        <v>309</v>
      </c>
      <c r="V338" s="2" t="s">
        <v>318</v>
      </c>
      <c r="W338" s="2" t="str">
        <f t="shared" si="21"/>
        <v>AthlétismeAutre protection / EPI : gant d'athlétisme, …</v>
      </c>
      <c r="X338" s="2"/>
      <c r="Y338" s="2" t="str">
        <f>VLOOKUP(S338,'Comprendre la codification'!$E$12:$F$23,2,FALSE)</f>
        <v>E</v>
      </c>
      <c r="Z338" s="2" t="str">
        <f>VLOOKUP(V338,'Comprendre la codification'!$H$12:$J$200,3,FALSE)</f>
        <v>PRO</v>
      </c>
      <c r="AA338" s="2" t="str">
        <f t="shared" si="22"/>
        <v>EPRO</v>
      </c>
      <c r="AB338" s="2" t="s">
        <v>109</v>
      </c>
      <c r="AD338" s="2" t="s">
        <v>156</v>
      </c>
      <c r="AE338" s="27">
        <v>2</v>
      </c>
      <c r="AF338" s="2" t="s">
        <v>271</v>
      </c>
      <c r="AG338" s="11" t="s">
        <v>158</v>
      </c>
      <c r="AH338" s="2"/>
      <c r="AI338" s="2" t="s">
        <v>159</v>
      </c>
      <c r="AJ338" s="2" t="str">
        <f t="shared" si="23"/>
        <v>Outdoor / RandonnéeSac de randonnée (s'il y a une ceinture ventrale ou pectorale)X ≥ 3 kg</v>
      </c>
      <c r="AK338" s="2" t="str">
        <f>VLOOKUP(AD338,'Comprendre la codification'!$E$12:$F$23,2,FALSE)</f>
        <v>D</v>
      </c>
      <c r="AL338" s="2" t="str">
        <f>VLOOKUP(AG338,'Comprendre la codification'!$H$12:$J$200,3,FALSE)</f>
        <v>SAC</v>
      </c>
      <c r="AM338" s="2" t="str">
        <f>VLOOKUP(AI338,'Comprendre la codification'!$M$25:$N$83,2,FALSE)</f>
        <v>49</v>
      </c>
      <c r="AN338" s="2" t="str">
        <f t="shared" si="24"/>
        <v>DSAC49</v>
      </c>
      <c r="AO338" s="2" t="s">
        <v>608</v>
      </c>
    </row>
    <row r="339" spans="13:41" x14ac:dyDescent="0.35">
      <c r="M339" s="26"/>
      <c r="N339" s="26"/>
      <c r="S339" s="2" t="s">
        <v>16</v>
      </c>
      <c r="T339" s="27">
        <v>2</v>
      </c>
      <c r="U339" s="2" t="s">
        <v>309</v>
      </c>
      <c r="V339" s="2" t="s">
        <v>318</v>
      </c>
      <c r="W339" s="2" t="str">
        <f t="shared" si="21"/>
        <v>AthlétismeAutre protection / EPI : gant d'athlétisme, …</v>
      </c>
      <c r="X339" s="2"/>
      <c r="Y339" s="2" t="str">
        <f>VLOOKUP(S339,'Comprendre la codification'!$E$12:$F$23,2,FALSE)</f>
        <v>E</v>
      </c>
      <c r="Z339" s="2" t="str">
        <f>VLOOKUP(V339,'Comprendre la codification'!$H$12:$J$200,3,FALSE)</f>
        <v>PRO</v>
      </c>
      <c r="AA339" s="2" t="str">
        <f t="shared" si="22"/>
        <v>EPRO</v>
      </c>
      <c r="AB339" s="2" t="s">
        <v>110</v>
      </c>
      <c r="AD339" s="2" t="s">
        <v>156</v>
      </c>
      <c r="AE339" s="27">
        <v>2</v>
      </c>
      <c r="AF339" s="2" t="s">
        <v>284</v>
      </c>
      <c r="AG339" s="2" t="s">
        <v>162</v>
      </c>
      <c r="AH339" s="2"/>
      <c r="AI339" s="21" t="s">
        <v>608</v>
      </c>
      <c r="AJ339" s="2" t="str">
        <f t="shared" si="23"/>
        <v>Outdoor / RandonnéeTapis de sol (hors tapis de sol gonflable)-</v>
      </c>
      <c r="AK339" s="2" t="str">
        <f>VLOOKUP(AD339,'Comprendre la codification'!$E$12:$F$23,2,FALSE)</f>
        <v>D</v>
      </c>
      <c r="AL339" s="2" t="str">
        <f>VLOOKUP(AG339,'Comprendre la codification'!$H$12:$J$200,3,FALSE)</f>
        <v>SOL</v>
      </c>
      <c r="AM339" s="2" t="str">
        <f>VLOOKUP(AI339,'Comprendre la codification'!$M$25:$N$83,2,FALSE)</f>
        <v>78</v>
      </c>
      <c r="AN339" s="2" t="str">
        <f t="shared" si="24"/>
        <v>DSOL78</v>
      </c>
      <c r="AO339" s="21" t="s">
        <v>608</v>
      </c>
    </row>
    <row r="340" spans="13:41" x14ac:dyDescent="0.35">
      <c r="M340" s="26"/>
      <c r="N340" s="26"/>
      <c r="S340" s="2" t="s">
        <v>16</v>
      </c>
      <c r="T340" s="27">
        <v>2</v>
      </c>
      <c r="U340" s="2" t="s">
        <v>309</v>
      </c>
      <c r="V340" s="2" t="s">
        <v>318</v>
      </c>
      <c r="W340" s="2" t="str">
        <f t="shared" si="21"/>
        <v>AthlétismeAutre protection / EPI : gant d'athlétisme, …</v>
      </c>
      <c r="X340" s="2"/>
      <c r="Y340" s="2" t="str">
        <f>VLOOKUP(S340,'Comprendre la codification'!$E$12:$F$23,2,FALSE)</f>
        <v>E</v>
      </c>
      <c r="Z340" s="2" t="str">
        <f>VLOOKUP(V340,'Comprendre la codification'!$H$12:$J$200,3,FALSE)</f>
        <v>PRO</v>
      </c>
      <c r="AA340" s="2" t="str">
        <f t="shared" si="22"/>
        <v>EPRO</v>
      </c>
      <c r="AB340" s="2" t="s">
        <v>111</v>
      </c>
      <c r="AD340" s="2" t="s">
        <v>156</v>
      </c>
      <c r="AE340" s="27">
        <v>2</v>
      </c>
      <c r="AF340" s="2" t="s">
        <v>284</v>
      </c>
      <c r="AG340" s="2" t="s">
        <v>160</v>
      </c>
      <c r="AH340" s="2"/>
      <c r="AI340" s="2" t="s">
        <v>142</v>
      </c>
      <c r="AJ340" s="2" t="str">
        <f t="shared" si="23"/>
        <v>Outdoor / RandonnéeTente (s'il y a des couchages) - pour du camping ou randonnéeX &lt; 5 kg</v>
      </c>
      <c r="AK340" s="2" t="str">
        <f>VLOOKUP(AD340,'Comprendre la codification'!$E$12:$F$23,2,FALSE)</f>
        <v>D</v>
      </c>
      <c r="AL340" s="2" t="str">
        <f>VLOOKUP(AG340,'Comprendre la codification'!$H$12:$J$200,3,FALSE)</f>
        <v>TEC</v>
      </c>
      <c r="AM340" s="2" t="str">
        <f>VLOOKUP(AI340,'Comprendre la codification'!$M$25:$N$83,2,FALSE)</f>
        <v>50</v>
      </c>
      <c r="AN340" s="2" t="str">
        <f t="shared" si="24"/>
        <v>DTEC50</v>
      </c>
      <c r="AO340" s="2" t="s">
        <v>608</v>
      </c>
    </row>
    <row r="341" spans="13:41" x14ac:dyDescent="0.35">
      <c r="M341" s="26"/>
      <c r="N341" s="26"/>
      <c r="S341" s="2" t="s">
        <v>16</v>
      </c>
      <c r="T341" s="27">
        <v>2</v>
      </c>
      <c r="U341" s="2" t="s">
        <v>309</v>
      </c>
      <c r="V341" s="2" t="s">
        <v>318</v>
      </c>
      <c r="W341" s="2" t="str">
        <f t="shared" si="21"/>
        <v>AthlétismeAutre protection / EPI : gant d'athlétisme, …</v>
      </c>
      <c r="X341" s="2"/>
      <c r="Y341" s="2" t="str">
        <f>VLOOKUP(S341,'Comprendre la codification'!$E$12:$F$23,2,FALSE)</f>
        <v>E</v>
      </c>
      <c r="Z341" s="2" t="str">
        <f>VLOOKUP(V341,'Comprendre la codification'!$H$12:$J$200,3,FALSE)</f>
        <v>PRO</v>
      </c>
      <c r="AA341" s="2" t="str">
        <f t="shared" si="22"/>
        <v>EPRO</v>
      </c>
      <c r="AB341" s="2" t="s">
        <v>112</v>
      </c>
      <c r="AD341" s="2" t="s">
        <v>156</v>
      </c>
      <c r="AE341" s="27">
        <v>2</v>
      </c>
      <c r="AF341" s="2" t="s">
        <v>284</v>
      </c>
      <c r="AG341" s="2" t="s">
        <v>160</v>
      </c>
      <c r="AH341" s="2"/>
      <c r="AI341" s="2" t="s">
        <v>100</v>
      </c>
      <c r="AJ341" s="2" t="str">
        <f t="shared" si="23"/>
        <v>Outdoor / RandonnéeTente (s'il y a des couchages) - pour du camping ou randonnéeX ≥ 5 kg</v>
      </c>
      <c r="AK341" s="2" t="str">
        <f>VLOOKUP(AD341,'Comprendre la codification'!$E$12:$F$23,2,FALSE)</f>
        <v>D</v>
      </c>
      <c r="AL341" s="2" t="str">
        <f>VLOOKUP(AG341,'Comprendre la codification'!$H$12:$J$200,3,FALSE)</f>
        <v>TEC</v>
      </c>
      <c r="AM341" s="2" t="str">
        <f>VLOOKUP(AI341,'Comprendre la codification'!$M$25:$N$83,2,FALSE)</f>
        <v>52</v>
      </c>
      <c r="AN341" s="2" t="str">
        <f t="shared" si="24"/>
        <v>DTEC52</v>
      </c>
      <c r="AO341" s="2" t="s">
        <v>608</v>
      </c>
    </row>
    <row r="342" spans="13:41" x14ac:dyDescent="0.35">
      <c r="M342" s="26"/>
      <c r="N342" s="26"/>
      <c r="S342" s="2" t="s">
        <v>16</v>
      </c>
      <c r="T342" s="27">
        <v>2</v>
      </c>
      <c r="U342" s="2" t="s">
        <v>309</v>
      </c>
      <c r="V342" s="2" t="s">
        <v>318</v>
      </c>
      <c r="W342" s="2" t="str">
        <f t="shared" si="21"/>
        <v>AthlétismeAutre protection / EPI : gant d'athlétisme, …</v>
      </c>
      <c r="X342" s="2"/>
      <c r="Y342" s="2" t="str">
        <f>VLOOKUP(S342,'Comprendre la codification'!$E$12:$F$23,2,FALSE)</f>
        <v>E</v>
      </c>
      <c r="Z342" s="2" t="str">
        <f>VLOOKUP(V342,'Comprendre la codification'!$H$12:$J$200,3,FALSE)</f>
        <v>PRO</v>
      </c>
      <c r="AA342" s="2" t="str">
        <f t="shared" si="22"/>
        <v>EPRO</v>
      </c>
      <c r="AB342" s="2" t="s">
        <v>113</v>
      </c>
      <c r="AD342" s="2" t="s">
        <v>156</v>
      </c>
      <c r="AE342" s="27">
        <v>2</v>
      </c>
      <c r="AF342" s="2" t="s">
        <v>284</v>
      </c>
      <c r="AG342" s="2" t="s">
        <v>161</v>
      </c>
      <c r="AH342" s="2"/>
      <c r="AI342" s="21" t="s">
        <v>608</v>
      </c>
      <c r="AJ342" s="2" t="str">
        <f t="shared" si="23"/>
        <v>Outdoor / RandonnéeTente (s'il y a des couchages) - pour des vans, ou tente canadienne-</v>
      </c>
      <c r="AK342" s="2" t="str">
        <f>VLOOKUP(AD342,'Comprendre la codification'!$E$12:$F$23,2,FALSE)</f>
        <v>D</v>
      </c>
      <c r="AL342" s="2" t="str">
        <f>VLOOKUP(AG342,'Comprendre la codification'!$H$12:$J$200,3,FALSE)</f>
        <v>TEV</v>
      </c>
      <c r="AM342" s="2" t="str">
        <f>VLOOKUP(AI342,'Comprendre la codification'!$M$25:$N$83,2,FALSE)</f>
        <v>78</v>
      </c>
      <c r="AN342" s="2" t="str">
        <f t="shared" si="24"/>
        <v>DTEV78</v>
      </c>
      <c r="AO342" s="21" t="s">
        <v>608</v>
      </c>
    </row>
    <row r="343" spans="13:41" x14ac:dyDescent="0.35">
      <c r="M343" s="26"/>
      <c r="N343" s="26"/>
      <c r="S343" s="2" t="s">
        <v>16</v>
      </c>
      <c r="T343" s="27">
        <v>2</v>
      </c>
      <c r="U343" s="2" t="s">
        <v>309</v>
      </c>
      <c r="V343" s="2" t="s">
        <v>318</v>
      </c>
      <c r="W343" s="2" t="str">
        <f t="shared" si="21"/>
        <v>AthlétismeAutre protection / EPI : gant d'athlétisme, …</v>
      </c>
      <c r="X343" s="2"/>
      <c r="Y343" s="2" t="str">
        <f>VLOOKUP(S343,'Comprendre la codification'!$E$12:$F$23,2,FALSE)</f>
        <v>E</v>
      </c>
      <c r="Z343" s="2" t="str">
        <f>VLOOKUP(V343,'Comprendre la codification'!$H$12:$J$200,3,FALSE)</f>
        <v>PRO</v>
      </c>
      <c r="AA343" s="2" t="str">
        <f t="shared" si="22"/>
        <v>EPRO</v>
      </c>
      <c r="AB343" s="2" t="s">
        <v>114</v>
      </c>
      <c r="AD343" s="2" t="s">
        <v>156</v>
      </c>
      <c r="AE343" s="27">
        <v>2</v>
      </c>
      <c r="AF343" s="2" t="s">
        <v>284</v>
      </c>
      <c r="AG343" s="11" t="s">
        <v>164</v>
      </c>
      <c r="AH343" s="2" t="s">
        <v>97</v>
      </c>
      <c r="AI343" s="21" t="s">
        <v>608</v>
      </c>
      <c r="AJ343" s="2" t="str">
        <f t="shared" si="23"/>
        <v>Outdoor / RandonnéePaire d'embouts pour bâtons de randonnée-</v>
      </c>
      <c r="AK343" s="2" t="str">
        <f>VLOOKUP(AD343,'Comprendre la codification'!$E$12:$F$23,2,FALSE)</f>
        <v>D</v>
      </c>
      <c r="AL343" s="2" t="str">
        <f>VLOOKUP(AG343,'Comprendre la codification'!$H$12:$J$200,3,FALSE)</f>
        <v>ZEM</v>
      </c>
      <c r="AM343" s="2" t="str">
        <f>VLOOKUP(AI343,'Comprendre la codification'!$M$25:$N$83,2,FALSE)</f>
        <v>78</v>
      </c>
      <c r="AN343" s="2" t="str">
        <f t="shared" si="24"/>
        <v>DZEM78</v>
      </c>
      <c r="AO343" s="21" t="s">
        <v>608</v>
      </c>
    </row>
    <row r="344" spans="13:41" x14ac:dyDescent="0.35">
      <c r="M344" s="26"/>
      <c r="N344" s="26"/>
      <c r="Q344" s="15"/>
      <c r="S344" s="2" t="s">
        <v>16</v>
      </c>
      <c r="T344" s="27">
        <v>2</v>
      </c>
      <c r="U344" s="2" t="s">
        <v>309</v>
      </c>
      <c r="V344" s="2" t="s">
        <v>318</v>
      </c>
      <c r="W344" s="2" t="str">
        <f t="shared" si="21"/>
        <v>AthlétismeAutre protection / EPI : gant d'athlétisme, …</v>
      </c>
      <c r="X344" s="2"/>
      <c r="Y344" s="2" t="str">
        <f>VLOOKUP(S344,'Comprendre la codification'!$E$12:$F$23,2,FALSE)</f>
        <v>E</v>
      </c>
      <c r="Z344" s="2" t="str">
        <f>VLOOKUP(V344,'Comprendre la codification'!$H$12:$J$200,3,FALSE)</f>
        <v>PRO</v>
      </c>
      <c r="AA344" s="2" t="str">
        <f t="shared" si="22"/>
        <v>EPRO</v>
      </c>
      <c r="AB344" s="2" t="s">
        <v>102</v>
      </c>
      <c r="AD344" s="2" t="s">
        <v>16</v>
      </c>
      <c r="AE344" s="27">
        <v>2</v>
      </c>
      <c r="AF344" s="2" t="s">
        <v>263</v>
      </c>
      <c r="AG344" s="2" t="s">
        <v>348</v>
      </c>
      <c r="AH344" s="2"/>
      <c r="AI344" s="2" t="s">
        <v>252</v>
      </c>
      <c r="AJ344" s="2" t="str">
        <f t="shared" si="23"/>
        <v>AthlétismeSac et housse de transport pour athlétisme (y.c. pour javelots, marteaux)X &lt; 5 g</v>
      </c>
      <c r="AK344" s="2" t="str">
        <f>VLOOKUP(AD344,'Comprendre la codification'!$E$12:$F$23,2,FALSE)</f>
        <v>E</v>
      </c>
      <c r="AL344" s="2" t="str">
        <f>VLOOKUP(AG344,'Comprendre la codification'!$H$12:$J$200,3,FALSE)</f>
        <v>BAG</v>
      </c>
      <c r="AM344" s="2" t="str">
        <f>VLOOKUP(AI344,'Comprendre la codification'!$M$25:$N$83,2,FALSE)</f>
        <v>20</v>
      </c>
      <c r="AN344" s="2" t="str">
        <f t="shared" si="24"/>
        <v>EBAG20</v>
      </c>
      <c r="AO344" s="2" t="s">
        <v>608</v>
      </c>
    </row>
    <row r="345" spans="13:41" x14ac:dyDescent="0.35">
      <c r="M345" s="26"/>
      <c r="N345" s="26"/>
      <c r="S345" s="2" t="s">
        <v>11</v>
      </c>
      <c r="T345" s="27">
        <v>2</v>
      </c>
      <c r="U345" s="2" t="s">
        <v>273</v>
      </c>
      <c r="V345" s="2" t="s">
        <v>347</v>
      </c>
      <c r="W345" s="2" t="str">
        <f t="shared" si="21"/>
        <v>Nautique et AquatiqueSac, housse de transport, pochette, contenant étanche (bidons, …), …</v>
      </c>
      <c r="X345" s="2"/>
      <c r="Y345" s="2" t="str">
        <f>VLOOKUP(S345,'Comprendre la codification'!$E$12:$F$23,2,FALSE)</f>
        <v>F</v>
      </c>
      <c r="Z345" s="2" t="str">
        <f>VLOOKUP(V345,'Comprendre la codification'!$H$12:$J$200,3,FALSE)</f>
        <v>BAG</v>
      </c>
      <c r="AA345" s="2" t="str">
        <f t="shared" si="22"/>
        <v>FBAG</v>
      </c>
      <c r="AB345" s="2" t="s">
        <v>252</v>
      </c>
      <c r="AD345" s="2" t="s">
        <v>16</v>
      </c>
      <c r="AE345" s="27">
        <v>2</v>
      </c>
      <c r="AF345" s="2" t="s">
        <v>263</v>
      </c>
      <c r="AG345" s="2" t="s">
        <v>348</v>
      </c>
      <c r="AH345" s="2"/>
      <c r="AI345" s="2" t="s">
        <v>253</v>
      </c>
      <c r="AJ345" s="2" t="str">
        <f t="shared" si="23"/>
        <v>AthlétismeSac et housse de transport pour athlétisme (y.c. pour javelots, marteaux)5 g ≤ X &lt; 10 g</v>
      </c>
      <c r="AK345" s="2" t="str">
        <f>VLOOKUP(AD345,'Comprendre la codification'!$E$12:$F$23,2,FALSE)</f>
        <v>E</v>
      </c>
      <c r="AL345" s="2" t="str">
        <f>VLOOKUP(AG345,'Comprendre la codification'!$H$12:$J$200,3,FALSE)</f>
        <v>BAG</v>
      </c>
      <c r="AM345" s="2" t="str">
        <f>VLOOKUP(AI345,'Comprendre la codification'!$M$25:$N$83,2,FALSE)</f>
        <v>21</v>
      </c>
      <c r="AN345" s="2" t="str">
        <f t="shared" si="24"/>
        <v>EBAG21</v>
      </c>
      <c r="AO345" s="2" t="s">
        <v>608</v>
      </c>
    </row>
    <row r="346" spans="13:41" x14ac:dyDescent="0.35">
      <c r="M346" s="26"/>
      <c r="N346" s="26"/>
      <c r="S346" s="2" t="s">
        <v>11</v>
      </c>
      <c r="T346" s="27">
        <v>2</v>
      </c>
      <c r="U346" s="2" t="s">
        <v>273</v>
      </c>
      <c r="V346" s="2" t="s">
        <v>347</v>
      </c>
      <c r="W346" s="2" t="str">
        <f t="shared" si="21"/>
        <v>Nautique et AquatiqueSac, housse de transport, pochette, contenant étanche (bidons, …), …</v>
      </c>
      <c r="X346" s="2"/>
      <c r="Y346" s="2" t="str">
        <f>VLOOKUP(S346,'Comprendre la codification'!$E$12:$F$23,2,FALSE)</f>
        <v>F</v>
      </c>
      <c r="Z346" s="2" t="str">
        <f>VLOOKUP(V346,'Comprendre la codification'!$H$12:$J$200,3,FALSE)</f>
        <v>BAG</v>
      </c>
      <c r="AA346" s="2" t="str">
        <f t="shared" si="22"/>
        <v>FBAG</v>
      </c>
      <c r="AB346" s="2" t="s">
        <v>253</v>
      </c>
      <c r="AD346" s="2" t="s">
        <v>16</v>
      </c>
      <c r="AE346" s="27">
        <v>2</v>
      </c>
      <c r="AF346" s="2" t="s">
        <v>263</v>
      </c>
      <c r="AG346" s="2" t="s">
        <v>348</v>
      </c>
      <c r="AH346" s="2"/>
      <c r="AI346" s="2" t="s">
        <v>254</v>
      </c>
      <c r="AJ346" s="2" t="str">
        <f t="shared" si="23"/>
        <v>AthlétismeSac et housse de transport pour athlétisme (y.c. pour javelots, marteaux)10 g ≤ X &lt; 20 g</v>
      </c>
      <c r="AK346" s="2" t="str">
        <f>VLOOKUP(AD346,'Comprendre la codification'!$E$12:$F$23,2,FALSE)</f>
        <v>E</v>
      </c>
      <c r="AL346" s="2" t="str">
        <f>VLOOKUP(AG346,'Comprendre la codification'!$H$12:$J$200,3,FALSE)</f>
        <v>BAG</v>
      </c>
      <c r="AM346" s="2" t="str">
        <f>VLOOKUP(AI346,'Comprendre la codification'!$M$25:$N$83,2,FALSE)</f>
        <v>24</v>
      </c>
      <c r="AN346" s="2" t="str">
        <f t="shared" si="24"/>
        <v>EBAG24</v>
      </c>
      <c r="AO346" s="2" t="s">
        <v>608</v>
      </c>
    </row>
    <row r="347" spans="13:41" x14ac:dyDescent="0.35">
      <c r="M347" s="26"/>
      <c r="N347" s="26"/>
      <c r="S347" s="2" t="s">
        <v>11</v>
      </c>
      <c r="T347" s="27">
        <v>2</v>
      </c>
      <c r="U347" s="2" t="s">
        <v>273</v>
      </c>
      <c r="V347" s="2" t="s">
        <v>347</v>
      </c>
      <c r="W347" s="2" t="str">
        <f t="shared" si="21"/>
        <v>Nautique et AquatiqueSac, housse de transport, pochette, contenant étanche (bidons, …), …</v>
      </c>
      <c r="X347" s="2"/>
      <c r="Y347" s="2" t="str">
        <f>VLOOKUP(S347,'Comprendre la codification'!$E$12:$F$23,2,FALSE)</f>
        <v>F</v>
      </c>
      <c r="Z347" s="2" t="str">
        <f>VLOOKUP(V347,'Comprendre la codification'!$H$12:$J$200,3,FALSE)</f>
        <v>BAG</v>
      </c>
      <c r="AA347" s="2" t="str">
        <f t="shared" si="22"/>
        <v>FBAG</v>
      </c>
      <c r="AB347" s="2" t="s">
        <v>254</v>
      </c>
      <c r="AD347" s="2" t="s">
        <v>16</v>
      </c>
      <c r="AE347" s="27">
        <v>2</v>
      </c>
      <c r="AF347" s="2" t="s">
        <v>263</v>
      </c>
      <c r="AG347" s="2" t="s">
        <v>348</v>
      </c>
      <c r="AH347" s="2"/>
      <c r="AI347" s="2" t="s">
        <v>255</v>
      </c>
      <c r="AJ347" s="2" t="str">
        <f t="shared" si="23"/>
        <v>AthlétismeSac et housse de transport pour athlétisme (y.c. pour javelots, marteaux)20 g ≤ X &lt; 50 g</v>
      </c>
      <c r="AK347" s="2" t="str">
        <f>VLOOKUP(AD347,'Comprendre la codification'!$E$12:$F$23,2,FALSE)</f>
        <v>E</v>
      </c>
      <c r="AL347" s="2" t="str">
        <f>VLOOKUP(AG347,'Comprendre la codification'!$H$12:$J$200,3,FALSE)</f>
        <v>BAG</v>
      </c>
      <c r="AM347" s="2" t="str">
        <f>VLOOKUP(AI347,'Comprendre la codification'!$M$25:$N$83,2,FALSE)</f>
        <v>27</v>
      </c>
      <c r="AN347" s="2" t="str">
        <f t="shared" si="24"/>
        <v>EBAG27</v>
      </c>
      <c r="AO347" s="2" t="s">
        <v>608</v>
      </c>
    </row>
    <row r="348" spans="13:41" x14ac:dyDescent="0.35">
      <c r="M348" s="26"/>
      <c r="N348" s="26"/>
      <c r="S348" s="2" t="s">
        <v>11</v>
      </c>
      <c r="T348" s="27">
        <v>2</v>
      </c>
      <c r="U348" s="2" t="s">
        <v>273</v>
      </c>
      <c r="V348" s="2" t="s">
        <v>347</v>
      </c>
      <c r="W348" s="2" t="str">
        <f t="shared" si="21"/>
        <v>Nautique et AquatiqueSac, housse de transport, pochette, contenant étanche (bidons, …), …</v>
      </c>
      <c r="X348" s="2"/>
      <c r="Y348" s="2" t="str">
        <f>VLOOKUP(S348,'Comprendre la codification'!$E$12:$F$23,2,FALSE)</f>
        <v>F</v>
      </c>
      <c r="Z348" s="2" t="str">
        <f>VLOOKUP(V348,'Comprendre la codification'!$H$12:$J$200,3,FALSE)</f>
        <v>BAG</v>
      </c>
      <c r="AA348" s="2" t="str">
        <f t="shared" si="22"/>
        <v>FBAG</v>
      </c>
      <c r="AB348" s="2" t="s">
        <v>255</v>
      </c>
      <c r="AD348" s="2" t="s">
        <v>16</v>
      </c>
      <c r="AE348" s="27">
        <v>2</v>
      </c>
      <c r="AF348" s="2" t="s">
        <v>263</v>
      </c>
      <c r="AG348" s="2" t="s">
        <v>348</v>
      </c>
      <c r="AH348" s="2"/>
      <c r="AI348" s="2" t="s">
        <v>241</v>
      </c>
      <c r="AJ348" s="2" t="str">
        <f t="shared" si="23"/>
        <v>AthlétismeSac et housse de transport pour athlétisme (y.c. pour javelots, marteaux)50 g ≤ X &lt; 100 g</v>
      </c>
      <c r="AK348" s="2" t="str">
        <f>VLOOKUP(AD348,'Comprendre la codification'!$E$12:$F$23,2,FALSE)</f>
        <v>E</v>
      </c>
      <c r="AL348" s="2" t="str">
        <f>VLOOKUP(AG348,'Comprendre la codification'!$H$12:$J$200,3,FALSE)</f>
        <v>BAG</v>
      </c>
      <c r="AM348" s="2" t="str">
        <f>VLOOKUP(AI348,'Comprendre la codification'!$M$25:$N$83,2,FALSE)</f>
        <v>30</v>
      </c>
      <c r="AN348" s="2" t="str">
        <f t="shared" si="24"/>
        <v>EBAG30</v>
      </c>
      <c r="AO348" s="2" t="s">
        <v>608</v>
      </c>
    </row>
    <row r="349" spans="13:41" x14ac:dyDescent="0.35">
      <c r="M349" s="26"/>
      <c r="N349" s="26"/>
      <c r="S349" s="2" t="s">
        <v>11</v>
      </c>
      <c r="T349" s="27">
        <v>2</v>
      </c>
      <c r="U349" s="2" t="s">
        <v>273</v>
      </c>
      <c r="V349" s="2" t="s">
        <v>347</v>
      </c>
      <c r="W349" s="2" t="str">
        <f t="shared" si="21"/>
        <v>Nautique et AquatiqueSac, housse de transport, pochette, contenant étanche (bidons, …), …</v>
      </c>
      <c r="X349" s="2"/>
      <c r="Y349" s="2" t="str">
        <f>VLOOKUP(S349,'Comprendre la codification'!$E$12:$F$23,2,FALSE)</f>
        <v>F</v>
      </c>
      <c r="Z349" s="2" t="str">
        <f>VLOOKUP(V349,'Comprendre la codification'!$H$12:$J$200,3,FALSE)</f>
        <v>BAG</v>
      </c>
      <c r="AA349" s="2" t="str">
        <f t="shared" si="22"/>
        <v>FBAG</v>
      </c>
      <c r="AB349" s="2" t="s">
        <v>241</v>
      </c>
      <c r="AD349" s="2" t="s">
        <v>16</v>
      </c>
      <c r="AE349" s="27">
        <v>2</v>
      </c>
      <c r="AF349" s="2" t="s">
        <v>263</v>
      </c>
      <c r="AG349" s="2" t="s">
        <v>348</v>
      </c>
      <c r="AH349" s="2"/>
      <c r="AI349" s="2" t="s">
        <v>103</v>
      </c>
      <c r="AJ349" s="2" t="str">
        <f t="shared" si="23"/>
        <v>AthlétismeSac et housse de transport pour athlétisme (y.c. pour javelots, marteaux)0,1 kg ≤ X &lt; 0,2 kg</v>
      </c>
      <c r="AK349" s="2" t="str">
        <f>VLOOKUP(AD349,'Comprendre la codification'!$E$12:$F$23,2,FALSE)</f>
        <v>E</v>
      </c>
      <c r="AL349" s="2" t="str">
        <f>VLOOKUP(AG349,'Comprendre la codification'!$H$12:$J$200,3,FALSE)</f>
        <v>BAG</v>
      </c>
      <c r="AM349" s="2" t="str">
        <f>VLOOKUP(AI349,'Comprendre la codification'!$M$25:$N$83,2,FALSE)</f>
        <v>33</v>
      </c>
      <c r="AN349" s="2" t="str">
        <f t="shared" si="24"/>
        <v>EBAG33</v>
      </c>
      <c r="AO349" s="2" t="s">
        <v>608</v>
      </c>
    </row>
    <row r="350" spans="13:41" x14ac:dyDescent="0.35">
      <c r="M350" s="26"/>
      <c r="N350" s="26"/>
      <c r="S350" s="2" t="s">
        <v>11</v>
      </c>
      <c r="T350" s="27">
        <v>2</v>
      </c>
      <c r="U350" s="2" t="s">
        <v>273</v>
      </c>
      <c r="V350" s="2" t="s">
        <v>347</v>
      </c>
      <c r="W350" s="2" t="str">
        <f t="shared" si="21"/>
        <v>Nautique et AquatiqueSac, housse de transport, pochette, contenant étanche (bidons, …), …</v>
      </c>
      <c r="X350" s="2"/>
      <c r="Y350" s="2" t="str">
        <f>VLOOKUP(S350,'Comprendre la codification'!$E$12:$F$23,2,FALSE)</f>
        <v>F</v>
      </c>
      <c r="Z350" s="2" t="str">
        <f>VLOOKUP(V350,'Comprendre la codification'!$H$12:$J$200,3,FALSE)</f>
        <v>BAG</v>
      </c>
      <c r="AA350" s="2" t="str">
        <f t="shared" si="22"/>
        <v>FBAG</v>
      </c>
      <c r="AB350" s="2" t="s">
        <v>103</v>
      </c>
      <c r="AD350" s="2" t="s">
        <v>16</v>
      </c>
      <c r="AE350" s="27">
        <v>2</v>
      </c>
      <c r="AF350" s="2" t="s">
        <v>263</v>
      </c>
      <c r="AG350" s="2" t="s">
        <v>348</v>
      </c>
      <c r="AH350" s="2"/>
      <c r="AI350" s="2" t="s">
        <v>98</v>
      </c>
      <c r="AJ350" s="2" t="str">
        <f t="shared" si="23"/>
        <v>AthlétismeSac et housse de transport pour athlétisme (y.c. pour javelots, marteaux)0,2 kg ≤ X &lt; 0,5 kg</v>
      </c>
      <c r="AK350" s="2" t="str">
        <f>VLOOKUP(AD350,'Comprendre la codification'!$E$12:$F$23,2,FALSE)</f>
        <v>E</v>
      </c>
      <c r="AL350" s="2" t="str">
        <f>VLOOKUP(AG350,'Comprendre la codification'!$H$12:$J$200,3,FALSE)</f>
        <v>BAG</v>
      </c>
      <c r="AM350" s="2" t="str">
        <f>VLOOKUP(AI350,'Comprendre la codification'!$M$25:$N$83,2,FALSE)</f>
        <v>36</v>
      </c>
      <c r="AN350" s="2" t="str">
        <f t="shared" si="24"/>
        <v>EBAG36</v>
      </c>
      <c r="AO350" s="2" t="s">
        <v>608</v>
      </c>
    </row>
    <row r="351" spans="13:41" x14ac:dyDescent="0.35">
      <c r="M351" s="26"/>
      <c r="N351" s="26"/>
      <c r="S351" s="2" t="s">
        <v>11</v>
      </c>
      <c r="T351" s="27">
        <v>2</v>
      </c>
      <c r="U351" s="2" t="s">
        <v>273</v>
      </c>
      <c r="V351" s="2" t="s">
        <v>347</v>
      </c>
      <c r="W351" s="2" t="str">
        <f t="shared" si="21"/>
        <v>Nautique et AquatiqueSac, housse de transport, pochette, contenant étanche (bidons, …), …</v>
      </c>
      <c r="X351" s="2"/>
      <c r="Y351" s="2" t="str">
        <f>VLOOKUP(S351,'Comprendre la codification'!$E$12:$F$23,2,FALSE)</f>
        <v>F</v>
      </c>
      <c r="Z351" s="2" t="str">
        <f>VLOOKUP(V351,'Comprendre la codification'!$H$12:$J$200,3,FALSE)</f>
        <v>BAG</v>
      </c>
      <c r="AA351" s="2" t="str">
        <f t="shared" si="22"/>
        <v>FBAG</v>
      </c>
      <c r="AB351" s="2" t="s">
        <v>98</v>
      </c>
      <c r="AD351" s="2" t="s">
        <v>16</v>
      </c>
      <c r="AE351" s="27">
        <v>2</v>
      </c>
      <c r="AF351" s="2" t="s">
        <v>263</v>
      </c>
      <c r="AG351" s="2" t="s">
        <v>348</v>
      </c>
      <c r="AH351" s="2"/>
      <c r="AI351" s="2" t="s">
        <v>104</v>
      </c>
      <c r="AJ351" s="2" t="str">
        <f t="shared" si="23"/>
        <v>AthlétismeSac et housse de transport pour athlétisme (y.c. pour javelots, marteaux)0,5 kg ≤ X &lt; 1 kg</v>
      </c>
      <c r="AK351" s="2" t="str">
        <f>VLOOKUP(AD351,'Comprendre la codification'!$E$12:$F$23,2,FALSE)</f>
        <v>E</v>
      </c>
      <c r="AL351" s="2" t="str">
        <f>VLOOKUP(AG351,'Comprendre la codification'!$H$12:$J$200,3,FALSE)</f>
        <v>BAG</v>
      </c>
      <c r="AM351" s="2" t="str">
        <f>VLOOKUP(AI351,'Comprendre la codification'!$M$25:$N$83,2,FALSE)</f>
        <v>39</v>
      </c>
      <c r="AN351" s="2" t="str">
        <f t="shared" si="24"/>
        <v>EBAG39</v>
      </c>
      <c r="AO351" s="2" t="s">
        <v>608</v>
      </c>
    </row>
    <row r="352" spans="13:41" x14ac:dyDescent="0.35">
      <c r="M352" s="26"/>
      <c r="N352" s="26"/>
      <c r="S352" s="2" t="s">
        <v>11</v>
      </c>
      <c r="T352" s="27">
        <v>2</v>
      </c>
      <c r="U352" s="2" t="s">
        <v>273</v>
      </c>
      <c r="V352" s="2" t="s">
        <v>347</v>
      </c>
      <c r="W352" s="2" t="str">
        <f t="shared" si="21"/>
        <v>Nautique et AquatiqueSac, housse de transport, pochette, contenant étanche (bidons, …), …</v>
      </c>
      <c r="X352" s="2"/>
      <c r="Y352" s="2" t="str">
        <f>VLOOKUP(S352,'Comprendre la codification'!$E$12:$F$23,2,FALSE)</f>
        <v>F</v>
      </c>
      <c r="Z352" s="2" t="str">
        <f>VLOOKUP(V352,'Comprendre la codification'!$H$12:$J$200,3,FALSE)</f>
        <v>BAG</v>
      </c>
      <c r="AA352" s="2" t="str">
        <f t="shared" si="22"/>
        <v>FBAG</v>
      </c>
      <c r="AB352" s="2" t="s">
        <v>104</v>
      </c>
      <c r="AD352" s="2" t="s">
        <v>16</v>
      </c>
      <c r="AE352" s="27">
        <v>2</v>
      </c>
      <c r="AF352" s="2" t="s">
        <v>263</v>
      </c>
      <c r="AG352" s="2" t="s">
        <v>348</v>
      </c>
      <c r="AH352" s="2"/>
      <c r="AI352" s="2" t="s">
        <v>105</v>
      </c>
      <c r="AJ352" s="2" t="str">
        <f t="shared" si="23"/>
        <v>AthlétismeSac et housse de transport pour athlétisme (y.c. pour javelots, marteaux)1 kg ≤ X &lt; 2 kg</v>
      </c>
      <c r="AK352" s="2" t="str">
        <f>VLOOKUP(AD352,'Comprendre la codification'!$E$12:$F$23,2,FALSE)</f>
        <v>E</v>
      </c>
      <c r="AL352" s="2" t="str">
        <f>VLOOKUP(AG352,'Comprendre la codification'!$H$12:$J$200,3,FALSE)</f>
        <v>BAG</v>
      </c>
      <c r="AM352" s="2" t="str">
        <f>VLOOKUP(AI352,'Comprendre la codification'!$M$25:$N$83,2,FALSE)</f>
        <v>42</v>
      </c>
      <c r="AN352" s="2" t="str">
        <f t="shared" si="24"/>
        <v>EBAG42</v>
      </c>
      <c r="AO352" s="2" t="s">
        <v>608</v>
      </c>
    </row>
    <row r="353" spans="13:41" x14ac:dyDescent="0.35">
      <c r="M353" s="26"/>
      <c r="N353" s="26"/>
      <c r="S353" s="2" t="s">
        <v>11</v>
      </c>
      <c r="T353" s="27">
        <v>2</v>
      </c>
      <c r="U353" s="2" t="s">
        <v>273</v>
      </c>
      <c r="V353" s="2" t="s">
        <v>347</v>
      </c>
      <c r="W353" s="2" t="str">
        <f t="shared" si="21"/>
        <v>Nautique et AquatiqueSac, housse de transport, pochette, contenant étanche (bidons, …), …</v>
      </c>
      <c r="X353" s="2"/>
      <c r="Y353" s="2" t="str">
        <f>VLOOKUP(S353,'Comprendre la codification'!$E$12:$F$23,2,FALSE)</f>
        <v>F</v>
      </c>
      <c r="Z353" s="2" t="str">
        <f>VLOOKUP(V353,'Comprendre la codification'!$H$12:$J$200,3,FALSE)</f>
        <v>BAG</v>
      </c>
      <c r="AA353" s="2" t="str">
        <f t="shared" si="22"/>
        <v>FBAG</v>
      </c>
      <c r="AB353" s="2" t="s">
        <v>105</v>
      </c>
      <c r="AD353" s="2" t="s">
        <v>16</v>
      </c>
      <c r="AE353" s="27">
        <v>2</v>
      </c>
      <c r="AF353" s="2" t="s">
        <v>263</v>
      </c>
      <c r="AG353" s="2" t="s">
        <v>348</v>
      </c>
      <c r="AH353" s="2"/>
      <c r="AI353" s="2" t="s">
        <v>107</v>
      </c>
      <c r="AJ353" s="2" t="str">
        <f t="shared" si="23"/>
        <v>AthlétismeSac et housse de transport pour athlétisme (y.c. pour javelots, marteaux)2 kg ≤ X &lt; 3 kg</v>
      </c>
      <c r="AK353" s="2" t="str">
        <f>VLOOKUP(AD353,'Comprendre la codification'!$E$12:$F$23,2,FALSE)</f>
        <v>E</v>
      </c>
      <c r="AL353" s="2" t="str">
        <f>VLOOKUP(AG353,'Comprendre la codification'!$H$12:$J$200,3,FALSE)</f>
        <v>BAG</v>
      </c>
      <c r="AM353" s="2" t="str">
        <f>VLOOKUP(AI353,'Comprendre la codification'!$M$25:$N$83,2,FALSE)</f>
        <v>45</v>
      </c>
      <c r="AN353" s="2" t="str">
        <f t="shared" si="24"/>
        <v>EBAG45</v>
      </c>
      <c r="AO353" s="2" t="s">
        <v>608</v>
      </c>
    </row>
    <row r="354" spans="13:41" x14ac:dyDescent="0.35">
      <c r="M354" s="26"/>
      <c r="N354" s="26"/>
      <c r="S354" s="2" t="s">
        <v>11</v>
      </c>
      <c r="T354" s="27">
        <v>2</v>
      </c>
      <c r="U354" s="2" t="s">
        <v>273</v>
      </c>
      <c r="V354" s="2" t="s">
        <v>347</v>
      </c>
      <c r="W354" s="2" t="str">
        <f t="shared" si="21"/>
        <v>Nautique et AquatiqueSac, housse de transport, pochette, contenant étanche (bidons, …), …</v>
      </c>
      <c r="X354" s="2"/>
      <c r="Y354" s="2" t="str">
        <f>VLOOKUP(S354,'Comprendre la codification'!$E$12:$F$23,2,FALSE)</f>
        <v>F</v>
      </c>
      <c r="Z354" s="2" t="str">
        <f>VLOOKUP(V354,'Comprendre la codification'!$H$12:$J$200,3,FALSE)</f>
        <v>BAG</v>
      </c>
      <c r="AA354" s="2" t="str">
        <f t="shared" si="22"/>
        <v>FBAG</v>
      </c>
      <c r="AB354" s="2" t="s">
        <v>107</v>
      </c>
      <c r="AD354" s="2" t="s">
        <v>16</v>
      </c>
      <c r="AE354" s="27">
        <v>2</v>
      </c>
      <c r="AF354" s="2" t="s">
        <v>263</v>
      </c>
      <c r="AG354" s="2" t="s">
        <v>348</v>
      </c>
      <c r="AH354" s="2"/>
      <c r="AI354" s="2" t="s">
        <v>109</v>
      </c>
      <c r="AJ354" s="2" t="str">
        <f t="shared" si="23"/>
        <v>AthlétismeSac et housse de transport pour athlétisme (y.c. pour javelots, marteaux)3 kg ≤ X &lt; 5 kg</v>
      </c>
      <c r="AK354" s="2" t="str">
        <f>VLOOKUP(AD354,'Comprendre la codification'!$E$12:$F$23,2,FALSE)</f>
        <v>E</v>
      </c>
      <c r="AL354" s="2" t="str">
        <f>VLOOKUP(AG354,'Comprendre la codification'!$H$12:$J$200,3,FALSE)</f>
        <v>BAG</v>
      </c>
      <c r="AM354" s="2" t="str">
        <f>VLOOKUP(AI354,'Comprendre la codification'!$M$25:$N$83,2,FALSE)</f>
        <v>48</v>
      </c>
      <c r="AN354" s="2" t="str">
        <f t="shared" si="24"/>
        <v>EBAG48</v>
      </c>
      <c r="AO354" s="2" t="s">
        <v>608</v>
      </c>
    </row>
    <row r="355" spans="13:41" x14ac:dyDescent="0.35">
      <c r="M355" s="26"/>
      <c r="N355" s="26"/>
      <c r="S355" s="2" t="s">
        <v>11</v>
      </c>
      <c r="T355" s="27">
        <v>2</v>
      </c>
      <c r="U355" s="2" t="s">
        <v>273</v>
      </c>
      <c r="V355" s="2" t="s">
        <v>347</v>
      </c>
      <c r="W355" s="2" t="str">
        <f t="shared" si="21"/>
        <v>Nautique et AquatiqueSac, housse de transport, pochette, contenant étanche (bidons, …), …</v>
      </c>
      <c r="X355" s="2"/>
      <c r="Y355" s="2" t="str">
        <f>VLOOKUP(S355,'Comprendre la codification'!$E$12:$F$23,2,FALSE)</f>
        <v>F</v>
      </c>
      <c r="Z355" s="2" t="str">
        <f>VLOOKUP(V355,'Comprendre la codification'!$H$12:$J$200,3,FALSE)</f>
        <v>BAG</v>
      </c>
      <c r="AA355" s="2" t="str">
        <f t="shared" si="22"/>
        <v>FBAG</v>
      </c>
      <c r="AB355" s="2" t="s">
        <v>109</v>
      </c>
      <c r="AD355" s="2" t="s">
        <v>16</v>
      </c>
      <c r="AE355" s="27">
        <v>2</v>
      </c>
      <c r="AF355" s="2" t="s">
        <v>263</v>
      </c>
      <c r="AG355" s="2" t="s">
        <v>348</v>
      </c>
      <c r="AH355" s="2"/>
      <c r="AI355" s="2" t="s">
        <v>110</v>
      </c>
      <c r="AJ355" s="2" t="str">
        <f t="shared" si="23"/>
        <v>AthlétismeSac et housse de transport pour athlétisme (y.c. pour javelots, marteaux)5 kg ≤ X &lt; 7 kg</v>
      </c>
      <c r="AK355" s="2" t="str">
        <f>VLOOKUP(AD355,'Comprendre la codification'!$E$12:$F$23,2,FALSE)</f>
        <v>E</v>
      </c>
      <c r="AL355" s="2" t="str">
        <f>VLOOKUP(AG355,'Comprendre la codification'!$H$12:$J$200,3,FALSE)</f>
        <v>BAG</v>
      </c>
      <c r="AM355" s="2" t="str">
        <f>VLOOKUP(AI355,'Comprendre la codification'!$M$25:$N$83,2,FALSE)</f>
        <v>51</v>
      </c>
      <c r="AN355" s="2" t="str">
        <f t="shared" si="24"/>
        <v>EBAG51</v>
      </c>
      <c r="AO355" s="2" t="s">
        <v>608</v>
      </c>
    </row>
    <row r="356" spans="13:41" x14ac:dyDescent="0.35">
      <c r="M356" s="26"/>
      <c r="N356" s="26"/>
      <c r="S356" s="2" t="s">
        <v>11</v>
      </c>
      <c r="T356" s="27">
        <v>2</v>
      </c>
      <c r="U356" s="2" t="s">
        <v>273</v>
      </c>
      <c r="V356" s="2" t="s">
        <v>347</v>
      </c>
      <c r="W356" s="2" t="str">
        <f t="shared" si="21"/>
        <v>Nautique et AquatiqueSac, housse de transport, pochette, contenant étanche (bidons, …), …</v>
      </c>
      <c r="X356" s="2"/>
      <c r="Y356" s="2" t="str">
        <f>VLOOKUP(S356,'Comprendre la codification'!$E$12:$F$23,2,FALSE)</f>
        <v>F</v>
      </c>
      <c r="Z356" s="2" t="str">
        <f>VLOOKUP(V356,'Comprendre la codification'!$H$12:$J$200,3,FALSE)</f>
        <v>BAG</v>
      </c>
      <c r="AA356" s="2" t="str">
        <f t="shared" si="22"/>
        <v>FBAG</v>
      </c>
      <c r="AB356" s="2" t="s">
        <v>110</v>
      </c>
      <c r="AD356" s="2" t="s">
        <v>16</v>
      </c>
      <c r="AE356" s="27">
        <v>2</v>
      </c>
      <c r="AF356" s="2" t="s">
        <v>263</v>
      </c>
      <c r="AG356" s="2" t="s">
        <v>348</v>
      </c>
      <c r="AH356" s="2"/>
      <c r="AI356" s="2" t="s">
        <v>111</v>
      </c>
      <c r="AJ356" s="2" t="str">
        <f t="shared" si="23"/>
        <v>AthlétismeSac et housse de transport pour athlétisme (y.c. pour javelots, marteaux)7 kg ≤ X &lt; 9 kg</v>
      </c>
      <c r="AK356" s="2" t="str">
        <f>VLOOKUP(AD356,'Comprendre la codification'!$E$12:$F$23,2,FALSE)</f>
        <v>E</v>
      </c>
      <c r="AL356" s="2" t="str">
        <f>VLOOKUP(AG356,'Comprendre la codification'!$H$12:$J$200,3,FALSE)</f>
        <v>BAG</v>
      </c>
      <c r="AM356" s="2" t="str">
        <f>VLOOKUP(AI356,'Comprendre la codification'!$M$25:$N$83,2,FALSE)</f>
        <v>54</v>
      </c>
      <c r="AN356" s="2" t="str">
        <f t="shared" si="24"/>
        <v>EBAG54</v>
      </c>
      <c r="AO356" s="2" t="s">
        <v>608</v>
      </c>
    </row>
    <row r="357" spans="13:41" x14ac:dyDescent="0.35">
      <c r="M357" s="26"/>
      <c r="N357" s="26"/>
      <c r="S357" s="2" t="s">
        <v>11</v>
      </c>
      <c r="T357" s="27">
        <v>2</v>
      </c>
      <c r="U357" s="2" t="s">
        <v>273</v>
      </c>
      <c r="V357" s="2" t="s">
        <v>347</v>
      </c>
      <c r="W357" s="2" t="str">
        <f t="shared" si="21"/>
        <v>Nautique et AquatiqueSac, housse de transport, pochette, contenant étanche (bidons, …), …</v>
      </c>
      <c r="X357" s="2"/>
      <c r="Y357" s="2" t="str">
        <f>VLOOKUP(S357,'Comprendre la codification'!$E$12:$F$23,2,FALSE)</f>
        <v>F</v>
      </c>
      <c r="Z357" s="2" t="str">
        <f>VLOOKUP(V357,'Comprendre la codification'!$H$12:$J$200,3,FALSE)</f>
        <v>BAG</v>
      </c>
      <c r="AA357" s="2" t="str">
        <f t="shared" si="22"/>
        <v>FBAG</v>
      </c>
      <c r="AB357" s="2" t="s">
        <v>111</v>
      </c>
      <c r="AD357" s="2" t="s">
        <v>16</v>
      </c>
      <c r="AE357" s="27">
        <v>2</v>
      </c>
      <c r="AF357" s="2" t="s">
        <v>263</v>
      </c>
      <c r="AG357" s="2" t="s">
        <v>348</v>
      </c>
      <c r="AH357" s="2"/>
      <c r="AI357" s="2" t="s">
        <v>112</v>
      </c>
      <c r="AJ357" s="2" t="str">
        <f t="shared" si="23"/>
        <v>AthlétismeSac et housse de transport pour athlétisme (y.c. pour javelots, marteaux)9 kg ≤ X &lt; 11 kg</v>
      </c>
      <c r="AK357" s="2" t="str">
        <f>VLOOKUP(AD357,'Comprendre la codification'!$E$12:$F$23,2,FALSE)</f>
        <v>E</v>
      </c>
      <c r="AL357" s="2" t="str">
        <f>VLOOKUP(AG357,'Comprendre la codification'!$H$12:$J$200,3,FALSE)</f>
        <v>BAG</v>
      </c>
      <c r="AM357" s="2" t="str">
        <f>VLOOKUP(AI357,'Comprendre la codification'!$M$25:$N$83,2,FALSE)</f>
        <v>57</v>
      </c>
      <c r="AN357" s="2" t="str">
        <f t="shared" si="24"/>
        <v>EBAG57</v>
      </c>
      <c r="AO357" s="2" t="s">
        <v>608</v>
      </c>
    </row>
    <row r="358" spans="13:41" x14ac:dyDescent="0.35">
      <c r="M358" s="26"/>
      <c r="N358" s="26"/>
      <c r="S358" s="2" t="s">
        <v>11</v>
      </c>
      <c r="T358" s="27">
        <v>2</v>
      </c>
      <c r="U358" s="2" t="s">
        <v>273</v>
      </c>
      <c r="V358" s="2" t="s">
        <v>347</v>
      </c>
      <c r="W358" s="2" t="str">
        <f t="shared" si="21"/>
        <v>Nautique et AquatiqueSac, housse de transport, pochette, contenant étanche (bidons, …), …</v>
      </c>
      <c r="X358" s="2"/>
      <c r="Y358" s="2" t="str">
        <f>VLOOKUP(S358,'Comprendre la codification'!$E$12:$F$23,2,FALSE)</f>
        <v>F</v>
      </c>
      <c r="Z358" s="2" t="str">
        <f>VLOOKUP(V358,'Comprendre la codification'!$H$12:$J$200,3,FALSE)</f>
        <v>BAG</v>
      </c>
      <c r="AA358" s="2" t="str">
        <f t="shared" si="22"/>
        <v>FBAG</v>
      </c>
      <c r="AB358" s="2" t="s">
        <v>112</v>
      </c>
      <c r="AD358" s="2" t="s">
        <v>16</v>
      </c>
      <c r="AE358" s="27">
        <v>2</v>
      </c>
      <c r="AF358" s="2" t="s">
        <v>263</v>
      </c>
      <c r="AG358" s="2" t="s">
        <v>348</v>
      </c>
      <c r="AH358" s="2"/>
      <c r="AI358" s="2" t="s">
        <v>113</v>
      </c>
      <c r="AJ358" s="2" t="str">
        <f t="shared" si="23"/>
        <v>AthlétismeSac et housse de transport pour athlétisme (y.c. pour javelots, marteaux)11 kg ≤ X &lt; 13 kg</v>
      </c>
      <c r="AK358" s="2" t="str">
        <f>VLOOKUP(AD358,'Comprendre la codification'!$E$12:$F$23,2,FALSE)</f>
        <v>E</v>
      </c>
      <c r="AL358" s="2" t="str">
        <f>VLOOKUP(AG358,'Comprendre la codification'!$H$12:$J$200,3,FALSE)</f>
        <v>BAG</v>
      </c>
      <c r="AM358" s="2" t="str">
        <f>VLOOKUP(AI358,'Comprendre la codification'!$M$25:$N$83,2,FALSE)</f>
        <v>60</v>
      </c>
      <c r="AN358" s="2" t="str">
        <f t="shared" si="24"/>
        <v>EBAG60</v>
      </c>
      <c r="AO358" s="2" t="s">
        <v>608</v>
      </c>
    </row>
    <row r="359" spans="13:41" x14ac:dyDescent="0.35">
      <c r="M359" s="26"/>
      <c r="N359" s="26"/>
      <c r="S359" s="2" t="s">
        <v>11</v>
      </c>
      <c r="T359" s="27">
        <v>2</v>
      </c>
      <c r="U359" s="2" t="s">
        <v>273</v>
      </c>
      <c r="V359" s="2" t="s">
        <v>347</v>
      </c>
      <c r="W359" s="2" t="str">
        <f t="shared" si="21"/>
        <v>Nautique et AquatiqueSac, housse de transport, pochette, contenant étanche (bidons, …), …</v>
      </c>
      <c r="X359" s="2"/>
      <c r="Y359" s="2" t="str">
        <f>VLOOKUP(S359,'Comprendre la codification'!$E$12:$F$23,2,FALSE)</f>
        <v>F</v>
      </c>
      <c r="Z359" s="2" t="str">
        <f>VLOOKUP(V359,'Comprendre la codification'!$H$12:$J$200,3,FALSE)</f>
        <v>BAG</v>
      </c>
      <c r="AA359" s="2" t="str">
        <f t="shared" si="22"/>
        <v>FBAG</v>
      </c>
      <c r="AB359" s="2" t="s">
        <v>113</v>
      </c>
      <c r="AD359" s="2" t="s">
        <v>16</v>
      </c>
      <c r="AE359" s="27">
        <v>2</v>
      </c>
      <c r="AF359" s="2" t="s">
        <v>263</v>
      </c>
      <c r="AG359" s="2" t="s">
        <v>348</v>
      </c>
      <c r="AH359" s="2"/>
      <c r="AI359" s="2" t="s">
        <v>114</v>
      </c>
      <c r="AJ359" s="2" t="str">
        <f t="shared" si="23"/>
        <v>AthlétismeSac et housse de transport pour athlétisme (y.c. pour javelots, marteaux)13 kg ≤ X &lt; 15 kg</v>
      </c>
      <c r="AK359" s="2" t="str">
        <f>VLOOKUP(AD359,'Comprendre la codification'!$E$12:$F$23,2,FALSE)</f>
        <v>E</v>
      </c>
      <c r="AL359" s="2" t="str">
        <f>VLOOKUP(AG359,'Comprendre la codification'!$H$12:$J$200,3,FALSE)</f>
        <v>BAG</v>
      </c>
      <c r="AM359" s="2" t="str">
        <f>VLOOKUP(AI359,'Comprendre la codification'!$M$25:$N$83,2,FALSE)</f>
        <v>63</v>
      </c>
      <c r="AN359" s="2" t="str">
        <f t="shared" si="24"/>
        <v>EBAG63</v>
      </c>
      <c r="AO359" s="2" t="s">
        <v>608</v>
      </c>
    </row>
    <row r="360" spans="13:41" x14ac:dyDescent="0.35">
      <c r="M360" s="26"/>
      <c r="N360" s="26"/>
      <c r="S360" s="2" t="s">
        <v>11</v>
      </c>
      <c r="T360" s="27">
        <v>2</v>
      </c>
      <c r="U360" s="2" t="s">
        <v>273</v>
      </c>
      <c r="V360" s="2" t="s">
        <v>347</v>
      </c>
      <c r="W360" s="2" t="str">
        <f t="shared" si="21"/>
        <v>Nautique et AquatiqueSac, housse de transport, pochette, contenant étanche (bidons, …), …</v>
      </c>
      <c r="X360" s="2"/>
      <c r="Y360" s="2" t="str">
        <f>VLOOKUP(S360,'Comprendre la codification'!$E$12:$F$23,2,FALSE)</f>
        <v>F</v>
      </c>
      <c r="Z360" s="2" t="str">
        <f>VLOOKUP(V360,'Comprendre la codification'!$H$12:$J$200,3,FALSE)</f>
        <v>BAG</v>
      </c>
      <c r="AA360" s="2" t="str">
        <f t="shared" si="22"/>
        <v>FBAG</v>
      </c>
      <c r="AB360" s="2" t="s">
        <v>114</v>
      </c>
      <c r="AD360" s="2" t="s">
        <v>16</v>
      </c>
      <c r="AE360" s="27">
        <v>2</v>
      </c>
      <c r="AF360" s="2" t="s">
        <v>263</v>
      </c>
      <c r="AG360" s="2" t="s">
        <v>348</v>
      </c>
      <c r="AH360" s="2"/>
      <c r="AI360" s="2" t="s">
        <v>102</v>
      </c>
      <c r="AJ360" s="2" t="str">
        <f t="shared" si="23"/>
        <v>AthlétismeSac et housse de transport pour athlétisme (y.c. pour javelots, marteaux)X ≥ 15 kg</v>
      </c>
      <c r="AK360" s="2" t="str">
        <f>VLOOKUP(AD360,'Comprendre la codification'!$E$12:$F$23,2,FALSE)</f>
        <v>E</v>
      </c>
      <c r="AL360" s="2" t="str">
        <f>VLOOKUP(AG360,'Comprendre la codification'!$H$12:$J$200,3,FALSE)</f>
        <v>BAG</v>
      </c>
      <c r="AM360" s="2" t="str">
        <f>VLOOKUP(AI360,'Comprendre la codification'!$M$25:$N$83,2,FALSE)</f>
        <v>66</v>
      </c>
      <c r="AN360" s="2" t="str">
        <f t="shared" si="24"/>
        <v>EBAG66</v>
      </c>
      <c r="AO360" s="2" t="s">
        <v>608</v>
      </c>
    </row>
    <row r="361" spans="13:41" x14ac:dyDescent="0.35">
      <c r="M361" s="26"/>
      <c r="N361" s="26"/>
      <c r="S361" s="2" t="s">
        <v>11</v>
      </c>
      <c r="T361" s="27">
        <v>2</v>
      </c>
      <c r="U361" s="2" t="s">
        <v>273</v>
      </c>
      <c r="V361" s="2" t="s">
        <v>347</v>
      </c>
      <c r="W361" s="2" t="str">
        <f t="shared" si="21"/>
        <v>Nautique et AquatiqueSac, housse de transport, pochette, contenant étanche (bidons, …), …</v>
      </c>
      <c r="X361" s="2"/>
      <c r="Y361" s="2" t="str">
        <f>VLOOKUP(S361,'Comprendre la codification'!$E$12:$F$23,2,FALSE)</f>
        <v>F</v>
      </c>
      <c r="Z361" s="2" t="str">
        <f>VLOOKUP(V361,'Comprendre la codification'!$H$12:$J$200,3,FALSE)</f>
        <v>BAG</v>
      </c>
      <c r="AA361" s="2" t="str">
        <f t="shared" si="22"/>
        <v>FBAG</v>
      </c>
      <c r="AB361" s="2" t="s">
        <v>102</v>
      </c>
      <c r="AD361" s="2" t="s">
        <v>16</v>
      </c>
      <c r="AE361" s="27">
        <v>2</v>
      </c>
      <c r="AF361" s="2" t="s">
        <v>265</v>
      </c>
      <c r="AG361" s="11" t="s">
        <v>170</v>
      </c>
      <c r="AH361" s="2"/>
      <c r="AI361" s="2" t="s">
        <v>108</v>
      </c>
      <c r="AJ361" s="2" t="str">
        <f t="shared" si="23"/>
        <v>AthlétismeDisque de lancer (à l'unité)X &lt; 1 kg</v>
      </c>
      <c r="AK361" s="2" t="str">
        <f>VLOOKUP(AD361,'Comprendre la codification'!$E$12:$F$23,2,FALSE)</f>
        <v>E</v>
      </c>
      <c r="AL361" s="2" t="str">
        <f>VLOOKUP(AG361,'Comprendre la codification'!$H$12:$J$200,3,FALSE)</f>
        <v>DIS</v>
      </c>
      <c r="AM361" s="2" t="str">
        <f>VLOOKUP(AI361,'Comprendre la codification'!$M$25:$N$83,2,FALSE)</f>
        <v>41</v>
      </c>
      <c r="AN361" s="2" t="str">
        <f t="shared" si="24"/>
        <v>EDIS41</v>
      </c>
      <c r="AO361" s="2" t="s">
        <v>99</v>
      </c>
    </row>
    <row r="362" spans="13:41" x14ac:dyDescent="0.35">
      <c r="M362" s="26"/>
      <c r="N362" s="26"/>
      <c r="S362" s="2" t="s">
        <v>11</v>
      </c>
      <c r="T362" s="27">
        <v>2</v>
      </c>
      <c r="U362" s="2" t="s">
        <v>279</v>
      </c>
      <c r="V362" s="2" t="s">
        <v>183</v>
      </c>
      <c r="W362" s="2" t="str">
        <f t="shared" si="21"/>
        <v xml:space="preserve">Nautique et AquatiqueBouteille de plongée </v>
      </c>
      <c r="X362" s="2"/>
      <c r="Y362" s="2" t="str">
        <f>VLOOKUP(S362,'Comprendre la codification'!$E$12:$F$23,2,FALSE)</f>
        <v>F</v>
      </c>
      <c r="Z362" s="2" t="str">
        <f>VLOOKUP(V362,'Comprendre la codification'!$H$12:$J$200,3,FALSE)</f>
        <v>BOU</v>
      </c>
      <c r="AA362" s="2" t="str">
        <f t="shared" si="22"/>
        <v>FBOU</v>
      </c>
      <c r="AB362" s="30" t="s">
        <v>608</v>
      </c>
      <c r="AD362" s="2" t="s">
        <v>16</v>
      </c>
      <c r="AE362" s="27">
        <v>2</v>
      </c>
      <c r="AF362" s="2" t="s">
        <v>265</v>
      </c>
      <c r="AG362" s="11" t="s">
        <v>170</v>
      </c>
      <c r="AH362" s="2"/>
      <c r="AI362" s="2" t="s">
        <v>108</v>
      </c>
      <c r="AJ362" s="2" t="str">
        <f t="shared" si="23"/>
        <v>AthlétismeDisque de lancer (à l'unité)X &lt; 1 kg</v>
      </c>
      <c r="AK362" s="2" t="str">
        <f>VLOOKUP(AD362,'Comprendre la codification'!$E$12:$F$23,2,FALSE)</f>
        <v>E</v>
      </c>
      <c r="AL362" s="2" t="str">
        <f>VLOOKUP(AG362,'Comprendre la codification'!$H$12:$J$200,3,FALSE)</f>
        <v>DIS</v>
      </c>
      <c r="AM362" s="2" t="str">
        <f>VLOOKUP(AI362,'Comprendre la codification'!$M$25:$N$83,2,FALSE)</f>
        <v>41</v>
      </c>
      <c r="AN362" s="2" t="str">
        <f t="shared" si="24"/>
        <v>EDIS41</v>
      </c>
      <c r="AO362" s="2" t="s">
        <v>659</v>
      </c>
    </row>
    <row r="363" spans="13:41" x14ac:dyDescent="0.35">
      <c r="M363" s="26"/>
      <c r="N363" s="26"/>
      <c r="S363" s="2" t="s">
        <v>11</v>
      </c>
      <c r="T363" s="27">
        <v>2</v>
      </c>
      <c r="U363" s="2" t="s">
        <v>310</v>
      </c>
      <c r="V363" s="2" t="s">
        <v>188</v>
      </c>
      <c r="W363" s="2" t="str">
        <f t="shared" si="21"/>
        <v>Nautique et AquatiqueCasque (kayak, …)</v>
      </c>
      <c r="X363" s="2"/>
      <c r="Y363" s="2" t="str">
        <f>VLOOKUP(S363,'Comprendre la codification'!$E$12:$F$23,2,FALSE)</f>
        <v>F</v>
      </c>
      <c r="Z363" s="2" t="str">
        <f>VLOOKUP(V363,'Comprendre la codification'!$H$12:$J$200,3,FALSE)</f>
        <v>CAS</v>
      </c>
      <c r="AA363" s="2" t="str">
        <f t="shared" si="22"/>
        <v>FCAS</v>
      </c>
      <c r="AB363" s="2" t="s">
        <v>189</v>
      </c>
      <c r="AD363" s="2" t="s">
        <v>16</v>
      </c>
      <c r="AE363" s="27">
        <v>2</v>
      </c>
      <c r="AF363" s="2" t="s">
        <v>265</v>
      </c>
      <c r="AG363" s="11" t="s">
        <v>170</v>
      </c>
      <c r="AH363" s="2"/>
      <c r="AI363" s="2" t="s">
        <v>171</v>
      </c>
      <c r="AJ363" s="2" t="str">
        <f t="shared" si="23"/>
        <v>AthlétismeDisque de lancer (à l'unité)X ≥ 1 kg</v>
      </c>
      <c r="AK363" s="2" t="str">
        <f>VLOOKUP(AD363,'Comprendre la codification'!$E$12:$F$23,2,FALSE)</f>
        <v>E</v>
      </c>
      <c r="AL363" s="2" t="str">
        <f>VLOOKUP(AG363,'Comprendre la codification'!$H$12:$J$200,3,FALSE)</f>
        <v>DIS</v>
      </c>
      <c r="AM363" s="2" t="str">
        <f>VLOOKUP(AI363,'Comprendre la codification'!$M$25:$N$83,2,FALSE)</f>
        <v>43</v>
      </c>
      <c r="AN363" s="2" t="str">
        <f t="shared" si="24"/>
        <v>EDIS43</v>
      </c>
      <c r="AO363" s="2" t="s">
        <v>99</v>
      </c>
    </row>
    <row r="364" spans="13:41" x14ac:dyDescent="0.35">
      <c r="M364" s="26"/>
      <c r="N364" s="26"/>
      <c r="S364" s="2" t="s">
        <v>11</v>
      </c>
      <c r="T364" s="27">
        <v>2</v>
      </c>
      <c r="U364" s="2" t="s">
        <v>310</v>
      </c>
      <c r="V364" s="2" t="s">
        <v>188</v>
      </c>
      <c r="W364" s="2" t="str">
        <f t="shared" si="21"/>
        <v>Nautique et AquatiqueCasque (kayak, …)</v>
      </c>
      <c r="X364" s="2"/>
      <c r="Y364" s="2" t="str">
        <f>VLOOKUP(S364,'Comprendre la codification'!$E$12:$F$23,2,FALSE)</f>
        <v>F</v>
      </c>
      <c r="Z364" s="2" t="str">
        <f>VLOOKUP(V364,'Comprendre la codification'!$H$12:$J$200,3,FALSE)</f>
        <v>CAS</v>
      </c>
      <c r="AA364" s="2" t="str">
        <f t="shared" si="22"/>
        <v>FCAS</v>
      </c>
      <c r="AB364" s="2" t="s">
        <v>129</v>
      </c>
      <c r="AD364" s="2" t="s">
        <v>16</v>
      </c>
      <c r="AE364" s="27">
        <v>2</v>
      </c>
      <c r="AF364" s="2" t="s">
        <v>265</v>
      </c>
      <c r="AG364" s="11" t="s">
        <v>170</v>
      </c>
      <c r="AH364" s="2"/>
      <c r="AI364" s="2" t="s">
        <v>171</v>
      </c>
      <c r="AJ364" s="2" t="str">
        <f t="shared" si="23"/>
        <v>AthlétismeDisque de lancer (à l'unité)X ≥ 1 kg</v>
      </c>
      <c r="AK364" s="2" t="str">
        <f>VLOOKUP(AD364,'Comprendre la codification'!$E$12:$F$23,2,FALSE)</f>
        <v>E</v>
      </c>
      <c r="AL364" s="2" t="str">
        <f>VLOOKUP(AG364,'Comprendre la codification'!$H$12:$J$200,3,FALSE)</f>
        <v>DIS</v>
      </c>
      <c r="AM364" s="2" t="str">
        <f>VLOOKUP(AI364,'Comprendre la codification'!$M$25:$N$83,2,FALSE)</f>
        <v>43</v>
      </c>
      <c r="AN364" s="2" t="str">
        <f t="shared" si="24"/>
        <v>EDIS43</v>
      </c>
      <c r="AO364" s="2" t="s">
        <v>659</v>
      </c>
    </row>
    <row r="365" spans="13:41" x14ac:dyDescent="0.35">
      <c r="M365" s="26"/>
      <c r="N365" s="26"/>
      <c r="S365" s="2" t="s">
        <v>11</v>
      </c>
      <c r="T365" s="27">
        <v>2</v>
      </c>
      <c r="U365" s="2" t="s">
        <v>279</v>
      </c>
      <c r="V365" s="2" t="s">
        <v>184</v>
      </c>
      <c r="W365" s="2" t="str">
        <f t="shared" si="21"/>
        <v>Nautique et AquatiqueCombinaison en néoprène (intégrale, courte, …) et poncho et top en néoprène</v>
      </c>
      <c r="X365" s="2"/>
      <c r="Y365" s="2" t="str">
        <f>VLOOKUP(S365,'Comprendre la codification'!$E$12:$F$23,2,FALSE)</f>
        <v>F</v>
      </c>
      <c r="Z365" s="2" t="str">
        <f>VLOOKUP(V365,'Comprendre la codification'!$H$12:$J$200,3,FALSE)</f>
        <v>COM</v>
      </c>
      <c r="AA365" s="2" t="str">
        <f t="shared" si="22"/>
        <v>FCOM</v>
      </c>
      <c r="AB365" s="13" t="s">
        <v>106</v>
      </c>
      <c r="AD365" s="2" t="s">
        <v>16</v>
      </c>
      <c r="AE365" s="27">
        <v>2</v>
      </c>
      <c r="AF365" s="2" t="s">
        <v>265</v>
      </c>
      <c r="AG365" s="2" t="s">
        <v>328</v>
      </c>
      <c r="AH365" s="2"/>
      <c r="AI365" s="2" t="s">
        <v>252</v>
      </c>
      <c r="AJ365" s="2" t="str">
        <f t="shared" si="23"/>
        <v>AthlétismeAutre équipement &amp; accessoire (Athlétisme)X &lt; 5 g</v>
      </c>
      <c r="AK365" s="2" t="str">
        <f>VLOOKUP(AD365,'Comprendre la codification'!$E$12:$F$23,2,FALSE)</f>
        <v>E</v>
      </c>
      <c r="AL365" s="2" t="str">
        <f>VLOOKUP(AG365,'Comprendre la codification'!$H$12:$J$200,3,FALSE)</f>
        <v>DIV</v>
      </c>
      <c r="AM365" s="2" t="str">
        <f>VLOOKUP(AI365,'Comprendre la codification'!$M$25:$N$83,2,FALSE)</f>
        <v>20</v>
      </c>
      <c r="AN365" s="2" t="str">
        <f t="shared" si="24"/>
        <v>EDIV20</v>
      </c>
      <c r="AO365" s="2" t="s">
        <v>99</v>
      </c>
    </row>
    <row r="366" spans="13:41" x14ac:dyDescent="0.35">
      <c r="M366" s="26"/>
      <c r="N366" s="26"/>
      <c r="S366" s="2" t="s">
        <v>11</v>
      </c>
      <c r="T366" s="27">
        <v>2</v>
      </c>
      <c r="U366" s="2" t="s">
        <v>279</v>
      </c>
      <c r="V366" s="2" t="s">
        <v>184</v>
      </c>
      <c r="W366" s="2" t="str">
        <f t="shared" si="21"/>
        <v>Nautique et AquatiqueCombinaison en néoprène (intégrale, courte, …) et poncho et top en néoprène</v>
      </c>
      <c r="X366" s="2"/>
      <c r="Y366" s="2" t="str">
        <f>VLOOKUP(S366,'Comprendre la codification'!$E$12:$F$23,2,FALSE)</f>
        <v>F</v>
      </c>
      <c r="Z366" s="2" t="str">
        <f>VLOOKUP(V366,'Comprendre la codification'!$H$12:$J$200,3,FALSE)</f>
        <v>COM</v>
      </c>
      <c r="AA366" s="2" t="str">
        <f t="shared" si="22"/>
        <v>FCOM</v>
      </c>
      <c r="AB366" s="13" t="s">
        <v>98</v>
      </c>
      <c r="AD366" s="2" t="s">
        <v>16</v>
      </c>
      <c r="AE366" s="27">
        <v>2</v>
      </c>
      <c r="AF366" s="2" t="s">
        <v>265</v>
      </c>
      <c r="AG366" s="2" t="s">
        <v>328</v>
      </c>
      <c r="AH366" s="2"/>
      <c r="AI366" s="2" t="s">
        <v>252</v>
      </c>
      <c r="AJ366" s="2" t="str">
        <f t="shared" si="23"/>
        <v>AthlétismeAutre équipement &amp; accessoire (Athlétisme)X &lt; 5 g</v>
      </c>
      <c r="AK366" s="2" t="str">
        <f>VLOOKUP(AD366,'Comprendre la codification'!$E$12:$F$23,2,FALSE)</f>
        <v>E</v>
      </c>
      <c r="AL366" s="2" t="str">
        <f>VLOOKUP(AG366,'Comprendre la codification'!$H$12:$J$200,3,FALSE)</f>
        <v>DIV</v>
      </c>
      <c r="AM366" s="2" t="str">
        <f>VLOOKUP(AI366,'Comprendre la codification'!$M$25:$N$83,2,FALSE)</f>
        <v>20</v>
      </c>
      <c r="AN366" s="2" t="str">
        <f t="shared" si="24"/>
        <v>EDIV20</v>
      </c>
      <c r="AO366" s="2" t="s">
        <v>659</v>
      </c>
    </row>
    <row r="367" spans="13:41" x14ac:dyDescent="0.35">
      <c r="M367" s="26"/>
      <c r="N367" s="26"/>
      <c r="S367" s="2" t="s">
        <v>11</v>
      </c>
      <c r="T367" s="27">
        <v>2</v>
      </c>
      <c r="U367" s="2" t="s">
        <v>279</v>
      </c>
      <c r="V367" s="2" t="s">
        <v>184</v>
      </c>
      <c r="W367" s="2" t="str">
        <f t="shared" si="21"/>
        <v>Nautique et AquatiqueCombinaison en néoprène (intégrale, courte, …) et poncho et top en néoprène</v>
      </c>
      <c r="X367" s="2"/>
      <c r="Y367" s="2" t="str">
        <f>VLOOKUP(S367,'Comprendre la codification'!$E$12:$F$23,2,FALSE)</f>
        <v>F</v>
      </c>
      <c r="Z367" s="2" t="str">
        <f>VLOOKUP(V367,'Comprendre la codification'!$H$12:$J$200,3,FALSE)</f>
        <v>COM</v>
      </c>
      <c r="AA367" s="2" t="str">
        <f t="shared" si="22"/>
        <v>FCOM</v>
      </c>
      <c r="AB367" s="13" t="s">
        <v>104</v>
      </c>
      <c r="AD367" s="2" t="s">
        <v>16</v>
      </c>
      <c r="AE367" s="27">
        <v>2</v>
      </c>
      <c r="AF367" s="2" t="s">
        <v>265</v>
      </c>
      <c r="AG367" s="2" t="s">
        <v>328</v>
      </c>
      <c r="AH367" s="2"/>
      <c r="AI367" s="2" t="s">
        <v>253</v>
      </c>
      <c r="AJ367" s="2" t="str">
        <f t="shared" si="23"/>
        <v>AthlétismeAutre équipement &amp; accessoire (Athlétisme)5 g ≤ X &lt; 10 g</v>
      </c>
      <c r="AK367" s="2" t="str">
        <f>VLOOKUP(AD367,'Comprendre la codification'!$E$12:$F$23,2,FALSE)</f>
        <v>E</v>
      </c>
      <c r="AL367" s="2" t="str">
        <f>VLOOKUP(AG367,'Comprendre la codification'!$H$12:$J$200,3,FALSE)</f>
        <v>DIV</v>
      </c>
      <c r="AM367" s="2" t="str">
        <f>VLOOKUP(AI367,'Comprendre la codification'!$M$25:$N$83,2,FALSE)</f>
        <v>21</v>
      </c>
      <c r="AN367" s="2" t="str">
        <f t="shared" si="24"/>
        <v>EDIV21</v>
      </c>
      <c r="AO367" s="2" t="s">
        <v>99</v>
      </c>
    </row>
    <row r="368" spans="13:41" x14ac:dyDescent="0.35">
      <c r="M368" s="26"/>
      <c r="N368" s="26"/>
      <c r="S368" s="2" t="s">
        <v>11</v>
      </c>
      <c r="T368" s="27">
        <v>2</v>
      </c>
      <c r="U368" s="2" t="s">
        <v>279</v>
      </c>
      <c r="V368" s="2" t="s">
        <v>184</v>
      </c>
      <c r="W368" s="2" t="str">
        <f t="shared" si="21"/>
        <v>Nautique et AquatiqueCombinaison en néoprène (intégrale, courte, …) et poncho et top en néoprène</v>
      </c>
      <c r="X368" s="2"/>
      <c r="Y368" s="2" t="str">
        <f>VLOOKUP(S368,'Comprendre la codification'!$E$12:$F$23,2,FALSE)</f>
        <v>F</v>
      </c>
      <c r="Z368" s="2" t="str">
        <f>VLOOKUP(V368,'Comprendre la codification'!$H$12:$J$200,3,FALSE)</f>
        <v>COM</v>
      </c>
      <c r="AA368" s="2" t="str">
        <f t="shared" si="22"/>
        <v>FCOM</v>
      </c>
      <c r="AB368" s="13" t="s">
        <v>105</v>
      </c>
      <c r="AD368" s="2" t="s">
        <v>16</v>
      </c>
      <c r="AE368" s="27">
        <v>2</v>
      </c>
      <c r="AF368" s="2" t="s">
        <v>265</v>
      </c>
      <c r="AG368" s="2" t="s">
        <v>328</v>
      </c>
      <c r="AH368" s="2"/>
      <c r="AI368" s="2" t="s">
        <v>253</v>
      </c>
      <c r="AJ368" s="2" t="str">
        <f t="shared" si="23"/>
        <v>AthlétismeAutre équipement &amp; accessoire (Athlétisme)5 g ≤ X &lt; 10 g</v>
      </c>
      <c r="AK368" s="2" t="str">
        <f>VLOOKUP(AD368,'Comprendre la codification'!$E$12:$F$23,2,FALSE)</f>
        <v>E</v>
      </c>
      <c r="AL368" s="2" t="str">
        <f>VLOOKUP(AG368,'Comprendre la codification'!$H$12:$J$200,3,FALSE)</f>
        <v>DIV</v>
      </c>
      <c r="AM368" s="2" t="str">
        <f>VLOOKUP(AI368,'Comprendre la codification'!$M$25:$N$83,2,FALSE)</f>
        <v>21</v>
      </c>
      <c r="AN368" s="2" t="str">
        <f t="shared" si="24"/>
        <v>EDIV21</v>
      </c>
      <c r="AO368" s="2" t="s">
        <v>659</v>
      </c>
    </row>
    <row r="369" spans="13:41" x14ac:dyDescent="0.35">
      <c r="M369" s="26"/>
      <c r="N369" s="26"/>
      <c r="S369" s="2" t="s">
        <v>11</v>
      </c>
      <c r="T369" s="27">
        <v>2</v>
      </c>
      <c r="U369" s="2" t="s">
        <v>279</v>
      </c>
      <c r="V369" s="2" t="s">
        <v>184</v>
      </c>
      <c r="W369" s="2" t="str">
        <f t="shared" si="21"/>
        <v>Nautique et AquatiqueCombinaison en néoprène (intégrale, courte, …) et poncho et top en néoprène</v>
      </c>
      <c r="X369" s="2"/>
      <c r="Y369" s="2" t="str">
        <f>VLOOKUP(S369,'Comprendre la codification'!$E$12:$F$23,2,FALSE)</f>
        <v>F</v>
      </c>
      <c r="Z369" s="2" t="str">
        <f>VLOOKUP(V369,'Comprendre la codification'!$H$12:$J$200,3,FALSE)</f>
        <v>COM</v>
      </c>
      <c r="AA369" s="2" t="str">
        <f t="shared" si="22"/>
        <v>FCOM</v>
      </c>
      <c r="AB369" s="13" t="s">
        <v>107</v>
      </c>
      <c r="AD369" s="2" t="s">
        <v>16</v>
      </c>
      <c r="AE369" s="27">
        <v>2</v>
      </c>
      <c r="AF369" s="2" t="s">
        <v>265</v>
      </c>
      <c r="AG369" s="2" t="s">
        <v>328</v>
      </c>
      <c r="AH369" s="2"/>
      <c r="AI369" s="2" t="s">
        <v>254</v>
      </c>
      <c r="AJ369" s="2" t="str">
        <f t="shared" si="23"/>
        <v>AthlétismeAutre équipement &amp; accessoire (Athlétisme)10 g ≤ X &lt; 20 g</v>
      </c>
      <c r="AK369" s="2" t="str">
        <f>VLOOKUP(AD369,'Comprendre la codification'!$E$12:$F$23,2,FALSE)</f>
        <v>E</v>
      </c>
      <c r="AL369" s="2" t="str">
        <f>VLOOKUP(AG369,'Comprendre la codification'!$H$12:$J$200,3,FALSE)</f>
        <v>DIV</v>
      </c>
      <c r="AM369" s="2" t="str">
        <f>VLOOKUP(AI369,'Comprendre la codification'!$M$25:$N$83,2,FALSE)</f>
        <v>24</v>
      </c>
      <c r="AN369" s="2" t="str">
        <f t="shared" si="24"/>
        <v>EDIV24</v>
      </c>
      <c r="AO369" s="2" t="s">
        <v>99</v>
      </c>
    </row>
    <row r="370" spans="13:41" x14ac:dyDescent="0.35">
      <c r="M370" s="26"/>
      <c r="N370" s="26"/>
      <c r="S370" s="2" t="s">
        <v>11</v>
      </c>
      <c r="T370" s="27">
        <v>2</v>
      </c>
      <c r="U370" s="2" t="s">
        <v>279</v>
      </c>
      <c r="V370" s="2" t="s">
        <v>184</v>
      </c>
      <c r="W370" s="2" t="str">
        <f t="shared" si="21"/>
        <v>Nautique et AquatiqueCombinaison en néoprène (intégrale, courte, …) et poncho et top en néoprène</v>
      </c>
      <c r="X370" s="2"/>
      <c r="Y370" s="2" t="str">
        <f>VLOOKUP(S370,'Comprendre la codification'!$E$12:$F$23,2,FALSE)</f>
        <v>F</v>
      </c>
      <c r="Z370" s="2" t="str">
        <f>VLOOKUP(V370,'Comprendre la codification'!$H$12:$J$200,3,FALSE)</f>
        <v>COM</v>
      </c>
      <c r="AA370" s="2" t="str">
        <f t="shared" si="22"/>
        <v>FCOM</v>
      </c>
      <c r="AB370" s="13" t="s">
        <v>159</v>
      </c>
      <c r="AD370" s="2" t="s">
        <v>16</v>
      </c>
      <c r="AE370" s="27">
        <v>2</v>
      </c>
      <c r="AF370" s="2" t="s">
        <v>265</v>
      </c>
      <c r="AG370" s="2" t="s">
        <v>328</v>
      </c>
      <c r="AH370" s="2"/>
      <c r="AI370" s="2" t="s">
        <v>254</v>
      </c>
      <c r="AJ370" s="2" t="str">
        <f t="shared" si="23"/>
        <v>AthlétismeAutre équipement &amp; accessoire (Athlétisme)10 g ≤ X &lt; 20 g</v>
      </c>
      <c r="AK370" s="2" t="str">
        <f>VLOOKUP(AD370,'Comprendre la codification'!$E$12:$F$23,2,FALSE)</f>
        <v>E</v>
      </c>
      <c r="AL370" s="2" t="str">
        <f>VLOOKUP(AG370,'Comprendre la codification'!$H$12:$J$200,3,FALSE)</f>
        <v>DIV</v>
      </c>
      <c r="AM370" s="2" t="str">
        <f>VLOOKUP(AI370,'Comprendre la codification'!$M$25:$N$83,2,FALSE)</f>
        <v>24</v>
      </c>
      <c r="AN370" s="2" t="str">
        <f t="shared" si="24"/>
        <v>EDIV24</v>
      </c>
      <c r="AO370" s="2" t="s">
        <v>659</v>
      </c>
    </row>
    <row r="371" spans="13:41" x14ac:dyDescent="0.35">
      <c r="M371" s="26"/>
      <c r="N371" s="26"/>
      <c r="S371" s="2" t="s">
        <v>11</v>
      </c>
      <c r="T371" s="27">
        <v>2</v>
      </c>
      <c r="U371" s="2" t="s">
        <v>279</v>
      </c>
      <c r="V371" s="2" t="s">
        <v>333</v>
      </c>
      <c r="W371" s="2" t="str">
        <f t="shared" si="21"/>
        <v>Nautique et AquatiqueAutre équipement &amp; accessoire (Nautique et Aquatique)</v>
      </c>
      <c r="X371" s="2"/>
      <c r="Y371" s="2" t="str">
        <f>VLOOKUP(S371,'Comprendre la codification'!$E$12:$F$23,2,FALSE)</f>
        <v>F</v>
      </c>
      <c r="Z371" s="2" t="str">
        <f>VLOOKUP(V371,'Comprendre la codification'!$H$12:$J$200,3,FALSE)</f>
        <v>DIV</v>
      </c>
      <c r="AA371" s="2" t="str">
        <f t="shared" si="22"/>
        <v>FDIV</v>
      </c>
      <c r="AB371" s="2" t="s">
        <v>252</v>
      </c>
      <c r="AD371" s="2" t="s">
        <v>16</v>
      </c>
      <c r="AE371" s="27">
        <v>2</v>
      </c>
      <c r="AF371" s="2" t="s">
        <v>265</v>
      </c>
      <c r="AG371" s="2" t="s">
        <v>328</v>
      </c>
      <c r="AH371" s="2"/>
      <c r="AI371" s="2" t="s">
        <v>255</v>
      </c>
      <c r="AJ371" s="2" t="str">
        <f t="shared" si="23"/>
        <v>AthlétismeAutre équipement &amp; accessoire (Athlétisme)20 g ≤ X &lt; 50 g</v>
      </c>
      <c r="AK371" s="2" t="str">
        <f>VLOOKUP(AD371,'Comprendre la codification'!$E$12:$F$23,2,FALSE)</f>
        <v>E</v>
      </c>
      <c r="AL371" s="2" t="str">
        <f>VLOOKUP(AG371,'Comprendre la codification'!$H$12:$J$200,3,FALSE)</f>
        <v>DIV</v>
      </c>
      <c r="AM371" s="2" t="str">
        <f>VLOOKUP(AI371,'Comprendre la codification'!$M$25:$N$83,2,FALSE)</f>
        <v>27</v>
      </c>
      <c r="AN371" s="2" t="str">
        <f t="shared" si="24"/>
        <v>EDIV27</v>
      </c>
      <c r="AO371" s="2" t="s">
        <v>99</v>
      </c>
    </row>
    <row r="372" spans="13:41" x14ac:dyDescent="0.35">
      <c r="M372" s="26"/>
      <c r="N372" s="26"/>
      <c r="S372" s="2" t="s">
        <v>11</v>
      </c>
      <c r="T372" s="27">
        <v>2</v>
      </c>
      <c r="U372" s="2" t="s">
        <v>279</v>
      </c>
      <c r="V372" s="2" t="s">
        <v>333</v>
      </c>
      <c r="W372" s="2" t="str">
        <f t="shared" si="21"/>
        <v>Nautique et AquatiqueAutre équipement &amp; accessoire (Nautique et Aquatique)</v>
      </c>
      <c r="X372" s="2"/>
      <c r="Y372" s="2" t="str">
        <f>VLOOKUP(S372,'Comprendre la codification'!$E$12:$F$23,2,FALSE)</f>
        <v>F</v>
      </c>
      <c r="Z372" s="2" t="str">
        <f>VLOOKUP(V372,'Comprendre la codification'!$H$12:$J$200,3,FALSE)</f>
        <v>DIV</v>
      </c>
      <c r="AA372" s="2" t="str">
        <f t="shared" si="22"/>
        <v>FDIV</v>
      </c>
      <c r="AB372" s="2" t="s">
        <v>253</v>
      </c>
      <c r="AD372" s="2" t="s">
        <v>16</v>
      </c>
      <c r="AE372" s="27">
        <v>2</v>
      </c>
      <c r="AF372" s="2" t="s">
        <v>265</v>
      </c>
      <c r="AG372" s="2" t="s">
        <v>328</v>
      </c>
      <c r="AH372" s="2"/>
      <c r="AI372" s="2" t="s">
        <v>255</v>
      </c>
      <c r="AJ372" s="2" t="str">
        <f t="shared" si="23"/>
        <v>AthlétismeAutre équipement &amp; accessoire (Athlétisme)20 g ≤ X &lt; 50 g</v>
      </c>
      <c r="AK372" s="2" t="str">
        <f>VLOOKUP(AD372,'Comprendre la codification'!$E$12:$F$23,2,FALSE)</f>
        <v>E</v>
      </c>
      <c r="AL372" s="2" t="str">
        <f>VLOOKUP(AG372,'Comprendre la codification'!$H$12:$J$200,3,FALSE)</f>
        <v>DIV</v>
      </c>
      <c r="AM372" s="2" t="str">
        <f>VLOOKUP(AI372,'Comprendre la codification'!$M$25:$N$83,2,FALSE)</f>
        <v>27</v>
      </c>
      <c r="AN372" s="2" t="str">
        <f t="shared" si="24"/>
        <v>EDIV27</v>
      </c>
      <c r="AO372" s="2" t="s">
        <v>659</v>
      </c>
    </row>
    <row r="373" spans="13:41" x14ac:dyDescent="0.35">
      <c r="M373" s="26"/>
      <c r="N373" s="26"/>
      <c r="S373" s="2" t="s">
        <v>11</v>
      </c>
      <c r="T373" s="27">
        <v>2</v>
      </c>
      <c r="U373" s="2" t="s">
        <v>279</v>
      </c>
      <c r="V373" s="2" t="s">
        <v>333</v>
      </c>
      <c r="W373" s="2" t="str">
        <f t="shared" si="21"/>
        <v>Nautique et AquatiqueAutre équipement &amp; accessoire (Nautique et Aquatique)</v>
      </c>
      <c r="X373" s="2"/>
      <c r="Y373" s="2" t="str">
        <f>VLOOKUP(S373,'Comprendre la codification'!$E$12:$F$23,2,FALSE)</f>
        <v>F</v>
      </c>
      <c r="Z373" s="2" t="str">
        <f>VLOOKUP(V373,'Comprendre la codification'!$H$12:$J$200,3,FALSE)</f>
        <v>DIV</v>
      </c>
      <c r="AA373" s="2" t="str">
        <f t="shared" si="22"/>
        <v>FDIV</v>
      </c>
      <c r="AB373" s="2" t="s">
        <v>254</v>
      </c>
      <c r="AD373" s="2" t="s">
        <v>16</v>
      </c>
      <c r="AE373" s="27">
        <v>2</v>
      </c>
      <c r="AF373" s="2" t="s">
        <v>265</v>
      </c>
      <c r="AG373" s="2" t="s">
        <v>328</v>
      </c>
      <c r="AH373" s="2"/>
      <c r="AI373" s="2" t="s">
        <v>241</v>
      </c>
      <c r="AJ373" s="2" t="str">
        <f t="shared" si="23"/>
        <v>AthlétismeAutre équipement &amp; accessoire (Athlétisme)50 g ≤ X &lt; 100 g</v>
      </c>
      <c r="AK373" s="2" t="str">
        <f>VLOOKUP(AD373,'Comprendre la codification'!$E$12:$F$23,2,FALSE)</f>
        <v>E</v>
      </c>
      <c r="AL373" s="2" t="str">
        <f>VLOOKUP(AG373,'Comprendre la codification'!$H$12:$J$200,3,FALSE)</f>
        <v>DIV</v>
      </c>
      <c r="AM373" s="2" t="str">
        <f>VLOOKUP(AI373,'Comprendre la codification'!$M$25:$N$83,2,FALSE)</f>
        <v>30</v>
      </c>
      <c r="AN373" s="2" t="str">
        <f t="shared" si="24"/>
        <v>EDIV30</v>
      </c>
      <c r="AO373" s="2" t="s">
        <v>99</v>
      </c>
    </row>
    <row r="374" spans="13:41" x14ac:dyDescent="0.35">
      <c r="M374" s="26"/>
      <c r="N374" s="26"/>
      <c r="S374" s="2" t="s">
        <v>11</v>
      </c>
      <c r="T374" s="27">
        <v>2</v>
      </c>
      <c r="U374" s="2" t="s">
        <v>279</v>
      </c>
      <c r="V374" s="2" t="s">
        <v>333</v>
      </c>
      <c r="W374" s="2" t="str">
        <f t="shared" si="21"/>
        <v>Nautique et AquatiqueAutre équipement &amp; accessoire (Nautique et Aquatique)</v>
      </c>
      <c r="X374" s="2"/>
      <c r="Y374" s="2" t="str">
        <f>VLOOKUP(S374,'Comprendre la codification'!$E$12:$F$23,2,FALSE)</f>
        <v>F</v>
      </c>
      <c r="Z374" s="2" t="str">
        <f>VLOOKUP(V374,'Comprendre la codification'!$H$12:$J$200,3,FALSE)</f>
        <v>DIV</v>
      </c>
      <c r="AA374" s="2" t="str">
        <f t="shared" si="22"/>
        <v>FDIV</v>
      </c>
      <c r="AB374" s="2" t="s">
        <v>255</v>
      </c>
      <c r="AD374" s="2" t="s">
        <v>16</v>
      </c>
      <c r="AE374" s="27">
        <v>2</v>
      </c>
      <c r="AF374" s="2" t="s">
        <v>265</v>
      </c>
      <c r="AG374" s="2" t="s">
        <v>328</v>
      </c>
      <c r="AH374" s="2"/>
      <c r="AI374" s="2" t="s">
        <v>241</v>
      </c>
      <c r="AJ374" s="2" t="str">
        <f t="shared" si="23"/>
        <v>AthlétismeAutre équipement &amp; accessoire (Athlétisme)50 g ≤ X &lt; 100 g</v>
      </c>
      <c r="AK374" s="2" t="str">
        <f>VLOOKUP(AD374,'Comprendre la codification'!$E$12:$F$23,2,FALSE)</f>
        <v>E</v>
      </c>
      <c r="AL374" s="2" t="str">
        <f>VLOOKUP(AG374,'Comprendre la codification'!$H$12:$J$200,3,FALSE)</f>
        <v>DIV</v>
      </c>
      <c r="AM374" s="2" t="str">
        <f>VLOOKUP(AI374,'Comprendre la codification'!$M$25:$N$83,2,FALSE)</f>
        <v>30</v>
      </c>
      <c r="AN374" s="2" t="str">
        <f t="shared" si="24"/>
        <v>EDIV30</v>
      </c>
      <c r="AO374" s="2" t="s">
        <v>659</v>
      </c>
    </row>
    <row r="375" spans="13:41" x14ac:dyDescent="0.35">
      <c r="M375" s="26"/>
      <c r="N375" s="26"/>
      <c r="S375" s="2" t="s">
        <v>11</v>
      </c>
      <c r="T375" s="27">
        <v>2</v>
      </c>
      <c r="U375" s="2" t="s">
        <v>279</v>
      </c>
      <c r="V375" s="2" t="s">
        <v>333</v>
      </c>
      <c r="W375" s="2" t="str">
        <f t="shared" si="21"/>
        <v>Nautique et AquatiqueAutre équipement &amp; accessoire (Nautique et Aquatique)</v>
      </c>
      <c r="X375" s="2"/>
      <c r="Y375" s="2" t="str">
        <f>VLOOKUP(S375,'Comprendre la codification'!$E$12:$F$23,2,FALSE)</f>
        <v>F</v>
      </c>
      <c r="Z375" s="2" t="str">
        <f>VLOOKUP(V375,'Comprendre la codification'!$H$12:$J$200,3,FALSE)</f>
        <v>DIV</v>
      </c>
      <c r="AA375" s="2" t="str">
        <f t="shared" si="22"/>
        <v>FDIV</v>
      </c>
      <c r="AB375" s="2" t="s">
        <v>241</v>
      </c>
      <c r="AD375" s="2" t="s">
        <v>16</v>
      </c>
      <c r="AE375" s="27">
        <v>2</v>
      </c>
      <c r="AF375" s="2" t="s">
        <v>265</v>
      </c>
      <c r="AG375" s="2" t="s">
        <v>328</v>
      </c>
      <c r="AH375" s="2"/>
      <c r="AI375" s="2" t="s">
        <v>103</v>
      </c>
      <c r="AJ375" s="2" t="str">
        <f t="shared" si="23"/>
        <v>AthlétismeAutre équipement &amp; accessoire (Athlétisme)0,1 kg ≤ X &lt; 0,2 kg</v>
      </c>
      <c r="AK375" s="2" t="str">
        <f>VLOOKUP(AD375,'Comprendre la codification'!$E$12:$F$23,2,FALSE)</f>
        <v>E</v>
      </c>
      <c r="AL375" s="2" t="str">
        <f>VLOOKUP(AG375,'Comprendre la codification'!$H$12:$J$200,3,FALSE)</f>
        <v>DIV</v>
      </c>
      <c r="AM375" s="2" t="str">
        <f>VLOOKUP(AI375,'Comprendre la codification'!$M$25:$N$83,2,FALSE)</f>
        <v>33</v>
      </c>
      <c r="AN375" s="2" t="str">
        <f t="shared" si="24"/>
        <v>EDIV33</v>
      </c>
      <c r="AO375" s="2" t="s">
        <v>99</v>
      </c>
    </row>
    <row r="376" spans="13:41" x14ac:dyDescent="0.35">
      <c r="M376" s="26"/>
      <c r="N376" s="26"/>
      <c r="S376" s="2" t="s">
        <v>11</v>
      </c>
      <c r="T376" s="27">
        <v>2</v>
      </c>
      <c r="U376" s="2" t="s">
        <v>279</v>
      </c>
      <c r="V376" s="2" t="s">
        <v>333</v>
      </c>
      <c r="W376" s="2" t="str">
        <f t="shared" si="21"/>
        <v>Nautique et AquatiqueAutre équipement &amp; accessoire (Nautique et Aquatique)</v>
      </c>
      <c r="X376" s="2"/>
      <c r="Y376" s="2" t="str">
        <f>VLOOKUP(S376,'Comprendre la codification'!$E$12:$F$23,2,FALSE)</f>
        <v>F</v>
      </c>
      <c r="Z376" s="2" t="str">
        <f>VLOOKUP(V376,'Comprendre la codification'!$H$12:$J$200,3,FALSE)</f>
        <v>DIV</v>
      </c>
      <c r="AA376" s="2" t="str">
        <f t="shared" si="22"/>
        <v>FDIV</v>
      </c>
      <c r="AB376" s="2" t="s">
        <v>103</v>
      </c>
      <c r="AD376" s="2" t="s">
        <v>16</v>
      </c>
      <c r="AE376" s="27">
        <v>2</v>
      </c>
      <c r="AF376" s="2" t="s">
        <v>265</v>
      </c>
      <c r="AG376" s="2" t="s">
        <v>328</v>
      </c>
      <c r="AH376" s="2"/>
      <c r="AI376" s="2" t="s">
        <v>103</v>
      </c>
      <c r="AJ376" s="2" t="str">
        <f t="shared" si="23"/>
        <v>AthlétismeAutre équipement &amp; accessoire (Athlétisme)0,1 kg ≤ X &lt; 0,2 kg</v>
      </c>
      <c r="AK376" s="2" t="str">
        <f>VLOOKUP(AD376,'Comprendre la codification'!$E$12:$F$23,2,FALSE)</f>
        <v>E</v>
      </c>
      <c r="AL376" s="2" t="str">
        <f>VLOOKUP(AG376,'Comprendre la codification'!$H$12:$J$200,3,FALSE)</f>
        <v>DIV</v>
      </c>
      <c r="AM376" s="2" t="str">
        <f>VLOOKUP(AI376,'Comprendre la codification'!$M$25:$N$83,2,FALSE)</f>
        <v>33</v>
      </c>
      <c r="AN376" s="2" t="str">
        <f t="shared" si="24"/>
        <v>EDIV33</v>
      </c>
      <c r="AO376" s="2" t="s">
        <v>659</v>
      </c>
    </row>
    <row r="377" spans="13:41" x14ac:dyDescent="0.35">
      <c r="M377" s="26"/>
      <c r="N377" s="26"/>
      <c r="S377" s="2" t="s">
        <v>11</v>
      </c>
      <c r="T377" s="27">
        <v>2</v>
      </c>
      <c r="U377" s="2" t="s">
        <v>279</v>
      </c>
      <c r="V377" s="2" t="s">
        <v>333</v>
      </c>
      <c r="W377" s="2" t="str">
        <f t="shared" si="21"/>
        <v>Nautique et AquatiqueAutre équipement &amp; accessoire (Nautique et Aquatique)</v>
      </c>
      <c r="X377" s="2"/>
      <c r="Y377" s="2" t="str">
        <f>VLOOKUP(S377,'Comprendre la codification'!$E$12:$F$23,2,FALSE)</f>
        <v>F</v>
      </c>
      <c r="Z377" s="2" t="str">
        <f>VLOOKUP(V377,'Comprendre la codification'!$H$12:$J$200,3,FALSE)</f>
        <v>DIV</v>
      </c>
      <c r="AA377" s="2" t="str">
        <f t="shared" si="22"/>
        <v>FDIV</v>
      </c>
      <c r="AB377" s="2" t="s">
        <v>98</v>
      </c>
      <c r="AD377" s="2" t="s">
        <v>16</v>
      </c>
      <c r="AE377" s="27">
        <v>2</v>
      </c>
      <c r="AF377" s="2" t="s">
        <v>265</v>
      </c>
      <c r="AG377" s="2" t="s">
        <v>328</v>
      </c>
      <c r="AH377" s="2"/>
      <c r="AI377" s="2" t="s">
        <v>98</v>
      </c>
      <c r="AJ377" s="2" t="str">
        <f t="shared" si="23"/>
        <v>AthlétismeAutre équipement &amp; accessoire (Athlétisme)0,2 kg ≤ X &lt; 0,5 kg</v>
      </c>
      <c r="AK377" s="2" t="str">
        <f>VLOOKUP(AD377,'Comprendre la codification'!$E$12:$F$23,2,FALSE)</f>
        <v>E</v>
      </c>
      <c r="AL377" s="2" t="str">
        <f>VLOOKUP(AG377,'Comprendre la codification'!$H$12:$J$200,3,FALSE)</f>
        <v>DIV</v>
      </c>
      <c r="AM377" s="2" t="str">
        <f>VLOOKUP(AI377,'Comprendre la codification'!$M$25:$N$83,2,FALSE)</f>
        <v>36</v>
      </c>
      <c r="AN377" s="2" t="str">
        <f t="shared" si="24"/>
        <v>EDIV36</v>
      </c>
      <c r="AO377" s="2" t="s">
        <v>99</v>
      </c>
    </row>
    <row r="378" spans="13:41" x14ac:dyDescent="0.35">
      <c r="M378" s="26"/>
      <c r="N378" s="26"/>
      <c r="S378" s="2" t="s">
        <v>11</v>
      </c>
      <c r="T378" s="27">
        <v>2</v>
      </c>
      <c r="U378" s="2" t="s">
        <v>279</v>
      </c>
      <c r="V378" s="2" t="s">
        <v>333</v>
      </c>
      <c r="W378" s="2" t="str">
        <f t="shared" si="21"/>
        <v>Nautique et AquatiqueAutre équipement &amp; accessoire (Nautique et Aquatique)</v>
      </c>
      <c r="X378" s="2"/>
      <c r="Y378" s="2" t="str">
        <f>VLOOKUP(S378,'Comprendre la codification'!$E$12:$F$23,2,FALSE)</f>
        <v>F</v>
      </c>
      <c r="Z378" s="2" t="str">
        <f>VLOOKUP(V378,'Comprendre la codification'!$H$12:$J$200,3,FALSE)</f>
        <v>DIV</v>
      </c>
      <c r="AA378" s="2" t="str">
        <f t="shared" si="22"/>
        <v>FDIV</v>
      </c>
      <c r="AB378" s="2" t="s">
        <v>104</v>
      </c>
      <c r="AD378" s="2" t="s">
        <v>16</v>
      </c>
      <c r="AE378" s="27">
        <v>2</v>
      </c>
      <c r="AF378" s="2" t="s">
        <v>265</v>
      </c>
      <c r="AG378" s="2" t="s">
        <v>328</v>
      </c>
      <c r="AH378" s="2"/>
      <c r="AI378" s="2" t="s">
        <v>98</v>
      </c>
      <c r="AJ378" s="2" t="str">
        <f t="shared" si="23"/>
        <v>AthlétismeAutre équipement &amp; accessoire (Athlétisme)0,2 kg ≤ X &lt; 0,5 kg</v>
      </c>
      <c r="AK378" s="2" t="str">
        <f>VLOOKUP(AD378,'Comprendre la codification'!$E$12:$F$23,2,FALSE)</f>
        <v>E</v>
      </c>
      <c r="AL378" s="2" t="str">
        <f>VLOOKUP(AG378,'Comprendre la codification'!$H$12:$J$200,3,FALSE)</f>
        <v>DIV</v>
      </c>
      <c r="AM378" s="2" t="str">
        <f>VLOOKUP(AI378,'Comprendre la codification'!$M$25:$N$83,2,FALSE)</f>
        <v>36</v>
      </c>
      <c r="AN378" s="2" t="str">
        <f t="shared" si="24"/>
        <v>EDIV36</v>
      </c>
      <c r="AO378" s="2" t="s">
        <v>659</v>
      </c>
    </row>
    <row r="379" spans="13:41" x14ac:dyDescent="0.35">
      <c r="M379" s="26"/>
      <c r="N379" s="26"/>
      <c r="Q379" s="15"/>
      <c r="S379" s="2" t="s">
        <v>11</v>
      </c>
      <c r="T379" s="27">
        <v>2</v>
      </c>
      <c r="U379" s="2" t="s">
        <v>279</v>
      </c>
      <c r="V379" s="2" t="s">
        <v>333</v>
      </c>
      <c r="W379" s="2" t="str">
        <f t="shared" si="21"/>
        <v>Nautique et AquatiqueAutre équipement &amp; accessoire (Nautique et Aquatique)</v>
      </c>
      <c r="X379" s="2"/>
      <c r="Y379" s="2" t="str">
        <f>VLOOKUP(S379,'Comprendre la codification'!$E$12:$F$23,2,FALSE)</f>
        <v>F</v>
      </c>
      <c r="Z379" s="2" t="str">
        <f>VLOOKUP(V379,'Comprendre la codification'!$H$12:$J$200,3,FALSE)</f>
        <v>DIV</v>
      </c>
      <c r="AA379" s="2" t="str">
        <f t="shared" si="22"/>
        <v>FDIV</v>
      </c>
      <c r="AB379" s="2" t="s">
        <v>105</v>
      </c>
      <c r="AD379" s="2" t="s">
        <v>16</v>
      </c>
      <c r="AE379" s="27">
        <v>2</v>
      </c>
      <c r="AF379" s="2" t="s">
        <v>265</v>
      </c>
      <c r="AG379" s="2" t="s">
        <v>328</v>
      </c>
      <c r="AH379" s="2"/>
      <c r="AI379" s="2" t="s">
        <v>104</v>
      </c>
      <c r="AJ379" s="2" t="str">
        <f t="shared" si="23"/>
        <v>AthlétismeAutre équipement &amp; accessoire (Athlétisme)0,5 kg ≤ X &lt; 1 kg</v>
      </c>
      <c r="AK379" s="2" t="str">
        <f>VLOOKUP(AD379,'Comprendre la codification'!$E$12:$F$23,2,FALSE)</f>
        <v>E</v>
      </c>
      <c r="AL379" s="2" t="str">
        <f>VLOOKUP(AG379,'Comprendre la codification'!$H$12:$J$200,3,FALSE)</f>
        <v>DIV</v>
      </c>
      <c r="AM379" s="2" t="str">
        <f>VLOOKUP(AI379,'Comprendre la codification'!$M$25:$N$83,2,FALSE)</f>
        <v>39</v>
      </c>
      <c r="AN379" s="2" t="str">
        <f t="shared" si="24"/>
        <v>EDIV39</v>
      </c>
      <c r="AO379" s="2" t="s">
        <v>99</v>
      </c>
    </row>
    <row r="380" spans="13:41" x14ac:dyDescent="0.35">
      <c r="M380" s="26"/>
      <c r="N380" s="26"/>
      <c r="Q380" s="15"/>
      <c r="S380" s="2" t="s">
        <v>11</v>
      </c>
      <c r="T380" s="27">
        <v>2</v>
      </c>
      <c r="U380" s="2" t="s">
        <v>279</v>
      </c>
      <c r="V380" s="2" t="s">
        <v>333</v>
      </c>
      <c r="W380" s="2" t="str">
        <f t="shared" si="21"/>
        <v>Nautique et AquatiqueAutre équipement &amp; accessoire (Nautique et Aquatique)</v>
      </c>
      <c r="X380" s="2"/>
      <c r="Y380" s="2" t="str">
        <f>VLOOKUP(S380,'Comprendre la codification'!$E$12:$F$23,2,FALSE)</f>
        <v>F</v>
      </c>
      <c r="Z380" s="2" t="str">
        <f>VLOOKUP(V380,'Comprendre la codification'!$H$12:$J$200,3,FALSE)</f>
        <v>DIV</v>
      </c>
      <c r="AA380" s="2" t="str">
        <f t="shared" si="22"/>
        <v>FDIV</v>
      </c>
      <c r="AB380" s="2" t="s">
        <v>107</v>
      </c>
      <c r="AD380" s="2" t="s">
        <v>16</v>
      </c>
      <c r="AE380" s="27">
        <v>2</v>
      </c>
      <c r="AF380" s="2" t="s">
        <v>265</v>
      </c>
      <c r="AG380" s="2" t="s">
        <v>328</v>
      </c>
      <c r="AH380" s="2"/>
      <c r="AI380" s="2" t="s">
        <v>104</v>
      </c>
      <c r="AJ380" s="2" t="str">
        <f t="shared" si="23"/>
        <v>AthlétismeAutre équipement &amp; accessoire (Athlétisme)0,5 kg ≤ X &lt; 1 kg</v>
      </c>
      <c r="AK380" s="2" t="str">
        <f>VLOOKUP(AD380,'Comprendre la codification'!$E$12:$F$23,2,FALSE)</f>
        <v>E</v>
      </c>
      <c r="AL380" s="2" t="str">
        <f>VLOOKUP(AG380,'Comprendre la codification'!$H$12:$J$200,3,FALSE)</f>
        <v>DIV</v>
      </c>
      <c r="AM380" s="2" t="str">
        <f>VLOOKUP(AI380,'Comprendre la codification'!$M$25:$N$83,2,FALSE)</f>
        <v>39</v>
      </c>
      <c r="AN380" s="2" t="str">
        <f t="shared" si="24"/>
        <v>EDIV39</v>
      </c>
      <c r="AO380" s="2" t="s">
        <v>659</v>
      </c>
    </row>
    <row r="381" spans="13:41" x14ac:dyDescent="0.35">
      <c r="M381" s="26"/>
      <c r="N381" s="26"/>
      <c r="Q381" s="15"/>
      <c r="S381" s="2" t="s">
        <v>11</v>
      </c>
      <c r="T381" s="27">
        <v>2</v>
      </c>
      <c r="U381" s="2" t="s">
        <v>279</v>
      </c>
      <c r="V381" s="2" t="s">
        <v>333</v>
      </c>
      <c r="W381" s="2" t="str">
        <f t="shared" si="21"/>
        <v>Nautique et AquatiqueAutre équipement &amp; accessoire (Nautique et Aquatique)</v>
      </c>
      <c r="X381" s="2"/>
      <c r="Y381" s="2" t="str">
        <f>VLOOKUP(S381,'Comprendre la codification'!$E$12:$F$23,2,FALSE)</f>
        <v>F</v>
      </c>
      <c r="Z381" s="2" t="str">
        <f>VLOOKUP(V381,'Comprendre la codification'!$H$12:$J$200,3,FALSE)</f>
        <v>DIV</v>
      </c>
      <c r="AA381" s="2" t="str">
        <f t="shared" si="22"/>
        <v>FDIV</v>
      </c>
      <c r="AB381" s="2" t="s">
        <v>109</v>
      </c>
      <c r="AD381" s="2" t="s">
        <v>16</v>
      </c>
      <c r="AE381" s="27">
        <v>2</v>
      </c>
      <c r="AF381" s="2" t="s">
        <v>265</v>
      </c>
      <c r="AG381" s="2" t="s">
        <v>328</v>
      </c>
      <c r="AH381" s="2"/>
      <c r="AI381" s="2" t="s">
        <v>105</v>
      </c>
      <c r="AJ381" s="2" t="str">
        <f t="shared" si="23"/>
        <v>AthlétismeAutre équipement &amp; accessoire (Athlétisme)1 kg ≤ X &lt; 2 kg</v>
      </c>
      <c r="AK381" s="2" t="str">
        <f>VLOOKUP(AD381,'Comprendre la codification'!$E$12:$F$23,2,FALSE)</f>
        <v>E</v>
      </c>
      <c r="AL381" s="2" t="str">
        <f>VLOOKUP(AG381,'Comprendre la codification'!$H$12:$J$200,3,FALSE)</f>
        <v>DIV</v>
      </c>
      <c r="AM381" s="2" t="str">
        <f>VLOOKUP(AI381,'Comprendre la codification'!$M$25:$N$83,2,FALSE)</f>
        <v>42</v>
      </c>
      <c r="AN381" s="2" t="str">
        <f t="shared" si="24"/>
        <v>EDIV42</v>
      </c>
      <c r="AO381" s="2" t="s">
        <v>99</v>
      </c>
    </row>
    <row r="382" spans="13:41" x14ac:dyDescent="0.35">
      <c r="M382" s="26"/>
      <c r="N382" s="26"/>
      <c r="Q382" s="15"/>
      <c r="S382" s="2" t="s">
        <v>11</v>
      </c>
      <c r="T382" s="27">
        <v>2</v>
      </c>
      <c r="U382" s="2" t="s">
        <v>279</v>
      </c>
      <c r="V382" s="2" t="s">
        <v>333</v>
      </c>
      <c r="W382" s="2" t="str">
        <f t="shared" si="21"/>
        <v>Nautique et AquatiqueAutre équipement &amp; accessoire (Nautique et Aquatique)</v>
      </c>
      <c r="X382" s="2"/>
      <c r="Y382" s="2" t="str">
        <f>VLOOKUP(S382,'Comprendre la codification'!$E$12:$F$23,2,FALSE)</f>
        <v>F</v>
      </c>
      <c r="Z382" s="2" t="str">
        <f>VLOOKUP(V382,'Comprendre la codification'!$H$12:$J$200,3,FALSE)</f>
        <v>DIV</v>
      </c>
      <c r="AA382" s="2" t="str">
        <f t="shared" si="22"/>
        <v>FDIV</v>
      </c>
      <c r="AB382" s="2" t="s">
        <v>110</v>
      </c>
      <c r="AD382" s="2" t="s">
        <v>16</v>
      </c>
      <c r="AE382" s="27">
        <v>2</v>
      </c>
      <c r="AF382" s="2" t="s">
        <v>265</v>
      </c>
      <c r="AG382" s="2" t="s">
        <v>328</v>
      </c>
      <c r="AH382" s="2"/>
      <c r="AI382" s="2" t="s">
        <v>105</v>
      </c>
      <c r="AJ382" s="2" t="str">
        <f t="shared" si="23"/>
        <v>AthlétismeAutre équipement &amp; accessoire (Athlétisme)1 kg ≤ X &lt; 2 kg</v>
      </c>
      <c r="AK382" s="2" t="str">
        <f>VLOOKUP(AD382,'Comprendre la codification'!$E$12:$F$23,2,FALSE)</f>
        <v>E</v>
      </c>
      <c r="AL382" s="2" t="str">
        <f>VLOOKUP(AG382,'Comprendre la codification'!$H$12:$J$200,3,FALSE)</f>
        <v>DIV</v>
      </c>
      <c r="AM382" s="2" t="str">
        <f>VLOOKUP(AI382,'Comprendre la codification'!$M$25:$N$83,2,FALSE)</f>
        <v>42</v>
      </c>
      <c r="AN382" s="2" t="str">
        <f t="shared" si="24"/>
        <v>EDIV42</v>
      </c>
      <c r="AO382" s="2" t="s">
        <v>659</v>
      </c>
    </row>
    <row r="383" spans="13:41" x14ac:dyDescent="0.35">
      <c r="M383" s="26"/>
      <c r="N383" s="26"/>
      <c r="Q383" s="15"/>
      <c r="S383" s="2" t="s">
        <v>11</v>
      </c>
      <c r="T383" s="27">
        <v>2</v>
      </c>
      <c r="U383" s="2" t="s">
        <v>279</v>
      </c>
      <c r="V383" s="2" t="s">
        <v>333</v>
      </c>
      <c r="W383" s="2" t="str">
        <f t="shared" si="21"/>
        <v>Nautique et AquatiqueAutre équipement &amp; accessoire (Nautique et Aquatique)</v>
      </c>
      <c r="X383" s="2"/>
      <c r="Y383" s="2" t="str">
        <f>VLOOKUP(S383,'Comprendre la codification'!$E$12:$F$23,2,FALSE)</f>
        <v>F</v>
      </c>
      <c r="Z383" s="2" t="str">
        <f>VLOOKUP(V383,'Comprendre la codification'!$H$12:$J$200,3,FALSE)</f>
        <v>DIV</v>
      </c>
      <c r="AA383" s="2" t="str">
        <f t="shared" si="22"/>
        <v>FDIV</v>
      </c>
      <c r="AB383" s="2" t="s">
        <v>111</v>
      </c>
      <c r="AD383" s="2" t="s">
        <v>16</v>
      </c>
      <c r="AE383" s="27">
        <v>2</v>
      </c>
      <c r="AF383" s="2" t="s">
        <v>265</v>
      </c>
      <c r="AG383" s="2" t="s">
        <v>328</v>
      </c>
      <c r="AH383" s="2"/>
      <c r="AI383" s="2" t="s">
        <v>107</v>
      </c>
      <c r="AJ383" s="2" t="str">
        <f t="shared" si="23"/>
        <v>AthlétismeAutre équipement &amp; accessoire (Athlétisme)2 kg ≤ X &lt; 3 kg</v>
      </c>
      <c r="AK383" s="2" t="str">
        <f>VLOOKUP(AD383,'Comprendre la codification'!$E$12:$F$23,2,FALSE)</f>
        <v>E</v>
      </c>
      <c r="AL383" s="2" t="str">
        <f>VLOOKUP(AG383,'Comprendre la codification'!$H$12:$J$200,3,FALSE)</f>
        <v>DIV</v>
      </c>
      <c r="AM383" s="2" t="str">
        <f>VLOOKUP(AI383,'Comprendre la codification'!$M$25:$N$83,2,FALSE)</f>
        <v>45</v>
      </c>
      <c r="AN383" s="2" t="str">
        <f t="shared" si="24"/>
        <v>EDIV45</v>
      </c>
      <c r="AO383" s="2" t="s">
        <v>99</v>
      </c>
    </row>
    <row r="384" spans="13:41" x14ac:dyDescent="0.35">
      <c r="M384" s="26"/>
      <c r="N384" s="26"/>
      <c r="Q384" s="15"/>
      <c r="S384" s="2" t="s">
        <v>11</v>
      </c>
      <c r="T384" s="27">
        <v>2</v>
      </c>
      <c r="U384" s="2" t="s">
        <v>279</v>
      </c>
      <c r="V384" s="2" t="s">
        <v>333</v>
      </c>
      <c r="W384" s="2" t="str">
        <f t="shared" si="21"/>
        <v>Nautique et AquatiqueAutre équipement &amp; accessoire (Nautique et Aquatique)</v>
      </c>
      <c r="X384" s="2"/>
      <c r="Y384" s="2" t="str">
        <f>VLOOKUP(S384,'Comprendre la codification'!$E$12:$F$23,2,FALSE)</f>
        <v>F</v>
      </c>
      <c r="Z384" s="2" t="str">
        <f>VLOOKUP(V384,'Comprendre la codification'!$H$12:$J$200,3,FALSE)</f>
        <v>DIV</v>
      </c>
      <c r="AA384" s="2" t="str">
        <f t="shared" si="22"/>
        <v>FDIV</v>
      </c>
      <c r="AB384" s="2" t="s">
        <v>112</v>
      </c>
      <c r="AD384" s="2" t="s">
        <v>16</v>
      </c>
      <c r="AE384" s="27">
        <v>2</v>
      </c>
      <c r="AF384" s="2" t="s">
        <v>265</v>
      </c>
      <c r="AG384" s="2" t="s">
        <v>328</v>
      </c>
      <c r="AH384" s="2"/>
      <c r="AI384" s="2" t="s">
        <v>107</v>
      </c>
      <c r="AJ384" s="2" t="str">
        <f t="shared" si="23"/>
        <v>AthlétismeAutre équipement &amp; accessoire (Athlétisme)2 kg ≤ X &lt; 3 kg</v>
      </c>
      <c r="AK384" s="2" t="str">
        <f>VLOOKUP(AD384,'Comprendre la codification'!$E$12:$F$23,2,FALSE)</f>
        <v>E</v>
      </c>
      <c r="AL384" s="2" t="str">
        <f>VLOOKUP(AG384,'Comprendre la codification'!$H$12:$J$200,3,FALSE)</f>
        <v>DIV</v>
      </c>
      <c r="AM384" s="2" t="str">
        <f>VLOOKUP(AI384,'Comprendre la codification'!$M$25:$N$83,2,FALSE)</f>
        <v>45</v>
      </c>
      <c r="AN384" s="2" t="str">
        <f t="shared" si="24"/>
        <v>EDIV45</v>
      </c>
      <c r="AO384" s="2" t="s">
        <v>659</v>
      </c>
    </row>
    <row r="385" spans="13:41" x14ac:dyDescent="0.35">
      <c r="M385" s="26"/>
      <c r="N385" s="26"/>
      <c r="Q385" s="15"/>
      <c r="S385" s="2" t="s">
        <v>11</v>
      </c>
      <c r="T385" s="27">
        <v>2</v>
      </c>
      <c r="U385" s="2" t="s">
        <v>279</v>
      </c>
      <c r="V385" s="2" t="s">
        <v>333</v>
      </c>
      <c r="W385" s="2" t="str">
        <f t="shared" si="21"/>
        <v>Nautique et AquatiqueAutre équipement &amp; accessoire (Nautique et Aquatique)</v>
      </c>
      <c r="X385" s="2"/>
      <c r="Y385" s="2" t="str">
        <f>VLOOKUP(S385,'Comprendre la codification'!$E$12:$F$23,2,FALSE)</f>
        <v>F</v>
      </c>
      <c r="Z385" s="2" t="str">
        <f>VLOOKUP(V385,'Comprendre la codification'!$H$12:$J$200,3,FALSE)</f>
        <v>DIV</v>
      </c>
      <c r="AA385" s="2" t="str">
        <f t="shared" si="22"/>
        <v>FDIV</v>
      </c>
      <c r="AB385" s="2" t="s">
        <v>113</v>
      </c>
      <c r="AD385" s="2" t="s">
        <v>16</v>
      </c>
      <c r="AE385" s="27">
        <v>2</v>
      </c>
      <c r="AF385" s="2" t="s">
        <v>265</v>
      </c>
      <c r="AG385" s="2" t="s">
        <v>328</v>
      </c>
      <c r="AH385" s="2"/>
      <c r="AI385" s="2" t="s">
        <v>109</v>
      </c>
      <c r="AJ385" s="2" t="str">
        <f t="shared" si="23"/>
        <v>AthlétismeAutre équipement &amp; accessoire (Athlétisme)3 kg ≤ X &lt; 5 kg</v>
      </c>
      <c r="AK385" s="2" t="str">
        <f>VLOOKUP(AD385,'Comprendre la codification'!$E$12:$F$23,2,FALSE)</f>
        <v>E</v>
      </c>
      <c r="AL385" s="2" t="str">
        <f>VLOOKUP(AG385,'Comprendre la codification'!$H$12:$J$200,3,FALSE)</f>
        <v>DIV</v>
      </c>
      <c r="AM385" s="2" t="str">
        <f>VLOOKUP(AI385,'Comprendre la codification'!$M$25:$N$83,2,FALSE)</f>
        <v>48</v>
      </c>
      <c r="AN385" s="2" t="str">
        <f t="shared" si="24"/>
        <v>EDIV48</v>
      </c>
      <c r="AO385" s="2" t="s">
        <v>99</v>
      </c>
    </row>
    <row r="386" spans="13:41" x14ac:dyDescent="0.35">
      <c r="M386" s="26"/>
      <c r="N386" s="26"/>
      <c r="Q386" s="15"/>
      <c r="S386" s="2" t="s">
        <v>11</v>
      </c>
      <c r="T386" s="27">
        <v>2</v>
      </c>
      <c r="U386" s="2" t="s">
        <v>279</v>
      </c>
      <c r="V386" s="2" t="s">
        <v>333</v>
      </c>
      <c r="W386" s="2" t="str">
        <f t="shared" si="21"/>
        <v>Nautique et AquatiqueAutre équipement &amp; accessoire (Nautique et Aquatique)</v>
      </c>
      <c r="X386" s="2"/>
      <c r="Y386" s="2" t="str">
        <f>VLOOKUP(S386,'Comprendre la codification'!$E$12:$F$23,2,FALSE)</f>
        <v>F</v>
      </c>
      <c r="Z386" s="2" t="str">
        <f>VLOOKUP(V386,'Comprendre la codification'!$H$12:$J$200,3,FALSE)</f>
        <v>DIV</v>
      </c>
      <c r="AA386" s="2" t="str">
        <f t="shared" si="22"/>
        <v>FDIV</v>
      </c>
      <c r="AB386" s="2" t="s">
        <v>114</v>
      </c>
      <c r="AD386" s="2" t="s">
        <v>16</v>
      </c>
      <c r="AE386" s="27">
        <v>2</v>
      </c>
      <c r="AF386" s="2" t="s">
        <v>265</v>
      </c>
      <c r="AG386" s="2" t="s">
        <v>328</v>
      </c>
      <c r="AH386" s="2"/>
      <c r="AI386" s="2" t="s">
        <v>109</v>
      </c>
      <c r="AJ386" s="2" t="str">
        <f t="shared" si="23"/>
        <v>AthlétismeAutre équipement &amp; accessoire (Athlétisme)3 kg ≤ X &lt; 5 kg</v>
      </c>
      <c r="AK386" s="2" t="str">
        <f>VLOOKUP(AD386,'Comprendre la codification'!$E$12:$F$23,2,FALSE)</f>
        <v>E</v>
      </c>
      <c r="AL386" s="2" t="str">
        <f>VLOOKUP(AG386,'Comprendre la codification'!$H$12:$J$200,3,FALSE)</f>
        <v>DIV</v>
      </c>
      <c r="AM386" s="2" t="str">
        <f>VLOOKUP(AI386,'Comprendre la codification'!$M$25:$N$83,2,FALSE)</f>
        <v>48</v>
      </c>
      <c r="AN386" s="2" t="str">
        <f t="shared" si="24"/>
        <v>EDIV48</v>
      </c>
      <c r="AO386" s="2" t="s">
        <v>659</v>
      </c>
    </row>
    <row r="387" spans="13:41" x14ac:dyDescent="0.35">
      <c r="M387" s="26"/>
      <c r="N387" s="26"/>
      <c r="Q387" s="15"/>
      <c r="S387" s="2" t="s">
        <v>11</v>
      </c>
      <c r="T387" s="27">
        <v>2</v>
      </c>
      <c r="U387" s="2" t="s">
        <v>279</v>
      </c>
      <c r="V387" s="2" t="s">
        <v>333</v>
      </c>
      <c r="W387" s="2" t="str">
        <f t="shared" ref="W387:W450" si="25">S387&amp;V387</f>
        <v>Nautique et AquatiqueAutre équipement &amp; accessoire (Nautique et Aquatique)</v>
      </c>
      <c r="X387" s="2"/>
      <c r="Y387" s="2" t="str">
        <f>VLOOKUP(S387,'Comprendre la codification'!$E$12:$F$23,2,FALSE)</f>
        <v>F</v>
      </c>
      <c r="Z387" s="2" t="str">
        <f>VLOOKUP(V387,'Comprendre la codification'!$H$12:$J$200,3,FALSE)</f>
        <v>DIV</v>
      </c>
      <c r="AA387" s="2" t="str">
        <f t="shared" ref="AA387:AA450" si="26">Y387&amp;Z387</f>
        <v>FDIV</v>
      </c>
      <c r="AB387" s="2" t="s">
        <v>102</v>
      </c>
      <c r="AD387" s="2" t="s">
        <v>16</v>
      </c>
      <c r="AE387" s="27">
        <v>2</v>
      </c>
      <c r="AF387" s="2" t="s">
        <v>265</v>
      </c>
      <c r="AG387" s="2" t="s">
        <v>328</v>
      </c>
      <c r="AH387" s="2"/>
      <c r="AI387" s="2" t="s">
        <v>110</v>
      </c>
      <c r="AJ387" s="2" t="str">
        <f t="shared" ref="AJ387:AJ450" si="27">AD387&amp;AG387&amp;AI387</f>
        <v>AthlétismeAutre équipement &amp; accessoire (Athlétisme)5 kg ≤ X &lt; 7 kg</v>
      </c>
      <c r="AK387" s="2" t="str">
        <f>VLOOKUP(AD387,'Comprendre la codification'!$E$12:$F$23,2,FALSE)</f>
        <v>E</v>
      </c>
      <c r="AL387" s="2" t="str">
        <f>VLOOKUP(AG387,'Comprendre la codification'!$H$12:$J$200,3,FALSE)</f>
        <v>DIV</v>
      </c>
      <c r="AM387" s="2" t="str">
        <f>VLOOKUP(AI387,'Comprendre la codification'!$M$25:$N$83,2,FALSE)</f>
        <v>51</v>
      </c>
      <c r="AN387" s="2" t="str">
        <f t="shared" ref="AN387:AN450" si="28">AK387&amp;AL387&amp;AM387</f>
        <v>EDIV51</v>
      </c>
      <c r="AO387" s="2" t="s">
        <v>99</v>
      </c>
    </row>
    <row r="388" spans="13:41" x14ac:dyDescent="0.35">
      <c r="M388" s="26"/>
      <c r="N388" s="26"/>
      <c r="Q388" s="15"/>
      <c r="S388" s="2" t="s">
        <v>11</v>
      </c>
      <c r="T388" s="27">
        <v>2</v>
      </c>
      <c r="U388" s="2" t="s">
        <v>357</v>
      </c>
      <c r="V388" s="2" t="s">
        <v>492</v>
      </c>
      <c r="W388" s="2" t="str">
        <f t="shared" si="25"/>
        <v>Nautique et AquatiqueChaussants : paire de chaussures d'eau, de chaussettes d'eau, …</v>
      </c>
      <c r="X388" s="2"/>
      <c r="Y388" s="2" t="str">
        <f>VLOOKUP(S388,'Comprendre la codification'!$E$12:$F$23,2,FALSE)</f>
        <v>F</v>
      </c>
      <c r="Z388" s="2" t="str">
        <f>VLOOKUP(V388,'Comprendre la codification'!$H$12:$J$200,3,FALSE)</f>
        <v>EAU</v>
      </c>
      <c r="AA388" s="2" t="str">
        <f t="shared" si="26"/>
        <v>FEAU</v>
      </c>
      <c r="AB388" s="21" t="s">
        <v>608</v>
      </c>
      <c r="AD388" s="2" t="s">
        <v>16</v>
      </c>
      <c r="AE388" s="27">
        <v>2</v>
      </c>
      <c r="AF388" s="2" t="s">
        <v>265</v>
      </c>
      <c r="AG388" s="2" t="s">
        <v>328</v>
      </c>
      <c r="AH388" s="2"/>
      <c r="AI388" s="2" t="s">
        <v>110</v>
      </c>
      <c r="AJ388" s="2" t="str">
        <f t="shared" si="27"/>
        <v>AthlétismeAutre équipement &amp; accessoire (Athlétisme)5 kg ≤ X &lt; 7 kg</v>
      </c>
      <c r="AK388" s="2" t="str">
        <f>VLOOKUP(AD388,'Comprendre la codification'!$E$12:$F$23,2,FALSE)</f>
        <v>E</v>
      </c>
      <c r="AL388" s="2" t="str">
        <f>VLOOKUP(AG388,'Comprendre la codification'!$H$12:$J$200,3,FALSE)</f>
        <v>DIV</v>
      </c>
      <c r="AM388" s="2" t="str">
        <f>VLOOKUP(AI388,'Comprendre la codification'!$M$25:$N$83,2,FALSE)</f>
        <v>51</v>
      </c>
      <c r="AN388" s="2" t="str">
        <f t="shared" si="28"/>
        <v>EDIV51</v>
      </c>
      <c r="AO388" s="2" t="s">
        <v>659</v>
      </c>
    </row>
    <row r="389" spans="13:41" x14ac:dyDescent="0.35">
      <c r="M389" s="26"/>
      <c r="N389" s="26"/>
      <c r="Q389" s="15"/>
      <c r="S389" s="2" t="s">
        <v>11</v>
      </c>
      <c r="T389" s="27">
        <v>2</v>
      </c>
      <c r="U389" s="2" t="s">
        <v>279</v>
      </c>
      <c r="V389" s="11" t="s">
        <v>7309</v>
      </c>
      <c r="W389" s="2" t="str">
        <f t="shared" si="25"/>
        <v>Nautique et AquatiqueEmbarcation : à propulsion humaine (pédalo, aviron, …) ou &lt;2,5 m (optimist, annexes, …)</v>
      </c>
      <c r="X389" s="2"/>
      <c r="Y389" s="2" t="str">
        <f>VLOOKUP(S389,'Comprendre la codification'!$E$12:$F$23,2,FALSE)</f>
        <v>F</v>
      </c>
      <c r="Z389" s="2" t="str">
        <f>VLOOKUP(V389,'Comprendre la codification'!$H$12:$J$200,3,FALSE)</f>
        <v>EMB</v>
      </c>
      <c r="AA389" s="2" t="str">
        <f t="shared" si="26"/>
        <v>FEMB</v>
      </c>
      <c r="AB389" s="21" t="s">
        <v>608</v>
      </c>
      <c r="AD389" s="2" t="s">
        <v>16</v>
      </c>
      <c r="AE389" s="27">
        <v>2</v>
      </c>
      <c r="AF389" s="2" t="s">
        <v>265</v>
      </c>
      <c r="AG389" s="2" t="s">
        <v>328</v>
      </c>
      <c r="AH389" s="2"/>
      <c r="AI389" s="2" t="s">
        <v>111</v>
      </c>
      <c r="AJ389" s="2" t="str">
        <f t="shared" si="27"/>
        <v>AthlétismeAutre équipement &amp; accessoire (Athlétisme)7 kg ≤ X &lt; 9 kg</v>
      </c>
      <c r="AK389" s="2" t="str">
        <f>VLOOKUP(AD389,'Comprendre la codification'!$E$12:$F$23,2,FALSE)</f>
        <v>E</v>
      </c>
      <c r="AL389" s="2" t="str">
        <f>VLOOKUP(AG389,'Comprendre la codification'!$H$12:$J$200,3,FALSE)</f>
        <v>DIV</v>
      </c>
      <c r="AM389" s="2" t="str">
        <f>VLOOKUP(AI389,'Comprendre la codification'!$M$25:$N$83,2,FALSE)</f>
        <v>54</v>
      </c>
      <c r="AN389" s="2" t="str">
        <f t="shared" si="28"/>
        <v>EDIV54</v>
      </c>
      <c r="AO389" s="2" t="s">
        <v>99</v>
      </c>
    </row>
    <row r="390" spans="13:41" x14ac:dyDescent="0.35">
      <c r="M390" s="26"/>
      <c r="N390" s="26"/>
      <c r="Q390" s="15"/>
      <c r="S390" s="2" t="s">
        <v>11</v>
      </c>
      <c r="T390" s="27">
        <v>2</v>
      </c>
      <c r="U390" s="2" t="s">
        <v>279</v>
      </c>
      <c r="V390" s="2" t="s">
        <v>178</v>
      </c>
      <c r="W390" s="2" t="str">
        <f t="shared" si="25"/>
        <v>Nautique et AquatiqueAutre engin nautique (char à voile, ..)</v>
      </c>
      <c r="X390" s="2"/>
      <c r="Y390" s="2" t="str">
        <f>VLOOKUP(S390,'Comprendre la codification'!$E$12:$F$23,2,FALSE)</f>
        <v>F</v>
      </c>
      <c r="Z390" s="2" t="str">
        <f>VLOOKUP(V390,'Comprendre la codification'!$H$12:$J$200,3,FALSE)</f>
        <v>ENG</v>
      </c>
      <c r="AA390" s="2" t="str">
        <f t="shared" si="26"/>
        <v>FENG</v>
      </c>
      <c r="AB390" s="21" t="s">
        <v>608</v>
      </c>
      <c r="AD390" s="2" t="s">
        <v>16</v>
      </c>
      <c r="AE390" s="27">
        <v>2</v>
      </c>
      <c r="AF390" s="2" t="s">
        <v>265</v>
      </c>
      <c r="AG390" s="2" t="s">
        <v>328</v>
      </c>
      <c r="AH390" s="2"/>
      <c r="AI390" s="2" t="s">
        <v>111</v>
      </c>
      <c r="AJ390" s="2" t="str">
        <f t="shared" si="27"/>
        <v>AthlétismeAutre équipement &amp; accessoire (Athlétisme)7 kg ≤ X &lt; 9 kg</v>
      </c>
      <c r="AK390" s="2" t="str">
        <f>VLOOKUP(AD390,'Comprendre la codification'!$E$12:$F$23,2,FALSE)</f>
        <v>E</v>
      </c>
      <c r="AL390" s="2" t="str">
        <f>VLOOKUP(AG390,'Comprendre la codification'!$H$12:$J$200,3,FALSE)</f>
        <v>DIV</v>
      </c>
      <c r="AM390" s="2" t="str">
        <f>VLOOKUP(AI390,'Comprendre la codification'!$M$25:$N$83,2,FALSE)</f>
        <v>54</v>
      </c>
      <c r="AN390" s="2" t="str">
        <f t="shared" si="28"/>
        <v>EDIV54</v>
      </c>
      <c r="AO390" s="2" t="s">
        <v>659</v>
      </c>
    </row>
    <row r="391" spans="13:41" x14ac:dyDescent="0.35">
      <c r="M391" s="26"/>
      <c r="N391" s="26"/>
      <c r="Q391" s="15"/>
      <c r="S391" s="2" t="s">
        <v>11</v>
      </c>
      <c r="T391" s="27">
        <v>2</v>
      </c>
      <c r="U391" s="11" t="s">
        <v>279</v>
      </c>
      <c r="V391" s="2" t="s">
        <v>280</v>
      </c>
      <c r="W391" s="2" t="str">
        <f t="shared" si="25"/>
        <v xml:space="preserve">Nautique et AquatiqueEquipement nautique, pack, pièce détachée et accessoire </v>
      </c>
      <c r="X391" s="2"/>
      <c r="Y391" s="2" t="str">
        <f>VLOOKUP(S391,'Comprendre la codification'!$E$12:$F$23,2,FALSE)</f>
        <v>F</v>
      </c>
      <c r="Z391" s="2" t="str">
        <f>VLOOKUP(V391,'Comprendre la codification'!$H$12:$J$200,3,FALSE)</f>
        <v>EQU</v>
      </c>
      <c r="AA391" s="2" t="str">
        <f t="shared" si="26"/>
        <v>FEQU</v>
      </c>
      <c r="AB391" s="13" t="s">
        <v>187</v>
      </c>
      <c r="AD391" s="2" t="s">
        <v>16</v>
      </c>
      <c r="AE391" s="27">
        <v>2</v>
      </c>
      <c r="AF391" s="2" t="s">
        <v>265</v>
      </c>
      <c r="AG391" s="2" t="s">
        <v>328</v>
      </c>
      <c r="AH391" s="2"/>
      <c r="AI391" s="2" t="s">
        <v>112</v>
      </c>
      <c r="AJ391" s="2" t="str">
        <f t="shared" si="27"/>
        <v>AthlétismeAutre équipement &amp; accessoire (Athlétisme)9 kg ≤ X &lt; 11 kg</v>
      </c>
      <c r="AK391" s="2" t="str">
        <f>VLOOKUP(AD391,'Comprendre la codification'!$E$12:$F$23,2,FALSE)</f>
        <v>E</v>
      </c>
      <c r="AL391" s="2" t="str">
        <f>VLOOKUP(AG391,'Comprendre la codification'!$H$12:$J$200,3,FALSE)</f>
        <v>DIV</v>
      </c>
      <c r="AM391" s="2" t="str">
        <f>VLOOKUP(AI391,'Comprendre la codification'!$M$25:$N$83,2,FALSE)</f>
        <v>57</v>
      </c>
      <c r="AN391" s="2" t="str">
        <f t="shared" si="28"/>
        <v>EDIV57</v>
      </c>
      <c r="AO391" s="2" t="s">
        <v>99</v>
      </c>
    </row>
    <row r="392" spans="13:41" x14ac:dyDescent="0.35">
      <c r="M392" s="26"/>
      <c r="N392" s="26"/>
      <c r="Q392" s="15"/>
      <c r="S392" s="2" t="s">
        <v>11</v>
      </c>
      <c r="T392" s="27">
        <v>2</v>
      </c>
      <c r="U392" s="11" t="s">
        <v>279</v>
      </c>
      <c r="V392" s="2" t="s">
        <v>280</v>
      </c>
      <c r="W392" s="2" t="str">
        <f t="shared" si="25"/>
        <v xml:space="preserve">Nautique et AquatiqueEquipement nautique, pack, pièce détachée et accessoire </v>
      </c>
      <c r="X392" s="2"/>
      <c r="Y392" s="2" t="str">
        <f>VLOOKUP(S392,'Comprendre la codification'!$E$12:$F$23,2,FALSE)</f>
        <v>F</v>
      </c>
      <c r="Z392" s="2" t="str">
        <f>VLOOKUP(V392,'Comprendre la codification'!$H$12:$J$200,3,FALSE)</f>
        <v>EQU</v>
      </c>
      <c r="AA392" s="2" t="str">
        <f t="shared" si="26"/>
        <v>FEQU</v>
      </c>
      <c r="AB392" s="13" t="s">
        <v>241</v>
      </c>
      <c r="AD392" s="2" t="s">
        <v>16</v>
      </c>
      <c r="AE392" s="27">
        <v>2</v>
      </c>
      <c r="AF392" s="2" t="s">
        <v>265</v>
      </c>
      <c r="AG392" s="2" t="s">
        <v>328</v>
      </c>
      <c r="AH392" s="2"/>
      <c r="AI392" s="2" t="s">
        <v>112</v>
      </c>
      <c r="AJ392" s="2" t="str">
        <f t="shared" si="27"/>
        <v>AthlétismeAutre équipement &amp; accessoire (Athlétisme)9 kg ≤ X &lt; 11 kg</v>
      </c>
      <c r="AK392" s="2" t="str">
        <f>VLOOKUP(AD392,'Comprendre la codification'!$E$12:$F$23,2,FALSE)</f>
        <v>E</v>
      </c>
      <c r="AL392" s="2" t="str">
        <f>VLOOKUP(AG392,'Comprendre la codification'!$H$12:$J$200,3,FALSE)</f>
        <v>DIV</v>
      </c>
      <c r="AM392" s="2" t="str">
        <f>VLOOKUP(AI392,'Comprendre la codification'!$M$25:$N$83,2,FALSE)</f>
        <v>57</v>
      </c>
      <c r="AN392" s="2" t="str">
        <f t="shared" si="28"/>
        <v>EDIV57</v>
      </c>
      <c r="AO392" s="2" t="s">
        <v>659</v>
      </c>
    </row>
    <row r="393" spans="13:41" x14ac:dyDescent="0.35">
      <c r="M393" s="26"/>
      <c r="N393" s="26"/>
      <c r="Q393" s="15"/>
      <c r="S393" s="2" t="s">
        <v>11</v>
      </c>
      <c r="T393" s="27">
        <v>2</v>
      </c>
      <c r="U393" s="11" t="s">
        <v>279</v>
      </c>
      <c r="V393" s="2" t="s">
        <v>280</v>
      </c>
      <c r="W393" s="2" t="str">
        <f t="shared" si="25"/>
        <v xml:space="preserve">Nautique et AquatiqueEquipement nautique, pack, pièce détachée et accessoire </v>
      </c>
      <c r="X393" s="2"/>
      <c r="Y393" s="2" t="str">
        <f>VLOOKUP(S393,'Comprendre la codification'!$E$12:$F$23,2,FALSE)</f>
        <v>F</v>
      </c>
      <c r="Z393" s="2" t="str">
        <f>VLOOKUP(V393,'Comprendre la codification'!$H$12:$J$200,3,FALSE)</f>
        <v>EQU</v>
      </c>
      <c r="AA393" s="2" t="str">
        <f t="shared" si="26"/>
        <v>FEQU</v>
      </c>
      <c r="AB393" s="13" t="s">
        <v>103</v>
      </c>
      <c r="AD393" s="2" t="s">
        <v>16</v>
      </c>
      <c r="AE393" s="27">
        <v>2</v>
      </c>
      <c r="AF393" s="2" t="s">
        <v>265</v>
      </c>
      <c r="AG393" s="2" t="s">
        <v>328</v>
      </c>
      <c r="AH393" s="2"/>
      <c r="AI393" s="2" t="s">
        <v>113</v>
      </c>
      <c r="AJ393" s="2" t="str">
        <f t="shared" si="27"/>
        <v>AthlétismeAutre équipement &amp; accessoire (Athlétisme)11 kg ≤ X &lt; 13 kg</v>
      </c>
      <c r="AK393" s="2" t="str">
        <f>VLOOKUP(AD393,'Comprendre la codification'!$E$12:$F$23,2,FALSE)</f>
        <v>E</v>
      </c>
      <c r="AL393" s="2" t="str">
        <f>VLOOKUP(AG393,'Comprendre la codification'!$H$12:$J$200,3,FALSE)</f>
        <v>DIV</v>
      </c>
      <c r="AM393" s="2" t="str">
        <f>VLOOKUP(AI393,'Comprendre la codification'!$M$25:$N$83,2,FALSE)</f>
        <v>60</v>
      </c>
      <c r="AN393" s="2" t="str">
        <f t="shared" si="28"/>
        <v>EDIV60</v>
      </c>
      <c r="AO393" s="2" t="s">
        <v>99</v>
      </c>
    </row>
    <row r="394" spans="13:41" x14ac:dyDescent="0.35">
      <c r="M394" s="26"/>
      <c r="N394" s="26"/>
      <c r="Q394" s="15"/>
      <c r="S394" s="2" t="s">
        <v>11</v>
      </c>
      <c r="T394" s="27">
        <v>2</v>
      </c>
      <c r="U394" s="11" t="s">
        <v>279</v>
      </c>
      <c r="V394" s="2" t="s">
        <v>280</v>
      </c>
      <c r="W394" s="2" t="str">
        <f t="shared" si="25"/>
        <v xml:space="preserve">Nautique et AquatiqueEquipement nautique, pack, pièce détachée et accessoire </v>
      </c>
      <c r="X394" s="2"/>
      <c r="Y394" s="2" t="str">
        <f>VLOOKUP(S394,'Comprendre la codification'!$E$12:$F$23,2,FALSE)</f>
        <v>F</v>
      </c>
      <c r="Z394" s="2" t="str">
        <f>VLOOKUP(V394,'Comprendre la codification'!$H$12:$J$200,3,FALSE)</f>
        <v>EQU</v>
      </c>
      <c r="AA394" s="2" t="str">
        <f t="shared" si="26"/>
        <v>FEQU</v>
      </c>
      <c r="AB394" s="13" t="s">
        <v>98</v>
      </c>
      <c r="AD394" s="2" t="s">
        <v>16</v>
      </c>
      <c r="AE394" s="27">
        <v>2</v>
      </c>
      <c r="AF394" s="2" t="s">
        <v>265</v>
      </c>
      <c r="AG394" s="2" t="s">
        <v>328</v>
      </c>
      <c r="AH394" s="2"/>
      <c r="AI394" s="2" t="s">
        <v>113</v>
      </c>
      <c r="AJ394" s="2" t="str">
        <f t="shared" si="27"/>
        <v>AthlétismeAutre équipement &amp; accessoire (Athlétisme)11 kg ≤ X &lt; 13 kg</v>
      </c>
      <c r="AK394" s="2" t="str">
        <f>VLOOKUP(AD394,'Comprendre la codification'!$E$12:$F$23,2,FALSE)</f>
        <v>E</v>
      </c>
      <c r="AL394" s="2" t="str">
        <f>VLOOKUP(AG394,'Comprendre la codification'!$H$12:$J$200,3,FALSE)</f>
        <v>DIV</v>
      </c>
      <c r="AM394" s="2" t="str">
        <f>VLOOKUP(AI394,'Comprendre la codification'!$M$25:$N$83,2,FALSE)</f>
        <v>60</v>
      </c>
      <c r="AN394" s="2" t="str">
        <f t="shared" si="28"/>
        <v>EDIV60</v>
      </c>
      <c r="AO394" s="2" t="s">
        <v>659</v>
      </c>
    </row>
    <row r="395" spans="13:41" x14ac:dyDescent="0.35">
      <c r="M395" s="26"/>
      <c r="N395" s="26"/>
      <c r="Q395" s="15"/>
      <c r="S395" s="2" t="s">
        <v>11</v>
      </c>
      <c r="T395" s="27">
        <v>2</v>
      </c>
      <c r="U395" s="11" t="s">
        <v>279</v>
      </c>
      <c r="V395" s="2" t="s">
        <v>280</v>
      </c>
      <c r="W395" s="2" t="str">
        <f t="shared" si="25"/>
        <v xml:space="preserve">Nautique et AquatiqueEquipement nautique, pack, pièce détachée et accessoire </v>
      </c>
      <c r="X395" s="2"/>
      <c r="Y395" s="2" t="str">
        <f>VLOOKUP(S395,'Comprendre la codification'!$E$12:$F$23,2,FALSE)</f>
        <v>F</v>
      </c>
      <c r="Z395" s="2" t="str">
        <f>VLOOKUP(V395,'Comprendre la codification'!$H$12:$J$200,3,FALSE)</f>
        <v>EQU</v>
      </c>
      <c r="AA395" s="2" t="str">
        <f t="shared" si="26"/>
        <v>FEQU</v>
      </c>
      <c r="AB395" s="13" t="s">
        <v>104</v>
      </c>
      <c r="AD395" s="2" t="s">
        <v>16</v>
      </c>
      <c r="AE395" s="27">
        <v>2</v>
      </c>
      <c r="AF395" s="2" t="s">
        <v>265</v>
      </c>
      <c r="AG395" s="2" t="s">
        <v>328</v>
      </c>
      <c r="AH395" s="2"/>
      <c r="AI395" s="2" t="s">
        <v>114</v>
      </c>
      <c r="AJ395" s="2" t="str">
        <f t="shared" si="27"/>
        <v>AthlétismeAutre équipement &amp; accessoire (Athlétisme)13 kg ≤ X &lt; 15 kg</v>
      </c>
      <c r="AK395" s="2" t="str">
        <f>VLOOKUP(AD395,'Comprendre la codification'!$E$12:$F$23,2,FALSE)</f>
        <v>E</v>
      </c>
      <c r="AL395" s="2" t="str">
        <f>VLOOKUP(AG395,'Comprendre la codification'!$H$12:$J$200,3,FALSE)</f>
        <v>DIV</v>
      </c>
      <c r="AM395" s="2" t="str">
        <f>VLOOKUP(AI395,'Comprendre la codification'!$M$25:$N$83,2,FALSE)</f>
        <v>63</v>
      </c>
      <c r="AN395" s="2" t="str">
        <f t="shared" si="28"/>
        <v>EDIV63</v>
      </c>
      <c r="AO395" s="2" t="s">
        <v>99</v>
      </c>
    </row>
    <row r="396" spans="13:41" x14ac:dyDescent="0.35">
      <c r="M396" s="26"/>
      <c r="N396" s="26"/>
      <c r="Q396" s="15"/>
      <c r="S396" s="2" t="s">
        <v>11</v>
      </c>
      <c r="T396" s="27">
        <v>2</v>
      </c>
      <c r="U396" s="11" t="s">
        <v>279</v>
      </c>
      <c r="V396" s="2" t="s">
        <v>280</v>
      </c>
      <c r="W396" s="2" t="str">
        <f t="shared" si="25"/>
        <v xml:space="preserve">Nautique et AquatiqueEquipement nautique, pack, pièce détachée et accessoire </v>
      </c>
      <c r="X396" s="2"/>
      <c r="Y396" s="2" t="str">
        <f>VLOOKUP(S396,'Comprendre la codification'!$E$12:$F$23,2,FALSE)</f>
        <v>F</v>
      </c>
      <c r="Z396" s="2" t="str">
        <f>VLOOKUP(V396,'Comprendre la codification'!$H$12:$J$200,3,FALSE)</f>
        <v>EQU</v>
      </c>
      <c r="AA396" s="2" t="str">
        <f t="shared" si="26"/>
        <v>FEQU</v>
      </c>
      <c r="AB396" s="13" t="s">
        <v>105</v>
      </c>
      <c r="AD396" s="2" t="s">
        <v>16</v>
      </c>
      <c r="AE396" s="27">
        <v>2</v>
      </c>
      <c r="AF396" s="2" t="s">
        <v>265</v>
      </c>
      <c r="AG396" s="2" t="s">
        <v>328</v>
      </c>
      <c r="AH396" s="2"/>
      <c r="AI396" s="2" t="s">
        <v>114</v>
      </c>
      <c r="AJ396" s="2" t="str">
        <f t="shared" si="27"/>
        <v>AthlétismeAutre équipement &amp; accessoire (Athlétisme)13 kg ≤ X &lt; 15 kg</v>
      </c>
      <c r="AK396" s="2" t="str">
        <f>VLOOKUP(AD396,'Comprendre la codification'!$E$12:$F$23,2,FALSE)</f>
        <v>E</v>
      </c>
      <c r="AL396" s="2" t="str">
        <f>VLOOKUP(AG396,'Comprendre la codification'!$H$12:$J$200,3,FALSE)</f>
        <v>DIV</v>
      </c>
      <c r="AM396" s="2" t="str">
        <f>VLOOKUP(AI396,'Comprendre la codification'!$M$25:$N$83,2,FALSE)</f>
        <v>63</v>
      </c>
      <c r="AN396" s="2" t="str">
        <f t="shared" si="28"/>
        <v>EDIV63</v>
      </c>
      <c r="AO396" s="2" t="s">
        <v>659</v>
      </c>
    </row>
    <row r="397" spans="13:41" x14ac:dyDescent="0.35">
      <c r="M397" s="26"/>
      <c r="N397" s="26"/>
      <c r="Q397" s="15"/>
      <c r="S397" s="2" t="s">
        <v>11</v>
      </c>
      <c r="T397" s="27">
        <v>2</v>
      </c>
      <c r="U397" s="11" t="s">
        <v>279</v>
      </c>
      <c r="V397" s="2" t="s">
        <v>280</v>
      </c>
      <c r="W397" s="2" t="str">
        <f t="shared" si="25"/>
        <v xml:space="preserve">Nautique et AquatiqueEquipement nautique, pack, pièce détachée et accessoire </v>
      </c>
      <c r="X397" s="2"/>
      <c r="Y397" s="2" t="str">
        <f>VLOOKUP(S397,'Comprendre la codification'!$E$12:$F$23,2,FALSE)</f>
        <v>F</v>
      </c>
      <c r="Z397" s="2" t="str">
        <f>VLOOKUP(V397,'Comprendre la codification'!$H$12:$J$200,3,FALSE)</f>
        <v>EQU</v>
      </c>
      <c r="AA397" s="2" t="str">
        <f t="shared" si="26"/>
        <v>FEQU</v>
      </c>
      <c r="AB397" s="13" t="s">
        <v>107</v>
      </c>
      <c r="AD397" s="2" t="s">
        <v>16</v>
      </c>
      <c r="AE397" s="27">
        <v>2</v>
      </c>
      <c r="AF397" s="2" t="s">
        <v>265</v>
      </c>
      <c r="AG397" s="2" t="s">
        <v>328</v>
      </c>
      <c r="AH397" s="2"/>
      <c r="AI397" s="2" t="s">
        <v>102</v>
      </c>
      <c r="AJ397" s="2" t="str">
        <f t="shared" si="27"/>
        <v>AthlétismeAutre équipement &amp; accessoire (Athlétisme)X ≥ 15 kg</v>
      </c>
      <c r="AK397" s="2" t="str">
        <f>VLOOKUP(AD397,'Comprendre la codification'!$E$12:$F$23,2,FALSE)</f>
        <v>E</v>
      </c>
      <c r="AL397" s="2" t="str">
        <f>VLOOKUP(AG397,'Comprendre la codification'!$H$12:$J$200,3,FALSE)</f>
        <v>DIV</v>
      </c>
      <c r="AM397" s="2" t="str">
        <f>VLOOKUP(AI397,'Comprendre la codification'!$M$25:$N$83,2,FALSE)</f>
        <v>66</v>
      </c>
      <c r="AN397" s="2" t="str">
        <f t="shared" si="28"/>
        <v>EDIV66</v>
      </c>
      <c r="AO397" s="2" t="s">
        <v>99</v>
      </c>
    </row>
    <row r="398" spans="13:41" x14ac:dyDescent="0.35">
      <c r="M398" s="26"/>
      <c r="N398" s="26"/>
      <c r="Q398" s="15"/>
      <c r="S398" s="2" t="s">
        <v>11</v>
      </c>
      <c r="T398" s="27">
        <v>2</v>
      </c>
      <c r="U398" s="11" t="s">
        <v>279</v>
      </c>
      <c r="V398" s="2" t="s">
        <v>280</v>
      </c>
      <c r="W398" s="2" t="str">
        <f t="shared" si="25"/>
        <v xml:space="preserve">Nautique et AquatiqueEquipement nautique, pack, pièce détachée et accessoire </v>
      </c>
      <c r="X398" s="2"/>
      <c r="Y398" s="2" t="str">
        <f>VLOOKUP(S398,'Comprendre la codification'!$E$12:$F$23,2,FALSE)</f>
        <v>F</v>
      </c>
      <c r="Z398" s="2" t="str">
        <f>VLOOKUP(V398,'Comprendre la codification'!$H$12:$J$200,3,FALSE)</f>
        <v>EQU</v>
      </c>
      <c r="AA398" s="2" t="str">
        <f t="shared" si="26"/>
        <v>FEQU</v>
      </c>
      <c r="AB398" s="13" t="s">
        <v>109</v>
      </c>
      <c r="AD398" s="2" t="s">
        <v>16</v>
      </c>
      <c r="AE398" s="27">
        <v>2</v>
      </c>
      <c r="AF398" s="2" t="s">
        <v>265</v>
      </c>
      <c r="AG398" s="2" t="s">
        <v>328</v>
      </c>
      <c r="AH398" s="2"/>
      <c r="AI398" s="2" t="s">
        <v>102</v>
      </c>
      <c r="AJ398" s="2" t="str">
        <f t="shared" si="27"/>
        <v>AthlétismeAutre équipement &amp; accessoire (Athlétisme)X ≥ 15 kg</v>
      </c>
      <c r="AK398" s="2" t="str">
        <f>VLOOKUP(AD398,'Comprendre la codification'!$E$12:$F$23,2,FALSE)</f>
        <v>E</v>
      </c>
      <c r="AL398" s="2" t="str">
        <f>VLOOKUP(AG398,'Comprendre la codification'!$H$12:$J$200,3,FALSE)</f>
        <v>DIV</v>
      </c>
      <c r="AM398" s="2" t="str">
        <f>VLOOKUP(AI398,'Comprendre la codification'!$M$25:$N$83,2,FALSE)</f>
        <v>66</v>
      </c>
      <c r="AN398" s="2" t="str">
        <f t="shared" si="28"/>
        <v>EDIV66</v>
      </c>
      <c r="AO398" s="2" t="s">
        <v>659</v>
      </c>
    </row>
    <row r="399" spans="13:41" x14ac:dyDescent="0.35">
      <c r="M399" s="26"/>
      <c r="N399" s="26"/>
      <c r="Q399" s="15"/>
      <c r="S399" s="2" t="s">
        <v>11</v>
      </c>
      <c r="T399" s="27">
        <v>2</v>
      </c>
      <c r="U399" s="11" t="s">
        <v>279</v>
      </c>
      <c r="V399" s="2" t="s">
        <v>280</v>
      </c>
      <c r="W399" s="2" t="str">
        <f t="shared" si="25"/>
        <v xml:space="preserve">Nautique et AquatiqueEquipement nautique, pack, pièce détachée et accessoire </v>
      </c>
      <c r="X399" s="2"/>
      <c r="Y399" s="2" t="str">
        <f>VLOOKUP(S399,'Comprendre la codification'!$E$12:$F$23,2,FALSE)</f>
        <v>F</v>
      </c>
      <c r="Z399" s="2" t="str">
        <f>VLOOKUP(V399,'Comprendre la codification'!$H$12:$J$200,3,FALSE)</f>
        <v>EQU</v>
      </c>
      <c r="AA399" s="2" t="str">
        <f t="shared" si="26"/>
        <v>FEQU</v>
      </c>
      <c r="AB399" s="13" t="s">
        <v>110</v>
      </c>
      <c r="AD399" s="2" t="s">
        <v>16</v>
      </c>
      <c r="AE399" s="27">
        <v>2</v>
      </c>
      <c r="AF399" s="2" t="s">
        <v>265</v>
      </c>
      <c r="AG399" s="11" t="s">
        <v>167</v>
      </c>
      <c r="AH399" s="2"/>
      <c r="AI399" s="2" t="s">
        <v>189</v>
      </c>
      <c r="AJ399" s="2" t="str">
        <f t="shared" si="27"/>
        <v>AthlétismeHaie et starting blockX &lt; 0,5 kg</v>
      </c>
      <c r="AK399" s="2" t="str">
        <f>VLOOKUP(AD399,'Comprendre la codification'!$E$12:$F$23,2,FALSE)</f>
        <v>E</v>
      </c>
      <c r="AL399" s="2" t="str">
        <f>VLOOKUP(AG399,'Comprendre la codification'!$H$12:$J$200,3,FALSE)</f>
        <v>HAI</v>
      </c>
      <c r="AM399" s="2" t="str">
        <f>VLOOKUP(AI399,'Comprendre la codification'!$M$25:$N$83,2,FALSE)</f>
        <v>38</v>
      </c>
      <c r="AN399" s="2" t="str">
        <f t="shared" si="28"/>
        <v>EHAI38</v>
      </c>
      <c r="AO399" s="2" t="s">
        <v>99</v>
      </c>
    </row>
    <row r="400" spans="13:41" x14ac:dyDescent="0.35">
      <c r="M400" s="26"/>
      <c r="N400" s="26"/>
      <c r="Q400" s="15"/>
      <c r="S400" s="2" t="s">
        <v>11</v>
      </c>
      <c r="T400" s="27">
        <v>2</v>
      </c>
      <c r="U400" s="11" t="s">
        <v>279</v>
      </c>
      <c r="V400" s="2" t="s">
        <v>280</v>
      </c>
      <c r="W400" s="2" t="str">
        <f t="shared" si="25"/>
        <v xml:space="preserve">Nautique et AquatiqueEquipement nautique, pack, pièce détachée et accessoire </v>
      </c>
      <c r="X400" s="2"/>
      <c r="Y400" s="2" t="str">
        <f>VLOOKUP(S400,'Comprendre la codification'!$E$12:$F$23,2,FALSE)</f>
        <v>F</v>
      </c>
      <c r="Z400" s="2" t="str">
        <f>VLOOKUP(V400,'Comprendre la codification'!$H$12:$J$200,3,FALSE)</f>
        <v>EQU</v>
      </c>
      <c r="AA400" s="2" t="str">
        <f t="shared" si="26"/>
        <v>FEQU</v>
      </c>
      <c r="AB400" s="13" t="s">
        <v>111</v>
      </c>
      <c r="AD400" s="2" t="s">
        <v>16</v>
      </c>
      <c r="AE400" s="27">
        <v>2</v>
      </c>
      <c r="AF400" s="2" t="s">
        <v>265</v>
      </c>
      <c r="AG400" s="11" t="s">
        <v>167</v>
      </c>
      <c r="AH400" s="2"/>
      <c r="AI400" s="2" t="s">
        <v>189</v>
      </c>
      <c r="AJ400" s="2" t="str">
        <f t="shared" si="27"/>
        <v>AthlétismeHaie et starting blockX &lt; 0,5 kg</v>
      </c>
      <c r="AK400" s="2" t="str">
        <f>VLOOKUP(AD400,'Comprendre la codification'!$E$12:$F$23,2,FALSE)</f>
        <v>E</v>
      </c>
      <c r="AL400" s="2" t="str">
        <f>VLOOKUP(AG400,'Comprendre la codification'!$H$12:$J$200,3,FALSE)</f>
        <v>HAI</v>
      </c>
      <c r="AM400" s="2" t="str">
        <f>VLOOKUP(AI400,'Comprendre la codification'!$M$25:$N$83,2,FALSE)</f>
        <v>38</v>
      </c>
      <c r="AN400" s="2" t="str">
        <f t="shared" si="28"/>
        <v>EHAI38</v>
      </c>
      <c r="AO400" s="2" t="s">
        <v>659</v>
      </c>
    </row>
    <row r="401" spans="13:41" x14ac:dyDescent="0.35">
      <c r="M401" s="26"/>
      <c r="N401" s="26"/>
      <c r="S401" s="2" t="s">
        <v>11</v>
      </c>
      <c r="T401" s="27">
        <v>2</v>
      </c>
      <c r="U401" s="11" t="s">
        <v>279</v>
      </c>
      <c r="V401" s="2" t="s">
        <v>280</v>
      </c>
      <c r="W401" s="2" t="str">
        <f t="shared" si="25"/>
        <v xml:space="preserve">Nautique et AquatiqueEquipement nautique, pack, pièce détachée et accessoire </v>
      </c>
      <c r="X401" s="2"/>
      <c r="Y401" s="2" t="str">
        <f>VLOOKUP(S401,'Comprendre la codification'!$E$12:$F$23,2,FALSE)</f>
        <v>F</v>
      </c>
      <c r="Z401" s="2" t="str">
        <f>VLOOKUP(V401,'Comprendre la codification'!$H$12:$J$200,3,FALSE)</f>
        <v>EQU</v>
      </c>
      <c r="AA401" s="2" t="str">
        <f t="shared" si="26"/>
        <v>FEQU</v>
      </c>
      <c r="AB401" s="13" t="s">
        <v>112</v>
      </c>
      <c r="AD401" s="2" t="s">
        <v>16</v>
      </c>
      <c r="AE401" s="27">
        <v>2</v>
      </c>
      <c r="AF401" s="2" t="s">
        <v>265</v>
      </c>
      <c r="AG401" s="11" t="s">
        <v>167</v>
      </c>
      <c r="AH401" s="2"/>
      <c r="AI401" s="2" t="s">
        <v>104</v>
      </c>
      <c r="AJ401" s="2" t="str">
        <f t="shared" si="27"/>
        <v>AthlétismeHaie et starting block0,5 kg ≤ X &lt; 1 kg</v>
      </c>
      <c r="AK401" s="2" t="str">
        <f>VLOOKUP(AD401,'Comprendre la codification'!$E$12:$F$23,2,FALSE)</f>
        <v>E</v>
      </c>
      <c r="AL401" s="2" t="str">
        <f>VLOOKUP(AG401,'Comprendre la codification'!$H$12:$J$200,3,FALSE)</f>
        <v>HAI</v>
      </c>
      <c r="AM401" s="2" t="str">
        <f>VLOOKUP(AI401,'Comprendre la codification'!$M$25:$N$83,2,FALSE)</f>
        <v>39</v>
      </c>
      <c r="AN401" s="2" t="str">
        <f t="shared" si="28"/>
        <v>EHAI39</v>
      </c>
      <c r="AO401" s="2" t="s">
        <v>99</v>
      </c>
    </row>
    <row r="402" spans="13:41" x14ac:dyDescent="0.35">
      <c r="M402" s="26"/>
      <c r="N402" s="26"/>
      <c r="S402" s="2" t="s">
        <v>11</v>
      </c>
      <c r="T402" s="27">
        <v>2</v>
      </c>
      <c r="U402" s="11" t="s">
        <v>279</v>
      </c>
      <c r="V402" s="2" t="s">
        <v>280</v>
      </c>
      <c r="W402" s="2" t="str">
        <f t="shared" si="25"/>
        <v xml:space="preserve">Nautique et AquatiqueEquipement nautique, pack, pièce détachée et accessoire </v>
      </c>
      <c r="X402" s="2"/>
      <c r="Y402" s="2" t="str">
        <f>VLOOKUP(S402,'Comprendre la codification'!$E$12:$F$23,2,FALSE)</f>
        <v>F</v>
      </c>
      <c r="Z402" s="2" t="str">
        <f>VLOOKUP(V402,'Comprendre la codification'!$H$12:$J$200,3,FALSE)</f>
        <v>EQU</v>
      </c>
      <c r="AA402" s="2" t="str">
        <f t="shared" si="26"/>
        <v>FEQU</v>
      </c>
      <c r="AB402" s="13" t="s">
        <v>113</v>
      </c>
      <c r="AD402" s="2" t="s">
        <v>16</v>
      </c>
      <c r="AE402" s="27">
        <v>2</v>
      </c>
      <c r="AF402" s="2" t="s">
        <v>265</v>
      </c>
      <c r="AG402" s="11" t="s">
        <v>167</v>
      </c>
      <c r="AH402" s="2"/>
      <c r="AI402" s="2" t="s">
        <v>104</v>
      </c>
      <c r="AJ402" s="2" t="str">
        <f t="shared" si="27"/>
        <v>AthlétismeHaie et starting block0,5 kg ≤ X &lt; 1 kg</v>
      </c>
      <c r="AK402" s="2" t="str">
        <f>VLOOKUP(AD402,'Comprendre la codification'!$E$12:$F$23,2,FALSE)</f>
        <v>E</v>
      </c>
      <c r="AL402" s="2" t="str">
        <f>VLOOKUP(AG402,'Comprendre la codification'!$H$12:$J$200,3,FALSE)</f>
        <v>HAI</v>
      </c>
      <c r="AM402" s="2" t="str">
        <f>VLOOKUP(AI402,'Comprendre la codification'!$M$25:$N$83,2,FALSE)</f>
        <v>39</v>
      </c>
      <c r="AN402" s="2" t="str">
        <f t="shared" si="28"/>
        <v>EHAI39</v>
      </c>
      <c r="AO402" s="2" t="s">
        <v>659</v>
      </c>
    </row>
    <row r="403" spans="13:41" x14ac:dyDescent="0.35">
      <c r="M403" s="26"/>
      <c r="N403" s="26"/>
      <c r="S403" s="2" t="s">
        <v>11</v>
      </c>
      <c r="T403" s="27">
        <v>2</v>
      </c>
      <c r="U403" s="11" t="s">
        <v>279</v>
      </c>
      <c r="V403" s="2" t="s">
        <v>280</v>
      </c>
      <c r="W403" s="2" t="str">
        <f t="shared" si="25"/>
        <v xml:space="preserve">Nautique et AquatiqueEquipement nautique, pack, pièce détachée et accessoire </v>
      </c>
      <c r="X403" s="2"/>
      <c r="Y403" s="2" t="str">
        <f>VLOOKUP(S403,'Comprendre la codification'!$E$12:$F$23,2,FALSE)</f>
        <v>F</v>
      </c>
      <c r="Z403" s="2" t="str">
        <f>VLOOKUP(V403,'Comprendre la codification'!$H$12:$J$200,3,FALSE)</f>
        <v>EQU</v>
      </c>
      <c r="AA403" s="2" t="str">
        <f t="shared" si="26"/>
        <v>FEQU</v>
      </c>
      <c r="AB403" s="13" t="s">
        <v>114</v>
      </c>
      <c r="AD403" s="2" t="s">
        <v>16</v>
      </c>
      <c r="AE403" s="27">
        <v>2</v>
      </c>
      <c r="AF403" s="2" t="s">
        <v>265</v>
      </c>
      <c r="AG403" s="11" t="s">
        <v>167</v>
      </c>
      <c r="AH403" s="2"/>
      <c r="AI403" s="2" t="s">
        <v>105</v>
      </c>
      <c r="AJ403" s="2" t="str">
        <f t="shared" si="27"/>
        <v>AthlétismeHaie et starting block1 kg ≤ X &lt; 2 kg</v>
      </c>
      <c r="AK403" s="2" t="str">
        <f>VLOOKUP(AD403,'Comprendre la codification'!$E$12:$F$23,2,FALSE)</f>
        <v>E</v>
      </c>
      <c r="AL403" s="2" t="str">
        <f>VLOOKUP(AG403,'Comprendre la codification'!$H$12:$J$200,3,FALSE)</f>
        <v>HAI</v>
      </c>
      <c r="AM403" s="2" t="str">
        <f>VLOOKUP(AI403,'Comprendre la codification'!$M$25:$N$83,2,FALSE)</f>
        <v>42</v>
      </c>
      <c r="AN403" s="2" t="str">
        <f t="shared" si="28"/>
        <v>EHAI42</v>
      </c>
      <c r="AO403" s="2" t="s">
        <v>99</v>
      </c>
    </row>
    <row r="404" spans="13:41" x14ac:dyDescent="0.35">
      <c r="M404" s="26"/>
      <c r="N404" s="26"/>
      <c r="S404" s="2" t="s">
        <v>11</v>
      </c>
      <c r="T404" s="27">
        <v>2</v>
      </c>
      <c r="U404" s="11" t="s">
        <v>279</v>
      </c>
      <c r="V404" s="2" t="s">
        <v>280</v>
      </c>
      <c r="W404" s="2" t="str">
        <f t="shared" si="25"/>
        <v xml:space="preserve">Nautique et AquatiqueEquipement nautique, pack, pièce détachée et accessoire </v>
      </c>
      <c r="X404" s="2"/>
      <c r="Y404" s="2" t="str">
        <f>VLOOKUP(S404,'Comprendre la codification'!$E$12:$F$23,2,FALSE)</f>
        <v>F</v>
      </c>
      <c r="Z404" s="2" t="str">
        <f>VLOOKUP(V404,'Comprendre la codification'!$H$12:$J$200,3,FALSE)</f>
        <v>EQU</v>
      </c>
      <c r="AA404" s="2" t="str">
        <f t="shared" si="26"/>
        <v>FEQU</v>
      </c>
      <c r="AB404" s="13" t="s">
        <v>102</v>
      </c>
      <c r="AD404" s="2" t="s">
        <v>16</v>
      </c>
      <c r="AE404" s="27">
        <v>2</v>
      </c>
      <c r="AF404" s="2" t="s">
        <v>265</v>
      </c>
      <c r="AG404" s="11" t="s">
        <v>167</v>
      </c>
      <c r="AH404" s="2"/>
      <c r="AI404" s="2" t="s">
        <v>105</v>
      </c>
      <c r="AJ404" s="2" t="str">
        <f t="shared" si="27"/>
        <v>AthlétismeHaie et starting block1 kg ≤ X &lt; 2 kg</v>
      </c>
      <c r="AK404" s="2" t="str">
        <f>VLOOKUP(AD404,'Comprendre la codification'!$E$12:$F$23,2,FALSE)</f>
        <v>E</v>
      </c>
      <c r="AL404" s="2" t="str">
        <f>VLOOKUP(AG404,'Comprendre la codification'!$H$12:$J$200,3,FALSE)</f>
        <v>HAI</v>
      </c>
      <c r="AM404" s="2" t="str">
        <f>VLOOKUP(AI404,'Comprendre la codification'!$M$25:$N$83,2,FALSE)</f>
        <v>42</v>
      </c>
      <c r="AN404" s="2" t="str">
        <f t="shared" si="28"/>
        <v>EHAI42</v>
      </c>
      <c r="AO404" s="2" t="s">
        <v>659</v>
      </c>
    </row>
    <row r="405" spans="13:41" x14ac:dyDescent="0.35">
      <c r="M405" s="26"/>
      <c r="N405" s="26"/>
      <c r="S405" s="2" t="s">
        <v>11</v>
      </c>
      <c r="T405" s="27">
        <v>2</v>
      </c>
      <c r="U405" s="2" t="s">
        <v>310</v>
      </c>
      <c r="V405" s="11" t="s">
        <v>285</v>
      </c>
      <c r="W405" s="2" t="str">
        <f t="shared" si="25"/>
        <v>Nautique et AquatiqueGilet de sauvetage, gilet / ceinture de flottaison, gilet stabilisateur de plongée, …</v>
      </c>
      <c r="X405" s="2"/>
      <c r="Y405" s="2" t="str">
        <f>VLOOKUP(S405,'Comprendre la codification'!$E$12:$F$23,2,FALSE)</f>
        <v>F</v>
      </c>
      <c r="Z405" s="2" t="str">
        <f>VLOOKUP(V405,'Comprendre la codification'!$H$12:$J$200,3,FALSE)</f>
        <v>GIL</v>
      </c>
      <c r="AA405" s="2" t="str">
        <f t="shared" si="26"/>
        <v>FGIL</v>
      </c>
      <c r="AB405" s="21" t="s">
        <v>608</v>
      </c>
      <c r="AD405" s="2" t="s">
        <v>16</v>
      </c>
      <c r="AE405" s="27">
        <v>2</v>
      </c>
      <c r="AF405" s="2" t="s">
        <v>265</v>
      </c>
      <c r="AG405" s="11" t="s">
        <v>167</v>
      </c>
      <c r="AH405" s="2"/>
      <c r="AI405" s="2" t="s">
        <v>107</v>
      </c>
      <c r="AJ405" s="2" t="str">
        <f t="shared" si="27"/>
        <v>AthlétismeHaie et starting block2 kg ≤ X &lt; 3 kg</v>
      </c>
      <c r="AK405" s="2" t="str">
        <f>VLOOKUP(AD405,'Comprendre la codification'!$E$12:$F$23,2,FALSE)</f>
        <v>E</v>
      </c>
      <c r="AL405" s="2" t="str">
        <f>VLOOKUP(AG405,'Comprendre la codification'!$H$12:$J$200,3,FALSE)</f>
        <v>HAI</v>
      </c>
      <c r="AM405" s="2" t="str">
        <f>VLOOKUP(AI405,'Comprendre la codification'!$M$25:$N$83,2,FALSE)</f>
        <v>45</v>
      </c>
      <c r="AN405" s="2" t="str">
        <f t="shared" si="28"/>
        <v>EHAI45</v>
      </c>
      <c r="AO405" s="2" t="s">
        <v>99</v>
      </c>
    </row>
    <row r="406" spans="13:41" x14ac:dyDescent="0.35">
      <c r="M406" s="26"/>
      <c r="N406" s="26"/>
      <c r="S406" s="2" t="s">
        <v>11</v>
      </c>
      <c r="T406" s="27">
        <v>2</v>
      </c>
      <c r="U406" s="2" t="s">
        <v>279</v>
      </c>
      <c r="V406" s="11" t="s">
        <v>186</v>
      </c>
      <c r="W406" s="2" t="str">
        <f t="shared" si="25"/>
        <v>Nautique et AquatiqueJeu aquatique, accessoire d'aquagym (anneau, bâton, cerceau lesté, pull-buoy, frite, planche en mousse, paire d'haltères en mousse, …)</v>
      </c>
      <c r="X406" s="2"/>
      <c r="Y406" s="2" t="str">
        <f>VLOOKUP(S406,'Comprendre la codification'!$E$12:$F$23,2,FALSE)</f>
        <v>F</v>
      </c>
      <c r="Z406" s="2" t="str">
        <f>VLOOKUP(V406,'Comprendre la codification'!$H$12:$J$200,3,FALSE)</f>
        <v>JEU</v>
      </c>
      <c r="AA406" s="2" t="str">
        <f t="shared" si="26"/>
        <v>FJEU</v>
      </c>
      <c r="AB406" s="2" t="s">
        <v>106</v>
      </c>
      <c r="AD406" s="2" t="s">
        <v>16</v>
      </c>
      <c r="AE406" s="27">
        <v>2</v>
      </c>
      <c r="AF406" s="2" t="s">
        <v>265</v>
      </c>
      <c r="AG406" s="11" t="s">
        <v>167</v>
      </c>
      <c r="AH406" s="2"/>
      <c r="AI406" s="2" t="s">
        <v>107</v>
      </c>
      <c r="AJ406" s="2" t="str">
        <f t="shared" si="27"/>
        <v>AthlétismeHaie et starting block2 kg ≤ X &lt; 3 kg</v>
      </c>
      <c r="AK406" s="2" t="str">
        <f>VLOOKUP(AD406,'Comprendre la codification'!$E$12:$F$23,2,FALSE)</f>
        <v>E</v>
      </c>
      <c r="AL406" s="2" t="str">
        <f>VLOOKUP(AG406,'Comprendre la codification'!$H$12:$J$200,3,FALSE)</f>
        <v>HAI</v>
      </c>
      <c r="AM406" s="2" t="str">
        <f>VLOOKUP(AI406,'Comprendre la codification'!$M$25:$N$83,2,FALSE)</f>
        <v>45</v>
      </c>
      <c r="AN406" s="2" t="str">
        <f t="shared" si="28"/>
        <v>EHAI45</v>
      </c>
      <c r="AO406" s="2" t="s">
        <v>659</v>
      </c>
    </row>
    <row r="407" spans="13:41" x14ac:dyDescent="0.35">
      <c r="M407" s="26"/>
      <c r="N407" s="26"/>
      <c r="S407" s="2" t="s">
        <v>11</v>
      </c>
      <c r="T407" s="27">
        <v>2</v>
      </c>
      <c r="U407" s="2" t="s">
        <v>279</v>
      </c>
      <c r="V407" s="11" t="s">
        <v>186</v>
      </c>
      <c r="W407" s="2" t="str">
        <f t="shared" si="25"/>
        <v>Nautique et AquatiqueJeu aquatique, accessoire d'aquagym (anneau, bâton, cerceau lesté, pull-buoy, frite, planche en mousse, paire d'haltères en mousse, …)</v>
      </c>
      <c r="X407" s="2"/>
      <c r="Y407" s="2" t="str">
        <f>VLOOKUP(S407,'Comprendre la codification'!$E$12:$F$23,2,FALSE)</f>
        <v>F</v>
      </c>
      <c r="Z407" s="2" t="str">
        <f>VLOOKUP(V407,'Comprendre la codification'!$H$12:$J$200,3,FALSE)</f>
        <v>JEU</v>
      </c>
      <c r="AA407" s="2" t="str">
        <f t="shared" si="26"/>
        <v>FJEU</v>
      </c>
      <c r="AB407" s="2" t="s">
        <v>98</v>
      </c>
      <c r="AD407" s="2" t="s">
        <v>16</v>
      </c>
      <c r="AE407" s="27">
        <v>2</v>
      </c>
      <c r="AF407" s="2" t="s">
        <v>265</v>
      </c>
      <c r="AG407" s="11" t="s">
        <v>167</v>
      </c>
      <c r="AH407" s="2"/>
      <c r="AI407" s="2" t="s">
        <v>109</v>
      </c>
      <c r="AJ407" s="2" t="str">
        <f t="shared" si="27"/>
        <v>AthlétismeHaie et starting block3 kg ≤ X &lt; 5 kg</v>
      </c>
      <c r="AK407" s="2" t="str">
        <f>VLOOKUP(AD407,'Comprendre la codification'!$E$12:$F$23,2,FALSE)</f>
        <v>E</v>
      </c>
      <c r="AL407" s="2" t="str">
        <f>VLOOKUP(AG407,'Comprendre la codification'!$H$12:$J$200,3,FALSE)</f>
        <v>HAI</v>
      </c>
      <c r="AM407" s="2" t="str">
        <f>VLOOKUP(AI407,'Comprendre la codification'!$M$25:$N$83,2,FALSE)</f>
        <v>48</v>
      </c>
      <c r="AN407" s="2" t="str">
        <f t="shared" si="28"/>
        <v>EHAI48</v>
      </c>
      <c r="AO407" s="2" t="s">
        <v>99</v>
      </c>
    </row>
    <row r="408" spans="13:41" x14ac:dyDescent="0.35">
      <c r="M408" s="26"/>
      <c r="N408" s="26"/>
      <c r="S408" s="2" t="s">
        <v>11</v>
      </c>
      <c r="T408" s="27">
        <v>2</v>
      </c>
      <c r="U408" s="2" t="s">
        <v>279</v>
      </c>
      <c r="V408" s="11" t="s">
        <v>186</v>
      </c>
      <c r="W408" s="2" t="str">
        <f t="shared" si="25"/>
        <v>Nautique et AquatiqueJeu aquatique, accessoire d'aquagym (anneau, bâton, cerceau lesté, pull-buoy, frite, planche en mousse, paire d'haltères en mousse, …)</v>
      </c>
      <c r="X408" s="2"/>
      <c r="Y408" s="2" t="str">
        <f>VLOOKUP(S408,'Comprendre la codification'!$E$12:$F$23,2,FALSE)</f>
        <v>F</v>
      </c>
      <c r="Z408" s="2" t="str">
        <f>VLOOKUP(V408,'Comprendre la codification'!$H$12:$J$200,3,FALSE)</f>
        <v>JEU</v>
      </c>
      <c r="AA408" s="2" t="str">
        <f t="shared" si="26"/>
        <v>FJEU</v>
      </c>
      <c r="AB408" s="2" t="s">
        <v>104</v>
      </c>
      <c r="AD408" s="2" t="s">
        <v>16</v>
      </c>
      <c r="AE408" s="27">
        <v>2</v>
      </c>
      <c r="AF408" s="2" t="s">
        <v>265</v>
      </c>
      <c r="AG408" s="11" t="s">
        <v>167</v>
      </c>
      <c r="AH408" s="2"/>
      <c r="AI408" s="2" t="s">
        <v>109</v>
      </c>
      <c r="AJ408" s="2" t="str">
        <f t="shared" si="27"/>
        <v>AthlétismeHaie et starting block3 kg ≤ X &lt; 5 kg</v>
      </c>
      <c r="AK408" s="2" t="str">
        <f>VLOOKUP(AD408,'Comprendre la codification'!$E$12:$F$23,2,FALSE)</f>
        <v>E</v>
      </c>
      <c r="AL408" s="2" t="str">
        <f>VLOOKUP(AG408,'Comprendre la codification'!$H$12:$J$200,3,FALSE)</f>
        <v>HAI</v>
      </c>
      <c r="AM408" s="2" t="str">
        <f>VLOOKUP(AI408,'Comprendre la codification'!$M$25:$N$83,2,FALSE)</f>
        <v>48</v>
      </c>
      <c r="AN408" s="2" t="str">
        <f t="shared" si="28"/>
        <v>EHAI48</v>
      </c>
      <c r="AO408" s="2" t="s">
        <v>659</v>
      </c>
    </row>
    <row r="409" spans="13:41" x14ac:dyDescent="0.35">
      <c r="M409" s="26"/>
      <c r="N409" s="26"/>
      <c r="Q409" s="15"/>
      <c r="S409" s="2" t="s">
        <v>11</v>
      </c>
      <c r="T409" s="27">
        <v>2</v>
      </c>
      <c r="U409" s="2" t="s">
        <v>279</v>
      </c>
      <c r="V409" s="11" t="s">
        <v>186</v>
      </c>
      <c r="W409" s="2" t="str">
        <f t="shared" si="25"/>
        <v>Nautique et AquatiqueJeu aquatique, accessoire d'aquagym (anneau, bâton, cerceau lesté, pull-buoy, frite, planche en mousse, paire d'haltères en mousse, …)</v>
      </c>
      <c r="X409" s="2"/>
      <c r="Y409" s="2" t="str">
        <f>VLOOKUP(S409,'Comprendre la codification'!$E$12:$F$23,2,FALSE)</f>
        <v>F</v>
      </c>
      <c r="Z409" s="2" t="str">
        <f>VLOOKUP(V409,'Comprendre la codification'!$H$12:$J$200,3,FALSE)</f>
        <v>JEU</v>
      </c>
      <c r="AA409" s="2" t="str">
        <f t="shared" si="26"/>
        <v>FJEU</v>
      </c>
      <c r="AB409" s="2" t="s">
        <v>171</v>
      </c>
      <c r="AD409" s="2" t="s">
        <v>16</v>
      </c>
      <c r="AE409" s="27">
        <v>2</v>
      </c>
      <c r="AF409" s="2" t="s">
        <v>265</v>
      </c>
      <c r="AG409" s="11" t="s">
        <v>167</v>
      </c>
      <c r="AH409" s="2"/>
      <c r="AI409" s="2" t="s">
        <v>110</v>
      </c>
      <c r="AJ409" s="2" t="str">
        <f t="shared" si="27"/>
        <v>AthlétismeHaie et starting block5 kg ≤ X &lt; 7 kg</v>
      </c>
      <c r="AK409" s="2" t="str">
        <f>VLOOKUP(AD409,'Comprendre la codification'!$E$12:$F$23,2,FALSE)</f>
        <v>E</v>
      </c>
      <c r="AL409" s="2" t="str">
        <f>VLOOKUP(AG409,'Comprendre la codification'!$H$12:$J$200,3,FALSE)</f>
        <v>HAI</v>
      </c>
      <c r="AM409" s="2" t="str">
        <f>VLOOKUP(AI409,'Comprendre la codification'!$M$25:$N$83,2,FALSE)</f>
        <v>51</v>
      </c>
      <c r="AN409" s="2" t="str">
        <f t="shared" si="28"/>
        <v>EHAI51</v>
      </c>
      <c r="AO409" s="2" t="s">
        <v>99</v>
      </c>
    </row>
    <row r="410" spans="13:41" x14ac:dyDescent="0.35">
      <c r="M410" s="26"/>
      <c r="N410" s="26"/>
      <c r="Q410" s="15"/>
      <c r="S410" s="2" t="s">
        <v>11</v>
      </c>
      <c r="T410" s="27">
        <v>2</v>
      </c>
      <c r="U410" s="2" t="s">
        <v>279</v>
      </c>
      <c r="V410" s="11" t="s">
        <v>176</v>
      </c>
      <c r="W410" s="2" t="str">
        <f t="shared" si="25"/>
        <v>Nautique et AquatiqueKayak et canoë</v>
      </c>
      <c r="X410" s="2"/>
      <c r="Y410" s="2" t="str">
        <f>VLOOKUP(S410,'Comprendre la codification'!$E$12:$F$23,2,FALSE)</f>
        <v>F</v>
      </c>
      <c r="Z410" s="2" t="str">
        <f>VLOOKUP(V410,'Comprendre la codification'!$H$12:$J$200,3,FALSE)</f>
        <v>KAY</v>
      </c>
      <c r="AA410" s="2" t="str">
        <f t="shared" si="26"/>
        <v>FKAY</v>
      </c>
      <c r="AB410" s="21" t="s">
        <v>608</v>
      </c>
      <c r="AD410" s="2" t="s">
        <v>16</v>
      </c>
      <c r="AE410" s="27">
        <v>2</v>
      </c>
      <c r="AF410" s="2" t="s">
        <v>265</v>
      </c>
      <c r="AG410" s="11" t="s">
        <v>167</v>
      </c>
      <c r="AH410" s="2"/>
      <c r="AI410" s="2" t="s">
        <v>110</v>
      </c>
      <c r="AJ410" s="2" t="str">
        <f t="shared" si="27"/>
        <v>AthlétismeHaie et starting block5 kg ≤ X &lt; 7 kg</v>
      </c>
      <c r="AK410" s="2" t="str">
        <f>VLOOKUP(AD410,'Comprendre la codification'!$E$12:$F$23,2,FALSE)</f>
        <v>E</v>
      </c>
      <c r="AL410" s="2" t="str">
        <f>VLOOKUP(AG410,'Comprendre la codification'!$H$12:$J$200,3,FALSE)</f>
        <v>HAI</v>
      </c>
      <c r="AM410" s="2" t="str">
        <f>VLOOKUP(AI410,'Comprendre la codification'!$M$25:$N$83,2,FALSE)</f>
        <v>51</v>
      </c>
      <c r="AN410" s="2" t="str">
        <f t="shared" si="28"/>
        <v>EHAI51</v>
      </c>
      <c r="AO410" s="2" t="s">
        <v>659</v>
      </c>
    </row>
    <row r="411" spans="13:41" x14ac:dyDescent="0.35">
      <c r="M411" s="26"/>
      <c r="N411" s="26"/>
      <c r="Q411" s="15"/>
      <c r="S411" s="2" t="s">
        <v>11</v>
      </c>
      <c r="T411" s="27">
        <v>2</v>
      </c>
      <c r="U411" s="2" t="s">
        <v>279</v>
      </c>
      <c r="V411" s="11" t="s">
        <v>175</v>
      </c>
      <c r="W411" s="2" t="str">
        <f t="shared" si="25"/>
        <v>Nautique et AquatiqueKit complet de paddle gonflable (paddle, sac, pagaie…)</v>
      </c>
      <c r="X411" s="2"/>
      <c r="Y411" s="2" t="str">
        <f>VLOOKUP(S411,'Comprendre la codification'!$E$12:$F$23,2,FALSE)</f>
        <v>F</v>
      </c>
      <c r="Z411" s="2" t="str">
        <f>VLOOKUP(V411,'Comprendre la codification'!$H$12:$J$200,3,FALSE)</f>
        <v>KIT</v>
      </c>
      <c r="AA411" s="2" t="str">
        <f t="shared" si="26"/>
        <v>FKIT</v>
      </c>
      <c r="AB411" s="21" t="s">
        <v>608</v>
      </c>
      <c r="AD411" s="2" t="s">
        <v>16</v>
      </c>
      <c r="AE411" s="27">
        <v>2</v>
      </c>
      <c r="AF411" s="2" t="s">
        <v>265</v>
      </c>
      <c r="AG411" s="11" t="s">
        <v>167</v>
      </c>
      <c r="AH411" s="2"/>
      <c r="AI411" s="2" t="s">
        <v>111</v>
      </c>
      <c r="AJ411" s="2" t="str">
        <f t="shared" si="27"/>
        <v>AthlétismeHaie et starting block7 kg ≤ X &lt; 9 kg</v>
      </c>
      <c r="AK411" s="2" t="str">
        <f>VLOOKUP(AD411,'Comprendre la codification'!$E$12:$F$23,2,FALSE)</f>
        <v>E</v>
      </c>
      <c r="AL411" s="2" t="str">
        <f>VLOOKUP(AG411,'Comprendre la codification'!$H$12:$J$200,3,FALSE)</f>
        <v>HAI</v>
      </c>
      <c r="AM411" s="2" t="str">
        <f>VLOOKUP(AI411,'Comprendre la codification'!$M$25:$N$83,2,FALSE)</f>
        <v>54</v>
      </c>
      <c r="AN411" s="2" t="str">
        <f t="shared" si="28"/>
        <v>EHAI54</v>
      </c>
      <c r="AO411" s="2" t="s">
        <v>99</v>
      </c>
    </row>
    <row r="412" spans="13:41" x14ac:dyDescent="0.35">
      <c r="M412" s="26"/>
      <c r="N412" s="26"/>
      <c r="Q412" s="15"/>
      <c r="S412" s="2" t="s">
        <v>11</v>
      </c>
      <c r="T412" s="27">
        <v>2</v>
      </c>
      <c r="U412" s="2" t="s">
        <v>279</v>
      </c>
      <c r="V412" s="2" t="s">
        <v>260</v>
      </c>
      <c r="W412" s="2" t="str">
        <f t="shared" si="25"/>
        <v>Nautique et AquatiqueKite surf complet (planche de kite, et l'ensemble de son grément, harnais, etc…)</v>
      </c>
      <c r="X412" s="2"/>
      <c r="Y412" s="2" t="str">
        <f>VLOOKUP(S412,'Comprendre la codification'!$E$12:$F$23,2,FALSE)</f>
        <v>F</v>
      </c>
      <c r="Z412" s="2" t="str">
        <f>VLOOKUP(V412,'Comprendre la codification'!$H$12:$J$200,3,FALSE)</f>
        <v>KTE</v>
      </c>
      <c r="AA412" s="2" t="str">
        <f t="shared" si="26"/>
        <v>FKTE</v>
      </c>
      <c r="AB412" s="21" t="s">
        <v>608</v>
      </c>
      <c r="AD412" s="2" t="s">
        <v>16</v>
      </c>
      <c r="AE412" s="27">
        <v>2</v>
      </c>
      <c r="AF412" s="2" t="s">
        <v>265</v>
      </c>
      <c r="AG412" s="11" t="s">
        <v>167</v>
      </c>
      <c r="AH412" s="2"/>
      <c r="AI412" s="2" t="s">
        <v>111</v>
      </c>
      <c r="AJ412" s="2" t="str">
        <f t="shared" si="27"/>
        <v>AthlétismeHaie et starting block7 kg ≤ X &lt; 9 kg</v>
      </c>
      <c r="AK412" s="2" t="str">
        <f>VLOOKUP(AD412,'Comprendre la codification'!$E$12:$F$23,2,FALSE)</f>
        <v>E</v>
      </c>
      <c r="AL412" s="2" t="str">
        <f>VLOOKUP(AG412,'Comprendre la codification'!$H$12:$J$200,3,FALSE)</f>
        <v>HAI</v>
      </c>
      <c r="AM412" s="2" t="str">
        <f>VLOOKUP(AI412,'Comprendre la codification'!$M$25:$N$83,2,FALSE)</f>
        <v>54</v>
      </c>
      <c r="AN412" s="2" t="str">
        <f t="shared" si="28"/>
        <v>EHAI54</v>
      </c>
      <c r="AO412" s="2" t="s">
        <v>659</v>
      </c>
    </row>
    <row r="413" spans="13:41" x14ac:dyDescent="0.35">
      <c r="M413" s="26"/>
      <c r="N413" s="26"/>
      <c r="Q413" s="15"/>
      <c r="S413" s="2" t="s">
        <v>11</v>
      </c>
      <c r="T413" s="27">
        <v>2</v>
      </c>
      <c r="U413" s="2" t="s">
        <v>279</v>
      </c>
      <c r="V413" s="11" t="s">
        <v>173</v>
      </c>
      <c r="W413" s="2" t="str">
        <f t="shared" si="25"/>
        <v>Nautique et AquatiquePlanche nautique : planche de paddle, planche à voile, planche de surf, planche de kite, planche de wing, planche de wake, sled, rescue board …</v>
      </c>
      <c r="X413" s="2"/>
      <c r="Y413" s="2" t="str">
        <f>VLOOKUP(S413,'Comprendre la codification'!$E$12:$F$23,2,FALSE)</f>
        <v>F</v>
      </c>
      <c r="Z413" s="2" t="str">
        <f>VLOOKUP(V413,'Comprendre la codification'!$H$12:$J$200,3,FALSE)</f>
        <v>LAN</v>
      </c>
      <c r="AA413" s="2" t="str">
        <f t="shared" si="26"/>
        <v>FLAN</v>
      </c>
      <c r="AB413" s="2" t="s">
        <v>108</v>
      </c>
      <c r="AD413" s="2" t="s">
        <v>16</v>
      </c>
      <c r="AE413" s="27">
        <v>2</v>
      </c>
      <c r="AF413" s="2" t="s">
        <v>265</v>
      </c>
      <c r="AG413" s="11" t="s">
        <v>167</v>
      </c>
      <c r="AH413" s="2"/>
      <c r="AI413" s="2" t="s">
        <v>112</v>
      </c>
      <c r="AJ413" s="2" t="str">
        <f t="shared" si="27"/>
        <v>AthlétismeHaie et starting block9 kg ≤ X &lt; 11 kg</v>
      </c>
      <c r="AK413" s="2" t="str">
        <f>VLOOKUP(AD413,'Comprendre la codification'!$E$12:$F$23,2,FALSE)</f>
        <v>E</v>
      </c>
      <c r="AL413" s="2" t="str">
        <f>VLOOKUP(AG413,'Comprendre la codification'!$H$12:$J$200,3,FALSE)</f>
        <v>HAI</v>
      </c>
      <c r="AM413" s="2" t="str">
        <f>VLOOKUP(AI413,'Comprendre la codification'!$M$25:$N$83,2,FALSE)</f>
        <v>57</v>
      </c>
      <c r="AN413" s="2" t="str">
        <f t="shared" si="28"/>
        <v>EHAI57</v>
      </c>
      <c r="AO413" s="2" t="s">
        <v>99</v>
      </c>
    </row>
    <row r="414" spans="13:41" x14ac:dyDescent="0.35">
      <c r="M414" s="26"/>
      <c r="N414" s="26"/>
      <c r="Q414" s="15"/>
      <c r="S414" s="2" t="s">
        <v>11</v>
      </c>
      <c r="T414" s="27">
        <v>2</v>
      </c>
      <c r="U414" s="2" t="s">
        <v>279</v>
      </c>
      <c r="V414" s="11" t="s">
        <v>173</v>
      </c>
      <c r="W414" s="2" t="str">
        <f t="shared" si="25"/>
        <v>Nautique et AquatiquePlanche nautique : planche de paddle, planche à voile, planche de surf, planche de kite, planche de wing, planche de wake, sled, rescue board …</v>
      </c>
      <c r="X414" s="2"/>
      <c r="Y414" s="2" t="str">
        <f>VLOOKUP(S414,'Comprendre la codification'!$E$12:$F$23,2,FALSE)</f>
        <v>F</v>
      </c>
      <c r="Z414" s="2" t="str">
        <f>VLOOKUP(V414,'Comprendre la codification'!$H$12:$J$200,3,FALSE)</f>
        <v>LAN</v>
      </c>
      <c r="AA414" s="2" t="str">
        <f t="shared" si="26"/>
        <v>FLAN</v>
      </c>
      <c r="AB414" s="2" t="s">
        <v>105</v>
      </c>
      <c r="AD414" s="2" t="s">
        <v>16</v>
      </c>
      <c r="AE414" s="27">
        <v>2</v>
      </c>
      <c r="AF414" s="2" t="s">
        <v>265</v>
      </c>
      <c r="AG414" s="11" t="s">
        <v>167</v>
      </c>
      <c r="AH414" s="2"/>
      <c r="AI414" s="2" t="s">
        <v>112</v>
      </c>
      <c r="AJ414" s="2" t="str">
        <f t="shared" si="27"/>
        <v>AthlétismeHaie et starting block9 kg ≤ X &lt; 11 kg</v>
      </c>
      <c r="AK414" s="2" t="str">
        <f>VLOOKUP(AD414,'Comprendre la codification'!$E$12:$F$23,2,FALSE)</f>
        <v>E</v>
      </c>
      <c r="AL414" s="2" t="str">
        <f>VLOOKUP(AG414,'Comprendre la codification'!$H$12:$J$200,3,FALSE)</f>
        <v>HAI</v>
      </c>
      <c r="AM414" s="2" t="str">
        <f>VLOOKUP(AI414,'Comprendre la codification'!$M$25:$N$83,2,FALSE)</f>
        <v>57</v>
      </c>
      <c r="AN414" s="2" t="str">
        <f t="shared" si="28"/>
        <v>EHAI57</v>
      </c>
      <c r="AO414" s="2" t="s">
        <v>659</v>
      </c>
    </row>
    <row r="415" spans="13:41" x14ac:dyDescent="0.35">
      <c r="M415" s="26"/>
      <c r="N415" s="26"/>
      <c r="Q415" s="15"/>
      <c r="S415" s="2" t="s">
        <v>11</v>
      </c>
      <c r="T415" s="27">
        <v>2</v>
      </c>
      <c r="U415" s="2" t="s">
        <v>279</v>
      </c>
      <c r="V415" s="11" t="s">
        <v>173</v>
      </c>
      <c r="W415" s="2" t="str">
        <f t="shared" si="25"/>
        <v>Nautique et AquatiquePlanche nautique : planche de paddle, planche à voile, planche de surf, planche de kite, planche de wing, planche de wake, sled, rescue board …</v>
      </c>
      <c r="X415" s="2"/>
      <c r="Y415" s="2" t="str">
        <f>VLOOKUP(S415,'Comprendre la codification'!$E$12:$F$23,2,FALSE)</f>
        <v>F</v>
      </c>
      <c r="Z415" s="2" t="str">
        <f>VLOOKUP(V415,'Comprendre la codification'!$H$12:$J$200,3,FALSE)</f>
        <v>LAN</v>
      </c>
      <c r="AA415" s="2" t="str">
        <f t="shared" si="26"/>
        <v>FLAN</v>
      </c>
      <c r="AB415" s="2" t="s">
        <v>107</v>
      </c>
      <c r="AD415" s="2" t="s">
        <v>16</v>
      </c>
      <c r="AE415" s="27">
        <v>2</v>
      </c>
      <c r="AF415" s="2" t="s">
        <v>265</v>
      </c>
      <c r="AG415" s="11" t="s">
        <v>167</v>
      </c>
      <c r="AH415" s="2"/>
      <c r="AI415" s="2" t="s">
        <v>113</v>
      </c>
      <c r="AJ415" s="2" t="str">
        <f t="shared" si="27"/>
        <v>AthlétismeHaie et starting block11 kg ≤ X &lt; 13 kg</v>
      </c>
      <c r="AK415" s="2" t="str">
        <f>VLOOKUP(AD415,'Comprendre la codification'!$E$12:$F$23,2,FALSE)</f>
        <v>E</v>
      </c>
      <c r="AL415" s="2" t="str">
        <f>VLOOKUP(AG415,'Comprendre la codification'!$H$12:$J$200,3,FALSE)</f>
        <v>HAI</v>
      </c>
      <c r="AM415" s="2" t="str">
        <f>VLOOKUP(AI415,'Comprendre la codification'!$M$25:$N$83,2,FALSE)</f>
        <v>60</v>
      </c>
      <c r="AN415" s="2" t="str">
        <f t="shared" si="28"/>
        <v>EHAI60</v>
      </c>
      <c r="AO415" s="2" t="s">
        <v>99</v>
      </c>
    </row>
    <row r="416" spans="13:41" x14ac:dyDescent="0.35">
      <c r="M416" s="26"/>
      <c r="N416" s="26"/>
      <c r="Q416" s="15"/>
      <c r="S416" s="2" t="s">
        <v>11</v>
      </c>
      <c r="T416" s="27">
        <v>2</v>
      </c>
      <c r="U416" s="2" t="s">
        <v>279</v>
      </c>
      <c r="V416" s="11" t="s">
        <v>173</v>
      </c>
      <c r="W416" s="2" t="str">
        <f t="shared" si="25"/>
        <v>Nautique et AquatiquePlanche nautique : planche de paddle, planche à voile, planche de surf, planche de kite, planche de wing, planche de wake, sled, rescue board …</v>
      </c>
      <c r="X416" s="2"/>
      <c r="Y416" s="2" t="str">
        <f>VLOOKUP(S416,'Comprendre la codification'!$E$12:$F$23,2,FALSE)</f>
        <v>F</v>
      </c>
      <c r="Z416" s="2" t="str">
        <f>VLOOKUP(V416,'Comprendre la codification'!$H$12:$J$200,3,FALSE)</f>
        <v>LAN</v>
      </c>
      <c r="AA416" s="2" t="str">
        <f t="shared" si="26"/>
        <v>FLAN</v>
      </c>
      <c r="AB416" s="2" t="s">
        <v>109</v>
      </c>
      <c r="AD416" s="2" t="s">
        <v>16</v>
      </c>
      <c r="AE416" s="27">
        <v>2</v>
      </c>
      <c r="AF416" s="2" t="s">
        <v>265</v>
      </c>
      <c r="AG416" s="11" t="s">
        <v>167</v>
      </c>
      <c r="AH416" s="2"/>
      <c r="AI416" s="2" t="s">
        <v>113</v>
      </c>
      <c r="AJ416" s="2" t="str">
        <f t="shared" si="27"/>
        <v>AthlétismeHaie et starting block11 kg ≤ X &lt; 13 kg</v>
      </c>
      <c r="AK416" s="2" t="str">
        <f>VLOOKUP(AD416,'Comprendre la codification'!$E$12:$F$23,2,FALSE)</f>
        <v>E</v>
      </c>
      <c r="AL416" s="2" t="str">
        <f>VLOOKUP(AG416,'Comprendre la codification'!$H$12:$J$200,3,FALSE)</f>
        <v>HAI</v>
      </c>
      <c r="AM416" s="2" t="str">
        <f>VLOOKUP(AI416,'Comprendre la codification'!$M$25:$N$83,2,FALSE)</f>
        <v>60</v>
      </c>
      <c r="AN416" s="2" t="str">
        <f t="shared" si="28"/>
        <v>EHAI60</v>
      </c>
      <c r="AO416" s="2" t="s">
        <v>659</v>
      </c>
    </row>
    <row r="417" spans="13:41" x14ac:dyDescent="0.35">
      <c r="M417" s="26"/>
      <c r="N417" s="26"/>
      <c r="Q417" s="15"/>
      <c r="S417" s="2" t="s">
        <v>11</v>
      </c>
      <c r="T417" s="27">
        <v>2</v>
      </c>
      <c r="U417" s="2" t="s">
        <v>279</v>
      </c>
      <c r="V417" s="11" t="s">
        <v>173</v>
      </c>
      <c r="W417" s="2" t="str">
        <f t="shared" si="25"/>
        <v>Nautique et AquatiquePlanche nautique : planche de paddle, planche à voile, planche de surf, planche de kite, planche de wing, planche de wake, sled, rescue board …</v>
      </c>
      <c r="X417" s="2"/>
      <c r="Y417" s="2" t="str">
        <f>VLOOKUP(S417,'Comprendre la codification'!$E$12:$F$23,2,FALSE)</f>
        <v>F</v>
      </c>
      <c r="Z417" s="2" t="str">
        <f>VLOOKUP(V417,'Comprendre la codification'!$H$12:$J$200,3,FALSE)</f>
        <v>LAN</v>
      </c>
      <c r="AA417" s="2" t="str">
        <f t="shared" si="26"/>
        <v>FLAN</v>
      </c>
      <c r="AB417" s="2" t="s">
        <v>110</v>
      </c>
      <c r="AD417" s="2" t="s">
        <v>16</v>
      </c>
      <c r="AE417" s="27">
        <v>2</v>
      </c>
      <c r="AF417" s="2" t="s">
        <v>265</v>
      </c>
      <c r="AG417" s="11" t="s">
        <v>167</v>
      </c>
      <c r="AH417" s="2"/>
      <c r="AI417" s="2" t="s">
        <v>114</v>
      </c>
      <c r="AJ417" s="2" t="str">
        <f t="shared" si="27"/>
        <v>AthlétismeHaie et starting block13 kg ≤ X &lt; 15 kg</v>
      </c>
      <c r="AK417" s="2" t="str">
        <f>VLOOKUP(AD417,'Comprendre la codification'!$E$12:$F$23,2,FALSE)</f>
        <v>E</v>
      </c>
      <c r="AL417" s="2" t="str">
        <f>VLOOKUP(AG417,'Comprendre la codification'!$H$12:$J$200,3,FALSE)</f>
        <v>HAI</v>
      </c>
      <c r="AM417" s="2" t="str">
        <f>VLOOKUP(AI417,'Comprendre la codification'!$M$25:$N$83,2,FALSE)</f>
        <v>63</v>
      </c>
      <c r="AN417" s="2" t="str">
        <f t="shared" si="28"/>
        <v>EHAI63</v>
      </c>
      <c r="AO417" s="2" t="s">
        <v>99</v>
      </c>
    </row>
    <row r="418" spans="13:41" x14ac:dyDescent="0.35">
      <c r="M418" s="26"/>
      <c r="N418" s="26"/>
      <c r="Q418" s="15"/>
      <c r="S418" s="2" t="s">
        <v>11</v>
      </c>
      <c r="T418" s="27">
        <v>2</v>
      </c>
      <c r="U418" s="2" t="s">
        <v>279</v>
      </c>
      <c r="V418" s="11" t="s">
        <v>173</v>
      </c>
      <c r="W418" s="2" t="str">
        <f t="shared" si="25"/>
        <v>Nautique et AquatiquePlanche nautique : planche de paddle, planche à voile, planche de surf, planche de kite, planche de wing, planche de wake, sled, rescue board …</v>
      </c>
      <c r="X418" s="2"/>
      <c r="Y418" s="2" t="str">
        <f>VLOOKUP(S418,'Comprendre la codification'!$E$12:$F$23,2,FALSE)</f>
        <v>F</v>
      </c>
      <c r="Z418" s="2" t="str">
        <f>VLOOKUP(V418,'Comprendre la codification'!$H$12:$J$200,3,FALSE)</f>
        <v>LAN</v>
      </c>
      <c r="AA418" s="2" t="str">
        <f t="shared" si="26"/>
        <v>FLAN</v>
      </c>
      <c r="AB418" s="2" t="s">
        <v>111</v>
      </c>
      <c r="AD418" s="2" t="s">
        <v>16</v>
      </c>
      <c r="AE418" s="27">
        <v>2</v>
      </c>
      <c r="AF418" s="2" t="s">
        <v>265</v>
      </c>
      <c r="AG418" s="11" t="s">
        <v>167</v>
      </c>
      <c r="AH418" s="2"/>
      <c r="AI418" s="2" t="s">
        <v>114</v>
      </c>
      <c r="AJ418" s="2" t="str">
        <f t="shared" si="27"/>
        <v>AthlétismeHaie et starting block13 kg ≤ X &lt; 15 kg</v>
      </c>
      <c r="AK418" s="2" t="str">
        <f>VLOOKUP(AD418,'Comprendre la codification'!$E$12:$F$23,2,FALSE)</f>
        <v>E</v>
      </c>
      <c r="AL418" s="2" t="str">
        <f>VLOOKUP(AG418,'Comprendre la codification'!$H$12:$J$200,3,FALSE)</f>
        <v>HAI</v>
      </c>
      <c r="AM418" s="2" t="str">
        <f>VLOOKUP(AI418,'Comprendre la codification'!$M$25:$N$83,2,FALSE)</f>
        <v>63</v>
      </c>
      <c r="AN418" s="2" t="str">
        <f t="shared" si="28"/>
        <v>EHAI63</v>
      </c>
      <c r="AO418" s="2" t="s">
        <v>659</v>
      </c>
    </row>
    <row r="419" spans="13:41" x14ac:dyDescent="0.35">
      <c r="M419" s="26"/>
      <c r="N419" s="26"/>
      <c r="Q419" s="15"/>
      <c r="S419" s="2" t="s">
        <v>11</v>
      </c>
      <c r="T419" s="27">
        <v>2</v>
      </c>
      <c r="U419" s="2" t="s">
        <v>279</v>
      </c>
      <c r="V419" s="11" t="s">
        <v>173</v>
      </c>
      <c r="W419" s="2" t="str">
        <f t="shared" si="25"/>
        <v>Nautique et AquatiquePlanche nautique : planche de paddle, planche à voile, planche de surf, planche de kite, planche de wing, planche de wake, sled, rescue board …</v>
      </c>
      <c r="X419" s="2"/>
      <c r="Y419" s="2" t="str">
        <f>VLOOKUP(S419,'Comprendre la codification'!$E$12:$F$23,2,FALSE)</f>
        <v>F</v>
      </c>
      <c r="Z419" s="2" t="str">
        <f>VLOOKUP(V419,'Comprendre la codification'!$H$12:$J$200,3,FALSE)</f>
        <v>LAN</v>
      </c>
      <c r="AA419" s="2" t="str">
        <f t="shared" si="26"/>
        <v>FLAN</v>
      </c>
      <c r="AB419" s="2" t="s">
        <v>112</v>
      </c>
      <c r="AD419" s="2" t="s">
        <v>16</v>
      </c>
      <c r="AE419" s="27">
        <v>2</v>
      </c>
      <c r="AF419" s="2" t="s">
        <v>265</v>
      </c>
      <c r="AG419" s="11" t="s">
        <v>167</v>
      </c>
      <c r="AH419" s="2"/>
      <c r="AI419" s="2" t="s">
        <v>102</v>
      </c>
      <c r="AJ419" s="2" t="str">
        <f t="shared" si="27"/>
        <v>AthlétismeHaie et starting blockX ≥ 15 kg</v>
      </c>
      <c r="AK419" s="2" t="str">
        <f>VLOOKUP(AD419,'Comprendre la codification'!$E$12:$F$23,2,FALSE)</f>
        <v>E</v>
      </c>
      <c r="AL419" s="2" t="str">
        <f>VLOOKUP(AG419,'Comprendre la codification'!$H$12:$J$200,3,FALSE)</f>
        <v>HAI</v>
      </c>
      <c r="AM419" s="2" t="str">
        <f>VLOOKUP(AI419,'Comprendre la codification'!$M$25:$N$83,2,FALSE)</f>
        <v>66</v>
      </c>
      <c r="AN419" s="2" t="str">
        <f t="shared" si="28"/>
        <v>EHAI66</v>
      </c>
      <c r="AO419" s="2" t="s">
        <v>99</v>
      </c>
    </row>
    <row r="420" spans="13:41" x14ac:dyDescent="0.35">
      <c r="M420" s="26"/>
      <c r="N420" s="26"/>
      <c r="Q420" s="15"/>
      <c r="S420" s="2" t="s">
        <v>11</v>
      </c>
      <c r="T420" s="27">
        <v>2</v>
      </c>
      <c r="U420" s="2" t="s">
        <v>279</v>
      </c>
      <c r="V420" s="11" t="s">
        <v>173</v>
      </c>
      <c r="W420" s="2" t="str">
        <f t="shared" si="25"/>
        <v>Nautique et AquatiquePlanche nautique : planche de paddle, planche à voile, planche de surf, planche de kite, planche de wing, planche de wake, sled, rescue board …</v>
      </c>
      <c r="X420" s="2"/>
      <c r="Y420" s="2" t="str">
        <f>VLOOKUP(S420,'Comprendre la codification'!$E$12:$F$23,2,FALSE)</f>
        <v>F</v>
      </c>
      <c r="Z420" s="2" t="str">
        <f>VLOOKUP(V420,'Comprendre la codification'!$H$12:$J$200,3,FALSE)</f>
        <v>LAN</v>
      </c>
      <c r="AA420" s="2" t="str">
        <f t="shared" si="26"/>
        <v>FLAN</v>
      </c>
      <c r="AB420" s="2" t="s">
        <v>174</v>
      </c>
      <c r="AD420" s="2" t="s">
        <v>16</v>
      </c>
      <c r="AE420" s="27">
        <v>2</v>
      </c>
      <c r="AF420" s="2" t="s">
        <v>265</v>
      </c>
      <c r="AG420" s="11" t="s">
        <v>167</v>
      </c>
      <c r="AH420" s="2"/>
      <c r="AI420" s="2" t="s">
        <v>102</v>
      </c>
      <c r="AJ420" s="2" t="str">
        <f t="shared" si="27"/>
        <v>AthlétismeHaie et starting blockX ≥ 15 kg</v>
      </c>
      <c r="AK420" s="2" t="str">
        <f>VLOOKUP(AD420,'Comprendre la codification'!$E$12:$F$23,2,FALSE)</f>
        <v>E</v>
      </c>
      <c r="AL420" s="2" t="str">
        <f>VLOOKUP(AG420,'Comprendre la codification'!$H$12:$J$200,3,FALSE)</f>
        <v>HAI</v>
      </c>
      <c r="AM420" s="2" t="str">
        <f>VLOOKUP(AI420,'Comprendre la codification'!$M$25:$N$83,2,FALSE)</f>
        <v>66</v>
      </c>
      <c r="AN420" s="2" t="str">
        <f t="shared" si="28"/>
        <v>EHAI66</v>
      </c>
      <c r="AO420" s="2" t="s">
        <v>659</v>
      </c>
    </row>
    <row r="421" spans="13:41" x14ac:dyDescent="0.35">
      <c r="M421" s="26"/>
      <c r="N421" s="26"/>
      <c r="Q421" s="15"/>
      <c r="S421" s="2" t="s">
        <v>11</v>
      </c>
      <c r="T421" s="27">
        <v>2</v>
      </c>
      <c r="U421" s="2" t="s">
        <v>279</v>
      </c>
      <c r="V421" s="11" t="s">
        <v>761</v>
      </c>
      <c r="W421" s="2" t="str">
        <f t="shared" si="25"/>
        <v>Nautique et AquatiqueLunettes de natation, masque de natation, de plongée ou de snorkeling</v>
      </c>
      <c r="X421" s="2"/>
      <c r="Y421" s="2" t="str">
        <f>VLOOKUP(S421,'Comprendre la codification'!$E$12:$F$23,2,FALSE)</f>
        <v>F</v>
      </c>
      <c r="Z421" s="2" t="str">
        <f>VLOOKUP(V421,'Comprendre la codification'!$H$12:$J$200,3,FALSE)</f>
        <v>LUN</v>
      </c>
      <c r="AA421" s="2" t="str">
        <f t="shared" si="26"/>
        <v>FLUN</v>
      </c>
      <c r="AB421" s="2" t="s">
        <v>187</v>
      </c>
      <c r="AD421" s="2" t="s">
        <v>16</v>
      </c>
      <c r="AE421" s="27">
        <v>2</v>
      </c>
      <c r="AF421" s="2" t="s">
        <v>265</v>
      </c>
      <c r="AG421" s="11" t="s">
        <v>169</v>
      </c>
      <c r="AH421" s="2"/>
      <c r="AI421" s="2" t="s">
        <v>106</v>
      </c>
      <c r="AJ421" s="2" t="str">
        <f t="shared" si="27"/>
        <v>AthlétismeJavelot de lancer (à l'unité)X &lt; 0,2 kg</v>
      </c>
      <c r="AK421" s="2" t="str">
        <f>VLOOKUP(AD421,'Comprendre la codification'!$E$12:$F$23,2,FALSE)</f>
        <v>E</v>
      </c>
      <c r="AL421" s="2" t="str">
        <f>VLOOKUP(AG421,'Comprendre la codification'!$H$12:$J$200,3,FALSE)</f>
        <v>JAV</v>
      </c>
      <c r="AM421" s="2" t="str">
        <f>VLOOKUP(AI421,'Comprendre la codification'!$M$25:$N$83,2,FALSE)</f>
        <v>35</v>
      </c>
      <c r="AN421" s="2" t="str">
        <f t="shared" si="28"/>
        <v>EJAV35</v>
      </c>
      <c r="AO421" s="2" t="s">
        <v>99</v>
      </c>
    </row>
    <row r="422" spans="13:41" x14ac:dyDescent="0.35">
      <c r="M422" s="26"/>
      <c r="N422" s="26"/>
      <c r="Q422" s="15"/>
      <c r="S422" s="2" t="s">
        <v>11</v>
      </c>
      <c r="T422" s="27">
        <v>2</v>
      </c>
      <c r="U422" s="2" t="s">
        <v>279</v>
      </c>
      <c r="V422" s="11" t="s">
        <v>761</v>
      </c>
      <c r="W422" s="2" t="str">
        <f t="shared" si="25"/>
        <v>Nautique et AquatiqueLunettes de natation, masque de natation, de plongée ou de snorkeling</v>
      </c>
      <c r="X422" s="2"/>
      <c r="Y422" s="2" t="str">
        <f>VLOOKUP(S422,'Comprendre la codification'!$E$12:$F$23,2,FALSE)</f>
        <v>F</v>
      </c>
      <c r="Z422" s="2" t="str">
        <f>VLOOKUP(V422,'Comprendre la codification'!$H$12:$J$200,3,FALSE)</f>
        <v>LUN</v>
      </c>
      <c r="AA422" s="2" t="str">
        <f t="shared" si="26"/>
        <v>FLUN</v>
      </c>
      <c r="AB422" s="2" t="s">
        <v>241</v>
      </c>
      <c r="AD422" s="2" t="s">
        <v>16</v>
      </c>
      <c r="AE422" s="27">
        <v>2</v>
      </c>
      <c r="AF422" s="2" t="s">
        <v>265</v>
      </c>
      <c r="AG422" s="11" t="s">
        <v>169</v>
      </c>
      <c r="AH422" s="2"/>
      <c r="AI422" s="2" t="s">
        <v>106</v>
      </c>
      <c r="AJ422" s="2" t="str">
        <f t="shared" si="27"/>
        <v>AthlétismeJavelot de lancer (à l'unité)X &lt; 0,2 kg</v>
      </c>
      <c r="AK422" s="2" t="str">
        <f>VLOOKUP(AD422,'Comprendre la codification'!$E$12:$F$23,2,FALSE)</f>
        <v>E</v>
      </c>
      <c r="AL422" s="2" t="str">
        <f>VLOOKUP(AG422,'Comprendre la codification'!$H$12:$J$200,3,FALSE)</f>
        <v>JAV</v>
      </c>
      <c r="AM422" s="2" t="str">
        <f>VLOOKUP(AI422,'Comprendre la codification'!$M$25:$N$83,2,FALSE)</f>
        <v>35</v>
      </c>
      <c r="AN422" s="2" t="str">
        <f t="shared" si="28"/>
        <v>EJAV35</v>
      </c>
      <c r="AO422" s="2" t="s">
        <v>659</v>
      </c>
    </row>
    <row r="423" spans="13:41" x14ac:dyDescent="0.35">
      <c r="M423" s="26"/>
      <c r="N423" s="26"/>
      <c r="Q423" s="15"/>
      <c r="S423" s="2" t="s">
        <v>11</v>
      </c>
      <c r="T423" s="27">
        <v>2</v>
      </c>
      <c r="U423" s="2" t="s">
        <v>279</v>
      </c>
      <c r="V423" s="11" t="s">
        <v>761</v>
      </c>
      <c r="W423" s="2" t="str">
        <f t="shared" si="25"/>
        <v>Nautique et AquatiqueLunettes de natation, masque de natation, de plongée ou de snorkeling</v>
      </c>
      <c r="X423" s="2"/>
      <c r="Y423" s="2" t="str">
        <f>VLOOKUP(S423,'Comprendre la codification'!$E$12:$F$23,2,FALSE)</f>
        <v>F</v>
      </c>
      <c r="Z423" s="2" t="str">
        <f>VLOOKUP(V423,'Comprendre la codification'!$H$12:$J$200,3,FALSE)</f>
        <v>LUN</v>
      </c>
      <c r="AA423" s="2" t="str">
        <f t="shared" si="26"/>
        <v>FLUN</v>
      </c>
      <c r="AB423" s="2" t="s">
        <v>103</v>
      </c>
      <c r="AD423" s="2" t="s">
        <v>16</v>
      </c>
      <c r="AE423" s="27">
        <v>2</v>
      </c>
      <c r="AF423" s="2" t="s">
        <v>265</v>
      </c>
      <c r="AG423" s="11" t="s">
        <v>169</v>
      </c>
      <c r="AH423" s="2"/>
      <c r="AI423" s="2" t="s">
        <v>138</v>
      </c>
      <c r="AJ423" s="2" t="str">
        <f t="shared" si="27"/>
        <v>AthlétismeJavelot de lancer (à l'unité)X ≥ 0,2 kg</v>
      </c>
      <c r="AK423" s="2" t="str">
        <f>VLOOKUP(AD423,'Comprendre la codification'!$E$12:$F$23,2,FALSE)</f>
        <v>E</v>
      </c>
      <c r="AL423" s="2" t="str">
        <f>VLOOKUP(AG423,'Comprendre la codification'!$H$12:$J$200,3,FALSE)</f>
        <v>JAV</v>
      </c>
      <c r="AM423" s="2" t="str">
        <f>VLOOKUP(AI423,'Comprendre la codification'!$M$25:$N$83,2,FALSE)</f>
        <v>37</v>
      </c>
      <c r="AN423" s="2" t="str">
        <f t="shared" si="28"/>
        <v>EJAV37</v>
      </c>
      <c r="AO423" s="2" t="s">
        <v>99</v>
      </c>
    </row>
    <row r="424" spans="13:41" x14ac:dyDescent="0.35">
      <c r="M424" s="26"/>
      <c r="N424" s="26"/>
      <c r="Q424" s="15"/>
      <c r="S424" s="2" t="s">
        <v>11</v>
      </c>
      <c r="T424" s="27">
        <v>2</v>
      </c>
      <c r="U424" s="2" t="s">
        <v>279</v>
      </c>
      <c r="V424" s="11" t="s">
        <v>761</v>
      </c>
      <c r="W424" s="2" t="str">
        <f t="shared" si="25"/>
        <v>Nautique et AquatiqueLunettes de natation, masque de natation, de plongée ou de snorkeling</v>
      </c>
      <c r="X424" s="2"/>
      <c r="Y424" s="2" t="str">
        <f>VLOOKUP(S424,'Comprendre la codification'!$E$12:$F$23,2,FALSE)</f>
        <v>F</v>
      </c>
      <c r="Z424" s="2" t="str">
        <f>VLOOKUP(V424,'Comprendre la codification'!$H$12:$J$200,3,FALSE)</f>
        <v>LUN</v>
      </c>
      <c r="AA424" s="2" t="str">
        <f t="shared" si="26"/>
        <v>FLUN</v>
      </c>
      <c r="AB424" s="2" t="s">
        <v>98</v>
      </c>
      <c r="AD424" s="2" t="s">
        <v>16</v>
      </c>
      <c r="AE424" s="27">
        <v>2</v>
      </c>
      <c r="AF424" s="2" t="s">
        <v>265</v>
      </c>
      <c r="AG424" s="11" t="s">
        <v>169</v>
      </c>
      <c r="AH424" s="2"/>
      <c r="AI424" s="2" t="s">
        <v>138</v>
      </c>
      <c r="AJ424" s="2" t="str">
        <f t="shared" si="27"/>
        <v>AthlétismeJavelot de lancer (à l'unité)X ≥ 0,2 kg</v>
      </c>
      <c r="AK424" s="2" t="str">
        <f>VLOOKUP(AD424,'Comprendre la codification'!$E$12:$F$23,2,FALSE)</f>
        <v>E</v>
      </c>
      <c r="AL424" s="2" t="str">
        <f>VLOOKUP(AG424,'Comprendre la codification'!$H$12:$J$200,3,FALSE)</f>
        <v>JAV</v>
      </c>
      <c r="AM424" s="2" t="str">
        <f>VLOOKUP(AI424,'Comprendre la codification'!$M$25:$N$83,2,FALSE)</f>
        <v>37</v>
      </c>
      <c r="AN424" s="2" t="str">
        <f t="shared" si="28"/>
        <v>EJAV37</v>
      </c>
      <c r="AO424" s="2" t="s">
        <v>659</v>
      </c>
    </row>
    <row r="425" spans="13:41" x14ac:dyDescent="0.35">
      <c r="M425" s="26"/>
      <c r="N425" s="26"/>
      <c r="Q425" s="15"/>
      <c r="S425" s="2" t="s">
        <v>11</v>
      </c>
      <c r="T425" s="27">
        <v>2</v>
      </c>
      <c r="U425" s="2" t="s">
        <v>279</v>
      </c>
      <c r="V425" s="11" t="s">
        <v>761</v>
      </c>
      <c r="W425" s="2" t="str">
        <f t="shared" si="25"/>
        <v>Nautique et AquatiqueLunettes de natation, masque de natation, de plongée ou de snorkeling</v>
      </c>
      <c r="X425" s="2"/>
      <c r="Y425" s="2" t="str">
        <f>VLOOKUP(S425,'Comprendre la codification'!$E$12:$F$23,2,FALSE)</f>
        <v>F</v>
      </c>
      <c r="Z425" s="2" t="str">
        <f>VLOOKUP(V425,'Comprendre la codification'!$H$12:$J$200,3,FALSE)</f>
        <v>LUN</v>
      </c>
      <c r="AA425" s="2" t="str">
        <f t="shared" si="26"/>
        <v>FLUN</v>
      </c>
      <c r="AB425" s="2" t="s">
        <v>129</v>
      </c>
      <c r="AD425" s="2" t="s">
        <v>16</v>
      </c>
      <c r="AE425" s="27">
        <v>2</v>
      </c>
      <c r="AF425" s="2" t="s">
        <v>265</v>
      </c>
      <c r="AG425" s="11" t="s">
        <v>172</v>
      </c>
      <c r="AH425" s="2"/>
      <c r="AI425" s="2" t="s">
        <v>144</v>
      </c>
      <c r="AJ425" s="2" t="str">
        <f t="shared" si="27"/>
        <v>AthlétismeMarteau de lancer (à l'unité)X &lt; 3 kg</v>
      </c>
      <c r="AK425" s="2" t="str">
        <f>VLOOKUP(AD425,'Comprendre la codification'!$E$12:$F$23,2,FALSE)</f>
        <v>E</v>
      </c>
      <c r="AL425" s="2" t="str">
        <f>VLOOKUP(AG425,'Comprendre la codification'!$H$12:$J$200,3,FALSE)</f>
        <v>MAR</v>
      </c>
      <c r="AM425" s="2" t="str">
        <f>VLOOKUP(AI425,'Comprendre la codification'!$M$25:$N$83,2,FALSE)</f>
        <v>47</v>
      </c>
      <c r="AN425" s="2" t="str">
        <f t="shared" si="28"/>
        <v>EMAR47</v>
      </c>
      <c r="AO425" s="2" t="s">
        <v>99</v>
      </c>
    </row>
    <row r="426" spans="13:41" x14ac:dyDescent="0.35">
      <c r="M426" s="26"/>
      <c r="N426" s="26"/>
      <c r="Q426" s="15"/>
      <c r="S426" s="2" t="s">
        <v>11</v>
      </c>
      <c r="T426" s="27">
        <v>2</v>
      </c>
      <c r="U426" s="2" t="s">
        <v>279</v>
      </c>
      <c r="V426" s="11" t="s">
        <v>185</v>
      </c>
      <c r="W426" s="2" t="str">
        <f t="shared" si="25"/>
        <v>Nautique et AquatiqueAccessoire en néoprène : paire de chaussons, paire de chaussettes, paire de gants, cagoule, paire de mitaines, paire de surchaussures, bandeau, …</v>
      </c>
      <c r="X426" s="2"/>
      <c r="Y426" s="2" t="str">
        <f>VLOOKUP(S426,'Comprendre la codification'!$E$12:$F$23,2,FALSE)</f>
        <v>F</v>
      </c>
      <c r="Z426" s="2" t="str">
        <f>VLOOKUP(V426,'Comprendre la codification'!$H$12:$J$200,3,FALSE)</f>
        <v>NEO</v>
      </c>
      <c r="AA426" s="2" t="str">
        <f t="shared" si="26"/>
        <v>FNEO</v>
      </c>
      <c r="AB426" s="30" t="s">
        <v>608</v>
      </c>
      <c r="AD426" s="2" t="s">
        <v>16</v>
      </c>
      <c r="AE426" s="27">
        <v>2</v>
      </c>
      <c r="AF426" s="2" t="s">
        <v>265</v>
      </c>
      <c r="AG426" s="11" t="s">
        <v>172</v>
      </c>
      <c r="AH426" s="2"/>
      <c r="AI426" s="2" t="s">
        <v>144</v>
      </c>
      <c r="AJ426" s="2" t="str">
        <f t="shared" si="27"/>
        <v>AthlétismeMarteau de lancer (à l'unité)X &lt; 3 kg</v>
      </c>
      <c r="AK426" s="2" t="str">
        <f>VLOOKUP(AD426,'Comprendre la codification'!$E$12:$F$23,2,FALSE)</f>
        <v>E</v>
      </c>
      <c r="AL426" s="2" t="str">
        <f>VLOOKUP(AG426,'Comprendre la codification'!$H$12:$J$200,3,FALSE)</f>
        <v>MAR</v>
      </c>
      <c r="AM426" s="2" t="str">
        <f>VLOOKUP(AI426,'Comprendre la codification'!$M$25:$N$83,2,FALSE)</f>
        <v>47</v>
      </c>
      <c r="AN426" s="2" t="str">
        <f t="shared" si="28"/>
        <v>EMAR47</v>
      </c>
      <c r="AO426" s="2" t="s">
        <v>659</v>
      </c>
    </row>
    <row r="427" spans="13:41" x14ac:dyDescent="0.35">
      <c r="M427" s="26"/>
      <c r="N427" s="26"/>
      <c r="Q427" s="15"/>
      <c r="S427" s="2" t="s">
        <v>11</v>
      </c>
      <c r="T427" s="27">
        <v>2</v>
      </c>
      <c r="U427" s="2" t="s">
        <v>279</v>
      </c>
      <c r="V427" s="2" t="s">
        <v>665</v>
      </c>
      <c r="W427" s="2" t="str">
        <f t="shared" si="25"/>
        <v>Nautique et AquatiquePaire de palmes</v>
      </c>
      <c r="X427" s="2"/>
      <c r="Y427" s="2" t="str">
        <f>VLOOKUP(S427,'Comprendre la codification'!$E$12:$F$23,2,FALSE)</f>
        <v>F</v>
      </c>
      <c r="Z427" s="2" t="str">
        <f>VLOOKUP(V427,'Comprendre la codification'!$H$12:$J$200,3,FALSE)</f>
        <v>PAL</v>
      </c>
      <c r="AA427" s="2" t="str">
        <f t="shared" si="26"/>
        <v>FPAL</v>
      </c>
      <c r="AB427" s="21" t="s">
        <v>608</v>
      </c>
      <c r="AD427" s="2" t="s">
        <v>16</v>
      </c>
      <c r="AE427" s="27">
        <v>2</v>
      </c>
      <c r="AF427" s="2" t="s">
        <v>265</v>
      </c>
      <c r="AG427" s="11" t="s">
        <v>172</v>
      </c>
      <c r="AH427" s="2"/>
      <c r="AI427" s="2" t="s">
        <v>109</v>
      </c>
      <c r="AJ427" s="2" t="str">
        <f t="shared" si="27"/>
        <v>AthlétismeMarteau de lancer (à l'unité)3 kg ≤ X &lt; 5 kg</v>
      </c>
      <c r="AK427" s="2" t="str">
        <f>VLOOKUP(AD427,'Comprendre la codification'!$E$12:$F$23,2,FALSE)</f>
        <v>E</v>
      </c>
      <c r="AL427" s="2" t="str">
        <f>VLOOKUP(AG427,'Comprendre la codification'!$H$12:$J$200,3,FALSE)</f>
        <v>MAR</v>
      </c>
      <c r="AM427" s="2" t="str">
        <f>VLOOKUP(AI427,'Comprendre la codification'!$M$25:$N$83,2,FALSE)</f>
        <v>48</v>
      </c>
      <c r="AN427" s="2" t="str">
        <f t="shared" si="28"/>
        <v>EMAR48</v>
      </c>
      <c r="AO427" s="2" t="s">
        <v>99</v>
      </c>
    </row>
    <row r="428" spans="13:41" x14ac:dyDescent="0.35">
      <c r="M428" s="26"/>
      <c r="N428" s="26"/>
      <c r="Q428" s="15"/>
      <c r="S428" s="2" t="s">
        <v>11</v>
      </c>
      <c r="T428" s="27">
        <v>2</v>
      </c>
      <c r="U428" s="2" t="s">
        <v>279</v>
      </c>
      <c r="V428" s="2" t="s">
        <v>182</v>
      </c>
      <c r="W428" s="2" t="str">
        <f t="shared" si="25"/>
        <v>Nautique et AquatiquePlomb (plongée, largage, cheville), bracelet lesté et lest</v>
      </c>
      <c r="X428" s="2"/>
      <c r="Y428" s="2" t="str">
        <f>VLOOKUP(S428,'Comprendre la codification'!$E$12:$F$23,2,FALSE)</f>
        <v>F</v>
      </c>
      <c r="Z428" s="2" t="str">
        <f>VLOOKUP(V428,'Comprendre la codification'!$H$12:$J$200,3,FALSE)</f>
        <v>PLO</v>
      </c>
      <c r="AA428" s="2" t="str">
        <f t="shared" si="26"/>
        <v>FPLO</v>
      </c>
      <c r="AB428" s="2" t="s">
        <v>108</v>
      </c>
      <c r="AD428" s="2" t="s">
        <v>16</v>
      </c>
      <c r="AE428" s="27">
        <v>2</v>
      </c>
      <c r="AF428" s="2" t="s">
        <v>265</v>
      </c>
      <c r="AG428" s="11" t="s">
        <v>172</v>
      </c>
      <c r="AH428" s="2"/>
      <c r="AI428" s="2" t="s">
        <v>109</v>
      </c>
      <c r="AJ428" s="2" t="str">
        <f t="shared" si="27"/>
        <v>AthlétismeMarteau de lancer (à l'unité)3 kg ≤ X &lt; 5 kg</v>
      </c>
      <c r="AK428" s="2" t="str">
        <f>VLOOKUP(AD428,'Comprendre la codification'!$E$12:$F$23,2,FALSE)</f>
        <v>E</v>
      </c>
      <c r="AL428" s="2" t="str">
        <f>VLOOKUP(AG428,'Comprendre la codification'!$H$12:$J$200,3,FALSE)</f>
        <v>MAR</v>
      </c>
      <c r="AM428" s="2" t="str">
        <f>VLOOKUP(AI428,'Comprendre la codification'!$M$25:$N$83,2,FALSE)</f>
        <v>48</v>
      </c>
      <c r="AN428" s="2" t="str">
        <f t="shared" si="28"/>
        <v>EMAR48</v>
      </c>
      <c r="AO428" s="2" t="s">
        <v>659</v>
      </c>
    </row>
    <row r="429" spans="13:41" x14ac:dyDescent="0.35">
      <c r="M429" s="26"/>
      <c r="N429" s="26"/>
      <c r="S429" s="2" t="s">
        <v>11</v>
      </c>
      <c r="T429" s="27">
        <v>2</v>
      </c>
      <c r="U429" s="2" t="s">
        <v>279</v>
      </c>
      <c r="V429" s="2" t="s">
        <v>182</v>
      </c>
      <c r="W429" s="2" t="str">
        <f t="shared" si="25"/>
        <v>Nautique et AquatiquePlomb (plongée, largage, cheville), bracelet lesté et lest</v>
      </c>
      <c r="X429" s="2"/>
      <c r="Y429" s="2" t="str">
        <f>VLOOKUP(S429,'Comprendre la codification'!$E$12:$F$23,2,FALSE)</f>
        <v>F</v>
      </c>
      <c r="Z429" s="2" t="str">
        <f>VLOOKUP(V429,'Comprendre la codification'!$H$12:$J$200,3,FALSE)</f>
        <v>PLO</v>
      </c>
      <c r="AA429" s="2" t="str">
        <f t="shared" si="26"/>
        <v>FPLO</v>
      </c>
      <c r="AB429" s="2" t="s">
        <v>171</v>
      </c>
      <c r="AD429" s="2" t="s">
        <v>16</v>
      </c>
      <c r="AE429" s="27">
        <v>2</v>
      </c>
      <c r="AF429" s="2" t="s">
        <v>265</v>
      </c>
      <c r="AG429" s="11" t="s">
        <v>172</v>
      </c>
      <c r="AH429" s="2"/>
      <c r="AI429" s="2" t="s">
        <v>100</v>
      </c>
      <c r="AJ429" s="2" t="str">
        <f t="shared" si="27"/>
        <v>AthlétismeMarteau de lancer (à l'unité)X ≥ 5 kg</v>
      </c>
      <c r="AK429" s="2" t="str">
        <f>VLOOKUP(AD429,'Comprendre la codification'!$E$12:$F$23,2,FALSE)</f>
        <v>E</v>
      </c>
      <c r="AL429" s="2" t="str">
        <f>VLOOKUP(AG429,'Comprendre la codification'!$H$12:$J$200,3,FALSE)</f>
        <v>MAR</v>
      </c>
      <c r="AM429" s="2" t="str">
        <f>VLOOKUP(AI429,'Comprendre la codification'!$M$25:$N$83,2,FALSE)</f>
        <v>52</v>
      </c>
      <c r="AN429" s="2" t="str">
        <f t="shared" si="28"/>
        <v>EMAR52</v>
      </c>
      <c r="AO429" s="2" t="s">
        <v>99</v>
      </c>
    </row>
    <row r="430" spans="13:41" x14ac:dyDescent="0.35">
      <c r="M430" s="26"/>
      <c r="N430" s="26"/>
      <c r="S430" s="2" t="s">
        <v>11</v>
      </c>
      <c r="T430" s="27">
        <v>2</v>
      </c>
      <c r="U430" s="2" t="s">
        <v>310</v>
      </c>
      <c r="V430" s="2" t="s">
        <v>317</v>
      </c>
      <c r="W430" s="2" t="str">
        <f t="shared" si="25"/>
        <v>Nautique et AquatiqueAutre protection / EPI : harnais de kitesurf, attache de sécurité, …</v>
      </c>
      <c r="X430" s="2"/>
      <c r="Y430" s="2" t="str">
        <f>VLOOKUP(S430,'Comprendre la codification'!$E$12:$F$23,2,FALSE)</f>
        <v>F</v>
      </c>
      <c r="Z430" s="2" t="str">
        <f>VLOOKUP(V430,'Comprendre la codification'!$H$12:$J$200,3,FALSE)</f>
        <v>PRO</v>
      </c>
      <c r="AA430" s="2" t="str">
        <f t="shared" si="26"/>
        <v>FPRO</v>
      </c>
      <c r="AB430" s="2" t="s">
        <v>252</v>
      </c>
      <c r="AD430" s="2" t="s">
        <v>16</v>
      </c>
      <c r="AE430" s="27">
        <v>2</v>
      </c>
      <c r="AF430" s="2" t="s">
        <v>265</v>
      </c>
      <c r="AG430" s="11" t="s">
        <v>172</v>
      </c>
      <c r="AH430" s="2"/>
      <c r="AI430" s="2" t="s">
        <v>100</v>
      </c>
      <c r="AJ430" s="2" t="str">
        <f t="shared" si="27"/>
        <v>AthlétismeMarteau de lancer (à l'unité)X ≥ 5 kg</v>
      </c>
      <c r="AK430" s="2" t="str">
        <f>VLOOKUP(AD430,'Comprendre la codification'!$E$12:$F$23,2,FALSE)</f>
        <v>E</v>
      </c>
      <c r="AL430" s="2" t="str">
        <f>VLOOKUP(AG430,'Comprendre la codification'!$H$12:$J$200,3,FALSE)</f>
        <v>MAR</v>
      </c>
      <c r="AM430" s="2" t="str">
        <f>VLOOKUP(AI430,'Comprendre la codification'!$M$25:$N$83,2,FALSE)</f>
        <v>52</v>
      </c>
      <c r="AN430" s="2" t="str">
        <f t="shared" si="28"/>
        <v>EMAR52</v>
      </c>
      <c r="AO430" s="2" t="s">
        <v>659</v>
      </c>
    </row>
    <row r="431" spans="13:41" x14ac:dyDescent="0.35">
      <c r="M431" s="26"/>
      <c r="N431" s="26"/>
      <c r="S431" s="2" t="s">
        <v>11</v>
      </c>
      <c r="T431" s="27">
        <v>2</v>
      </c>
      <c r="U431" s="2" t="s">
        <v>310</v>
      </c>
      <c r="V431" s="2" t="s">
        <v>317</v>
      </c>
      <c r="W431" s="2" t="str">
        <f t="shared" si="25"/>
        <v>Nautique et AquatiqueAutre protection / EPI : harnais de kitesurf, attache de sécurité, …</v>
      </c>
      <c r="X431" s="2"/>
      <c r="Y431" s="2" t="str">
        <f>VLOOKUP(S431,'Comprendre la codification'!$E$12:$F$23,2,FALSE)</f>
        <v>F</v>
      </c>
      <c r="Z431" s="2" t="str">
        <f>VLOOKUP(V431,'Comprendre la codification'!$H$12:$J$200,3,FALSE)</f>
        <v>PRO</v>
      </c>
      <c r="AA431" s="2" t="str">
        <f t="shared" si="26"/>
        <v>FPRO</v>
      </c>
      <c r="AB431" s="2" t="s">
        <v>253</v>
      </c>
      <c r="AD431" s="2" t="s">
        <v>16</v>
      </c>
      <c r="AE431" s="27">
        <v>2</v>
      </c>
      <c r="AF431" s="2" t="s">
        <v>265</v>
      </c>
      <c r="AG431" s="2" t="s">
        <v>327</v>
      </c>
      <c r="AH431" s="2"/>
      <c r="AI431" s="2" t="s">
        <v>144</v>
      </c>
      <c r="AJ431" s="2" t="str">
        <f t="shared" si="27"/>
        <v>AthlétismeTapis / matelas de réception, de gym et autre module de mousse (hors jouet)X &lt; 3 kg</v>
      </c>
      <c r="AK431" s="2" t="str">
        <f>VLOOKUP(AD431,'Comprendre la codification'!$E$12:$F$23,2,FALSE)</f>
        <v>E</v>
      </c>
      <c r="AL431" s="2" t="str">
        <f>VLOOKUP(AG431,'Comprendre la codification'!$H$12:$J$200,3,FALSE)</f>
        <v>MAT</v>
      </c>
      <c r="AM431" s="2" t="str">
        <f>VLOOKUP(AI431,'Comprendre la codification'!$M$25:$N$83,2,FALSE)</f>
        <v>47</v>
      </c>
      <c r="AN431" s="2" t="str">
        <f t="shared" si="28"/>
        <v>EMAT47</v>
      </c>
      <c r="AO431" s="2" t="s">
        <v>608</v>
      </c>
    </row>
    <row r="432" spans="13:41" x14ac:dyDescent="0.35">
      <c r="M432" s="26"/>
      <c r="N432" s="26"/>
      <c r="S432" s="2" t="s">
        <v>11</v>
      </c>
      <c r="T432" s="27">
        <v>2</v>
      </c>
      <c r="U432" s="2" t="s">
        <v>310</v>
      </c>
      <c r="V432" s="2" t="s">
        <v>317</v>
      </c>
      <c r="W432" s="2" t="str">
        <f t="shared" si="25"/>
        <v>Nautique et AquatiqueAutre protection / EPI : harnais de kitesurf, attache de sécurité, …</v>
      </c>
      <c r="X432" s="2"/>
      <c r="Y432" s="2" t="str">
        <f>VLOOKUP(S432,'Comprendre la codification'!$E$12:$F$23,2,FALSE)</f>
        <v>F</v>
      </c>
      <c r="Z432" s="2" t="str">
        <f>VLOOKUP(V432,'Comprendre la codification'!$H$12:$J$200,3,FALSE)</f>
        <v>PRO</v>
      </c>
      <c r="AA432" s="2" t="str">
        <f t="shared" si="26"/>
        <v>FPRO</v>
      </c>
      <c r="AB432" s="2" t="s">
        <v>254</v>
      </c>
      <c r="AD432" s="2" t="s">
        <v>16</v>
      </c>
      <c r="AE432" s="27">
        <v>2</v>
      </c>
      <c r="AF432" s="2" t="s">
        <v>265</v>
      </c>
      <c r="AG432" s="2" t="s">
        <v>327</v>
      </c>
      <c r="AH432" s="2"/>
      <c r="AI432" s="2" t="s">
        <v>109</v>
      </c>
      <c r="AJ432" s="2" t="str">
        <f t="shared" si="27"/>
        <v>AthlétismeTapis / matelas de réception, de gym et autre module de mousse (hors jouet)3 kg ≤ X &lt; 5 kg</v>
      </c>
      <c r="AK432" s="2" t="str">
        <f>VLOOKUP(AD432,'Comprendre la codification'!$E$12:$F$23,2,FALSE)</f>
        <v>E</v>
      </c>
      <c r="AL432" s="2" t="str">
        <f>VLOOKUP(AG432,'Comprendre la codification'!$H$12:$J$200,3,FALSE)</f>
        <v>MAT</v>
      </c>
      <c r="AM432" s="2" t="str">
        <f>VLOOKUP(AI432,'Comprendre la codification'!$M$25:$N$83,2,FALSE)</f>
        <v>48</v>
      </c>
      <c r="AN432" s="2" t="str">
        <f t="shared" si="28"/>
        <v>EMAT48</v>
      </c>
      <c r="AO432" s="2" t="s">
        <v>608</v>
      </c>
    </row>
    <row r="433" spans="13:41" x14ac:dyDescent="0.35">
      <c r="M433" s="26"/>
      <c r="N433" s="26"/>
      <c r="S433" s="2" t="s">
        <v>11</v>
      </c>
      <c r="T433" s="27">
        <v>2</v>
      </c>
      <c r="U433" s="2" t="s">
        <v>310</v>
      </c>
      <c r="V433" s="2" t="s">
        <v>317</v>
      </c>
      <c r="W433" s="2" t="str">
        <f t="shared" si="25"/>
        <v>Nautique et AquatiqueAutre protection / EPI : harnais de kitesurf, attache de sécurité, …</v>
      </c>
      <c r="X433" s="2"/>
      <c r="Y433" s="2" t="str">
        <f>VLOOKUP(S433,'Comprendre la codification'!$E$12:$F$23,2,FALSE)</f>
        <v>F</v>
      </c>
      <c r="Z433" s="2" t="str">
        <f>VLOOKUP(V433,'Comprendre la codification'!$H$12:$J$200,3,FALSE)</f>
        <v>PRO</v>
      </c>
      <c r="AA433" s="2" t="str">
        <f t="shared" si="26"/>
        <v>FPRO</v>
      </c>
      <c r="AB433" s="2" t="s">
        <v>255</v>
      </c>
      <c r="AD433" s="2" t="s">
        <v>16</v>
      </c>
      <c r="AE433" s="27">
        <v>2</v>
      </c>
      <c r="AF433" s="2" t="s">
        <v>265</v>
      </c>
      <c r="AG433" s="2" t="s">
        <v>327</v>
      </c>
      <c r="AH433" s="2"/>
      <c r="AI433" s="2" t="s">
        <v>110</v>
      </c>
      <c r="AJ433" s="2" t="str">
        <f t="shared" si="27"/>
        <v>AthlétismeTapis / matelas de réception, de gym et autre module de mousse (hors jouet)5 kg ≤ X &lt; 7 kg</v>
      </c>
      <c r="AK433" s="2" t="str">
        <f>VLOOKUP(AD433,'Comprendre la codification'!$E$12:$F$23,2,FALSE)</f>
        <v>E</v>
      </c>
      <c r="AL433" s="2" t="str">
        <f>VLOOKUP(AG433,'Comprendre la codification'!$H$12:$J$200,3,FALSE)</f>
        <v>MAT</v>
      </c>
      <c r="AM433" s="2" t="str">
        <f>VLOOKUP(AI433,'Comprendre la codification'!$M$25:$N$83,2,FALSE)</f>
        <v>51</v>
      </c>
      <c r="AN433" s="2" t="str">
        <f t="shared" si="28"/>
        <v>EMAT51</v>
      </c>
      <c r="AO433" s="2" t="s">
        <v>608</v>
      </c>
    </row>
    <row r="434" spans="13:41" x14ac:dyDescent="0.35">
      <c r="M434" s="26"/>
      <c r="N434" s="26"/>
      <c r="S434" s="2" t="s">
        <v>11</v>
      </c>
      <c r="T434" s="27">
        <v>2</v>
      </c>
      <c r="U434" s="2" t="s">
        <v>310</v>
      </c>
      <c r="V434" s="2" t="s">
        <v>317</v>
      </c>
      <c r="W434" s="2" t="str">
        <f t="shared" si="25"/>
        <v>Nautique et AquatiqueAutre protection / EPI : harnais de kitesurf, attache de sécurité, …</v>
      </c>
      <c r="X434" s="2"/>
      <c r="Y434" s="2" t="str">
        <f>VLOOKUP(S434,'Comprendre la codification'!$E$12:$F$23,2,FALSE)</f>
        <v>F</v>
      </c>
      <c r="Z434" s="2" t="str">
        <f>VLOOKUP(V434,'Comprendre la codification'!$H$12:$J$200,3,FALSE)</f>
        <v>PRO</v>
      </c>
      <c r="AA434" s="2" t="str">
        <f t="shared" si="26"/>
        <v>FPRO</v>
      </c>
      <c r="AB434" s="2" t="s">
        <v>241</v>
      </c>
      <c r="AD434" s="2" t="s">
        <v>16</v>
      </c>
      <c r="AE434" s="27">
        <v>2</v>
      </c>
      <c r="AF434" s="2" t="s">
        <v>265</v>
      </c>
      <c r="AG434" s="2" t="s">
        <v>327</v>
      </c>
      <c r="AH434" s="2"/>
      <c r="AI434" s="2" t="s">
        <v>111</v>
      </c>
      <c r="AJ434" s="2" t="str">
        <f t="shared" si="27"/>
        <v>AthlétismeTapis / matelas de réception, de gym et autre module de mousse (hors jouet)7 kg ≤ X &lt; 9 kg</v>
      </c>
      <c r="AK434" s="2" t="str">
        <f>VLOOKUP(AD434,'Comprendre la codification'!$E$12:$F$23,2,FALSE)</f>
        <v>E</v>
      </c>
      <c r="AL434" s="2" t="str">
        <f>VLOOKUP(AG434,'Comprendre la codification'!$H$12:$J$200,3,FALSE)</f>
        <v>MAT</v>
      </c>
      <c r="AM434" s="2" t="str">
        <f>VLOOKUP(AI434,'Comprendre la codification'!$M$25:$N$83,2,FALSE)</f>
        <v>54</v>
      </c>
      <c r="AN434" s="2" t="str">
        <f t="shared" si="28"/>
        <v>EMAT54</v>
      </c>
      <c r="AO434" s="2" t="s">
        <v>608</v>
      </c>
    </row>
    <row r="435" spans="13:41" x14ac:dyDescent="0.35">
      <c r="M435" s="26"/>
      <c r="N435" s="26"/>
      <c r="S435" s="2" t="s">
        <v>11</v>
      </c>
      <c r="T435" s="27">
        <v>2</v>
      </c>
      <c r="U435" s="2" t="s">
        <v>310</v>
      </c>
      <c r="V435" s="2" t="s">
        <v>317</v>
      </c>
      <c r="W435" s="2" t="str">
        <f t="shared" si="25"/>
        <v>Nautique et AquatiqueAutre protection / EPI : harnais de kitesurf, attache de sécurité, …</v>
      </c>
      <c r="X435" s="2"/>
      <c r="Y435" s="2" t="str">
        <f>VLOOKUP(S435,'Comprendre la codification'!$E$12:$F$23,2,FALSE)</f>
        <v>F</v>
      </c>
      <c r="Z435" s="2" t="str">
        <f>VLOOKUP(V435,'Comprendre la codification'!$H$12:$J$200,3,FALSE)</f>
        <v>PRO</v>
      </c>
      <c r="AA435" s="2" t="str">
        <f t="shared" si="26"/>
        <v>FPRO</v>
      </c>
      <c r="AB435" s="2" t="s">
        <v>103</v>
      </c>
      <c r="AD435" s="2" t="s">
        <v>16</v>
      </c>
      <c r="AE435" s="27">
        <v>2</v>
      </c>
      <c r="AF435" s="2" t="s">
        <v>265</v>
      </c>
      <c r="AG435" s="2" t="s">
        <v>327</v>
      </c>
      <c r="AH435" s="2"/>
      <c r="AI435" s="2" t="s">
        <v>112</v>
      </c>
      <c r="AJ435" s="2" t="str">
        <f t="shared" si="27"/>
        <v>AthlétismeTapis / matelas de réception, de gym et autre module de mousse (hors jouet)9 kg ≤ X &lt; 11 kg</v>
      </c>
      <c r="AK435" s="2" t="str">
        <f>VLOOKUP(AD435,'Comprendre la codification'!$E$12:$F$23,2,FALSE)</f>
        <v>E</v>
      </c>
      <c r="AL435" s="2" t="str">
        <f>VLOOKUP(AG435,'Comprendre la codification'!$H$12:$J$200,3,FALSE)</f>
        <v>MAT</v>
      </c>
      <c r="AM435" s="2" t="str">
        <f>VLOOKUP(AI435,'Comprendre la codification'!$M$25:$N$83,2,FALSE)</f>
        <v>57</v>
      </c>
      <c r="AN435" s="2" t="str">
        <f t="shared" si="28"/>
        <v>EMAT57</v>
      </c>
      <c r="AO435" s="2" t="s">
        <v>608</v>
      </c>
    </row>
    <row r="436" spans="13:41" x14ac:dyDescent="0.35">
      <c r="M436" s="26"/>
      <c r="N436" s="26"/>
      <c r="S436" s="2" t="s">
        <v>11</v>
      </c>
      <c r="T436" s="27">
        <v>2</v>
      </c>
      <c r="U436" s="2" t="s">
        <v>310</v>
      </c>
      <c r="V436" s="2" t="s">
        <v>317</v>
      </c>
      <c r="W436" s="2" t="str">
        <f t="shared" si="25"/>
        <v>Nautique et AquatiqueAutre protection / EPI : harnais de kitesurf, attache de sécurité, …</v>
      </c>
      <c r="X436" s="2"/>
      <c r="Y436" s="2" t="str">
        <f>VLOOKUP(S436,'Comprendre la codification'!$E$12:$F$23,2,FALSE)</f>
        <v>F</v>
      </c>
      <c r="Z436" s="2" t="str">
        <f>VLOOKUP(V436,'Comprendre la codification'!$H$12:$J$200,3,FALSE)</f>
        <v>PRO</v>
      </c>
      <c r="AA436" s="2" t="str">
        <f t="shared" si="26"/>
        <v>FPRO</v>
      </c>
      <c r="AB436" s="2" t="s">
        <v>98</v>
      </c>
      <c r="AD436" s="2" t="s">
        <v>16</v>
      </c>
      <c r="AE436" s="27">
        <v>2</v>
      </c>
      <c r="AF436" s="2" t="s">
        <v>265</v>
      </c>
      <c r="AG436" s="2" t="s">
        <v>327</v>
      </c>
      <c r="AH436" s="2"/>
      <c r="AI436" s="2" t="s">
        <v>113</v>
      </c>
      <c r="AJ436" s="2" t="str">
        <f t="shared" si="27"/>
        <v>AthlétismeTapis / matelas de réception, de gym et autre module de mousse (hors jouet)11 kg ≤ X &lt; 13 kg</v>
      </c>
      <c r="AK436" s="2" t="str">
        <f>VLOOKUP(AD436,'Comprendre la codification'!$E$12:$F$23,2,FALSE)</f>
        <v>E</v>
      </c>
      <c r="AL436" s="2" t="str">
        <f>VLOOKUP(AG436,'Comprendre la codification'!$H$12:$J$200,3,FALSE)</f>
        <v>MAT</v>
      </c>
      <c r="AM436" s="2" t="str">
        <f>VLOOKUP(AI436,'Comprendre la codification'!$M$25:$N$83,2,FALSE)</f>
        <v>60</v>
      </c>
      <c r="AN436" s="2" t="str">
        <f t="shared" si="28"/>
        <v>EMAT60</v>
      </c>
      <c r="AO436" s="2" t="s">
        <v>608</v>
      </c>
    </row>
    <row r="437" spans="13:41" x14ac:dyDescent="0.35">
      <c r="M437" s="26"/>
      <c r="N437" s="26"/>
      <c r="S437" s="2" t="s">
        <v>11</v>
      </c>
      <c r="T437" s="27">
        <v>2</v>
      </c>
      <c r="U437" s="2" t="s">
        <v>310</v>
      </c>
      <c r="V437" s="2" t="s">
        <v>317</v>
      </c>
      <c r="W437" s="2" t="str">
        <f t="shared" si="25"/>
        <v>Nautique et AquatiqueAutre protection / EPI : harnais de kitesurf, attache de sécurité, …</v>
      </c>
      <c r="X437" s="2"/>
      <c r="Y437" s="2" t="str">
        <f>VLOOKUP(S437,'Comprendre la codification'!$E$12:$F$23,2,FALSE)</f>
        <v>F</v>
      </c>
      <c r="Z437" s="2" t="str">
        <f>VLOOKUP(V437,'Comprendre la codification'!$H$12:$J$200,3,FALSE)</f>
        <v>PRO</v>
      </c>
      <c r="AA437" s="2" t="str">
        <f t="shared" si="26"/>
        <v>FPRO</v>
      </c>
      <c r="AB437" s="2" t="s">
        <v>104</v>
      </c>
      <c r="AD437" s="2" t="s">
        <v>16</v>
      </c>
      <c r="AE437" s="27">
        <v>2</v>
      </c>
      <c r="AF437" s="2" t="s">
        <v>265</v>
      </c>
      <c r="AG437" s="2" t="s">
        <v>327</v>
      </c>
      <c r="AH437" s="2"/>
      <c r="AI437" s="2" t="s">
        <v>114</v>
      </c>
      <c r="AJ437" s="2" t="str">
        <f t="shared" si="27"/>
        <v>AthlétismeTapis / matelas de réception, de gym et autre module de mousse (hors jouet)13 kg ≤ X &lt; 15 kg</v>
      </c>
      <c r="AK437" s="2" t="str">
        <f>VLOOKUP(AD437,'Comprendre la codification'!$E$12:$F$23,2,FALSE)</f>
        <v>E</v>
      </c>
      <c r="AL437" s="2" t="str">
        <f>VLOOKUP(AG437,'Comprendre la codification'!$H$12:$J$200,3,FALSE)</f>
        <v>MAT</v>
      </c>
      <c r="AM437" s="2" t="str">
        <f>VLOOKUP(AI437,'Comprendre la codification'!$M$25:$N$83,2,FALSE)</f>
        <v>63</v>
      </c>
      <c r="AN437" s="2" t="str">
        <f t="shared" si="28"/>
        <v>EMAT63</v>
      </c>
      <c r="AO437" s="2" t="s">
        <v>608</v>
      </c>
    </row>
    <row r="438" spans="13:41" x14ac:dyDescent="0.35">
      <c r="M438" s="26"/>
      <c r="N438" s="26"/>
      <c r="S438" s="2" t="s">
        <v>11</v>
      </c>
      <c r="T438" s="27">
        <v>2</v>
      </c>
      <c r="U438" s="2" t="s">
        <v>310</v>
      </c>
      <c r="V438" s="2" t="s">
        <v>317</v>
      </c>
      <c r="W438" s="2" t="str">
        <f t="shared" si="25"/>
        <v>Nautique et AquatiqueAutre protection / EPI : harnais de kitesurf, attache de sécurité, …</v>
      </c>
      <c r="X438" s="2"/>
      <c r="Y438" s="2" t="str">
        <f>VLOOKUP(S438,'Comprendre la codification'!$E$12:$F$23,2,FALSE)</f>
        <v>F</v>
      </c>
      <c r="Z438" s="2" t="str">
        <f>VLOOKUP(V438,'Comprendre la codification'!$H$12:$J$200,3,FALSE)</f>
        <v>PRO</v>
      </c>
      <c r="AA438" s="2" t="str">
        <f t="shared" si="26"/>
        <v>FPRO</v>
      </c>
      <c r="AB438" s="2" t="s">
        <v>105</v>
      </c>
      <c r="AD438" s="2" t="s">
        <v>16</v>
      </c>
      <c r="AE438" s="27">
        <v>2</v>
      </c>
      <c r="AF438" s="2" t="s">
        <v>265</v>
      </c>
      <c r="AG438" s="2" t="s">
        <v>327</v>
      </c>
      <c r="AH438" s="2"/>
      <c r="AI438" s="2" t="s">
        <v>102</v>
      </c>
      <c r="AJ438" s="2" t="str">
        <f t="shared" si="27"/>
        <v>AthlétismeTapis / matelas de réception, de gym et autre module de mousse (hors jouet)X ≥ 15 kg</v>
      </c>
      <c r="AK438" s="2" t="str">
        <f>VLOOKUP(AD438,'Comprendre la codification'!$E$12:$F$23,2,FALSE)</f>
        <v>E</v>
      </c>
      <c r="AL438" s="2" t="str">
        <f>VLOOKUP(AG438,'Comprendre la codification'!$H$12:$J$200,3,FALSE)</f>
        <v>MAT</v>
      </c>
      <c r="AM438" s="2" t="str">
        <f>VLOOKUP(AI438,'Comprendre la codification'!$M$25:$N$83,2,FALSE)</f>
        <v>66</v>
      </c>
      <c r="AN438" s="2" t="str">
        <f t="shared" si="28"/>
        <v>EMAT66</v>
      </c>
      <c r="AO438" s="2" t="s">
        <v>608</v>
      </c>
    </row>
    <row r="439" spans="13:41" x14ac:dyDescent="0.35">
      <c r="M439" s="26"/>
      <c r="N439" s="26"/>
      <c r="S439" s="2" t="s">
        <v>11</v>
      </c>
      <c r="T439" s="27">
        <v>2</v>
      </c>
      <c r="U439" s="2" t="s">
        <v>310</v>
      </c>
      <c r="V439" s="2" t="s">
        <v>317</v>
      </c>
      <c r="W439" s="2" t="str">
        <f t="shared" si="25"/>
        <v>Nautique et AquatiqueAutre protection / EPI : harnais de kitesurf, attache de sécurité, …</v>
      </c>
      <c r="X439" s="2"/>
      <c r="Y439" s="2" t="str">
        <f>VLOOKUP(S439,'Comprendre la codification'!$E$12:$F$23,2,FALSE)</f>
        <v>F</v>
      </c>
      <c r="Z439" s="2" t="str">
        <f>VLOOKUP(V439,'Comprendre la codification'!$H$12:$J$200,3,FALSE)</f>
        <v>PRO</v>
      </c>
      <c r="AA439" s="2" t="str">
        <f t="shared" si="26"/>
        <v>FPRO</v>
      </c>
      <c r="AB439" s="2" t="s">
        <v>107</v>
      </c>
      <c r="AD439" s="2" t="s">
        <v>16</v>
      </c>
      <c r="AE439" s="27">
        <v>2</v>
      </c>
      <c r="AF439" s="2" t="s">
        <v>265</v>
      </c>
      <c r="AG439" s="11" t="s">
        <v>168</v>
      </c>
      <c r="AH439" s="2"/>
      <c r="AI439" s="2" t="s">
        <v>144</v>
      </c>
      <c r="AJ439" s="2" t="str">
        <f t="shared" si="27"/>
        <v>AthlétismePoids de lancerX &lt; 3 kg</v>
      </c>
      <c r="AK439" s="2" t="str">
        <f>VLOOKUP(AD439,'Comprendre la codification'!$E$12:$F$23,2,FALSE)</f>
        <v>E</v>
      </c>
      <c r="AL439" s="2" t="str">
        <f>VLOOKUP(AG439,'Comprendre la codification'!$H$12:$J$200,3,FALSE)</f>
        <v>OID</v>
      </c>
      <c r="AM439" s="2" t="str">
        <f>VLOOKUP(AI439,'Comprendre la codification'!$M$25:$N$83,2,FALSE)</f>
        <v>47</v>
      </c>
      <c r="AN439" s="2" t="str">
        <f t="shared" si="28"/>
        <v>EOID47</v>
      </c>
      <c r="AO439" s="2" t="s">
        <v>99</v>
      </c>
    </row>
    <row r="440" spans="13:41" x14ac:dyDescent="0.35">
      <c r="M440" s="26"/>
      <c r="N440" s="26"/>
      <c r="S440" s="2" t="s">
        <v>11</v>
      </c>
      <c r="T440" s="27">
        <v>2</v>
      </c>
      <c r="U440" s="2" t="s">
        <v>310</v>
      </c>
      <c r="V440" s="2" t="s">
        <v>317</v>
      </c>
      <c r="W440" s="2" t="str">
        <f t="shared" si="25"/>
        <v>Nautique et AquatiqueAutre protection / EPI : harnais de kitesurf, attache de sécurité, …</v>
      </c>
      <c r="X440" s="2"/>
      <c r="Y440" s="2" t="str">
        <f>VLOOKUP(S440,'Comprendre la codification'!$E$12:$F$23,2,FALSE)</f>
        <v>F</v>
      </c>
      <c r="Z440" s="2" t="str">
        <f>VLOOKUP(V440,'Comprendre la codification'!$H$12:$J$200,3,FALSE)</f>
        <v>PRO</v>
      </c>
      <c r="AA440" s="2" t="str">
        <f t="shared" si="26"/>
        <v>FPRO</v>
      </c>
      <c r="AB440" s="2" t="s">
        <v>109</v>
      </c>
      <c r="AD440" s="2" t="s">
        <v>16</v>
      </c>
      <c r="AE440" s="27">
        <v>2</v>
      </c>
      <c r="AF440" s="2" t="s">
        <v>265</v>
      </c>
      <c r="AG440" s="11" t="s">
        <v>168</v>
      </c>
      <c r="AH440" s="2"/>
      <c r="AI440" s="2" t="s">
        <v>144</v>
      </c>
      <c r="AJ440" s="2" t="str">
        <f t="shared" si="27"/>
        <v>AthlétismePoids de lancerX &lt; 3 kg</v>
      </c>
      <c r="AK440" s="2" t="str">
        <f>VLOOKUP(AD440,'Comprendre la codification'!$E$12:$F$23,2,FALSE)</f>
        <v>E</v>
      </c>
      <c r="AL440" s="2" t="str">
        <f>VLOOKUP(AG440,'Comprendre la codification'!$H$12:$J$200,3,FALSE)</f>
        <v>OID</v>
      </c>
      <c r="AM440" s="2" t="str">
        <f>VLOOKUP(AI440,'Comprendre la codification'!$M$25:$N$83,2,FALSE)</f>
        <v>47</v>
      </c>
      <c r="AN440" s="2" t="str">
        <f t="shared" si="28"/>
        <v>EOID47</v>
      </c>
      <c r="AO440" s="2" t="s">
        <v>659</v>
      </c>
    </row>
    <row r="441" spans="13:41" x14ac:dyDescent="0.35">
      <c r="M441" s="26"/>
      <c r="N441" s="26"/>
      <c r="S441" s="2" t="s">
        <v>11</v>
      </c>
      <c r="T441" s="27">
        <v>2</v>
      </c>
      <c r="U441" s="2" t="s">
        <v>310</v>
      </c>
      <c r="V441" s="2" t="s">
        <v>317</v>
      </c>
      <c r="W441" s="2" t="str">
        <f t="shared" si="25"/>
        <v>Nautique et AquatiqueAutre protection / EPI : harnais de kitesurf, attache de sécurité, …</v>
      </c>
      <c r="X441" s="2"/>
      <c r="Y441" s="2" t="str">
        <f>VLOOKUP(S441,'Comprendre la codification'!$E$12:$F$23,2,FALSE)</f>
        <v>F</v>
      </c>
      <c r="Z441" s="2" t="str">
        <f>VLOOKUP(V441,'Comprendre la codification'!$H$12:$J$200,3,FALSE)</f>
        <v>PRO</v>
      </c>
      <c r="AA441" s="2" t="str">
        <f t="shared" si="26"/>
        <v>FPRO</v>
      </c>
      <c r="AB441" s="2" t="s">
        <v>110</v>
      </c>
      <c r="AD441" s="2" t="s">
        <v>16</v>
      </c>
      <c r="AE441" s="27">
        <v>2</v>
      </c>
      <c r="AF441" s="2" t="s">
        <v>265</v>
      </c>
      <c r="AG441" s="11" t="s">
        <v>168</v>
      </c>
      <c r="AH441" s="2"/>
      <c r="AI441" s="2" t="s">
        <v>109</v>
      </c>
      <c r="AJ441" s="2" t="str">
        <f t="shared" si="27"/>
        <v>AthlétismePoids de lancer3 kg ≤ X &lt; 5 kg</v>
      </c>
      <c r="AK441" s="2" t="str">
        <f>VLOOKUP(AD441,'Comprendre la codification'!$E$12:$F$23,2,FALSE)</f>
        <v>E</v>
      </c>
      <c r="AL441" s="2" t="str">
        <f>VLOOKUP(AG441,'Comprendre la codification'!$H$12:$J$200,3,FALSE)</f>
        <v>OID</v>
      </c>
      <c r="AM441" s="2" t="str">
        <f>VLOOKUP(AI441,'Comprendre la codification'!$M$25:$N$83,2,FALSE)</f>
        <v>48</v>
      </c>
      <c r="AN441" s="2" t="str">
        <f t="shared" si="28"/>
        <v>EOID48</v>
      </c>
      <c r="AO441" s="2" t="s">
        <v>99</v>
      </c>
    </row>
    <row r="442" spans="13:41" x14ac:dyDescent="0.35">
      <c r="M442" s="26"/>
      <c r="N442" s="26"/>
      <c r="S442" s="2" t="s">
        <v>11</v>
      </c>
      <c r="T442" s="27">
        <v>2</v>
      </c>
      <c r="U442" s="2" t="s">
        <v>310</v>
      </c>
      <c r="V442" s="2" t="s">
        <v>317</v>
      </c>
      <c r="W442" s="2" t="str">
        <f t="shared" si="25"/>
        <v>Nautique et AquatiqueAutre protection / EPI : harnais de kitesurf, attache de sécurité, …</v>
      </c>
      <c r="X442" s="2"/>
      <c r="Y442" s="2" t="str">
        <f>VLOOKUP(S442,'Comprendre la codification'!$E$12:$F$23,2,FALSE)</f>
        <v>F</v>
      </c>
      <c r="Z442" s="2" t="str">
        <f>VLOOKUP(V442,'Comprendre la codification'!$H$12:$J$200,3,FALSE)</f>
        <v>PRO</v>
      </c>
      <c r="AA442" s="2" t="str">
        <f t="shared" si="26"/>
        <v>FPRO</v>
      </c>
      <c r="AB442" s="2" t="s">
        <v>111</v>
      </c>
      <c r="AD442" s="2" t="s">
        <v>16</v>
      </c>
      <c r="AE442" s="27">
        <v>2</v>
      </c>
      <c r="AF442" s="2" t="s">
        <v>265</v>
      </c>
      <c r="AG442" s="11" t="s">
        <v>168</v>
      </c>
      <c r="AH442" s="2"/>
      <c r="AI442" s="2" t="s">
        <v>109</v>
      </c>
      <c r="AJ442" s="2" t="str">
        <f t="shared" si="27"/>
        <v>AthlétismePoids de lancer3 kg ≤ X &lt; 5 kg</v>
      </c>
      <c r="AK442" s="2" t="str">
        <f>VLOOKUP(AD442,'Comprendre la codification'!$E$12:$F$23,2,FALSE)</f>
        <v>E</v>
      </c>
      <c r="AL442" s="2" t="str">
        <f>VLOOKUP(AG442,'Comprendre la codification'!$H$12:$J$200,3,FALSE)</f>
        <v>OID</v>
      </c>
      <c r="AM442" s="2" t="str">
        <f>VLOOKUP(AI442,'Comprendre la codification'!$M$25:$N$83,2,FALSE)</f>
        <v>48</v>
      </c>
      <c r="AN442" s="2" t="str">
        <f t="shared" si="28"/>
        <v>EOID48</v>
      </c>
      <c r="AO442" s="2" t="s">
        <v>659</v>
      </c>
    </row>
    <row r="443" spans="13:41" x14ac:dyDescent="0.35">
      <c r="M443" s="26"/>
      <c r="N443" s="26"/>
      <c r="S443" s="2" t="s">
        <v>11</v>
      </c>
      <c r="T443" s="27">
        <v>2</v>
      </c>
      <c r="U443" s="2" t="s">
        <v>310</v>
      </c>
      <c r="V443" s="2" t="s">
        <v>317</v>
      </c>
      <c r="W443" s="2" t="str">
        <f t="shared" si="25"/>
        <v>Nautique et AquatiqueAutre protection / EPI : harnais de kitesurf, attache de sécurité, …</v>
      </c>
      <c r="X443" s="2"/>
      <c r="Y443" s="2" t="str">
        <f>VLOOKUP(S443,'Comprendre la codification'!$E$12:$F$23,2,FALSE)</f>
        <v>F</v>
      </c>
      <c r="Z443" s="2" t="str">
        <f>VLOOKUP(V443,'Comprendre la codification'!$H$12:$J$200,3,FALSE)</f>
        <v>PRO</v>
      </c>
      <c r="AA443" s="2" t="str">
        <f t="shared" si="26"/>
        <v>FPRO</v>
      </c>
      <c r="AB443" s="2" t="s">
        <v>112</v>
      </c>
      <c r="AD443" s="2" t="s">
        <v>16</v>
      </c>
      <c r="AE443" s="27">
        <v>2</v>
      </c>
      <c r="AF443" s="2" t="s">
        <v>265</v>
      </c>
      <c r="AG443" s="11" t="s">
        <v>168</v>
      </c>
      <c r="AH443" s="2"/>
      <c r="AI443" s="2" t="s">
        <v>100</v>
      </c>
      <c r="AJ443" s="2" t="str">
        <f t="shared" si="27"/>
        <v>AthlétismePoids de lancerX ≥ 5 kg</v>
      </c>
      <c r="AK443" s="2" t="str">
        <f>VLOOKUP(AD443,'Comprendre la codification'!$E$12:$F$23,2,FALSE)</f>
        <v>E</v>
      </c>
      <c r="AL443" s="2" t="str">
        <f>VLOOKUP(AG443,'Comprendre la codification'!$H$12:$J$200,3,FALSE)</f>
        <v>OID</v>
      </c>
      <c r="AM443" s="2" t="str">
        <f>VLOOKUP(AI443,'Comprendre la codification'!$M$25:$N$83,2,FALSE)</f>
        <v>52</v>
      </c>
      <c r="AN443" s="2" t="str">
        <f t="shared" si="28"/>
        <v>EOID52</v>
      </c>
      <c r="AO443" s="2" t="s">
        <v>99</v>
      </c>
    </row>
    <row r="444" spans="13:41" x14ac:dyDescent="0.35">
      <c r="M444" s="26"/>
      <c r="N444" s="26"/>
      <c r="S444" s="2" t="s">
        <v>11</v>
      </c>
      <c r="T444" s="27">
        <v>2</v>
      </c>
      <c r="U444" s="2" t="s">
        <v>310</v>
      </c>
      <c r="V444" s="2" t="s">
        <v>317</v>
      </c>
      <c r="W444" s="2" t="str">
        <f t="shared" si="25"/>
        <v>Nautique et AquatiqueAutre protection / EPI : harnais de kitesurf, attache de sécurité, …</v>
      </c>
      <c r="X444" s="2"/>
      <c r="Y444" s="2" t="str">
        <f>VLOOKUP(S444,'Comprendre la codification'!$E$12:$F$23,2,FALSE)</f>
        <v>F</v>
      </c>
      <c r="Z444" s="2" t="str">
        <f>VLOOKUP(V444,'Comprendre la codification'!$H$12:$J$200,3,FALSE)</f>
        <v>PRO</v>
      </c>
      <c r="AA444" s="2" t="str">
        <f t="shared" si="26"/>
        <v>FPRO</v>
      </c>
      <c r="AB444" s="2" t="s">
        <v>113</v>
      </c>
      <c r="AD444" s="2" t="s">
        <v>16</v>
      </c>
      <c r="AE444" s="27">
        <v>2</v>
      </c>
      <c r="AF444" s="2" t="s">
        <v>265</v>
      </c>
      <c r="AG444" s="11" t="s">
        <v>168</v>
      </c>
      <c r="AH444" s="2"/>
      <c r="AI444" s="2" t="s">
        <v>100</v>
      </c>
      <c r="AJ444" s="2" t="str">
        <f t="shared" si="27"/>
        <v>AthlétismePoids de lancerX ≥ 5 kg</v>
      </c>
      <c r="AK444" s="2" t="str">
        <f>VLOOKUP(AD444,'Comprendre la codification'!$E$12:$F$23,2,FALSE)</f>
        <v>E</v>
      </c>
      <c r="AL444" s="2" t="str">
        <f>VLOOKUP(AG444,'Comprendre la codification'!$H$12:$J$200,3,FALSE)</f>
        <v>OID</v>
      </c>
      <c r="AM444" s="2" t="str">
        <f>VLOOKUP(AI444,'Comprendre la codification'!$M$25:$N$83,2,FALSE)</f>
        <v>52</v>
      </c>
      <c r="AN444" s="2" t="str">
        <f t="shared" si="28"/>
        <v>EOID52</v>
      </c>
      <c r="AO444" s="2" t="s">
        <v>659</v>
      </c>
    </row>
    <row r="445" spans="13:41" x14ac:dyDescent="0.35">
      <c r="M445" s="26"/>
      <c r="N445" s="26"/>
      <c r="S445" s="2" t="s">
        <v>11</v>
      </c>
      <c r="T445" s="27">
        <v>2</v>
      </c>
      <c r="U445" s="2" t="s">
        <v>310</v>
      </c>
      <c r="V445" s="2" t="s">
        <v>317</v>
      </c>
      <c r="W445" s="2" t="str">
        <f t="shared" si="25"/>
        <v>Nautique et AquatiqueAutre protection / EPI : harnais de kitesurf, attache de sécurité, …</v>
      </c>
      <c r="X445" s="2"/>
      <c r="Y445" s="2" t="str">
        <f>VLOOKUP(S445,'Comprendre la codification'!$E$12:$F$23,2,FALSE)</f>
        <v>F</v>
      </c>
      <c r="Z445" s="2" t="str">
        <f>VLOOKUP(V445,'Comprendre la codification'!$H$12:$J$200,3,FALSE)</f>
        <v>PRO</v>
      </c>
      <c r="AA445" s="2" t="str">
        <f t="shared" si="26"/>
        <v>FPRO</v>
      </c>
      <c r="AB445" s="2" t="s">
        <v>114</v>
      </c>
      <c r="AD445" s="2" t="s">
        <v>16</v>
      </c>
      <c r="AE445" s="27">
        <v>2</v>
      </c>
      <c r="AF445" s="2" t="s">
        <v>264</v>
      </c>
      <c r="AG445" s="11" t="s">
        <v>491</v>
      </c>
      <c r="AH445" s="2"/>
      <c r="AI445" s="21" t="s">
        <v>608</v>
      </c>
      <c r="AJ445" s="2" t="str">
        <f t="shared" si="27"/>
        <v>AthlétismePaire de chaussures d'athlétisme à pointes, …-</v>
      </c>
      <c r="AK445" s="2" t="str">
        <f>VLOOKUP(AD445,'Comprendre la codification'!$E$12:$F$23,2,FALSE)</f>
        <v>E</v>
      </c>
      <c r="AL445" s="2" t="str">
        <f>VLOOKUP(AG445,'Comprendre la codification'!$H$12:$J$200,3,FALSE)</f>
        <v>POI</v>
      </c>
      <c r="AM445" s="2" t="str">
        <f>VLOOKUP(AI445,'Comprendre la codification'!$M$25:$N$83,2,FALSE)</f>
        <v>78</v>
      </c>
      <c r="AN445" s="2" t="str">
        <f t="shared" si="28"/>
        <v>EPOI78</v>
      </c>
      <c r="AO445" s="21" t="s">
        <v>608</v>
      </c>
    </row>
    <row r="446" spans="13:41" x14ac:dyDescent="0.35">
      <c r="M446" s="26"/>
      <c r="N446" s="26"/>
      <c r="S446" s="2" t="s">
        <v>11</v>
      </c>
      <c r="T446" s="27">
        <v>2</v>
      </c>
      <c r="U446" s="2" t="s">
        <v>310</v>
      </c>
      <c r="V446" s="2" t="s">
        <v>317</v>
      </c>
      <c r="W446" s="2" t="str">
        <f t="shared" si="25"/>
        <v>Nautique et AquatiqueAutre protection / EPI : harnais de kitesurf, attache de sécurité, …</v>
      </c>
      <c r="X446" s="2"/>
      <c r="Y446" s="2" t="str">
        <f>VLOOKUP(S446,'Comprendre la codification'!$E$12:$F$23,2,FALSE)</f>
        <v>F</v>
      </c>
      <c r="Z446" s="2" t="str">
        <f>VLOOKUP(V446,'Comprendre la codification'!$H$12:$J$200,3,FALSE)</f>
        <v>PRO</v>
      </c>
      <c r="AA446" s="2" t="str">
        <f t="shared" si="26"/>
        <v>FPRO</v>
      </c>
      <c r="AB446" s="2" t="s">
        <v>102</v>
      </c>
      <c r="AD446" s="2" t="s">
        <v>16</v>
      </c>
      <c r="AE446" s="27">
        <v>2</v>
      </c>
      <c r="AF446" s="2" t="s">
        <v>309</v>
      </c>
      <c r="AG446" s="2" t="s">
        <v>318</v>
      </c>
      <c r="AH446" s="2"/>
      <c r="AI446" s="2" t="s">
        <v>252</v>
      </c>
      <c r="AJ446" s="2" t="str">
        <f t="shared" si="27"/>
        <v>AthlétismeAutre protection / EPI : gant d'athlétisme, …X &lt; 5 g</v>
      </c>
      <c r="AK446" s="2" t="str">
        <f>VLOOKUP(AD446,'Comprendre la codification'!$E$12:$F$23,2,FALSE)</f>
        <v>E</v>
      </c>
      <c r="AL446" s="2" t="str">
        <f>VLOOKUP(AG446,'Comprendre la codification'!$H$12:$J$200,3,FALSE)</f>
        <v>PRO</v>
      </c>
      <c r="AM446" s="2" t="str">
        <f>VLOOKUP(AI446,'Comprendre la codification'!$M$25:$N$83,2,FALSE)</f>
        <v>20</v>
      </c>
      <c r="AN446" s="2" t="str">
        <f t="shared" si="28"/>
        <v>EPRO20</v>
      </c>
      <c r="AO446" s="2" t="s">
        <v>608</v>
      </c>
    </row>
    <row r="447" spans="13:41" x14ac:dyDescent="0.35">
      <c r="M447" s="26"/>
      <c r="N447" s="26"/>
      <c r="S447" s="2" t="s">
        <v>11</v>
      </c>
      <c r="T447" s="27">
        <v>2</v>
      </c>
      <c r="U447" s="2" t="s">
        <v>279</v>
      </c>
      <c r="V447" s="11" t="s">
        <v>760</v>
      </c>
      <c r="W447" s="2" t="str">
        <f t="shared" si="25"/>
        <v>Nautique et AquatiqueTuba de plongée ou de natation</v>
      </c>
      <c r="X447" s="2"/>
      <c r="Y447" s="2" t="str">
        <f>VLOOKUP(S447,'Comprendre la codification'!$E$12:$F$23,2,FALSE)</f>
        <v>F</v>
      </c>
      <c r="Z447" s="2" t="str">
        <f>VLOOKUP(V447,'Comprendre la codification'!$H$12:$J$200,3,FALSE)</f>
        <v>TUB</v>
      </c>
      <c r="AA447" s="2" t="str">
        <f t="shared" si="26"/>
        <v>FTUB</v>
      </c>
      <c r="AB447" s="21" t="s">
        <v>608</v>
      </c>
      <c r="AD447" s="2" t="s">
        <v>16</v>
      </c>
      <c r="AE447" s="27">
        <v>2</v>
      </c>
      <c r="AF447" s="2" t="s">
        <v>309</v>
      </c>
      <c r="AG447" s="2" t="s">
        <v>318</v>
      </c>
      <c r="AH447" s="2"/>
      <c r="AI447" s="2" t="s">
        <v>253</v>
      </c>
      <c r="AJ447" s="2" t="str">
        <f t="shared" si="27"/>
        <v>AthlétismeAutre protection / EPI : gant d'athlétisme, …5 g ≤ X &lt; 10 g</v>
      </c>
      <c r="AK447" s="2" t="str">
        <f>VLOOKUP(AD447,'Comprendre la codification'!$E$12:$F$23,2,FALSE)</f>
        <v>E</v>
      </c>
      <c r="AL447" s="2" t="str">
        <f>VLOOKUP(AG447,'Comprendre la codification'!$H$12:$J$200,3,FALSE)</f>
        <v>PRO</v>
      </c>
      <c r="AM447" s="2" t="str">
        <f>VLOOKUP(AI447,'Comprendre la codification'!$M$25:$N$83,2,FALSE)</f>
        <v>21</v>
      </c>
      <c r="AN447" s="2" t="str">
        <f t="shared" si="28"/>
        <v>EPRO21</v>
      </c>
      <c r="AO447" s="2" t="s">
        <v>608</v>
      </c>
    </row>
    <row r="448" spans="13:41" x14ac:dyDescent="0.35">
      <c r="M448" s="26"/>
      <c r="N448" s="26"/>
      <c r="S448" s="2" t="s">
        <v>11</v>
      </c>
      <c r="T448" s="27">
        <v>2</v>
      </c>
      <c r="U448" s="2" t="s">
        <v>279</v>
      </c>
      <c r="V448" s="2" t="s">
        <v>261</v>
      </c>
      <c r="W448" s="2" t="str">
        <f t="shared" si="25"/>
        <v>Nautique et AquatiqueWindsurf complet (planche à voile avec planche et l'ensemble de son grément)</v>
      </c>
      <c r="X448" s="2"/>
      <c r="Y448" s="2" t="str">
        <f>VLOOKUP(S448,'Comprendre la codification'!$E$12:$F$23,2,FALSE)</f>
        <v>F</v>
      </c>
      <c r="Z448" s="2" t="str">
        <f>VLOOKUP(V448,'Comprendre la codification'!$H$12:$J$200,3,FALSE)</f>
        <v>WID</v>
      </c>
      <c r="AA448" s="2" t="str">
        <f t="shared" si="26"/>
        <v>FWID</v>
      </c>
      <c r="AB448" s="21" t="s">
        <v>608</v>
      </c>
      <c r="AD448" s="2" t="s">
        <v>16</v>
      </c>
      <c r="AE448" s="27">
        <v>2</v>
      </c>
      <c r="AF448" s="2" t="s">
        <v>309</v>
      </c>
      <c r="AG448" s="2" t="s">
        <v>318</v>
      </c>
      <c r="AH448" s="2"/>
      <c r="AI448" s="2" t="s">
        <v>254</v>
      </c>
      <c r="AJ448" s="2" t="str">
        <f t="shared" si="27"/>
        <v>AthlétismeAutre protection / EPI : gant d'athlétisme, …10 g ≤ X &lt; 20 g</v>
      </c>
      <c r="AK448" s="2" t="str">
        <f>VLOOKUP(AD448,'Comprendre la codification'!$E$12:$F$23,2,FALSE)</f>
        <v>E</v>
      </c>
      <c r="AL448" s="2" t="str">
        <f>VLOOKUP(AG448,'Comprendre la codification'!$H$12:$J$200,3,FALSE)</f>
        <v>PRO</v>
      </c>
      <c r="AM448" s="2" t="str">
        <f>VLOOKUP(AI448,'Comprendre la codification'!$M$25:$N$83,2,FALSE)</f>
        <v>24</v>
      </c>
      <c r="AN448" s="2" t="str">
        <f t="shared" si="28"/>
        <v>EPRO24</v>
      </c>
      <c r="AO448" s="2" t="s">
        <v>608</v>
      </c>
    </row>
    <row r="449" spans="13:41" x14ac:dyDescent="0.35">
      <c r="M449" s="26"/>
      <c r="N449" s="26"/>
      <c r="S449" s="2" t="s">
        <v>11</v>
      </c>
      <c r="T449" s="27">
        <v>2</v>
      </c>
      <c r="U449" s="2" t="s">
        <v>279</v>
      </c>
      <c r="V449" s="2" t="s">
        <v>262</v>
      </c>
      <c r="W449" s="2" t="str">
        <f t="shared" si="25"/>
        <v>Nautique et AquatiqueWing surf complet (planche de wing et grément complet de wing : aile gonflable, foil, …)</v>
      </c>
      <c r="X449" s="2"/>
      <c r="Y449" s="2" t="str">
        <f>VLOOKUP(S449,'Comprendre la codification'!$E$12:$F$23,2,FALSE)</f>
        <v>F</v>
      </c>
      <c r="Z449" s="2" t="str">
        <f>VLOOKUP(V449,'Comprendre la codification'!$H$12:$J$200,3,FALSE)</f>
        <v>WIG</v>
      </c>
      <c r="AA449" s="2" t="str">
        <f t="shared" si="26"/>
        <v>FWIG</v>
      </c>
      <c r="AB449" s="21" t="s">
        <v>608</v>
      </c>
      <c r="AD449" s="2" t="s">
        <v>16</v>
      </c>
      <c r="AE449" s="27">
        <v>2</v>
      </c>
      <c r="AF449" s="2" t="s">
        <v>309</v>
      </c>
      <c r="AG449" s="2" t="s">
        <v>318</v>
      </c>
      <c r="AH449" s="2"/>
      <c r="AI449" s="2" t="s">
        <v>255</v>
      </c>
      <c r="AJ449" s="2" t="str">
        <f t="shared" si="27"/>
        <v>AthlétismeAutre protection / EPI : gant d'athlétisme, …20 g ≤ X &lt; 50 g</v>
      </c>
      <c r="AK449" s="2" t="str">
        <f>VLOOKUP(AD449,'Comprendre la codification'!$E$12:$F$23,2,FALSE)</f>
        <v>E</v>
      </c>
      <c r="AL449" s="2" t="str">
        <f>VLOOKUP(AG449,'Comprendre la codification'!$H$12:$J$200,3,FALSE)</f>
        <v>PRO</v>
      </c>
      <c r="AM449" s="2" t="str">
        <f>VLOOKUP(AI449,'Comprendre la codification'!$M$25:$N$83,2,FALSE)</f>
        <v>27</v>
      </c>
      <c r="AN449" s="2" t="str">
        <f t="shared" si="28"/>
        <v>EPRO27</v>
      </c>
      <c r="AO449" s="2" t="s">
        <v>608</v>
      </c>
    </row>
    <row r="450" spans="13:41" x14ac:dyDescent="0.35">
      <c r="M450" s="26"/>
      <c r="N450" s="26"/>
      <c r="S450" s="2" t="s">
        <v>11</v>
      </c>
      <c r="T450" s="27">
        <v>2</v>
      </c>
      <c r="U450" s="11" t="s">
        <v>279</v>
      </c>
      <c r="V450" s="2" t="s">
        <v>179</v>
      </c>
      <c r="W450" s="2" t="str">
        <f t="shared" si="25"/>
        <v>Nautique et AquatiqueWishbone, mat, pagaie, foil</v>
      </c>
      <c r="X450" s="2"/>
      <c r="Y450" s="2" t="str">
        <f>VLOOKUP(S450,'Comprendre la codification'!$E$12:$F$23,2,FALSE)</f>
        <v>F</v>
      </c>
      <c r="Z450" s="2" t="str">
        <f>VLOOKUP(V450,'Comprendre la codification'!$H$12:$J$200,3,FALSE)</f>
        <v>WIS</v>
      </c>
      <c r="AA450" s="2" t="str">
        <f t="shared" si="26"/>
        <v>FWIS</v>
      </c>
      <c r="AB450" s="2" t="s">
        <v>180</v>
      </c>
      <c r="AD450" s="2" t="s">
        <v>16</v>
      </c>
      <c r="AE450" s="27">
        <v>2</v>
      </c>
      <c r="AF450" s="2" t="s">
        <v>309</v>
      </c>
      <c r="AG450" s="2" t="s">
        <v>318</v>
      </c>
      <c r="AH450" s="2"/>
      <c r="AI450" s="2" t="s">
        <v>241</v>
      </c>
      <c r="AJ450" s="2" t="str">
        <f t="shared" si="27"/>
        <v>AthlétismeAutre protection / EPI : gant d'athlétisme, …50 g ≤ X &lt; 100 g</v>
      </c>
      <c r="AK450" s="2" t="str">
        <f>VLOOKUP(AD450,'Comprendre la codification'!$E$12:$F$23,2,FALSE)</f>
        <v>E</v>
      </c>
      <c r="AL450" s="2" t="str">
        <f>VLOOKUP(AG450,'Comprendre la codification'!$H$12:$J$200,3,FALSE)</f>
        <v>PRO</v>
      </c>
      <c r="AM450" s="2" t="str">
        <f>VLOOKUP(AI450,'Comprendre la codification'!$M$25:$N$83,2,FALSE)</f>
        <v>30</v>
      </c>
      <c r="AN450" s="2" t="str">
        <f t="shared" si="28"/>
        <v>EPRO30</v>
      </c>
      <c r="AO450" s="2" t="s">
        <v>608</v>
      </c>
    </row>
    <row r="451" spans="13:41" x14ac:dyDescent="0.35">
      <c r="M451" s="26"/>
      <c r="N451" s="26"/>
      <c r="S451" s="2" t="s">
        <v>11</v>
      </c>
      <c r="T451" s="27">
        <v>2</v>
      </c>
      <c r="U451" s="11" t="s">
        <v>279</v>
      </c>
      <c r="V451" s="2" t="s">
        <v>179</v>
      </c>
      <c r="W451" s="2" t="str">
        <f t="shared" ref="W451:W516" si="29">S451&amp;V451</f>
        <v>Nautique et AquatiqueWishbone, mat, pagaie, foil</v>
      </c>
      <c r="X451" s="2"/>
      <c r="Y451" s="2" t="str">
        <f>VLOOKUP(S451,'Comprendre la codification'!$E$12:$F$23,2,FALSE)</f>
        <v>F</v>
      </c>
      <c r="Z451" s="2" t="str">
        <f>VLOOKUP(V451,'Comprendre la codification'!$H$12:$J$200,3,FALSE)</f>
        <v>WIS</v>
      </c>
      <c r="AA451" s="2" t="str">
        <f t="shared" ref="AA451:AA516" si="30">Y451&amp;Z451</f>
        <v>FWIS</v>
      </c>
      <c r="AB451" s="2" t="s">
        <v>163</v>
      </c>
      <c r="AD451" s="2" t="s">
        <v>16</v>
      </c>
      <c r="AE451" s="27">
        <v>2</v>
      </c>
      <c r="AF451" s="2" t="s">
        <v>309</v>
      </c>
      <c r="AG451" s="2" t="s">
        <v>318</v>
      </c>
      <c r="AH451" s="2"/>
      <c r="AI451" s="2" t="s">
        <v>103</v>
      </c>
      <c r="AJ451" s="2" t="str">
        <f t="shared" ref="AJ451:AJ514" si="31">AD451&amp;AG451&amp;AI451</f>
        <v>AthlétismeAutre protection / EPI : gant d'athlétisme, …0,1 kg ≤ X &lt; 0,2 kg</v>
      </c>
      <c r="AK451" s="2" t="str">
        <f>VLOOKUP(AD451,'Comprendre la codification'!$E$12:$F$23,2,FALSE)</f>
        <v>E</v>
      </c>
      <c r="AL451" s="2" t="str">
        <f>VLOOKUP(AG451,'Comprendre la codification'!$H$12:$J$200,3,FALSE)</f>
        <v>PRO</v>
      </c>
      <c r="AM451" s="2" t="str">
        <f>VLOOKUP(AI451,'Comprendre la codification'!$M$25:$N$83,2,FALSE)</f>
        <v>33</v>
      </c>
      <c r="AN451" s="2" t="str">
        <f t="shared" ref="AN451:AN514" si="32">AK451&amp;AL451&amp;AM451</f>
        <v>EPRO33</v>
      </c>
      <c r="AO451" s="2" t="s">
        <v>608</v>
      </c>
    </row>
    <row r="452" spans="13:41" x14ac:dyDescent="0.35">
      <c r="M452" s="26"/>
      <c r="N452" s="26"/>
      <c r="S452" s="2" t="s">
        <v>11</v>
      </c>
      <c r="T452" s="27">
        <v>2</v>
      </c>
      <c r="U452" s="2" t="s">
        <v>279</v>
      </c>
      <c r="V452" s="2" t="s">
        <v>181</v>
      </c>
      <c r="W452" s="2" t="str">
        <f t="shared" si="29"/>
        <v>Nautique et AquatiqueBonnet de bain et de natation (hors néoprène)</v>
      </c>
      <c r="X452" s="2" t="s">
        <v>97</v>
      </c>
      <c r="Y452" s="2" t="str">
        <f>VLOOKUP(S452,'Comprendre la codification'!$E$12:$F$23,2,FALSE)</f>
        <v>F</v>
      </c>
      <c r="Z452" s="2" t="str">
        <f>VLOOKUP(V452,'Comprendre la codification'!$H$12:$J$200,3,FALSE)</f>
        <v>ZBO</v>
      </c>
      <c r="AA452" s="2" t="str">
        <f t="shared" si="30"/>
        <v>FZBO</v>
      </c>
      <c r="AB452" s="21" t="s">
        <v>608</v>
      </c>
      <c r="AD452" s="2" t="s">
        <v>16</v>
      </c>
      <c r="AE452" s="27">
        <v>2</v>
      </c>
      <c r="AF452" s="2" t="s">
        <v>309</v>
      </c>
      <c r="AG452" s="2" t="s">
        <v>318</v>
      </c>
      <c r="AH452" s="2"/>
      <c r="AI452" s="2" t="s">
        <v>98</v>
      </c>
      <c r="AJ452" s="2" t="str">
        <f t="shared" si="31"/>
        <v>AthlétismeAutre protection / EPI : gant d'athlétisme, …0,2 kg ≤ X &lt; 0,5 kg</v>
      </c>
      <c r="AK452" s="2" t="str">
        <f>VLOOKUP(AD452,'Comprendre la codification'!$E$12:$F$23,2,FALSE)</f>
        <v>E</v>
      </c>
      <c r="AL452" s="2" t="str">
        <f>VLOOKUP(AG452,'Comprendre la codification'!$H$12:$J$200,3,FALSE)</f>
        <v>PRO</v>
      </c>
      <c r="AM452" s="2" t="str">
        <f>VLOOKUP(AI452,'Comprendre la codification'!$M$25:$N$83,2,FALSE)</f>
        <v>36</v>
      </c>
      <c r="AN452" s="2" t="str">
        <f t="shared" si="32"/>
        <v>EPRO36</v>
      </c>
      <c r="AO452" s="2" t="s">
        <v>608</v>
      </c>
    </row>
    <row r="453" spans="13:41" x14ac:dyDescent="0.35">
      <c r="M453" s="26"/>
      <c r="N453" s="26"/>
      <c r="S453" s="2" t="s">
        <v>11</v>
      </c>
      <c r="T453" s="27">
        <v>2</v>
      </c>
      <c r="U453" s="2" t="s">
        <v>310</v>
      </c>
      <c r="V453" s="2" t="s">
        <v>190</v>
      </c>
      <c r="W453" s="2" t="str">
        <f t="shared" si="29"/>
        <v>Nautique et AquatiquePaire de brassards</v>
      </c>
      <c r="X453" s="2" t="s">
        <v>97</v>
      </c>
      <c r="Y453" s="2" t="str">
        <f>VLOOKUP(S453,'Comprendre la codification'!$E$12:$F$23,2,FALSE)</f>
        <v>F</v>
      </c>
      <c r="Z453" s="2" t="str">
        <f>VLOOKUP(V453,'Comprendre la codification'!$H$12:$J$200,3,FALSE)</f>
        <v>ZBR</v>
      </c>
      <c r="AA453" s="2" t="str">
        <f t="shared" si="30"/>
        <v>FZBR</v>
      </c>
      <c r="AB453" s="30" t="s">
        <v>608</v>
      </c>
      <c r="AD453" s="2" t="s">
        <v>16</v>
      </c>
      <c r="AE453" s="27">
        <v>2</v>
      </c>
      <c r="AF453" s="2" t="s">
        <v>309</v>
      </c>
      <c r="AG453" s="2" t="s">
        <v>318</v>
      </c>
      <c r="AH453" s="2"/>
      <c r="AI453" s="2" t="s">
        <v>104</v>
      </c>
      <c r="AJ453" s="2" t="str">
        <f t="shared" si="31"/>
        <v>AthlétismeAutre protection / EPI : gant d'athlétisme, …0,5 kg ≤ X &lt; 1 kg</v>
      </c>
      <c r="AK453" s="2" t="str">
        <f>VLOOKUP(AD453,'Comprendre la codification'!$E$12:$F$23,2,FALSE)</f>
        <v>E</v>
      </c>
      <c r="AL453" s="2" t="str">
        <f>VLOOKUP(AG453,'Comprendre la codification'!$H$12:$J$200,3,FALSE)</f>
        <v>PRO</v>
      </c>
      <c r="AM453" s="2" t="str">
        <f>VLOOKUP(AI453,'Comprendre la codification'!$M$25:$N$83,2,FALSE)</f>
        <v>39</v>
      </c>
      <c r="AN453" s="2" t="str">
        <f t="shared" si="32"/>
        <v>EPRO39</v>
      </c>
      <c r="AO453" s="2" t="s">
        <v>608</v>
      </c>
    </row>
    <row r="454" spans="13:41" x14ac:dyDescent="0.35">
      <c r="M454" s="26"/>
      <c r="N454" s="26"/>
      <c r="S454" s="2" t="s">
        <v>15</v>
      </c>
      <c r="T454" s="27">
        <v>2</v>
      </c>
      <c r="U454" s="2" t="s">
        <v>269</v>
      </c>
      <c r="V454" s="2" t="s">
        <v>196</v>
      </c>
      <c r="W454" s="2" t="str">
        <f t="shared" si="29"/>
        <v>Neige et GlacePaire de chaussures de ski alpin</v>
      </c>
      <c r="X454" s="2"/>
      <c r="Y454" s="2" t="str">
        <f>VLOOKUP(S454,'Comprendre la codification'!$E$12:$F$23,2,FALSE)</f>
        <v>G</v>
      </c>
      <c r="Z454" s="2" t="str">
        <f>VLOOKUP(V454,'Comprendre la codification'!$H$12:$J$200,3,FALSE)</f>
        <v>ALP</v>
      </c>
      <c r="AA454" s="2" t="str">
        <f t="shared" si="30"/>
        <v>GALP</v>
      </c>
      <c r="AB454" s="21" t="s">
        <v>608</v>
      </c>
      <c r="AD454" s="2" t="s">
        <v>16</v>
      </c>
      <c r="AE454" s="27">
        <v>2</v>
      </c>
      <c r="AF454" s="2" t="s">
        <v>309</v>
      </c>
      <c r="AG454" s="2" t="s">
        <v>318</v>
      </c>
      <c r="AH454" s="2"/>
      <c r="AI454" s="2" t="s">
        <v>105</v>
      </c>
      <c r="AJ454" s="2" t="str">
        <f t="shared" si="31"/>
        <v>AthlétismeAutre protection / EPI : gant d'athlétisme, …1 kg ≤ X &lt; 2 kg</v>
      </c>
      <c r="AK454" s="2" t="str">
        <f>VLOOKUP(AD454,'Comprendre la codification'!$E$12:$F$23,2,FALSE)</f>
        <v>E</v>
      </c>
      <c r="AL454" s="2" t="str">
        <f>VLOOKUP(AG454,'Comprendre la codification'!$H$12:$J$200,3,FALSE)</f>
        <v>PRO</v>
      </c>
      <c r="AM454" s="2" t="str">
        <f>VLOOKUP(AI454,'Comprendre la codification'!$M$25:$N$83,2,FALSE)</f>
        <v>42</v>
      </c>
      <c r="AN454" s="2" t="str">
        <f t="shared" si="32"/>
        <v>EPRO42</v>
      </c>
      <c r="AO454" s="2" t="s">
        <v>608</v>
      </c>
    </row>
    <row r="455" spans="13:41" x14ac:dyDescent="0.35">
      <c r="M455" s="26"/>
      <c r="N455" s="26"/>
      <c r="S455" s="2" t="s">
        <v>15</v>
      </c>
      <c r="T455" s="27">
        <v>2</v>
      </c>
      <c r="U455" s="2" t="s">
        <v>270</v>
      </c>
      <c r="V455" s="2" t="s">
        <v>334</v>
      </c>
      <c r="W455" s="2" t="str">
        <f t="shared" si="29"/>
        <v>Neige et GlaceHousse et sac de transport de skis, snowboard, pochette et protection textile ou souple de casque et masque, sac à dos de ski (y compris ceux intégrant une protection dorsale), …</v>
      </c>
      <c r="X455" s="2"/>
      <c r="Y455" s="2" t="str">
        <f>VLOOKUP(S455,'Comprendre la codification'!$E$12:$F$23,2,FALSE)</f>
        <v>G</v>
      </c>
      <c r="Z455" s="2" t="str">
        <f>VLOOKUP(V455,'Comprendre la codification'!$H$12:$J$200,3,FALSE)</f>
        <v>BAG</v>
      </c>
      <c r="AA455" s="2" t="str">
        <f t="shared" si="30"/>
        <v>GBAG</v>
      </c>
      <c r="AB455" s="2" t="s">
        <v>252</v>
      </c>
      <c r="AD455" s="2" t="s">
        <v>16</v>
      </c>
      <c r="AE455" s="27">
        <v>2</v>
      </c>
      <c r="AF455" s="2" t="s">
        <v>309</v>
      </c>
      <c r="AG455" s="2" t="s">
        <v>318</v>
      </c>
      <c r="AH455" s="2"/>
      <c r="AI455" s="2" t="s">
        <v>107</v>
      </c>
      <c r="AJ455" s="2" t="str">
        <f t="shared" si="31"/>
        <v>AthlétismeAutre protection / EPI : gant d'athlétisme, …2 kg ≤ X &lt; 3 kg</v>
      </c>
      <c r="AK455" s="2" t="str">
        <f>VLOOKUP(AD455,'Comprendre la codification'!$E$12:$F$23,2,FALSE)</f>
        <v>E</v>
      </c>
      <c r="AL455" s="2" t="str">
        <f>VLOOKUP(AG455,'Comprendre la codification'!$H$12:$J$200,3,FALSE)</f>
        <v>PRO</v>
      </c>
      <c r="AM455" s="2" t="str">
        <f>VLOOKUP(AI455,'Comprendre la codification'!$M$25:$N$83,2,FALSE)</f>
        <v>45</v>
      </c>
      <c r="AN455" s="2" t="str">
        <f t="shared" si="32"/>
        <v>EPRO45</v>
      </c>
      <c r="AO455" s="2" t="s">
        <v>608</v>
      </c>
    </row>
    <row r="456" spans="13:41" x14ac:dyDescent="0.35">
      <c r="M456" s="26"/>
      <c r="N456" s="26"/>
      <c r="S456" s="2" t="s">
        <v>15</v>
      </c>
      <c r="T456" s="27">
        <v>2</v>
      </c>
      <c r="U456" s="2" t="s">
        <v>270</v>
      </c>
      <c r="V456" s="2" t="s">
        <v>334</v>
      </c>
      <c r="W456" s="2" t="str">
        <f t="shared" si="29"/>
        <v>Neige et GlaceHousse et sac de transport de skis, snowboard, pochette et protection textile ou souple de casque et masque, sac à dos de ski (y compris ceux intégrant une protection dorsale), …</v>
      </c>
      <c r="X456" s="2"/>
      <c r="Y456" s="2" t="str">
        <f>VLOOKUP(S456,'Comprendre la codification'!$E$12:$F$23,2,FALSE)</f>
        <v>G</v>
      </c>
      <c r="Z456" s="2" t="str">
        <f>VLOOKUP(V456,'Comprendre la codification'!$H$12:$J$200,3,FALSE)</f>
        <v>BAG</v>
      </c>
      <c r="AA456" s="2" t="str">
        <f t="shared" si="30"/>
        <v>GBAG</v>
      </c>
      <c r="AB456" s="2" t="s">
        <v>253</v>
      </c>
      <c r="AD456" s="2" t="s">
        <v>16</v>
      </c>
      <c r="AE456" s="27">
        <v>2</v>
      </c>
      <c r="AF456" s="2" t="s">
        <v>309</v>
      </c>
      <c r="AG456" s="2" t="s">
        <v>318</v>
      </c>
      <c r="AH456" s="2"/>
      <c r="AI456" s="2" t="s">
        <v>109</v>
      </c>
      <c r="AJ456" s="2" t="str">
        <f t="shared" si="31"/>
        <v>AthlétismeAutre protection / EPI : gant d'athlétisme, …3 kg ≤ X &lt; 5 kg</v>
      </c>
      <c r="AK456" s="2" t="str">
        <f>VLOOKUP(AD456,'Comprendre la codification'!$E$12:$F$23,2,FALSE)</f>
        <v>E</v>
      </c>
      <c r="AL456" s="2" t="str">
        <f>VLOOKUP(AG456,'Comprendre la codification'!$H$12:$J$200,3,FALSE)</f>
        <v>PRO</v>
      </c>
      <c r="AM456" s="2" t="str">
        <f>VLOOKUP(AI456,'Comprendre la codification'!$M$25:$N$83,2,FALSE)</f>
        <v>48</v>
      </c>
      <c r="AN456" s="2" t="str">
        <f t="shared" si="32"/>
        <v>EPRO48</v>
      </c>
      <c r="AO456" s="2" t="s">
        <v>608</v>
      </c>
    </row>
    <row r="457" spans="13:41" x14ac:dyDescent="0.35">
      <c r="M457" s="26"/>
      <c r="N457" s="26"/>
      <c r="S457" s="2" t="s">
        <v>15</v>
      </c>
      <c r="T457" s="27">
        <v>2</v>
      </c>
      <c r="U457" s="2" t="s">
        <v>270</v>
      </c>
      <c r="V457" s="2" t="s">
        <v>334</v>
      </c>
      <c r="W457" s="2" t="str">
        <f t="shared" si="29"/>
        <v>Neige et GlaceHousse et sac de transport de skis, snowboard, pochette et protection textile ou souple de casque et masque, sac à dos de ski (y compris ceux intégrant une protection dorsale), …</v>
      </c>
      <c r="X457" s="2"/>
      <c r="Y457" s="2" t="str">
        <f>VLOOKUP(S457,'Comprendre la codification'!$E$12:$F$23,2,FALSE)</f>
        <v>G</v>
      </c>
      <c r="Z457" s="2" t="str">
        <f>VLOOKUP(V457,'Comprendre la codification'!$H$12:$J$200,3,FALSE)</f>
        <v>BAG</v>
      </c>
      <c r="AA457" s="2" t="str">
        <f t="shared" si="30"/>
        <v>GBAG</v>
      </c>
      <c r="AB457" s="2" t="s">
        <v>254</v>
      </c>
      <c r="AD457" s="2" t="s">
        <v>16</v>
      </c>
      <c r="AE457" s="27">
        <v>2</v>
      </c>
      <c r="AF457" s="2" t="s">
        <v>309</v>
      </c>
      <c r="AG457" s="2" t="s">
        <v>318</v>
      </c>
      <c r="AH457" s="2"/>
      <c r="AI457" s="2" t="s">
        <v>110</v>
      </c>
      <c r="AJ457" s="2" t="str">
        <f t="shared" si="31"/>
        <v>AthlétismeAutre protection / EPI : gant d'athlétisme, …5 kg ≤ X &lt; 7 kg</v>
      </c>
      <c r="AK457" s="2" t="str">
        <f>VLOOKUP(AD457,'Comprendre la codification'!$E$12:$F$23,2,FALSE)</f>
        <v>E</v>
      </c>
      <c r="AL457" s="2" t="str">
        <f>VLOOKUP(AG457,'Comprendre la codification'!$H$12:$J$200,3,FALSE)</f>
        <v>PRO</v>
      </c>
      <c r="AM457" s="2" t="str">
        <f>VLOOKUP(AI457,'Comprendre la codification'!$M$25:$N$83,2,FALSE)</f>
        <v>51</v>
      </c>
      <c r="AN457" s="2" t="str">
        <f t="shared" si="32"/>
        <v>EPRO51</v>
      </c>
      <c r="AO457" s="2" t="s">
        <v>608</v>
      </c>
    </row>
    <row r="458" spans="13:41" x14ac:dyDescent="0.35">
      <c r="M458" s="26"/>
      <c r="N458" s="26"/>
      <c r="S458" s="2" t="s">
        <v>15</v>
      </c>
      <c r="T458" s="27">
        <v>2</v>
      </c>
      <c r="U458" s="2" t="s">
        <v>270</v>
      </c>
      <c r="V458" s="2" t="s">
        <v>334</v>
      </c>
      <c r="W458" s="2" t="str">
        <f t="shared" si="29"/>
        <v>Neige et GlaceHousse et sac de transport de skis, snowboard, pochette et protection textile ou souple de casque et masque, sac à dos de ski (y compris ceux intégrant une protection dorsale), …</v>
      </c>
      <c r="X458" s="2"/>
      <c r="Y458" s="2" t="str">
        <f>VLOOKUP(S458,'Comprendre la codification'!$E$12:$F$23,2,FALSE)</f>
        <v>G</v>
      </c>
      <c r="Z458" s="2" t="str">
        <f>VLOOKUP(V458,'Comprendre la codification'!$H$12:$J$200,3,FALSE)</f>
        <v>BAG</v>
      </c>
      <c r="AA458" s="2" t="str">
        <f t="shared" si="30"/>
        <v>GBAG</v>
      </c>
      <c r="AB458" s="2" t="s">
        <v>255</v>
      </c>
      <c r="AD458" s="2" t="s">
        <v>16</v>
      </c>
      <c r="AE458" s="27">
        <v>2</v>
      </c>
      <c r="AF458" s="2" t="s">
        <v>309</v>
      </c>
      <c r="AG458" s="2" t="s">
        <v>318</v>
      </c>
      <c r="AH458" s="2"/>
      <c r="AI458" s="2" t="s">
        <v>111</v>
      </c>
      <c r="AJ458" s="2" t="str">
        <f t="shared" si="31"/>
        <v>AthlétismeAutre protection / EPI : gant d'athlétisme, …7 kg ≤ X &lt; 9 kg</v>
      </c>
      <c r="AK458" s="2" t="str">
        <f>VLOOKUP(AD458,'Comprendre la codification'!$E$12:$F$23,2,FALSE)</f>
        <v>E</v>
      </c>
      <c r="AL458" s="2" t="str">
        <f>VLOOKUP(AG458,'Comprendre la codification'!$H$12:$J$200,3,FALSE)</f>
        <v>PRO</v>
      </c>
      <c r="AM458" s="2" t="str">
        <f>VLOOKUP(AI458,'Comprendre la codification'!$M$25:$N$83,2,FALSE)</f>
        <v>54</v>
      </c>
      <c r="AN458" s="2" t="str">
        <f t="shared" si="32"/>
        <v>EPRO54</v>
      </c>
      <c r="AO458" s="2" t="s">
        <v>608</v>
      </c>
    </row>
    <row r="459" spans="13:41" x14ac:dyDescent="0.35">
      <c r="M459" s="26"/>
      <c r="N459" s="26"/>
      <c r="S459" s="2" t="s">
        <v>15</v>
      </c>
      <c r="T459" s="27">
        <v>2</v>
      </c>
      <c r="U459" s="2" t="s">
        <v>270</v>
      </c>
      <c r="V459" s="2" t="s">
        <v>334</v>
      </c>
      <c r="W459" s="2" t="str">
        <f t="shared" si="29"/>
        <v>Neige et GlaceHousse et sac de transport de skis, snowboard, pochette et protection textile ou souple de casque et masque, sac à dos de ski (y compris ceux intégrant une protection dorsale), …</v>
      </c>
      <c r="X459" s="2"/>
      <c r="Y459" s="2" t="str">
        <f>VLOOKUP(S459,'Comprendre la codification'!$E$12:$F$23,2,FALSE)</f>
        <v>G</v>
      </c>
      <c r="Z459" s="2" t="str">
        <f>VLOOKUP(V459,'Comprendre la codification'!$H$12:$J$200,3,FALSE)</f>
        <v>BAG</v>
      </c>
      <c r="AA459" s="2" t="str">
        <f t="shared" si="30"/>
        <v>GBAG</v>
      </c>
      <c r="AB459" s="2" t="s">
        <v>241</v>
      </c>
      <c r="AD459" s="2" t="s">
        <v>16</v>
      </c>
      <c r="AE459" s="27">
        <v>2</v>
      </c>
      <c r="AF459" s="2" t="s">
        <v>309</v>
      </c>
      <c r="AG459" s="2" t="s">
        <v>318</v>
      </c>
      <c r="AH459" s="2"/>
      <c r="AI459" s="2" t="s">
        <v>112</v>
      </c>
      <c r="AJ459" s="2" t="str">
        <f t="shared" si="31"/>
        <v>AthlétismeAutre protection / EPI : gant d'athlétisme, …9 kg ≤ X &lt; 11 kg</v>
      </c>
      <c r="AK459" s="2" t="str">
        <f>VLOOKUP(AD459,'Comprendre la codification'!$E$12:$F$23,2,FALSE)</f>
        <v>E</v>
      </c>
      <c r="AL459" s="2" t="str">
        <f>VLOOKUP(AG459,'Comprendre la codification'!$H$12:$J$200,3,FALSE)</f>
        <v>PRO</v>
      </c>
      <c r="AM459" s="2" t="str">
        <f>VLOOKUP(AI459,'Comprendre la codification'!$M$25:$N$83,2,FALSE)</f>
        <v>57</v>
      </c>
      <c r="AN459" s="2" t="str">
        <f t="shared" si="32"/>
        <v>EPRO57</v>
      </c>
      <c r="AO459" s="2" t="s">
        <v>608</v>
      </c>
    </row>
    <row r="460" spans="13:41" x14ac:dyDescent="0.35">
      <c r="M460" s="26"/>
      <c r="N460" s="26"/>
      <c r="S460" s="2" t="s">
        <v>15</v>
      </c>
      <c r="T460" s="27">
        <v>2</v>
      </c>
      <c r="U460" s="2" t="s">
        <v>270</v>
      </c>
      <c r="V460" s="2" t="s">
        <v>334</v>
      </c>
      <c r="W460" s="2" t="str">
        <f t="shared" si="29"/>
        <v>Neige et GlaceHousse et sac de transport de skis, snowboard, pochette et protection textile ou souple de casque et masque, sac à dos de ski (y compris ceux intégrant une protection dorsale), …</v>
      </c>
      <c r="X460" s="2"/>
      <c r="Y460" s="2" t="str">
        <f>VLOOKUP(S460,'Comprendre la codification'!$E$12:$F$23,2,FALSE)</f>
        <v>G</v>
      </c>
      <c r="Z460" s="2" t="str">
        <f>VLOOKUP(V460,'Comprendre la codification'!$H$12:$J$200,3,FALSE)</f>
        <v>BAG</v>
      </c>
      <c r="AA460" s="2" t="str">
        <f t="shared" si="30"/>
        <v>GBAG</v>
      </c>
      <c r="AB460" s="2" t="s">
        <v>103</v>
      </c>
      <c r="AD460" s="2" t="s">
        <v>16</v>
      </c>
      <c r="AE460" s="27">
        <v>2</v>
      </c>
      <c r="AF460" s="2" t="s">
        <v>309</v>
      </c>
      <c r="AG460" s="2" t="s">
        <v>318</v>
      </c>
      <c r="AH460" s="2"/>
      <c r="AI460" s="2" t="s">
        <v>113</v>
      </c>
      <c r="AJ460" s="2" t="str">
        <f t="shared" si="31"/>
        <v>AthlétismeAutre protection / EPI : gant d'athlétisme, …11 kg ≤ X &lt; 13 kg</v>
      </c>
      <c r="AK460" s="2" t="str">
        <f>VLOOKUP(AD460,'Comprendre la codification'!$E$12:$F$23,2,FALSE)</f>
        <v>E</v>
      </c>
      <c r="AL460" s="2" t="str">
        <f>VLOOKUP(AG460,'Comprendre la codification'!$H$12:$J$200,3,FALSE)</f>
        <v>PRO</v>
      </c>
      <c r="AM460" s="2" t="str">
        <f>VLOOKUP(AI460,'Comprendre la codification'!$M$25:$N$83,2,FALSE)</f>
        <v>60</v>
      </c>
      <c r="AN460" s="2" t="str">
        <f t="shared" si="32"/>
        <v>EPRO60</v>
      </c>
      <c r="AO460" s="2" t="s">
        <v>608</v>
      </c>
    </row>
    <row r="461" spans="13:41" x14ac:dyDescent="0.35">
      <c r="M461" s="26"/>
      <c r="N461" s="26"/>
      <c r="S461" s="2" t="s">
        <v>15</v>
      </c>
      <c r="T461" s="27">
        <v>2</v>
      </c>
      <c r="U461" s="2" t="s">
        <v>270</v>
      </c>
      <c r="V461" s="2" t="s">
        <v>334</v>
      </c>
      <c r="W461" s="2" t="str">
        <f t="shared" si="29"/>
        <v>Neige et GlaceHousse et sac de transport de skis, snowboard, pochette et protection textile ou souple de casque et masque, sac à dos de ski (y compris ceux intégrant une protection dorsale), …</v>
      </c>
      <c r="X461" s="2"/>
      <c r="Y461" s="2" t="str">
        <f>VLOOKUP(S461,'Comprendre la codification'!$E$12:$F$23,2,FALSE)</f>
        <v>G</v>
      </c>
      <c r="Z461" s="2" t="str">
        <f>VLOOKUP(V461,'Comprendre la codification'!$H$12:$J$200,3,FALSE)</f>
        <v>BAG</v>
      </c>
      <c r="AA461" s="2" t="str">
        <f t="shared" si="30"/>
        <v>GBAG</v>
      </c>
      <c r="AB461" s="2" t="s">
        <v>98</v>
      </c>
      <c r="AD461" s="2" t="s">
        <v>16</v>
      </c>
      <c r="AE461" s="27">
        <v>2</v>
      </c>
      <c r="AF461" s="2" t="s">
        <v>309</v>
      </c>
      <c r="AG461" s="2" t="s">
        <v>318</v>
      </c>
      <c r="AH461" s="2"/>
      <c r="AI461" s="2" t="s">
        <v>114</v>
      </c>
      <c r="AJ461" s="2" t="str">
        <f t="shared" si="31"/>
        <v>AthlétismeAutre protection / EPI : gant d'athlétisme, …13 kg ≤ X &lt; 15 kg</v>
      </c>
      <c r="AK461" s="2" t="str">
        <f>VLOOKUP(AD461,'Comprendre la codification'!$E$12:$F$23,2,FALSE)</f>
        <v>E</v>
      </c>
      <c r="AL461" s="2" t="str">
        <f>VLOOKUP(AG461,'Comprendre la codification'!$H$12:$J$200,3,FALSE)</f>
        <v>PRO</v>
      </c>
      <c r="AM461" s="2" t="str">
        <f>VLOOKUP(AI461,'Comprendre la codification'!$M$25:$N$83,2,FALSE)</f>
        <v>63</v>
      </c>
      <c r="AN461" s="2" t="str">
        <f t="shared" si="32"/>
        <v>EPRO63</v>
      </c>
      <c r="AO461" s="2" t="s">
        <v>608</v>
      </c>
    </row>
    <row r="462" spans="13:41" x14ac:dyDescent="0.35">
      <c r="M462" s="26"/>
      <c r="N462" s="26"/>
      <c r="S462" s="2" t="s">
        <v>15</v>
      </c>
      <c r="T462" s="27">
        <v>2</v>
      </c>
      <c r="U462" s="2" t="s">
        <v>270</v>
      </c>
      <c r="V462" s="2" t="s">
        <v>334</v>
      </c>
      <c r="W462" s="2" t="str">
        <f t="shared" si="29"/>
        <v>Neige et GlaceHousse et sac de transport de skis, snowboard, pochette et protection textile ou souple de casque et masque, sac à dos de ski (y compris ceux intégrant une protection dorsale), …</v>
      </c>
      <c r="X462" s="2"/>
      <c r="Y462" s="2" t="str">
        <f>VLOOKUP(S462,'Comprendre la codification'!$E$12:$F$23,2,FALSE)</f>
        <v>G</v>
      </c>
      <c r="Z462" s="2" t="str">
        <f>VLOOKUP(V462,'Comprendre la codification'!$H$12:$J$200,3,FALSE)</f>
        <v>BAG</v>
      </c>
      <c r="AA462" s="2" t="str">
        <f t="shared" si="30"/>
        <v>GBAG</v>
      </c>
      <c r="AB462" s="2" t="s">
        <v>104</v>
      </c>
      <c r="AD462" s="2" t="s">
        <v>16</v>
      </c>
      <c r="AE462" s="27">
        <v>2</v>
      </c>
      <c r="AF462" s="2" t="s">
        <v>309</v>
      </c>
      <c r="AG462" s="2" t="s">
        <v>318</v>
      </c>
      <c r="AH462" s="2"/>
      <c r="AI462" s="2" t="s">
        <v>102</v>
      </c>
      <c r="AJ462" s="2" t="str">
        <f t="shared" si="31"/>
        <v>AthlétismeAutre protection / EPI : gant d'athlétisme, …X ≥ 15 kg</v>
      </c>
      <c r="AK462" s="2" t="str">
        <f>VLOOKUP(AD462,'Comprendre la codification'!$E$12:$F$23,2,FALSE)</f>
        <v>E</v>
      </c>
      <c r="AL462" s="2" t="str">
        <f>VLOOKUP(AG462,'Comprendre la codification'!$H$12:$J$200,3,FALSE)</f>
        <v>PRO</v>
      </c>
      <c r="AM462" s="2" t="str">
        <f>VLOOKUP(AI462,'Comprendre la codification'!$M$25:$N$83,2,FALSE)</f>
        <v>66</v>
      </c>
      <c r="AN462" s="2" t="str">
        <f t="shared" si="32"/>
        <v>EPRO66</v>
      </c>
      <c r="AO462" s="2" t="s">
        <v>608</v>
      </c>
    </row>
    <row r="463" spans="13:41" x14ac:dyDescent="0.35">
      <c r="M463" s="26"/>
      <c r="N463" s="26"/>
      <c r="S463" s="2" t="s">
        <v>15</v>
      </c>
      <c r="T463" s="27">
        <v>2</v>
      </c>
      <c r="U463" s="2" t="s">
        <v>270</v>
      </c>
      <c r="V463" s="2" t="s">
        <v>334</v>
      </c>
      <c r="W463" s="2" t="str">
        <f t="shared" si="29"/>
        <v>Neige et GlaceHousse et sac de transport de skis, snowboard, pochette et protection textile ou souple de casque et masque, sac à dos de ski (y compris ceux intégrant une protection dorsale), …</v>
      </c>
      <c r="X463" s="2"/>
      <c r="Y463" s="2" t="str">
        <f>VLOOKUP(S463,'Comprendre la codification'!$E$12:$F$23,2,FALSE)</f>
        <v>G</v>
      </c>
      <c r="Z463" s="2" t="str">
        <f>VLOOKUP(V463,'Comprendre la codification'!$H$12:$J$200,3,FALSE)</f>
        <v>BAG</v>
      </c>
      <c r="AA463" s="2" t="str">
        <f t="shared" si="30"/>
        <v>GBAG</v>
      </c>
      <c r="AB463" s="2" t="s">
        <v>105</v>
      </c>
      <c r="AD463" s="2" t="s">
        <v>11</v>
      </c>
      <c r="AE463" s="27">
        <v>2</v>
      </c>
      <c r="AF463" s="2" t="s">
        <v>273</v>
      </c>
      <c r="AG463" s="2" t="s">
        <v>347</v>
      </c>
      <c r="AH463" s="2"/>
      <c r="AI463" s="2" t="s">
        <v>252</v>
      </c>
      <c r="AJ463" s="2" t="str">
        <f t="shared" si="31"/>
        <v>Nautique et AquatiqueSac, housse de transport, pochette, contenant étanche (bidons, …), …X &lt; 5 g</v>
      </c>
      <c r="AK463" s="2" t="str">
        <f>VLOOKUP(AD463,'Comprendre la codification'!$E$12:$F$23,2,FALSE)</f>
        <v>F</v>
      </c>
      <c r="AL463" s="2" t="str">
        <f>VLOOKUP(AG463,'Comprendre la codification'!$H$12:$J$200,3,FALSE)</f>
        <v>BAG</v>
      </c>
      <c r="AM463" s="2" t="str">
        <f>VLOOKUP(AI463,'Comprendre la codification'!$M$25:$N$83,2,FALSE)</f>
        <v>20</v>
      </c>
      <c r="AN463" s="2" t="str">
        <f t="shared" si="32"/>
        <v>FBAG20</v>
      </c>
      <c r="AO463" s="2" t="s">
        <v>608</v>
      </c>
    </row>
    <row r="464" spans="13:41" x14ac:dyDescent="0.35">
      <c r="M464" s="26"/>
      <c r="N464" s="26"/>
      <c r="S464" s="2" t="s">
        <v>15</v>
      </c>
      <c r="T464" s="27">
        <v>2</v>
      </c>
      <c r="U464" s="2" t="s">
        <v>270</v>
      </c>
      <c r="V464" s="2" t="s">
        <v>334</v>
      </c>
      <c r="W464" s="2" t="str">
        <f t="shared" si="29"/>
        <v>Neige et GlaceHousse et sac de transport de skis, snowboard, pochette et protection textile ou souple de casque et masque, sac à dos de ski (y compris ceux intégrant une protection dorsale), …</v>
      </c>
      <c r="X464" s="2"/>
      <c r="Y464" s="2" t="str">
        <f>VLOOKUP(S464,'Comprendre la codification'!$E$12:$F$23,2,FALSE)</f>
        <v>G</v>
      </c>
      <c r="Z464" s="2" t="str">
        <f>VLOOKUP(V464,'Comprendre la codification'!$H$12:$J$200,3,FALSE)</f>
        <v>BAG</v>
      </c>
      <c r="AA464" s="2" t="str">
        <f t="shared" si="30"/>
        <v>GBAG</v>
      </c>
      <c r="AB464" s="2" t="s">
        <v>107</v>
      </c>
      <c r="AD464" s="2" t="s">
        <v>11</v>
      </c>
      <c r="AE464" s="27">
        <v>2</v>
      </c>
      <c r="AF464" s="2" t="s">
        <v>273</v>
      </c>
      <c r="AG464" s="2" t="s">
        <v>347</v>
      </c>
      <c r="AH464" s="2"/>
      <c r="AI464" s="2" t="s">
        <v>253</v>
      </c>
      <c r="AJ464" s="2" t="str">
        <f t="shared" si="31"/>
        <v>Nautique et AquatiqueSac, housse de transport, pochette, contenant étanche (bidons, …), …5 g ≤ X &lt; 10 g</v>
      </c>
      <c r="AK464" s="2" t="str">
        <f>VLOOKUP(AD464,'Comprendre la codification'!$E$12:$F$23,2,FALSE)</f>
        <v>F</v>
      </c>
      <c r="AL464" s="2" t="str">
        <f>VLOOKUP(AG464,'Comprendre la codification'!$H$12:$J$200,3,FALSE)</f>
        <v>BAG</v>
      </c>
      <c r="AM464" s="2" t="str">
        <f>VLOOKUP(AI464,'Comprendre la codification'!$M$25:$N$83,2,FALSE)</f>
        <v>21</v>
      </c>
      <c r="AN464" s="2" t="str">
        <f t="shared" si="32"/>
        <v>FBAG21</v>
      </c>
      <c r="AO464" s="2" t="s">
        <v>608</v>
      </c>
    </row>
    <row r="465" spans="13:41" x14ac:dyDescent="0.35">
      <c r="M465" s="26"/>
      <c r="N465" s="26"/>
      <c r="S465" s="2" t="s">
        <v>15</v>
      </c>
      <c r="T465" s="27">
        <v>2</v>
      </c>
      <c r="U465" s="2" t="s">
        <v>270</v>
      </c>
      <c r="V465" s="2" t="s">
        <v>334</v>
      </c>
      <c r="W465" s="2" t="str">
        <f t="shared" si="29"/>
        <v>Neige et GlaceHousse et sac de transport de skis, snowboard, pochette et protection textile ou souple de casque et masque, sac à dos de ski (y compris ceux intégrant une protection dorsale), …</v>
      </c>
      <c r="X465" s="2"/>
      <c r="Y465" s="2" t="str">
        <f>VLOOKUP(S465,'Comprendre la codification'!$E$12:$F$23,2,FALSE)</f>
        <v>G</v>
      </c>
      <c r="Z465" s="2" t="str">
        <f>VLOOKUP(V465,'Comprendre la codification'!$H$12:$J$200,3,FALSE)</f>
        <v>BAG</v>
      </c>
      <c r="AA465" s="2" t="str">
        <f t="shared" si="30"/>
        <v>GBAG</v>
      </c>
      <c r="AB465" s="2" t="s">
        <v>109</v>
      </c>
      <c r="AD465" s="2" t="s">
        <v>11</v>
      </c>
      <c r="AE465" s="27">
        <v>2</v>
      </c>
      <c r="AF465" s="2" t="s">
        <v>273</v>
      </c>
      <c r="AG465" s="2" t="s">
        <v>347</v>
      </c>
      <c r="AH465" s="2"/>
      <c r="AI465" s="2" t="s">
        <v>254</v>
      </c>
      <c r="AJ465" s="2" t="str">
        <f t="shared" si="31"/>
        <v>Nautique et AquatiqueSac, housse de transport, pochette, contenant étanche (bidons, …), …10 g ≤ X &lt; 20 g</v>
      </c>
      <c r="AK465" s="2" t="str">
        <f>VLOOKUP(AD465,'Comprendre la codification'!$E$12:$F$23,2,FALSE)</f>
        <v>F</v>
      </c>
      <c r="AL465" s="2" t="str">
        <f>VLOOKUP(AG465,'Comprendre la codification'!$H$12:$J$200,3,FALSE)</f>
        <v>BAG</v>
      </c>
      <c r="AM465" s="2" t="str">
        <f>VLOOKUP(AI465,'Comprendre la codification'!$M$25:$N$83,2,FALSE)</f>
        <v>24</v>
      </c>
      <c r="AN465" s="2" t="str">
        <f t="shared" si="32"/>
        <v>FBAG24</v>
      </c>
      <c r="AO465" s="2" t="s">
        <v>608</v>
      </c>
    </row>
    <row r="466" spans="13:41" x14ac:dyDescent="0.35">
      <c r="M466" s="26"/>
      <c r="N466" s="26"/>
      <c r="S466" s="2" t="s">
        <v>15</v>
      </c>
      <c r="T466" s="27">
        <v>2</v>
      </c>
      <c r="U466" s="2" t="s">
        <v>270</v>
      </c>
      <c r="V466" s="2" t="s">
        <v>334</v>
      </c>
      <c r="W466" s="2" t="str">
        <f t="shared" si="29"/>
        <v>Neige et GlaceHousse et sac de transport de skis, snowboard, pochette et protection textile ou souple de casque et masque, sac à dos de ski (y compris ceux intégrant une protection dorsale), …</v>
      </c>
      <c r="X466" s="2"/>
      <c r="Y466" s="2" t="str">
        <f>VLOOKUP(S466,'Comprendre la codification'!$E$12:$F$23,2,FALSE)</f>
        <v>G</v>
      </c>
      <c r="Z466" s="2" t="str">
        <f>VLOOKUP(V466,'Comprendre la codification'!$H$12:$J$200,3,FALSE)</f>
        <v>BAG</v>
      </c>
      <c r="AA466" s="2" t="str">
        <f t="shared" si="30"/>
        <v>GBAG</v>
      </c>
      <c r="AB466" s="2" t="s">
        <v>110</v>
      </c>
      <c r="AD466" s="2" t="s">
        <v>11</v>
      </c>
      <c r="AE466" s="27">
        <v>2</v>
      </c>
      <c r="AF466" s="2" t="s">
        <v>273</v>
      </c>
      <c r="AG466" s="2" t="s">
        <v>347</v>
      </c>
      <c r="AH466" s="2"/>
      <c r="AI466" s="2" t="s">
        <v>255</v>
      </c>
      <c r="AJ466" s="2" t="str">
        <f t="shared" si="31"/>
        <v>Nautique et AquatiqueSac, housse de transport, pochette, contenant étanche (bidons, …), …20 g ≤ X &lt; 50 g</v>
      </c>
      <c r="AK466" s="2" t="str">
        <f>VLOOKUP(AD466,'Comprendre la codification'!$E$12:$F$23,2,FALSE)</f>
        <v>F</v>
      </c>
      <c r="AL466" s="2" t="str">
        <f>VLOOKUP(AG466,'Comprendre la codification'!$H$12:$J$200,3,FALSE)</f>
        <v>BAG</v>
      </c>
      <c r="AM466" s="2" t="str">
        <f>VLOOKUP(AI466,'Comprendre la codification'!$M$25:$N$83,2,FALSE)</f>
        <v>27</v>
      </c>
      <c r="AN466" s="2" t="str">
        <f t="shared" si="32"/>
        <v>FBAG27</v>
      </c>
      <c r="AO466" s="2" t="s">
        <v>608</v>
      </c>
    </row>
    <row r="467" spans="13:41" x14ac:dyDescent="0.35">
      <c r="M467" s="26"/>
      <c r="N467" s="26"/>
      <c r="S467" s="2" t="s">
        <v>15</v>
      </c>
      <c r="T467" s="27">
        <v>2</v>
      </c>
      <c r="U467" s="2" t="s">
        <v>270</v>
      </c>
      <c r="V467" s="2" t="s">
        <v>334</v>
      </c>
      <c r="W467" s="2" t="str">
        <f t="shared" si="29"/>
        <v>Neige et GlaceHousse et sac de transport de skis, snowboard, pochette et protection textile ou souple de casque et masque, sac à dos de ski (y compris ceux intégrant une protection dorsale), …</v>
      </c>
      <c r="X467" s="2"/>
      <c r="Y467" s="2" t="str">
        <f>VLOOKUP(S467,'Comprendre la codification'!$E$12:$F$23,2,FALSE)</f>
        <v>G</v>
      </c>
      <c r="Z467" s="2" t="str">
        <f>VLOOKUP(V467,'Comprendre la codification'!$H$12:$J$200,3,FALSE)</f>
        <v>BAG</v>
      </c>
      <c r="AA467" s="2" t="str">
        <f t="shared" si="30"/>
        <v>GBAG</v>
      </c>
      <c r="AB467" s="2" t="s">
        <v>111</v>
      </c>
      <c r="AD467" s="2" t="s">
        <v>11</v>
      </c>
      <c r="AE467" s="27">
        <v>2</v>
      </c>
      <c r="AF467" s="2" t="s">
        <v>273</v>
      </c>
      <c r="AG467" s="2" t="s">
        <v>347</v>
      </c>
      <c r="AH467" s="2"/>
      <c r="AI467" s="2" t="s">
        <v>241</v>
      </c>
      <c r="AJ467" s="2" t="str">
        <f t="shared" si="31"/>
        <v>Nautique et AquatiqueSac, housse de transport, pochette, contenant étanche (bidons, …), …50 g ≤ X &lt; 100 g</v>
      </c>
      <c r="AK467" s="2" t="str">
        <f>VLOOKUP(AD467,'Comprendre la codification'!$E$12:$F$23,2,FALSE)</f>
        <v>F</v>
      </c>
      <c r="AL467" s="2" t="str">
        <f>VLOOKUP(AG467,'Comprendre la codification'!$H$12:$J$200,3,FALSE)</f>
        <v>BAG</v>
      </c>
      <c r="AM467" s="2" t="str">
        <f>VLOOKUP(AI467,'Comprendre la codification'!$M$25:$N$83,2,FALSE)</f>
        <v>30</v>
      </c>
      <c r="AN467" s="2" t="str">
        <f t="shared" si="32"/>
        <v>FBAG30</v>
      </c>
      <c r="AO467" s="2" t="s">
        <v>608</v>
      </c>
    </row>
    <row r="468" spans="13:41" x14ac:dyDescent="0.35">
      <c r="M468" s="26"/>
      <c r="N468" s="26"/>
      <c r="S468" s="2" t="s">
        <v>15</v>
      </c>
      <c r="T468" s="27">
        <v>2</v>
      </c>
      <c r="U468" s="2" t="s">
        <v>270</v>
      </c>
      <c r="V468" s="2" t="s">
        <v>334</v>
      </c>
      <c r="W468" s="2" t="str">
        <f t="shared" si="29"/>
        <v>Neige et GlaceHousse et sac de transport de skis, snowboard, pochette et protection textile ou souple de casque et masque, sac à dos de ski (y compris ceux intégrant une protection dorsale), …</v>
      </c>
      <c r="X468" s="2"/>
      <c r="Y468" s="2" t="str">
        <f>VLOOKUP(S468,'Comprendre la codification'!$E$12:$F$23,2,FALSE)</f>
        <v>G</v>
      </c>
      <c r="Z468" s="2" t="str">
        <f>VLOOKUP(V468,'Comprendre la codification'!$H$12:$J$200,3,FALSE)</f>
        <v>BAG</v>
      </c>
      <c r="AA468" s="2" t="str">
        <f t="shared" si="30"/>
        <v>GBAG</v>
      </c>
      <c r="AB468" s="2" t="s">
        <v>112</v>
      </c>
      <c r="AD468" s="2" t="s">
        <v>11</v>
      </c>
      <c r="AE468" s="27">
        <v>2</v>
      </c>
      <c r="AF468" s="2" t="s">
        <v>273</v>
      </c>
      <c r="AG468" s="2" t="s">
        <v>347</v>
      </c>
      <c r="AH468" s="2"/>
      <c r="AI468" s="2" t="s">
        <v>103</v>
      </c>
      <c r="AJ468" s="2" t="str">
        <f t="shared" si="31"/>
        <v>Nautique et AquatiqueSac, housse de transport, pochette, contenant étanche (bidons, …), …0,1 kg ≤ X &lt; 0,2 kg</v>
      </c>
      <c r="AK468" s="2" t="str">
        <f>VLOOKUP(AD468,'Comprendre la codification'!$E$12:$F$23,2,FALSE)</f>
        <v>F</v>
      </c>
      <c r="AL468" s="2" t="str">
        <f>VLOOKUP(AG468,'Comprendre la codification'!$H$12:$J$200,3,FALSE)</f>
        <v>BAG</v>
      </c>
      <c r="AM468" s="2" t="str">
        <f>VLOOKUP(AI468,'Comprendre la codification'!$M$25:$N$83,2,FALSE)</f>
        <v>33</v>
      </c>
      <c r="AN468" s="2" t="str">
        <f t="shared" si="32"/>
        <v>FBAG33</v>
      </c>
      <c r="AO468" s="2" t="s">
        <v>608</v>
      </c>
    </row>
    <row r="469" spans="13:41" x14ac:dyDescent="0.35">
      <c r="M469" s="26"/>
      <c r="N469" s="26"/>
      <c r="S469" s="2" t="s">
        <v>15</v>
      </c>
      <c r="T469" s="27">
        <v>2</v>
      </c>
      <c r="U469" s="2" t="s">
        <v>270</v>
      </c>
      <c r="V469" s="2" t="s">
        <v>334</v>
      </c>
      <c r="W469" s="2" t="str">
        <f t="shared" si="29"/>
        <v>Neige et GlaceHousse et sac de transport de skis, snowboard, pochette et protection textile ou souple de casque et masque, sac à dos de ski (y compris ceux intégrant une protection dorsale), …</v>
      </c>
      <c r="X469" s="2"/>
      <c r="Y469" s="2" t="str">
        <f>VLOOKUP(S469,'Comprendre la codification'!$E$12:$F$23,2,FALSE)</f>
        <v>G</v>
      </c>
      <c r="Z469" s="2" t="str">
        <f>VLOOKUP(V469,'Comprendre la codification'!$H$12:$J$200,3,FALSE)</f>
        <v>BAG</v>
      </c>
      <c r="AA469" s="2" t="str">
        <f t="shared" si="30"/>
        <v>GBAG</v>
      </c>
      <c r="AB469" s="2" t="s">
        <v>113</v>
      </c>
      <c r="AD469" s="2" t="s">
        <v>11</v>
      </c>
      <c r="AE469" s="27">
        <v>2</v>
      </c>
      <c r="AF469" s="2" t="s">
        <v>273</v>
      </c>
      <c r="AG469" s="2" t="s">
        <v>347</v>
      </c>
      <c r="AH469" s="2"/>
      <c r="AI469" s="2" t="s">
        <v>98</v>
      </c>
      <c r="AJ469" s="2" t="str">
        <f t="shared" si="31"/>
        <v>Nautique et AquatiqueSac, housse de transport, pochette, contenant étanche (bidons, …), …0,2 kg ≤ X &lt; 0,5 kg</v>
      </c>
      <c r="AK469" s="2" t="str">
        <f>VLOOKUP(AD469,'Comprendre la codification'!$E$12:$F$23,2,FALSE)</f>
        <v>F</v>
      </c>
      <c r="AL469" s="2" t="str">
        <f>VLOOKUP(AG469,'Comprendre la codification'!$H$12:$J$200,3,FALSE)</f>
        <v>BAG</v>
      </c>
      <c r="AM469" s="2" t="str">
        <f>VLOOKUP(AI469,'Comprendre la codification'!$M$25:$N$83,2,FALSE)</f>
        <v>36</v>
      </c>
      <c r="AN469" s="2" t="str">
        <f t="shared" si="32"/>
        <v>FBAG36</v>
      </c>
      <c r="AO469" s="2" t="s">
        <v>608</v>
      </c>
    </row>
    <row r="470" spans="13:41" x14ac:dyDescent="0.35">
      <c r="M470" s="26"/>
      <c r="N470" s="26"/>
      <c r="S470" s="2" t="s">
        <v>15</v>
      </c>
      <c r="T470" s="27">
        <v>2</v>
      </c>
      <c r="U470" s="2" t="s">
        <v>270</v>
      </c>
      <c r="V470" s="2" t="s">
        <v>334</v>
      </c>
      <c r="W470" s="2" t="str">
        <f t="shared" si="29"/>
        <v>Neige et GlaceHousse et sac de transport de skis, snowboard, pochette et protection textile ou souple de casque et masque, sac à dos de ski (y compris ceux intégrant une protection dorsale), …</v>
      </c>
      <c r="X470" s="2"/>
      <c r="Y470" s="2" t="str">
        <f>VLOOKUP(S470,'Comprendre la codification'!$E$12:$F$23,2,FALSE)</f>
        <v>G</v>
      </c>
      <c r="Z470" s="2" t="str">
        <f>VLOOKUP(V470,'Comprendre la codification'!$H$12:$J$200,3,FALSE)</f>
        <v>BAG</v>
      </c>
      <c r="AA470" s="2" t="str">
        <f t="shared" si="30"/>
        <v>GBAG</v>
      </c>
      <c r="AB470" s="2" t="s">
        <v>114</v>
      </c>
      <c r="AD470" s="2" t="s">
        <v>11</v>
      </c>
      <c r="AE470" s="27">
        <v>2</v>
      </c>
      <c r="AF470" s="2" t="s">
        <v>273</v>
      </c>
      <c r="AG470" s="2" t="s">
        <v>347</v>
      </c>
      <c r="AH470" s="2"/>
      <c r="AI470" s="2" t="s">
        <v>104</v>
      </c>
      <c r="AJ470" s="2" t="str">
        <f t="shared" si="31"/>
        <v>Nautique et AquatiqueSac, housse de transport, pochette, contenant étanche (bidons, …), …0,5 kg ≤ X &lt; 1 kg</v>
      </c>
      <c r="AK470" s="2" t="str">
        <f>VLOOKUP(AD470,'Comprendre la codification'!$E$12:$F$23,2,FALSE)</f>
        <v>F</v>
      </c>
      <c r="AL470" s="2" t="str">
        <f>VLOOKUP(AG470,'Comprendre la codification'!$H$12:$J$200,3,FALSE)</f>
        <v>BAG</v>
      </c>
      <c r="AM470" s="2" t="str">
        <f>VLOOKUP(AI470,'Comprendre la codification'!$M$25:$N$83,2,FALSE)</f>
        <v>39</v>
      </c>
      <c r="AN470" s="2" t="str">
        <f t="shared" si="32"/>
        <v>FBAG39</v>
      </c>
      <c r="AO470" s="2" t="s">
        <v>608</v>
      </c>
    </row>
    <row r="471" spans="13:41" x14ac:dyDescent="0.35">
      <c r="M471" s="26"/>
      <c r="N471" s="26"/>
      <c r="S471" s="2" t="s">
        <v>15</v>
      </c>
      <c r="T471" s="27">
        <v>2</v>
      </c>
      <c r="U471" s="2" t="s">
        <v>270</v>
      </c>
      <c r="V471" s="2" t="s">
        <v>334</v>
      </c>
      <c r="W471" s="2" t="str">
        <f t="shared" si="29"/>
        <v>Neige et GlaceHousse et sac de transport de skis, snowboard, pochette et protection textile ou souple de casque et masque, sac à dos de ski (y compris ceux intégrant une protection dorsale), …</v>
      </c>
      <c r="X471" s="2"/>
      <c r="Y471" s="2" t="str">
        <f>VLOOKUP(S471,'Comprendre la codification'!$E$12:$F$23,2,FALSE)</f>
        <v>G</v>
      </c>
      <c r="Z471" s="2" t="str">
        <f>VLOOKUP(V471,'Comprendre la codification'!$H$12:$J$200,3,FALSE)</f>
        <v>BAG</v>
      </c>
      <c r="AA471" s="2" t="str">
        <f t="shared" si="30"/>
        <v>GBAG</v>
      </c>
      <c r="AB471" s="2" t="s">
        <v>102</v>
      </c>
      <c r="AD471" s="2" t="s">
        <v>11</v>
      </c>
      <c r="AE471" s="27">
        <v>2</v>
      </c>
      <c r="AF471" s="2" t="s">
        <v>273</v>
      </c>
      <c r="AG471" s="2" t="s">
        <v>347</v>
      </c>
      <c r="AH471" s="2"/>
      <c r="AI471" s="2" t="s">
        <v>105</v>
      </c>
      <c r="AJ471" s="2" t="str">
        <f t="shared" si="31"/>
        <v>Nautique et AquatiqueSac, housse de transport, pochette, contenant étanche (bidons, …), …1 kg ≤ X &lt; 2 kg</v>
      </c>
      <c r="AK471" s="2" t="str">
        <f>VLOOKUP(AD471,'Comprendre la codification'!$E$12:$F$23,2,FALSE)</f>
        <v>F</v>
      </c>
      <c r="AL471" s="2" t="str">
        <f>VLOOKUP(AG471,'Comprendre la codification'!$H$12:$J$200,3,FALSE)</f>
        <v>BAG</v>
      </c>
      <c r="AM471" s="2" t="str">
        <f>VLOOKUP(AI471,'Comprendre la codification'!$M$25:$N$83,2,FALSE)</f>
        <v>42</v>
      </c>
      <c r="AN471" s="2" t="str">
        <f t="shared" si="32"/>
        <v>FBAG42</v>
      </c>
      <c r="AO471" s="2" t="s">
        <v>608</v>
      </c>
    </row>
    <row r="472" spans="13:41" x14ac:dyDescent="0.35">
      <c r="M472" s="26"/>
      <c r="N472" s="26"/>
      <c r="S472" s="2" t="s">
        <v>15</v>
      </c>
      <c r="T472" s="27">
        <v>2</v>
      </c>
      <c r="U472" s="2" t="s">
        <v>299</v>
      </c>
      <c r="V472" s="11" t="s">
        <v>192</v>
      </c>
      <c r="W472" s="2" t="str">
        <f t="shared" si="29"/>
        <v>Neige et GlacePaire de bâtons de ski</v>
      </c>
      <c r="X472" s="2"/>
      <c r="Y472" s="2" t="str">
        <f>VLOOKUP(S472,'Comprendre la codification'!$E$12:$F$23,2,FALSE)</f>
        <v>G</v>
      </c>
      <c r="Z472" s="2" t="str">
        <f>VLOOKUP(V472,'Comprendre la codification'!$H$12:$J$200,3,FALSE)</f>
        <v>BTN</v>
      </c>
      <c r="AA472" s="2" t="str">
        <f t="shared" si="30"/>
        <v>GBTN</v>
      </c>
      <c r="AB472" s="2" t="s">
        <v>189</v>
      </c>
      <c r="AD472" s="2" t="s">
        <v>11</v>
      </c>
      <c r="AE472" s="27">
        <v>2</v>
      </c>
      <c r="AF472" s="2" t="s">
        <v>273</v>
      </c>
      <c r="AG472" s="2" t="s">
        <v>347</v>
      </c>
      <c r="AH472" s="2"/>
      <c r="AI472" s="2" t="s">
        <v>107</v>
      </c>
      <c r="AJ472" s="2" t="str">
        <f t="shared" si="31"/>
        <v>Nautique et AquatiqueSac, housse de transport, pochette, contenant étanche (bidons, …), …2 kg ≤ X &lt; 3 kg</v>
      </c>
      <c r="AK472" s="2" t="str">
        <f>VLOOKUP(AD472,'Comprendre la codification'!$E$12:$F$23,2,FALSE)</f>
        <v>F</v>
      </c>
      <c r="AL472" s="2" t="str">
        <f>VLOOKUP(AG472,'Comprendre la codification'!$H$12:$J$200,3,FALSE)</f>
        <v>BAG</v>
      </c>
      <c r="AM472" s="2" t="str">
        <f>VLOOKUP(AI472,'Comprendre la codification'!$M$25:$N$83,2,FALSE)</f>
        <v>45</v>
      </c>
      <c r="AN472" s="2" t="str">
        <f t="shared" si="32"/>
        <v>FBAG45</v>
      </c>
      <c r="AO472" s="2" t="s">
        <v>608</v>
      </c>
    </row>
    <row r="473" spans="13:41" x14ac:dyDescent="0.35">
      <c r="M473" s="26"/>
      <c r="N473" s="26"/>
      <c r="S473" s="2" t="s">
        <v>15</v>
      </c>
      <c r="T473" s="27">
        <v>2</v>
      </c>
      <c r="U473" s="2" t="s">
        <v>299</v>
      </c>
      <c r="V473" s="11" t="s">
        <v>192</v>
      </c>
      <c r="W473" s="2" t="str">
        <f t="shared" si="29"/>
        <v>Neige et GlacePaire de bâtons de ski</v>
      </c>
      <c r="X473" s="2"/>
      <c r="Y473" s="2" t="str">
        <f>VLOOKUP(S473,'Comprendre la codification'!$E$12:$F$23,2,FALSE)</f>
        <v>G</v>
      </c>
      <c r="Z473" s="2" t="str">
        <f>VLOOKUP(V473,'Comprendre la codification'!$H$12:$J$200,3,FALSE)</f>
        <v>BTN</v>
      </c>
      <c r="AA473" s="2" t="str">
        <f t="shared" si="30"/>
        <v>GBTN</v>
      </c>
      <c r="AB473" s="2" t="s">
        <v>129</v>
      </c>
      <c r="AD473" s="2" t="s">
        <v>11</v>
      </c>
      <c r="AE473" s="27">
        <v>2</v>
      </c>
      <c r="AF473" s="2" t="s">
        <v>273</v>
      </c>
      <c r="AG473" s="2" t="s">
        <v>347</v>
      </c>
      <c r="AH473" s="2"/>
      <c r="AI473" s="2" t="s">
        <v>109</v>
      </c>
      <c r="AJ473" s="2" t="str">
        <f t="shared" si="31"/>
        <v>Nautique et AquatiqueSac, housse de transport, pochette, contenant étanche (bidons, …), …3 kg ≤ X &lt; 5 kg</v>
      </c>
      <c r="AK473" s="2" t="str">
        <f>VLOOKUP(AD473,'Comprendre la codification'!$E$12:$F$23,2,FALSE)</f>
        <v>F</v>
      </c>
      <c r="AL473" s="2" t="str">
        <f>VLOOKUP(AG473,'Comprendre la codification'!$H$12:$J$200,3,FALSE)</f>
        <v>BAG</v>
      </c>
      <c r="AM473" s="2" t="str">
        <f>VLOOKUP(AI473,'Comprendre la codification'!$M$25:$N$83,2,FALSE)</f>
        <v>48</v>
      </c>
      <c r="AN473" s="2" t="str">
        <f t="shared" si="32"/>
        <v>FBAG48</v>
      </c>
      <c r="AO473" s="2" t="s">
        <v>608</v>
      </c>
    </row>
    <row r="474" spans="13:41" x14ac:dyDescent="0.35">
      <c r="M474" s="26"/>
      <c r="N474" s="26"/>
      <c r="S474" s="2" t="s">
        <v>15</v>
      </c>
      <c r="T474" s="27">
        <v>2</v>
      </c>
      <c r="U474" s="2" t="s">
        <v>311</v>
      </c>
      <c r="V474" s="2" t="s">
        <v>17</v>
      </c>
      <c r="W474" s="2" t="str">
        <f t="shared" si="29"/>
        <v>Neige et GlaceCasque</v>
      </c>
      <c r="X474" s="2"/>
      <c r="Y474" s="2" t="str">
        <f>VLOOKUP(S474,'Comprendre la codification'!$E$12:$F$23,2,FALSE)</f>
        <v>G</v>
      </c>
      <c r="Z474" s="2" t="str">
        <f>VLOOKUP(V474,'Comprendre la codification'!$H$12:$J$200,3,FALSE)</f>
        <v>CSQ</v>
      </c>
      <c r="AA474" s="2" t="str">
        <f t="shared" si="30"/>
        <v>GCSQ</v>
      </c>
      <c r="AB474" s="2" t="s">
        <v>189</v>
      </c>
      <c r="AD474" s="2" t="s">
        <v>11</v>
      </c>
      <c r="AE474" s="27">
        <v>2</v>
      </c>
      <c r="AF474" s="2" t="s">
        <v>273</v>
      </c>
      <c r="AG474" s="2" t="s">
        <v>347</v>
      </c>
      <c r="AH474" s="2"/>
      <c r="AI474" s="2" t="s">
        <v>110</v>
      </c>
      <c r="AJ474" s="2" t="str">
        <f t="shared" si="31"/>
        <v>Nautique et AquatiqueSac, housse de transport, pochette, contenant étanche (bidons, …), …5 kg ≤ X &lt; 7 kg</v>
      </c>
      <c r="AK474" s="2" t="str">
        <f>VLOOKUP(AD474,'Comprendre la codification'!$E$12:$F$23,2,FALSE)</f>
        <v>F</v>
      </c>
      <c r="AL474" s="2" t="str">
        <f>VLOOKUP(AG474,'Comprendre la codification'!$H$12:$J$200,3,FALSE)</f>
        <v>BAG</v>
      </c>
      <c r="AM474" s="2" t="str">
        <f>VLOOKUP(AI474,'Comprendre la codification'!$M$25:$N$83,2,FALSE)</f>
        <v>51</v>
      </c>
      <c r="AN474" s="2" t="str">
        <f t="shared" si="32"/>
        <v>FBAG51</v>
      </c>
      <c r="AO474" s="2" t="s">
        <v>608</v>
      </c>
    </row>
    <row r="475" spans="13:41" x14ac:dyDescent="0.35">
      <c r="M475" s="26"/>
      <c r="N475" s="26"/>
      <c r="S475" s="2" t="s">
        <v>15</v>
      </c>
      <c r="T475" s="27">
        <v>2</v>
      </c>
      <c r="U475" s="2" t="s">
        <v>311</v>
      </c>
      <c r="V475" s="2" t="s">
        <v>17</v>
      </c>
      <c r="W475" s="2" t="str">
        <f t="shared" si="29"/>
        <v>Neige et GlaceCasque</v>
      </c>
      <c r="X475" s="2"/>
      <c r="Y475" s="2" t="str">
        <f>VLOOKUP(S475,'Comprendre la codification'!$E$12:$F$23,2,FALSE)</f>
        <v>G</v>
      </c>
      <c r="Z475" s="2" t="str">
        <f>VLOOKUP(V475,'Comprendre la codification'!$H$12:$J$200,3,FALSE)</f>
        <v>CSQ</v>
      </c>
      <c r="AA475" s="2" t="str">
        <f t="shared" si="30"/>
        <v>GCSQ</v>
      </c>
      <c r="AB475" s="2" t="s">
        <v>129</v>
      </c>
      <c r="AD475" s="2" t="s">
        <v>11</v>
      </c>
      <c r="AE475" s="27">
        <v>2</v>
      </c>
      <c r="AF475" s="2" t="s">
        <v>273</v>
      </c>
      <c r="AG475" s="2" t="s">
        <v>347</v>
      </c>
      <c r="AH475" s="2"/>
      <c r="AI475" s="2" t="s">
        <v>111</v>
      </c>
      <c r="AJ475" s="2" t="str">
        <f t="shared" si="31"/>
        <v>Nautique et AquatiqueSac, housse de transport, pochette, contenant étanche (bidons, …), …7 kg ≤ X &lt; 9 kg</v>
      </c>
      <c r="AK475" s="2" t="str">
        <f>VLOOKUP(AD475,'Comprendre la codification'!$E$12:$F$23,2,FALSE)</f>
        <v>F</v>
      </c>
      <c r="AL475" s="2" t="str">
        <f>VLOOKUP(AG475,'Comprendre la codification'!$H$12:$J$200,3,FALSE)</f>
        <v>BAG</v>
      </c>
      <c r="AM475" s="2" t="str">
        <f>VLOOKUP(AI475,'Comprendre la codification'!$M$25:$N$83,2,FALSE)</f>
        <v>54</v>
      </c>
      <c r="AN475" s="2" t="str">
        <f t="shared" si="32"/>
        <v>FBAG54</v>
      </c>
      <c r="AO475" s="2" t="s">
        <v>608</v>
      </c>
    </row>
    <row r="476" spans="13:41" x14ac:dyDescent="0.35">
      <c r="M476" s="26"/>
      <c r="N476" s="26"/>
      <c r="S476" s="2" t="s">
        <v>15</v>
      </c>
      <c r="T476" s="27">
        <v>2</v>
      </c>
      <c r="U476" s="2" t="s">
        <v>299</v>
      </c>
      <c r="V476" s="2" t="s">
        <v>336</v>
      </c>
      <c r="W476" s="2" t="str">
        <f t="shared" si="29"/>
        <v>Neige et GlaceAutre équipement &amp; accessoire (Neige et Glace)</v>
      </c>
      <c r="X476" s="2"/>
      <c r="Y476" s="2" t="str">
        <f>VLOOKUP(S476,'Comprendre la codification'!$E$12:$F$23,2,FALSE)</f>
        <v>G</v>
      </c>
      <c r="Z476" s="2" t="str">
        <f>VLOOKUP(V476,'Comprendre la codification'!$H$12:$J$200,3,FALSE)</f>
        <v>DIV</v>
      </c>
      <c r="AA476" s="2" t="str">
        <f t="shared" si="30"/>
        <v>GDIV</v>
      </c>
      <c r="AB476" s="2" t="s">
        <v>252</v>
      </c>
      <c r="AD476" s="2" t="s">
        <v>11</v>
      </c>
      <c r="AE476" s="27">
        <v>2</v>
      </c>
      <c r="AF476" s="2" t="s">
        <v>273</v>
      </c>
      <c r="AG476" s="2" t="s">
        <v>347</v>
      </c>
      <c r="AH476" s="2"/>
      <c r="AI476" s="2" t="s">
        <v>112</v>
      </c>
      <c r="AJ476" s="2" t="str">
        <f t="shared" si="31"/>
        <v>Nautique et AquatiqueSac, housse de transport, pochette, contenant étanche (bidons, …), …9 kg ≤ X &lt; 11 kg</v>
      </c>
      <c r="AK476" s="2" t="str">
        <f>VLOOKUP(AD476,'Comprendre la codification'!$E$12:$F$23,2,FALSE)</f>
        <v>F</v>
      </c>
      <c r="AL476" s="2" t="str">
        <f>VLOOKUP(AG476,'Comprendre la codification'!$H$12:$J$200,3,FALSE)</f>
        <v>BAG</v>
      </c>
      <c r="AM476" s="2" t="str">
        <f>VLOOKUP(AI476,'Comprendre la codification'!$M$25:$N$83,2,FALSE)</f>
        <v>57</v>
      </c>
      <c r="AN476" s="2" t="str">
        <f t="shared" si="32"/>
        <v>FBAG57</v>
      </c>
      <c r="AO476" s="2" t="s">
        <v>608</v>
      </c>
    </row>
    <row r="477" spans="13:41" x14ac:dyDescent="0.35">
      <c r="M477" s="26"/>
      <c r="N477" s="26"/>
      <c r="S477" s="2" t="s">
        <v>15</v>
      </c>
      <c r="T477" s="27">
        <v>2</v>
      </c>
      <c r="U477" s="2" t="s">
        <v>299</v>
      </c>
      <c r="V477" s="2" t="s">
        <v>336</v>
      </c>
      <c r="W477" s="2" t="str">
        <f t="shared" si="29"/>
        <v>Neige et GlaceAutre équipement &amp; accessoire (Neige et Glace)</v>
      </c>
      <c r="X477" s="2"/>
      <c r="Y477" s="2" t="str">
        <f>VLOOKUP(S477,'Comprendre la codification'!$E$12:$F$23,2,FALSE)</f>
        <v>G</v>
      </c>
      <c r="Z477" s="2" t="str">
        <f>VLOOKUP(V477,'Comprendre la codification'!$H$12:$J$200,3,FALSE)</f>
        <v>DIV</v>
      </c>
      <c r="AA477" s="2" t="str">
        <f t="shared" si="30"/>
        <v>GDIV</v>
      </c>
      <c r="AB477" s="2" t="s">
        <v>253</v>
      </c>
      <c r="AD477" s="2" t="s">
        <v>11</v>
      </c>
      <c r="AE477" s="27">
        <v>2</v>
      </c>
      <c r="AF477" s="2" t="s">
        <v>273</v>
      </c>
      <c r="AG477" s="2" t="s">
        <v>347</v>
      </c>
      <c r="AH477" s="2"/>
      <c r="AI477" s="2" t="s">
        <v>113</v>
      </c>
      <c r="AJ477" s="2" t="str">
        <f t="shared" si="31"/>
        <v>Nautique et AquatiqueSac, housse de transport, pochette, contenant étanche (bidons, …), …11 kg ≤ X &lt; 13 kg</v>
      </c>
      <c r="AK477" s="2" t="str">
        <f>VLOOKUP(AD477,'Comprendre la codification'!$E$12:$F$23,2,FALSE)</f>
        <v>F</v>
      </c>
      <c r="AL477" s="2" t="str">
        <f>VLOOKUP(AG477,'Comprendre la codification'!$H$12:$J$200,3,FALSE)</f>
        <v>BAG</v>
      </c>
      <c r="AM477" s="2" t="str">
        <f>VLOOKUP(AI477,'Comprendre la codification'!$M$25:$N$83,2,FALSE)</f>
        <v>60</v>
      </c>
      <c r="AN477" s="2" t="str">
        <f t="shared" si="32"/>
        <v>FBAG60</v>
      </c>
      <c r="AO477" s="2" t="s">
        <v>608</v>
      </c>
    </row>
    <row r="478" spans="13:41" x14ac:dyDescent="0.35">
      <c r="M478" s="26"/>
      <c r="N478" s="26"/>
      <c r="S478" s="2" t="s">
        <v>15</v>
      </c>
      <c r="T478" s="27">
        <v>2</v>
      </c>
      <c r="U478" s="2" t="s">
        <v>299</v>
      </c>
      <c r="V478" s="2" t="s">
        <v>336</v>
      </c>
      <c r="W478" s="2" t="str">
        <f t="shared" si="29"/>
        <v>Neige et GlaceAutre équipement &amp; accessoire (Neige et Glace)</v>
      </c>
      <c r="X478" s="2"/>
      <c r="Y478" s="2" t="str">
        <f>VLOOKUP(S478,'Comprendre la codification'!$E$12:$F$23,2,FALSE)</f>
        <v>G</v>
      </c>
      <c r="Z478" s="2" t="str">
        <f>VLOOKUP(V478,'Comprendre la codification'!$H$12:$J$200,3,FALSE)</f>
        <v>DIV</v>
      </c>
      <c r="AA478" s="2" t="str">
        <f t="shared" si="30"/>
        <v>GDIV</v>
      </c>
      <c r="AB478" s="2" t="s">
        <v>254</v>
      </c>
      <c r="AD478" s="2" t="s">
        <v>11</v>
      </c>
      <c r="AE478" s="27">
        <v>2</v>
      </c>
      <c r="AF478" s="2" t="s">
        <v>273</v>
      </c>
      <c r="AG478" s="2" t="s">
        <v>347</v>
      </c>
      <c r="AH478" s="2"/>
      <c r="AI478" s="2" t="s">
        <v>114</v>
      </c>
      <c r="AJ478" s="2" t="str">
        <f t="shared" si="31"/>
        <v>Nautique et AquatiqueSac, housse de transport, pochette, contenant étanche (bidons, …), …13 kg ≤ X &lt; 15 kg</v>
      </c>
      <c r="AK478" s="2" t="str">
        <f>VLOOKUP(AD478,'Comprendre la codification'!$E$12:$F$23,2,FALSE)</f>
        <v>F</v>
      </c>
      <c r="AL478" s="2" t="str">
        <f>VLOOKUP(AG478,'Comprendre la codification'!$H$12:$J$200,3,FALSE)</f>
        <v>BAG</v>
      </c>
      <c r="AM478" s="2" t="str">
        <f>VLOOKUP(AI478,'Comprendre la codification'!$M$25:$N$83,2,FALSE)</f>
        <v>63</v>
      </c>
      <c r="AN478" s="2" t="str">
        <f t="shared" si="32"/>
        <v>FBAG63</v>
      </c>
      <c r="AO478" s="2" t="s">
        <v>608</v>
      </c>
    </row>
    <row r="479" spans="13:41" x14ac:dyDescent="0.35">
      <c r="M479" s="26"/>
      <c r="N479" s="26"/>
      <c r="S479" s="2" t="s">
        <v>15</v>
      </c>
      <c r="T479" s="27">
        <v>2</v>
      </c>
      <c r="U479" s="2" t="s">
        <v>299</v>
      </c>
      <c r="V479" s="2" t="s">
        <v>336</v>
      </c>
      <c r="W479" s="2" t="str">
        <f t="shared" si="29"/>
        <v>Neige et GlaceAutre équipement &amp; accessoire (Neige et Glace)</v>
      </c>
      <c r="X479" s="2"/>
      <c r="Y479" s="2" t="str">
        <f>VLOOKUP(S479,'Comprendre la codification'!$E$12:$F$23,2,FALSE)</f>
        <v>G</v>
      </c>
      <c r="Z479" s="2" t="str">
        <f>VLOOKUP(V479,'Comprendre la codification'!$H$12:$J$200,3,FALSE)</f>
        <v>DIV</v>
      </c>
      <c r="AA479" s="2" t="str">
        <f t="shared" si="30"/>
        <v>GDIV</v>
      </c>
      <c r="AB479" s="2" t="s">
        <v>255</v>
      </c>
      <c r="AD479" s="2" t="s">
        <v>11</v>
      </c>
      <c r="AE479" s="27">
        <v>2</v>
      </c>
      <c r="AF479" s="2" t="s">
        <v>273</v>
      </c>
      <c r="AG479" s="2" t="s">
        <v>347</v>
      </c>
      <c r="AH479" s="2"/>
      <c r="AI479" s="2" t="s">
        <v>102</v>
      </c>
      <c r="AJ479" s="2" t="str">
        <f t="shared" si="31"/>
        <v>Nautique et AquatiqueSac, housse de transport, pochette, contenant étanche (bidons, …), …X ≥ 15 kg</v>
      </c>
      <c r="AK479" s="2" t="str">
        <f>VLOOKUP(AD479,'Comprendre la codification'!$E$12:$F$23,2,FALSE)</f>
        <v>F</v>
      </c>
      <c r="AL479" s="2" t="str">
        <f>VLOOKUP(AG479,'Comprendre la codification'!$H$12:$J$200,3,FALSE)</f>
        <v>BAG</v>
      </c>
      <c r="AM479" s="2" t="str">
        <f>VLOOKUP(AI479,'Comprendre la codification'!$M$25:$N$83,2,FALSE)</f>
        <v>66</v>
      </c>
      <c r="AN479" s="2" t="str">
        <f t="shared" si="32"/>
        <v>FBAG66</v>
      </c>
      <c r="AO479" s="2" t="s">
        <v>608</v>
      </c>
    </row>
    <row r="480" spans="13:41" x14ac:dyDescent="0.35">
      <c r="M480" s="26"/>
      <c r="N480" s="26"/>
      <c r="S480" s="2" t="s">
        <v>15</v>
      </c>
      <c r="T480" s="27">
        <v>2</v>
      </c>
      <c r="U480" s="2" t="s">
        <v>299</v>
      </c>
      <c r="V480" s="2" t="s">
        <v>336</v>
      </c>
      <c r="W480" s="2" t="str">
        <f t="shared" si="29"/>
        <v>Neige et GlaceAutre équipement &amp; accessoire (Neige et Glace)</v>
      </c>
      <c r="X480" s="2"/>
      <c r="Y480" s="2" t="str">
        <f>VLOOKUP(S480,'Comprendre la codification'!$E$12:$F$23,2,FALSE)</f>
        <v>G</v>
      </c>
      <c r="Z480" s="2" t="str">
        <f>VLOOKUP(V480,'Comprendre la codification'!$H$12:$J$200,3,FALSE)</f>
        <v>DIV</v>
      </c>
      <c r="AA480" s="2" t="str">
        <f t="shared" si="30"/>
        <v>GDIV</v>
      </c>
      <c r="AB480" s="2" t="s">
        <v>241</v>
      </c>
      <c r="AD480" s="2" t="s">
        <v>11</v>
      </c>
      <c r="AE480" s="27">
        <v>2</v>
      </c>
      <c r="AF480" s="2" t="s">
        <v>279</v>
      </c>
      <c r="AG480" s="2" t="s">
        <v>183</v>
      </c>
      <c r="AH480" s="2"/>
      <c r="AI480" s="30" t="s">
        <v>608</v>
      </c>
      <c r="AJ480" s="2" t="str">
        <f t="shared" si="31"/>
        <v>Nautique et AquatiqueBouteille de plongée -</v>
      </c>
      <c r="AK480" s="2" t="str">
        <f>VLOOKUP(AD480,'Comprendre la codification'!$E$12:$F$23,2,FALSE)</f>
        <v>F</v>
      </c>
      <c r="AL480" s="2" t="str">
        <f>VLOOKUP(AG480,'Comprendre la codification'!$H$12:$J$200,3,FALSE)</f>
        <v>BOU</v>
      </c>
      <c r="AM480" s="2" t="str">
        <f>VLOOKUP(AI480,'Comprendre la codification'!$M$25:$N$83,2,FALSE)</f>
        <v>78</v>
      </c>
      <c r="AN480" s="2" t="str">
        <f t="shared" si="32"/>
        <v>FBOU78</v>
      </c>
      <c r="AO480" s="2" t="s">
        <v>608</v>
      </c>
    </row>
    <row r="481" spans="13:41" x14ac:dyDescent="0.35">
      <c r="M481" s="26"/>
      <c r="N481" s="26"/>
      <c r="S481" s="2" t="s">
        <v>15</v>
      </c>
      <c r="T481" s="27">
        <v>2</v>
      </c>
      <c r="U481" s="2" t="s">
        <v>299</v>
      </c>
      <c r="V481" s="2" t="s">
        <v>336</v>
      </c>
      <c r="W481" s="2" t="str">
        <f t="shared" si="29"/>
        <v>Neige et GlaceAutre équipement &amp; accessoire (Neige et Glace)</v>
      </c>
      <c r="X481" s="2"/>
      <c r="Y481" s="2" t="str">
        <f>VLOOKUP(S481,'Comprendre la codification'!$E$12:$F$23,2,FALSE)</f>
        <v>G</v>
      </c>
      <c r="Z481" s="2" t="str">
        <f>VLOOKUP(V481,'Comprendre la codification'!$H$12:$J$200,3,FALSE)</f>
        <v>DIV</v>
      </c>
      <c r="AA481" s="2" t="str">
        <f t="shared" si="30"/>
        <v>GDIV</v>
      </c>
      <c r="AB481" s="2" t="s">
        <v>103</v>
      </c>
      <c r="AD481" s="2" t="s">
        <v>11</v>
      </c>
      <c r="AE481" s="27">
        <v>2</v>
      </c>
      <c r="AF481" s="2" t="s">
        <v>310</v>
      </c>
      <c r="AG481" s="2" t="s">
        <v>188</v>
      </c>
      <c r="AH481" s="2"/>
      <c r="AI481" s="2" t="s">
        <v>189</v>
      </c>
      <c r="AJ481" s="2" t="str">
        <f t="shared" si="31"/>
        <v>Nautique et AquatiqueCasque (kayak, …)X &lt; 0,5 kg</v>
      </c>
      <c r="AK481" s="2" t="str">
        <f>VLOOKUP(AD481,'Comprendre la codification'!$E$12:$F$23,2,FALSE)</f>
        <v>F</v>
      </c>
      <c r="AL481" s="2" t="str">
        <f>VLOOKUP(AG481,'Comprendre la codification'!$H$12:$J$200,3,FALSE)</f>
        <v>CAS</v>
      </c>
      <c r="AM481" s="2" t="str">
        <f>VLOOKUP(AI481,'Comprendre la codification'!$M$25:$N$83,2,FALSE)</f>
        <v>38</v>
      </c>
      <c r="AN481" s="2" t="str">
        <f t="shared" si="32"/>
        <v>FCAS38</v>
      </c>
      <c r="AO481" s="2" t="s">
        <v>608</v>
      </c>
    </row>
    <row r="482" spans="13:41" x14ac:dyDescent="0.35">
      <c r="M482" s="26"/>
      <c r="N482" s="26"/>
      <c r="S482" s="2" t="s">
        <v>15</v>
      </c>
      <c r="T482" s="27">
        <v>2</v>
      </c>
      <c r="U482" s="2" t="s">
        <v>299</v>
      </c>
      <c r="V482" s="2" t="s">
        <v>336</v>
      </c>
      <c r="W482" s="2" t="str">
        <f t="shared" si="29"/>
        <v>Neige et GlaceAutre équipement &amp; accessoire (Neige et Glace)</v>
      </c>
      <c r="X482" s="2"/>
      <c r="Y482" s="2" t="str">
        <f>VLOOKUP(S482,'Comprendre la codification'!$E$12:$F$23,2,FALSE)</f>
        <v>G</v>
      </c>
      <c r="Z482" s="2" t="str">
        <f>VLOOKUP(V482,'Comprendre la codification'!$H$12:$J$200,3,FALSE)</f>
        <v>DIV</v>
      </c>
      <c r="AA482" s="2" t="str">
        <f t="shared" si="30"/>
        <v>GDIV</v>
      </c>
      <c r="AB482" s="2" t="s">
        <v>98</v>
      </c>
      <c r="AD482" s="2" t="s">
        <v>11</v>
      </c>
      <c r="AE482" s="27">
        <v>2</v>
      </c>
      <c r="AF482" s="2" t="s">
        <v>310</v>
      </c>
      <c r="AG482" s="2" t="s">
        <v>188</v>
      </c>
      <c r="AH482" s="2"/>
      <c r="AI482" s="2" t="s">
        <v>129</v>
      </c>
      <c r="AJ482" s="2" t="str">
        <f t="shared" si="31"/>
        <v>Nautique et AquatiqueCasque (kayak, …)X ≥ 0,5 kg</v>
      </c>
      <c r="AK482" s="2" t="str">
        <f>VLOOKUP(AD482,'Comprendre la codification'!$E$12:$F$23,2,FALSE)</f>
        <v>F</v>
      </c>
      <c r="AL482" s="2" t="str">
        <f>VLOOKUP(AG482,'Comprendre la codification'!$H$12:$J$200,3,FALSE)</f>
        <v>CAS</v>
      </c>
      <c r="AM482" s="2" t="str">
        <f>VLOOKUP(AI482,'Comprendre la codification'!$M$25:$N$83,2,FALSE)</f>
        <v>40</v>
      </c>
      <c r="AN482" s="2" t="str">
        <f t="shared" si="32"/>
        <v>FCAS40</v>
      </c>
      <c r="AO482" s="2" t="s">
        <v>608</v>
      </c>
    </row>
    <row r="483" spans="13:41" x14ac:dyDescent="0.35">
      <c r="M483" s="26"/>
      <c r="N483" s="26"/>
      <c r="Q483" s="15"/>
      <c r="S483" s="2" t="s">
        <v>15</v>
      </c>
      <c r="T483" s="27">
        <v>2</v>
      </c>
      <c r="U483" s="2" t="s">
        <v>299</v>
      </c>
      <c r="V483" s="2" t="s">
        <v>336</v>
      </c>
      <c r="W483" s="2" t="str">
        <f t="shared" si="29"/>
        <v>Neige et GlaceAutre équipement &amp; accessoire (Neige et Glace)</v>
      </c>
      <c r="X483" s="2"/>
      <c r="Y483" s="2" t="str">
        <f>VLOOKUP(S483,'Comprendre la codification'!$E$12:$F$23,2,FALSE)</f>
        <v>G</v>
      </c>
      <c r="Z483" s="2" t="str">
        <f>VLOOKUP(V483,'Comprendre la codification'!$H$12:$J$200,3,FALSE)</f>
        <v>DIV</v>
      </c>
      <c r="AA483" s="2" t="str">
        <f t="shared" si="30"/>
        <v>GDIV</v>
      </c>
      <c r="AB483" s="2" t="s">
        <v>104</v>
      </c>
      <c r="AD483" s="2" t="s">
        <v>11</v>
      </c>
      <c r="AE483" s="27">
        <v>2</v>
      </c>
      <c r="AF483" s="2" t="s">
        <v>279</v>
      </c>
      <c r="AG483" s="2" t="s">
        <v>184</v>
      </c>
      <c r="AH483" s="2"/>
      <c r="AI483" s="13" t="s">
        <v>106</v>
      </c>
      <c r="AJ483" s="2" t="str">
        <f t="shared" si="31"/>
        <v>Nautique et AquatiqueCombinaison en néoprène (intégrale, courte, …) et poncho et top en néoprèneX &lt; 0,2 kg</v>
      </c>
      <c r="AK483" s="2" t="str">
        <f>VLOOKUP(AD483,'Comprendre la codification'!$E$12:$F$23,2,FALSE)</f>
        <v>F</v>
      </c>
      <c r="AL483" s="2" t="str">
        <f>VLOOKUP(AG483,'Comprendre la codification'!$H$12:$J$200,3,FALSE)</f>
        <v>COM</v>
      </c>
      <c r="AM483" s="2" t="str">
        <f>VLOOKUP(AI483,'Comprendre la codification'!$M$25:$N$83,2,FALSE)</f>
        <v>35</v>
      </c>
      <c r="AN483" s="2" t="str">
        <f t="shared" si="32"/>
        <v>FCOM35</v>
      </c>
      <c r="AO483" s="2" t="s">
        <v>608</v>
      </c>
    </row>
    <row r="484" spans="13:41" x14ac:dyDescent="0.35">
      <c r="M484" s="26"/>
      <c r="N484" s="26"/>
      <c r="S484" s="2" t="s">
        <v>15</v>
      </c>
      <c r="T484" s="27">
        <v>2</v>
      </c>
      <c r="U484" s="2" t="s">
        <v>299</v>
      </c>
      <c r="V484" s="2" t="s">
        <v>336</v>
      </c>
      <c r="W484" s="2" t="str">
        <f t="shared" si="29"/>
        <v>Neige et GlaceAutre équipement &amp; accessoire (Neige et Glace)</v>
      </c>
      <c r="X484" s="2"/>
      <c r="Y484" s="2" t="str">
        <f>VLOOKUP(S484,'Comprendre la codification'!$E$12:$F$23,2,FALSE)</f>
        <v>G</v>
      </c>
      <c r="Z484" s="2" t="str">
        <f>VLOOKUP(V484,'Comprendre la codification'!$H$12:$J$200,3,FALSE)</f>
        <v>DIV</v>
      </c>
      <c r="AA484" s="2" t="str">
        <f t="shared" si="30"/>
        <v>GDIV</v>
      </c>
      <c r="AB484" s="2" t="s">
        <v>105</v>
      </c>
      <c r="AD484" s="2" t="s">
        <v>11</v>
      </c>
      <c r="AE484" s="27">
        <v>2</v>
      </c>
      <c r="AF484" s="2" t="s">
        <v>279</v>
      </c>
      <c r="AG484" s="2" t="s">
        <v>184</v>
      </c>
      <c r="AH484" s="2"/>
      <c r="AI484" s="13" t="s">
        <v>98</v>
      </c>
      <c r="AJ484" s="2" t="str">
        <f t="shared" si="31"/>
        <v>Nautique et AquatiqueCombinaison en néoprène (intégrale, courte, …) et poncho et top en néoprène0,2 kg ≤ X &lt; 0,5 kg</v>
      </c>
      <c r="AK484" s="2" t="str">
        <f>VLOOKUP(AD484,'Comprendre la codification'!$E$12:$F$23,2,FALSE)</f>
        <v>F</v>
      </c>
      <c r="AL484" s="2" t="str">
        <f>VLOOKUP(AG484,'Comprendre la codification'!$H$12:$J$200,3,FALSE)</f>
        <v>COM</v>
      </c>
      <c r="AM484" s="2" t="str">
        <f>VLOOKUP(AI484,'Comprendre la codification'!$M$25:$N$83,2,FALSE)</f>
        <v>36</v>
      </c>
      <c r="AN484" s="2" t="str">
        <f t="shared" si="32"/>
        <v>FCOM36</v>
      </c>
      <c r="AO484" s="2" t="s">
        <v>608</v>
      </c>
    </row>
    <row r="485" spans="13:41" x14ac:dyDescent="0.35">
      <c r="M485" s="26"/>
      <c r="N485" s="26"/>
      <c r="S485" s="2" t="s">
        <v>15</v>
      </c>
      <c r="T485" s="27">
        <v>2</v>
      </c>
      <c r="U485" s="2" t="s">
        <v>299</v>
      </c>
      <c r="V485" s="2" t="s">
        <v>336</v>
      </c>
      <c r="W485" s="2" t="str">
        <f t="shared" si="29"/>
        <v>Neige et GlaceAutre équipement &amp; accessoire (Neige et Glace)</v>
      </c>
      <c r="X485" s="2"/>
      <c r="Y485" s="2" t="str">
        <f>VLOOKUP(S485,'Comprendre la codification'!$E$12:$F$23,2,FALSE)</f>
        <v>G</v>
      </c>
      <c r="Z485" s="2" t="str">
        <f>VLOOKUP(V485,'Comprendre la codification'!$H$12:$J$200,3,FALSE)</f>
        <v>DIV</v>
      </c>
      <c r="AA485" s="2" t="str">
        <f t="shared" si="30"/>
        <v>GDIV</v>
      </c>
      <c r="AB485" s="2" t="s">
        <v>107</v>
      </c>
      <c r="AD485" s="2" t="s">
        <v>11</v>
      </c>
      <c r="AE485" s="27">
        <v>2</v>
      </c>
      <c r="AF485" s="2" t="s">
        <v>279</v>
      </c>
      <c r="AG485" s="2" t="s">
        <v>184</v>
      </c>
      <c r="AH485" s="2"/>
      <c r="AI485" s="13" t="s">
        <v>104</v>
      </c>
      <c r="AJ485" s="2" t="str">
        <f t="shared" si="31"/>
        <v>Nautique et AquatiqueCombinaison en néoprène (intégrale, courte, …) et poncho et top en néoprène0,5 kg ≤ X &lt; 1 kg</v>
      </c>
      <c r="AK485" s="2" t="str">
        <f>VLOOKUP(AD485,'Comprendre la codification'!$E$12:$F$23,2,FALSE)</f>
        <v>F</v>
      </c>
      <c r="AL485" s="2" t="str">
        <f>VLOOKUP(AG485,'Comprendre la codification'!$H$12:$J$200,3,FALSE)</f>
        <v>COM</v>
      </c>
      <c r="AM485" s="2" t="str">
        <f>VLOOKUP(AI485,'Comprendre la codification'!$M$25:$N$83,2,FALSE)</f>
        <v>39</v>
      </c>
      <c r="AN485" s="2" t="str">
        <f t="shared" si="32"/>
        <v>FCOM39</v>
      </c>
      <c r="AO485" s="2" t="s">
        <v>608</v>
      </c>
    </row>
    <row r="486" spans="13:41" x14ac:dyDescent="0.35">
      <c r="M486" s="26"/>
      <c r="N486" s="26"/>
      <c r="S486" s="2" t="s">
        <v>15</v>
      </c>
      <c r="T486" s="27">
        <v>2</v>
      </c>
      <c r="U486" s="2" t="s">
        <v>299</v>
      </c>
      <c r="V486" s="2" t="s">
        <v>336</v>
      </c>
      <c r="W486" s="2" t="str">
        <f t="shared" si="29"/>
        <v>Neige et GlaceAutre équipement &amp; accessoire (Neige et Glace)</v>
      </c>
      <c r="X486" s="2"/>
      <c r="Y486" s="2" t="str">
        <f>VLOOKUP(S486,'Comprendre la codification'!$E$12:$F$23,2,FALSE)</f>
        <v>G</v>
      </c>
      <c r="Z486" s="2" t="str">
        <f>VLOOKUP(V486,'Comprendre la codification'!$H$12:$J$200,3,FALSE)</f>
        <v>DIV</v>
      </c>
      <c r="AA486" s="2" t="str">
        <f t="shared" si="30"/>
        <v>GDIV</v>
      </c>
      <c r="AB486" s="2" t="s">
        <v>109</v>
      </c>
      <c r="AD486" s="2" t="s">
        <v>11</v>
      </c>
      <c r="AE486" s="27">
        <v>2</v>
      </c>
      <c r="AF486" s="2" t="s">
        <v>279</v>
      </c>
      <c r="AG486" s="2" t="s">
        <v>184</v>
      </c>
      <c r="AH486" s="2"/>
      <c r="AI486" s="13" t="s">
        <v>105</v>
      </c>
      <c r="AJ486" s="2" t="str">
        <f t="shared" si="31"/>
        <v>Nautique et AquatiqueCombinaison en néoprène (intégrale, courte, …) et poncho et top en néoprène1 kg ≤ X &lt; 2 kg</v>
      </c>
      <c r="AK486" s="2" t="str">
        <f>VLOOKUP(AD486,'Comprendre la codification'!$E$12:$F$23,2,FALSE)</f>
        <v>F</v>
      </c>
      <c r="AL486" s="2" t="str">
        <f>VLOOKUP(AG486,'Comprendre la codification'!$H$12:$J$200,3,FALSE)</f>
        <v>COM</v>
      </c>
      <c r="AM486" s="2" t="str">
        <f>VLOOKUP(AI486,'Comprendre la codification'!$M$25:$N$83,2,FALSE)</f>
        <v>42</v>
      </c>
      <c r="AN486" s="2" t="str">
        <f t="shared" si="32"/>
        <v>FCOM42</v>
      </c>
      <c r="AO486" s="2" t="s">
        <v>608</v>
      </c>
    </row>
    <row r="487" spans="13:41" x14ac:dyDescent="0.35">
      <c r="M487" s="26"/>
      <c r="N487" s="26"/>
      <c r="S487" s="2" t="s">
        <v>15</v>
      </c>
      <c r="T487" s="27">
        <v>2</v>
      </c>
      <c r="U487" s="2" t="s">
        <v>299</v>
      </c>
      <c r="V487" s="2" t="s">
        <v>336</v>
      </c>
      <c r="W487" s="2" t="str">
        <f t="shared" si="29"/>
        <v>Neige et GlaceAutre équipement &amp; accessoire (Neige et Glace)</v>
      </c>
      <c r="X487" s="2"/>
      <c r="Y487" s="2" t="str">
        <f>VLOOKUP(S487,'Comprendre la codification'!$E$12:$F$23,2,FALSE)</f>
        <v>G</v>
      </c>
      <c r="Z487" s="2" t="str">
        <f>VLOOKUP(V487,'Comprendre la codification'!$H$12:$J$200,3,FALSE)</f>
        <v>DIV</v>
      </c>
      <c r="AA487" s="2" t="str">
        <f t="shared" si="30"/>
        <v>GDIV</v>
      </c>
      <c r="AB487" s="2" t="s">
        <v>110</v>
      </c>
      <c r="AD487" s="2" t="s">
        <v>11</v>
      </c>
      <c r="AE487" s="27">
        <v>2</v>
      </c>
      <c r="AF487" s="2" t="s">
        <v>279</v>
      </c>
      <c r="AG487" s="2" t="s">
        <v>184</v>
      </c>
      <c r="AH487" s="2"/>
      <c r="AI487" s="13" t="s">
        <v>107</v>
      </c>
      <c r="AJ487" s="2" t="str">
        <f t="shared" si="31"/>
        <v>Nautique et AquatiqueCombinaison en néoprène (intégrale, courte, …) et poncho et top en néoprène2 kg ≤ X &lt; 3 kg</v>
      </c>
      <c r="AK487" s="2" t="str">
        <f>VLOOKUP(AD487,'Comprendre la codification'!$E$12:$F$23,2,FALSE)</f>
        <v>F</v>
      </c>
      <c r="AL487" s="2" t="str">
        <f>VLOOKUP(AG487,'Comprendre la codification'!$H$12:$J$200,3,FALSE)</f>
        <v>COM</v>
      </c>
      <c r="AM487" s="2" t="str">
        <f>VLOOKUP(AI487,'Comprendre la codification'!$M$25:$N$83,2,FALSE)</f>
        <v>45</v>
      </c>
      <c r="AN487" s="2" t="str">
        <f t="shared" si="32"/>
        <v>FCOM45</v>
      </c>
      <c r="AO487" s="2" t="s">
        <v>608</v>
      </c>
    </row>
    <row r="488" spans="13:41" x14ac:dyDescent="0.35">
      <c r="M488" s="26"/>
      <c r="N488" s="26"/>
      <c r="S488" s="2" t="s">
        <v>15</v>
      </c>
      <c r="T488" s="27">
        <v>2</v>
      </c>
      <c r="U488" s="2" t="s">
        <v>299</v>
      </c>
      <c r="V488" s="2" t="s">
        <v>336</v>
      </c>
      <c r="W488" s="2" t="str">
        <f t="shared" si="29"/>
        <v>Neige et GlaceAutre équipement &amp; accessoire (Neige et Glace)</v>
      </c>
      <c r="X488" s="2"/>
      <c r="Y488" s="2" t="str">
        <f>VLOOKUP(S488,'Comprendre la codification'!$E$12:$F$23,2,FALSE)</f>
        <v>G</v>
      </c>
      <c r="Z488" s="2" t="str">
        <f>VLOOKUP(V488,'Comprendre la codification'!$H$12:$J$200,3,FALSE)</f>
        <v>DIV</v>
      </c>
      <c r="AA488" s="2" t="str">
        <f t="shared" si="30"/>
        <v>GDIV</v>
      </c>
      <c r="AB488" s="2" t="s">
        <v>111</v>
      </c>
      <c r="AD488" s="2" t="s">
        <v>11</v>
      </c>
      <c r="AE488" s="27">
        <v>2</v>
      </c>
      <c r="AF488" s="2" t="s">
        <v>279</v>
      </c>
      <c r="AG488" s="2" t="s">
        <v>184</v>
      </c>
      <c r="AH488" s="2"/>
      <c r="AI488" s="13" t="s">
        <v>159</v>
      </c>
      <c r="AJ488" s="2" t="str">
        <f t="shared" si="31"/>
        <v>Nautique et AquatiqueCombinaison en néoprène (intégrale, courte, …) et poncho et top en néoprèneX ≥ 3 kg</v>
      </c>
      <c r="AK488" s="2" t="str">
        <f>VLOOKUP(AD488,'Comprendre la codification'!$E$12:$F$23,2,FALSE)</f>
        <v>F</v>
      </c>
      <c r="AL488" s="2" t="str">
        <f>VLOOKUP(AG488,'Comprendre la codification'!$H$12:$J$200,3,FALSE)</f>
        <v>COM</v>
      </c>
      <c r="AM488" s="2" t="str">
        <f>VLOOKUP(AI488,'Comprendre la codification'!$M$25:$N$83,2,FALSE)</f>
        <v>49</v>
      </c>
      <c r="AN488" s="2" t="str">
        <f t="shared" si="32"/>
        <v>FCOM49</v>
      </c>
      <c r="AO488" s="2" t="s">
        <v>608</v>
      </c>
    </row>
    <row r="489" spans="13:41" x14ac:dyDescent="0.35">
      <c r="M489" s="26"/>
      <c r="N489" s="26"/>
      <c r="S489" s="2" t="s">
        <v>15</v>
      </c>
      <c r="T489" s="27">
        <v>2</v>
      </c>
      <c r="U489" s="2" t="s">
        <v>299</v>
      </c>
      <c r="V489" s="2" t="s">
        <v>336</v>
      </c>
      <c r="W489" s="2" t="str">
        <f t="shared" si="29"/>
        <v>Neige et GlaceAutre équipement &amp; accessoire (Neige et Glace)</v>
      </c>
      <c r="X489" s="2"/>
      <c r="Y489" s="2" t="str">
        <f>VLOOKUP(S489,'Comprendre la codification'!$E$12:$F$23,2,FALSE)</f>
        <v>G</v>
      </c>
      <c r="Z489" s="2" t="str">
        <f>VLOOKUP(V489,'Comprendre la codification'!$H$12:$J$200,3,FALSE)</f>
        <v>DIV</v>
      </c>
      <c r="AA489" s="2" t="str">
        <f t="shared" si="30"/>
        <v>GDIV</v>
      </c>
      <c r="AB489" s="2" t="s">
        <v>112</v>
      </c>
      <c r="AD489" s="2" t="s">
        <v>11</v>
      </c>
      <c r="AE489" s="27">
        <v>2</v>
      </c>
      <c r="AF489" s="2" t="s">
        <v>279</v>
      </c>
      <c r="AG489" s="2" t="s">
        <v>333</v>
      </c>
      <c r="AH489" s="2"/>
      <c r="AI489" s="2" t="s">
        <v>252</v>
      </c>
      <c r="AJ489" s="2" t="str">
        <f t="shared" si="31"/>
        <v>Nautique et AquatiqueAutre équipement &amp; accessoire (Nautique et Aquatique)X &lt; 5 g</v>
      </c>
      <c r="AK489" s="2" t="str">
        <f>VLOOKUP(AD489,'Comprendre la codification'!$E$12:$F$23,2,FALSE)</f>
        <v>F</v>
      </c>
      <c r="AL489" s="2" t="str">
        <f>VLOOKUP(AG489,'Comprendre la codification'!$H$12:$J$200,3,FALSE)</f>
        <v>DIV</v>
      </c>
      <c r="AM489" s="2" t="str">
        <f>VLOOKUP(AI489,'Comprendre la codification'!$M$25:$N$83,2,FALSE)</f>
        <v>20</v>
      </c>
      <c r="AN489" s="2" t="str">
        <f t="shared" si="32"/>
        <v>FDIV20</v>
      </c>
      <c r="AO489" s="2" t="s">
        <v>99</v>
      </c>
    </row>
    <row r="490" spans="13:41" x14ac:dyDescent="0.35">
      <c r="M490" s="26"/>
      <c r="N490" s="26"/>
      <c r="S490" s="2" t="s">
        <v>15</v>
      </c>
      <c r="T490" s="27">
        <v>2</v>
      </c>
      <c r="U490" s="2" t="s">
        <v>299</v>
      </c>
      <c r="V490" s="2" t="s">
        <v>336</v>
      </c>
      <c r="W490" s="2" t="str">
        <f t="shared" si="29"/>
        <v>Neige et GlaceAutre équipement &amp; accessoire (Neige et Glace)</v>
      </c>
      <c r="X490" s="2"/>
      <c r="Y490" s="2" t="str">
        <f>VLOOKUP(S490,'Comprendre la codification'!$E$12:$F$23,2,FALSE)</f>
        <v>G</v>
      </c>
      <c r="Z490" s="2" t="str">
        <f>VLOOKUP(V490,'Comprendre la codification'!$H$12:$J$200,3,FALSE)</f>
        <v>DIV</v>
      </c>
      <c r="AA490" s="2" t="str">
        <f t="shared" si="30"/>
        <v>GDIV</v>
      </c>
      <c r="AB490" s="2" t="s">
        <v>113</v>
      </c>
      <c r="AD490" s="2" t="s">
        <v>11</v>
      </c>
      <c r="AE490" s="27">
        <v>2</v>
      </c>
      <c r="AF490" s="2" t="s">
        <v>279</v>
      </c>
      <c r="AG490" s="2" t="s">
        <v>333</v>
      </c>
      <c r="AH490" s="2"/>
      <c r="AI490" s="2" t="s">
        <v>252</v>
      </c>
      <c r="AJ490" s="2" t="str">
        <f t="shared" si="31"/>
        <v>Nautique et AquatiqueAutre équipement &amp; accessoire (Nautique et Aquatique)X &lt; 5 g</v>
      </c>
      <c r="AK490" s="2" t="str">
        <f>VLOOKUP(AD490,'Comprendre la codification'!$E$12:$F$23,2,FALSE)</f>
        <v>F</v>
      </c>
      <c r="AL490" s="2" t="str">
        <f>VLOOKUP(AG490,'Comprendre la codification'!$H$12:$J$200,3,FALSE)</f>
        <v>DIV</v>
      </c>
      <c r="AM490" s="2" t="str">
        <f>VLOOKUP(AI490,'Comprendre la codification'!$M$25:$N$83,2,FALSE)</f>
        <v>20</v>
      </c>
      <c r="AN490" s="2" t="str">
        <f t="shared" si="32"/>
        <v>FDIV20</v>
      </c>
      <c r="AO490" s="2" t="s">
        <v>659</v>
      </c>
    </row>
    <row r="491" spans="13:41" x14ac:dyDescent="0.35">
      <c r="M491" s="26"/>
      <c r="N491" s="26"/>
      <c r="S491" s="2" t="s">
        <v>15</v>
      </c>
      <c r="T491" s="27">
        <v>2</v>
      </c>
      <c r="U491" s="2" t="s">
        <v>299</v>
      </c>
      <c r="V491" s="2" t="s">
        <v>336</v>
      </c>
      <c r="W491" s="2" t="str">
        <f t="shared" si="29"/>
        <v>Neige et GlaceAutre équipement &amp; accessoire (Neige et Glace)</v>
      </c>
      <c r="X491" s="2"/>
      <c r="Y491" s="2" t="str">
        <f>VLOOKUP(S491,'Comprendre la codification'!$E$12:$F$23,2,FALSE)</f>
        <v>G</v>
      </c>
      <c r="Z491" s="2" t="str">
        <f>VLOOKUP(V491,'Comprendre la codification'!$H$12:$J$200,3,FALSE)</f>
        <v>DIV</v>
      </c>
      <c r="AA491" s="2" t="str">
        <f t="shared" si="30"/>
        <v>GDIV</v>
      </c>
      <c r="AB491" s="2" t="s">
        <v>114</v>
      </c>
      <c r="AD491" s="2" t="s">
        <v>11</v>
      </c>
      <c r="AE491" s="27">
        <v>2</v>
      </c>
      <c r="AF491" s="2" t="s">
        <v>279</v>
      </c>
      <c r="AG491" s="2" t="s">
        <v>333</v>
      </c>
      <c r="AH491" s="2"/>
      <c r="AI491" s="2" t="s">
        <v>253</v>
      </c>
      <c r="AJ491" s="2" t="str">
        <f t="shared" si="31"/>
        <v>Nautique et AquatiqueAutre équipement &amp; accessoire (Nautique et Aquatique)5 g ≤ X &lt; 10 g</v>
      </c>
      <c r="AK491" s="2" t="str">
        <f>VLOOKUP(AD491,'Comprendre la codification'!$E$12:$F$23,2,FALSE)</f>
        <v>F</v>
      </c>
      <c r="AL491" s="2" t="str">
        <f>VLOOKUP(AG491,'Comprendre la codification'!$H$12:$J$200,3,FALSE)</f>
        <v>DIV</v>
      </c>
      <c r="AM491" s="2" t="str">
        <f>VLOOKUP(AI491,'Comprendre la codification'!$M$25:$N$83,2,FALSE)</f>
        <v>21</v>
      </c>
      <c r="AN491" s="2" t="str">
        <f t="shared" si="32"/>
        <v>FDIV21</v>
      </c>
      <c r="AO491" s="2" t="s">
        <v>99</v>
      </c>
    </row>
    <row r="492" spans="13:41" x14ac:dyDescent="0.35">
      <c r="M492" s="26"/>
      <c r="N492" s="26"/>
      <c r="S492" s="2" t="s">
        <v>15</v>
      </c>
      <c r="T492" s="27">
        <v>2</v>
      </c>
      <c r="U492" s="2" t="s">
        <v>299</v>
      </c>
      <c r="V492" s="2" t="s">
        <v>336</v>
      </c>
      <c r="W492" s="2" t="str">
        <f t="shared" si="29"/>
        <v>Neige et GlaceAutre équipement &amp; accessoire (Neige et Glace)</v>
      </c>
      <c r="X492" s="2"/>
      <c r="Y492" s="2" t="str">
        <f>VLOOKUP(S492,'Comprendre la codification'!$E$12:$F$23,2,FALSE)</f>
        <v>G</v>
      </c>
      <c r="Z492" s="2" t="str">
        <f>VLOOKUP(V492,'Comprendre la codification'!$H$12:$J$200,3,FALSE)</f>
        <v>DIV</v>
      </c>
      <c r="AA492" s="2" t="str">
        <f t="shared" si="30"/>
        <v>GDIV</v>
      </c>
      <c r="AB492" s="2" t="s">
        <v>102</v>
      </c>
      <c r="AD492" s="2" t="s">
        <v>11</v>
      </c>
      <c r="AE492" s="27">
        <v>2</v>
      </c>
      <c r="AF492" s="2" t="s">
        <v>279</v>
      </c>
      <c r="AG492" s="2" t="s">
        <v>333</v>
      </c>
      <c r="AH492" s="2"/>
      <c r="AI492" s="2" t="s">
        <v>253</v>
      </c>
      <c r="AJ492" s="2" t="str">
        <f t="shared" si="31"/>
        <v>Nautique et AquatiqueAutre équipement &amp; accessoire (Nautique et Aquatique)5 g ≤ X &lt; 10 g</v>
      </c>
      <c r="AK492" s="2" t="str">
        <f>VLOOKUP(AD492,'Comprendre la codification'!$E$12:$F$23,2,FALSE)</f>
        <v>F</v>
      </c>
      <c r="AL492" s="2" t="str">
        <f>VLOOKUP(AG492,'Comprendre la codification'!$H$12:$J$200,3,FALSE)</f>
        <v>DIV</v>
      </c>
      <c r="AM492" s="2" t="str">
        <f>VLOOKUP(AI492,'Comprendre la codification'!$M$25:$N$83,2,FALSE)</f>
        <v>21</v>
      </c>
      <c r="AN492" s="2" t="str">
        <f t="shared" si="32"/>
        <v>FDIV21</v>
      </c>
      <c r="AO492" s="2" t="s">
        <v>659</v>
      </c>
    </row>
    <row r="493" spans="13:41" x14ac:dyDescent="0.35">
      <c r="M493" s="26"/>
      <c r="N493" s="26"/>
      <c r="S493" s="2" t="s">
        <v>15</v>
      </c>
      <c r="T493" s="27">
        <v>2</v>
      </c>
      <c r="U493" s="2" t="s">
        <v>299</v>
      </c>
      <c r="V493" s="2" t="s">
        <v>193</v>
      </c>
      <c r="W493" s="2" t="str">
        <f t="shared" si="29"/>
        <v>Neige et GlaceFixation de skis et de snowboard (à l'unité)</v>
      </c>
      <c r="X493" s="2"/>
      <c r="Y493" s="2" t="str">
        <f>VLOOKUP(S493,'Comprendre la codification'!$E$12:$F$23,2,FALSE)</f>
        <v>G</v>
      </c>
      <c r="Z493" s="2" t="str">
        <f>VLOOKUP(V493,'Comprendre la codification'!$H$12:$J$200,3,FALSE)</f>
        <v>FIX</v>
      </c>
      <c r="AA493" s="2" t="str">
        <f t="shared" si="30"/>
        <v>GFIX</v>
      </c>
      <c r="AB493" s="2" t="s">
        <v>106</v>
      </c>
      <c r="AD493" s="2" t="s">
        <v>11</v>
      </c>
      <c r="AE493" s="27">
        <v>2</v>
      </c>
      <c r="AF493" s="2" t="s">
        <v>279</v>
      </c>
      <c r="AG493" s="2" t="s">
        <v>333</v>
      </c>
      <c r="AH493" s="2"/>
      <c r="AI493" s="2" t="s">
        <v>254</v>
      </c>
      <c r="AJ493" s="2" t="str">
        <f t="shared" si="31"/>
        <v>Nautique et AquatiqueAutre équipement &amp; accessoire (Nautique et Aquatique)10 g ≤ X &lt; 20 g</v>
      </c>
      <c r="AK493" s="2" t="str">
        <f>VLOOKUP(AD493,'Comprendre la codification'!$E$12:$F$23,2,FALSE)</f>
        <v>F</v>
      </c>
      <c r="AL493" s="2" t="str">
        <f>VLOOKUP(AG493,'Comprendre la codification'!$H$12:$J$200,3,FALSE)</f>
        <v>DIV</v>
      </c>
      <c r="AM493" s="2" t="str">
        <f>VLOOKUP(AI493,'Comprendre la codification'!$M$25:$N$83,2,FALSE)</f>
        <v>24</v>
      </c>
      <c r="AN493" s="2" t="str">
        <f t="shared" si="32"/>
        <v>FDIV24</v>
      </c>
      <c r="AO493" s="2" t="s">
        <v>99</v>
      </c>
    </row>
    <row r="494" spans="13:41" x14ac:dyDescent="0.35">
      <c r="M494" s="26"/>
      <c r="N494" s="26"/>
      <c r="S494" s="2" t="s">
        <v>15</v>
      </c>
      <c r="T494" s="27">
        <v>2</v>
      </c>
      <c r="U494" s="2" t="s">
        <v>299</v>
      </c>
      <c r="V494" s="2" t="s">
        <v>193</v>
      </c>
      <c r="W494" s="2" t="str">
        <f t="shared" si="29"/>
        <v>Neige et GlaceFixation de skis et de snowboard (à l'unité)</v>
      </c>
      <c r="X494" s="2"/>
      <c r="Y494" s="2" t="str">
        <f>VLOOKUP(S494,'Comprendre la codification'!$E$12:$F$23,2,FALSE)</f>
        <v>G</v>
      </c>
      <c r="Z494" s="2" t="str">
        <f>VLOOKUP(V494,'Comprendre la codification'!$H$12:$J$200,3,FALSE)</f>
        <v>FIX</v>
      </c>
      <c r="AA494" s="2" t="str">
        <f t="shared" si="30"/>
        <v>GFIX</v>
      </c>
      <c r="AB494" s="2" t="s">
        <v>98</v>
      </c>
      <c r="AD494" s="2" t="s">
        <v>11</v>
      </c>
      <c r="AE494" s="27">
        <v>2</v>
      </c>
      <c r="AF494" s="2" t="s">
        <v>279</v>
      </c>
      <c r="AG494" s="2" t="s">
        <v>333</v>
      </c>
      <c r="AH494" s="2"/>
      <c r="AI494" s="2" t="s">
        <v>254</v>
      </c>
      <c r="AJ494" s="2" t="str">
        <f t="shared" si="31"/>
        <v>Nautique et AquatiqueAutre équipement &amp; accessoire (Nautique et Aquatique)10 g ≤ X &lt; 20 g</v>
      </c>
      <c r="AK494" s="2" t="str">
        <f>VLOOKUP(AD494,'Comprendre la codification'!$E$12:$F$23,2,FALSE)</f>
        <v>F</v>
      </c>
      <c r="AL494" s="2" t="str">
        <f>VLOOKUP(AG494,'Comprendre la codification'!$H$12:$J$200,3,FALSE)</f>
        <v>DIV</v>
      </c>
      <c r="AM494" s="2" t="str">
        <f>VLOOKUP(AI494,'Comprendre la codification'!$M$25:$N$83,2,FALSE)</f>
        <v>24</v>
      </c>
      <c r="AN494" s="2" t="str">
        <f t="shared" si="32"/>
        <v>FDIV24</v>
      </c>
      <c r="AO494" s="2" t="s">
        <v>659</v>
      </c>
    </row>
    <row r="495" spans="13:41" x14ac:dyDescent="0.35">
      <c r="M495" s="26"/>
      <c r="N495" s="26"/>
      <c r="S495" s="2" t="s">
        <v>15</v>
      </c>
      <c r="T495" s="27">
        <v>2</v>
      </c>
      <c r="U495" s="2" t="s">
        <v>299</v>
      </c>
      <c r="V495" s="2" t="s">
        <v>193</v>
      </c>
      <c r="W495" s="2" t="str">
        <f t="shared" si="29"/>
        <v>Neige et GlaceFixation de skis et de snowboard (à l'unité)</v>
      </c>
      <c r="X495" s="2"/>
      <c r="Y495" s="2" t="str">
        <f>VLOOKUP(S495,'Comprendre la codification'!$E$12:$F$23,2,FALSE)</f>
        <v>G</v>
      </c>
      <c r="Z495" s="2" t="str">
        <f>VLOOKUP(V495,'Comprendre la codification'!$H$12:$J$200,3,FALSE)</f>
        <v>FIX</v>
      </c>
      <c r="AA495" s="2" t="str">
        <f t="shared" si="30"/>
        <v>GFIX</v>
      </c>
      <c r="AB495" s="2" t="s">
        <v>104</v>
      </c>
      <c r="AD495" s="2" t="s">
        <v>11</v>
      </c>
      <c r="AE495" s="27">
        <v>2</v>
      </c>
      <c r="AF495" s="2" t="s">
        <v>279</v>
      </c>
      <c r="AG495" s="2" t="s">
        <v>333</v>
      </c>
      <c r="AH495" s="2"/>
      <c r="AI495" s="2" t="s">
        <v>255</v>
      </c>
      <c r="AJ495" s="2" t="str">
        <f t="shared" si="31"/>
        <v>Nautique et AquatiqueAutre équipement &amp; accessoire (Nautique et Aquatique)20 g ≤ X &lt; 50 g</v>
      </c>
      <c r="AK495" s="2" t="str">
        <f>VLOOKUP(AD495,'Comprendre la codification'!$E$12:$F$23,2,FALSE)</f>
        <v>F</v>
      </c>
      <c r="AL495" s="2" t="str">
        <f>VLOOKUP(AG495,'Comprendre la codification'!$H$12:$J$200,3,FALSE)</f>
        <v>DIV</v>
      </c>
      <c r="AM495" s="2" t="str">
        <f>VLOOKUP(AI495,'Comprendre la codification'!$M$25:$N$83,2,FALSE)</f>
        <v>27</v>
      </c>
      <c r="AN495" s="2" t="str">
        <f t="shared" si="32"/>
        <v>FDIV27</v>
      </c>
      <c r="AO495" s="2" t="s">
        <v>99</v>
      </c>
    </row>
    <row r="496" spans="13:41" x14ac:dyDescent="0.35">
      <c r="M496" s="26"/>
      <c r="N496" s="26"/>
      <c r="S496" s="2" t="s">
        <v>15</v>
      </c>
      <c r="T496" s="27">
        <v>2</v>
      </c>
      <c r="U496" s="2" t="s">
        <v>299</v>
      </c>
      <c r="V496" s="2" t="s">
        <v>193</v>
      </c>
      <c r="W496" s="2" t="str">
        <f t="shared" si="29"/>
        <v>Neige et GlaceFixation de skis et de snowboard (à l'unité)</v>
      </c>
      <c r="X496" s="2"/>
      <c r="Y496" s="2" t="str">
        <f>VLOOKUP(S496,'Comprendre la codification'!$E$12:$F$23,2,FALSE)</f>
        <v>G</v>
      </c>
      <c r="Z496" s="2" t="str">
        <f>VLOOKUP(V496,'Comprendre la codification'!$H$12:$J$200,3,FALSE)</f>
        <v>FIX</v>
      </c>
      <c r="AA496" s="2" t="str">
        <f t="shared" si="30"/>
        <v>GFIX</v>
      </c>
      <c r="AB496" s="2" t="s">
        <v>105</v>
      </c>
      <c r="AD496" s="2" t="s">
        <v>11</v>
      </c>
      <c r="AE496" s="27">
        <v>2</v>
      </c>
      <c r="AF496" s="2" t="s">
        <v>279</v>
      </c>
      <c r="AG496" s="2" t="s">
        <v>333</v>
      </c>
      <c r="AH496" s="2"/>
      <c r="AI496" s="2" t="s">
        <v>255</v>
      </c>
      <c r="AJ496" s="2" t="str">
        <f t="shared" si="31"/>
        <v>Nautique et AquatiqueAutre équipement &amp; accessoire (Nautique et Aquatique)20 g ≤ X &lt; 50 g</v>
      </c>
      <c r="AK496" s="2" t="str">
        <f>VLOOKUP(AD496,'Comprendre la codification'!$E$12:$F$23,2,FALSE)</f>
        <v>F</v>
      </c>
      <c r="AL496" s="2" t="str">
        <f>VLOOKUP(AG496,'Comprendre la codification'!$H$12:$J$200,3,FALSE)</f>
        <v>DIV</v>
      </c>
      <c r="AM496" s="2" t="str">
        <f>VLOOKUP(AI496,'Comprendre la codification'!$M$25:$N$83,2,FALSE)</f>
        <v>27</v>
      </c>
      <c r="AN496" s="2" t="str">
        <f t="shared" si="32"/>
        <v>FDIV27</v>
      </c>
      <c r="AO496" s="2" t="s">
        <v>659</v>
      </c>
    </row>
    <row r="497" spans="13:41" x14ac:dyDescent="0.35">
      <c r="M497" s="26"/>
      <c r="N497" s="26"/>
      <c r="S497" s="2" t="s">
        <v>15</v>
      </c>
      <c r="T497" s="27">
        <v>2</v>
      </c>
      <c r="U497" s="2" t="s">
        <v>299</v>
      </c>
      <c r="V497" s="2" t="s">
        <v>193</v>
      </c>
      <c r="W497" s="2" t="str">
        <f t="shared" si="29"/>
        <v>Neige et GlaceFixation de skis et de snowboard (à l'unité)</v>
      </c>
      <c r="X497" s="2"/>
      <c r="Y497" s="2" t="str">
        <f>VLOOKUP(S497,'Comprendre la codification'!$E$12:$F$23,2,FALSE)</f>
        <v>G</v>
      </c>
      <c r="Z497" s="2" t="str">
        <f>VLOOKUP(V497,'Comprendre la codification'!$H$12:$J$200,3,FALSE)</f>
        <v>FIX</v>
      </c>
      <c r="AA497" s="2" t="str">
        <f t="shared" si="30"/>
        <v>GFIX</v>
      </c>
      <c r="AB497" s="2" t="s">
        <v>163</v>
      </c>
      <c r="AD497" s="2" t="s">
        <v>11</v>
      </c>
      <c r="AE497" s="27">
        <v>2</v>
      </c>
      <c r="AF497" s="2" t="s">
        <v>279</v>
      </c>
      <c r="AG497" s="2" t="s">
        <v>333</v>
      </c>
      <c r="AH497" s="2"/>
      <c r="AI497" s="2" t="s">
        <v>241</v>
      </c>
      <c r="AJ497" s="2" t="str">
        <f t="shared" si="31"/>
        <v>Nautique et AquatiqueAutre équipement &amp; accessoire (Nautique et Aquatique)50 g ≤ X &lt; 100 g</v>
      </c>
      <c r="AK497" s="2" t="str">
        <f>VLOOKUP(AD497,'Comprendre la codification'!$E$12:$F$23,2,FALSE)</f>
        <v>F</v>
      </c>
      <c r="AL497" s="2" t="str">
        <f>VLOOKUP(AG497,'Comprendre la codification'!$H$12:$J$200,3,FALSE)</f>
        <v>DIV</v>
      </c>
      <c r="AM497" s="2" t="str">
        <f>VLOOKUP(AI497,'Comprendre la codification'!$M$25:$N$83,2,FALSE)</f>
        <v>30</v>
      </c>
      <c r="AN497" s="2" t="str">
        <f t="shared" si="32"/>
        <v>FDIV30</v>
      </c>
      <c r="AO497" s="2" t="s">
        <v>99</v>
      </c>
    </row>
    <row r="498" spans="13:41" x14ac:dyDescent="0.35">
      <c r="M498" s="26"/>
      <c r="N498" s="26"/>
      <c r="S498" s="2" t="s">
        <v>15</v>
      </c>
      <c r="T498" s="27">
        <v>2</v>
      </c>
      <c r="U498" s="2" t="s">
        <v>299</v>
      </c>
      <c r="V498" s="2" t="s">
        <v>7</v>
      </c>
      <c r="W498" s="2" t="str">
        <f t="shared" si="29"/>
        <v>Neige et GlaceLuge</v>
      </c>
      <c r="X498" s="2"/>
      <c r="Y498" s="2" t="str">
        <f>VLOOKUP(S498,'Comprendre la codification'!$E$12:$F$23,2,FALSE)</f>
        <v>G</v>
      </c>
      <c r="Z498" s="2" t="str">
        <f>VLOOKUP(V498,'Comprendre la codification'!$H$12:$J$200,3,FALSE)</f>
        <v>LUG</v>
      </c>
      <c r="AA498" s="2" t="str">
        <f t="shared" si="30"/>
        <v>GLUG</v>
      </c>
      <c r="AB498" s="21" t="s">
        <v>189</v>
      </c>
      <c r="AD498" s="2" t="s">
        <v>11</v>
      </c>
      <c r="AE498" s="27">
        <v>2</v>
      </c>
      <c r="AF498" s="2" t="s">
        <v>279</v>
      </c>
      <c r="AG498" s="2" t="s">
        <v>333</v>
      </c>
      <c r="AH498" s="2"/>
      <c r="AI498" s="2" t="s">
        <v>241</v>
      </c>
      <c r="AJ498" s="2" t="str">
        <f t="shared" si="31"/>
        <v>Nautique et AquatiqueAutre équipement &amp; accessoire (Nautique et Aquatique)50 g ≤ X &lt; 100 g</v>
      </c>
      <c r="AK498" s="2" t="str">
        <f>VLOOKUP(AD498,'Comprendre la codification'!$E$12:$F$23,2,FALSE)</f>
        <v>F</v>
      </c>
      <c r="AL498" s="2" t="str">
        <f>VLOOKUP(AG498,'Comprendre la codification'!$H$12:$J$200,3,FALSE)</f>
        <v>DIV</v>
      </c>
      <c r="AM498" s="2" t="str">
        <f>VLOOKUP(AI498,'Comprendre la codification'!$M$25:$N$83,2,FALSE)</f>
        <v>30</v>
      </c>
      <c r="AN498" s="2" t="str">
        <f t="shared" si="32"/>
        <v>FDIV30</v>
      </c>
      <c r="AO498" s="2" t="s">
        <v>659</v>
      </c>
    </row>
    <row r="499" spans="13:41" x14ac:dyDescent="0.35">
      <c r="M499" s="26"/>
      <c r="N499" s="26"/>
      <c r="S499" s="2" t="s">
        <v>15</v>
      </c>
      <c r="T499" s="27">
        <v>2</v>
      </c>
      <c r="U499" s="2" t="s">
        <v>299</v>
      </c>
      <c r="V499" s="2" t="s">
        <v>7</v>
      </c>
      <c r="W499" s="2" t="str">
        <f t="shared" ref="W499:W500" si="33">S499&amp;V499</f>
        <v>Neige et GlaceLuge</v>
      </c>
      <c r="X499" s="2"/>
      <c r="Y499" s="2" t="str">
        <f>VLOOKUP(S499,'Comprendre la codification'!$E$12:$F$23,2,FALSE)</f>
        <v>G</v>
      </c>
      <c r="Z499" s="2" t="str">
        <f>VLOOKUP(V499,'Comprendre la codification'!$H$12:$J$200,3,FALSE)</f>
        <v>LUG</v>
      </c>
      <c r="AA499" s="2" t="str">
        <f t="shared" ref="AA499:AA500" si="34">Y499&amp;Z499</f>
        <v>GLUG</v>
      </c>
      <c r="AB499" s="21" t="s">
        <v>104</v>
      </c>
      <c r="AD499" s="2" t="s">
        <v>11</v>
      </c>
      <c r="AE499" s="27">
        <v>2</v>
      </c>
      <c r="AF499" s="2" t="s">
        <v>279</v>
      </c>
      <c r="AG499" s="2" t="s">
        <v>333</v>
      </c>
      <c r="AH499" s="2"/>
      <c r="AI499" s="2" t="s">
        <v>103</v>
      </c>
      <c r="AJ499" s="2" t="str">
        <f t="shared" si="31"/>
        <v>Nautique et AquatiqueAutre équipement &amp; accessoire (Nautique et Aquatique)0,1 kg ≤ X &lt; 0,2 kg</v>
      </c>
      <c r="AK499" s="2" t="str">
        <f>VLOOKUP(AD499,'Comprendre la codification'!$E$12:$F$23,2,FALSE)</f>
        <v>F</v>
      </c>
      <c r="AL499" s="2" t="str">
        <f>VLOOKUP(AG499,'Comprendre la codification'!$H$12:$J$200,3,FALSE)</f>
        <v>DIV</v>
      </c>
      <c r="AM499" s="2" t="str">
        <f>VLOOKUP(AI499,'Comprendre la codification'!$M$25:$N$83,2,FALSE)</f>
        <v>33</v>
      </c>
      <c r="AN499" s="2" t="str">
        <f t="shared" si="32"/>
        <v>FDIV33</v>
      </c>
      <c r="AO499" s="2" t="s">
        <v>99</v>
      </c>
    </row>
    <row r="500" spans="13:41" x14ac:dyDescent="0.35">
      <c r="M500" s="26"/>
      <c r="N500" s="26"/>
      <c r="S500" s="2" t="s">
        <v>15</v>
      </c>
      <c r="T500" s="27">
        <v>2</v>
      </c>
      <c r="U500" s="2" t="s">
        <v>299</v>
      </c>
      <c r="V500" s="2" t="s">
        <v>7</v>
      </c>
      <c r="W500" s="2" t="str">
        <f t="shared" si="33"/>
        <v>Neige et GlaceLuge</v>
      </c>
      <c r="X500" s="2"/>
      <c r="Y500" s="2" t="str">
        <f>VLOOKUP(S500,'Comprendre la codification'!$E$12:$F$23,2,FALSE)</f>
        <v>G</v>
      </c>
      <c r="Z500" s="2" t="str">
        <f>VLOOKUP(V500,'Comprendre la codification'!$H$12:$J$200,3,FALSE)</f>
        <v>LUG</v>
      </c>
      <c r="AA500" s="2" t="str">
        <f t="shared" si="34"/>
        <v>GLUG</v>
      </c>
      <c r="AB500" s="21" t="s">
        <v>171</v>
      </c>
      <c r="AD500" s="2" t="s">
        <v>11</v>
      </c>
      <c r="AE500" s="27">
        <v>2</v>
      </c>
      <c r="AF500" s="2" t="s">
        <v>279</v>
      </c>
      <c r="AG500" s="2" t="s">
        <v>333</v>
      </c>
      <c r="AH500" s="2"/>
      <c r="AI500" s="2" t="s">
        <v>103</v>
      </c>
      <c r="AJ500" s="2" t="str">
        <f t="shared" si="31"/>
        <v>Nautique et AquatiqueAutre équipement &amp; accessoire (Nautique et Aquatique)0,1 kg ≤ X &lt; 0,2 kg</v>
      </c>
      <c r="AK500" s="2" t="str">
        <f>VLOOKUP(AD500,'Comprendre la codification'!$E$12:$F$23,2,FALSE)</f>
        <v>F</v>
      </c>
      <c r="AL500" s="2" t="str">
        <f>VLOOKUP(AG500,'Comprendre la codification'!$H$12:$J$200,3,FALSE)</f>
        <v>DIV</v>
      </c>
      <c r="AM500" s="2" t="str">
        <f>VLOOKUP(AI500,'Comprendre la codification'!$M$25:$N$83,2,FALSE)</f>
        <v>33</v>
      </c>
      <c r="AN500" s="2" t="str">
        <f t="shared" si="32"/>
        <v>FDIV33</v>
      </c>
      <c r="AO500" s="2" t="s">
        <v>659</v>
      </c>
    </row>
    <row r="501" spans="13:41" x14ac:dyDescent="0.35">
      <c r="M501" s="26"/>
      <c r="N501" s="26"/>
      <c r="S501" s="2" t="s">
        <v>15</v>
      </c>
      <c r="T501" s="27">
        <v>2</v>
      </c>
      <c r="U501" s="2" t="s">
        <v>269</v>
      </c>
      <c r="V501" s="2" t="s">
        <v>195</v>
      </c>
      <c r="W501" s="2" t="str">
        <f t="shared" si="29"/>
        <v>Neige et GlacePaire de chaussures de ski nordique</v>
      </c>
      <c r="X501" s="2"/>
      <c r="Y501" s="2" t="str">
        <f>VLOOKUP(S501,'Comprendre la codification'!$E$12:$F$23,2,FALSE)</f>
        <v>G</v>
      </c>
      <c r="Z501" s="2" t="str">
        <f>VLOOKUP(V501,'Comprendre la codification'!$H$12:$J$200,3,FALSE)</f>
        <v>NOR</v>
      </c>
      <c r="AA501" s="2" t="str">
        <f t="shared" si="30"/>
        <v>GNOR</v>
      </c>
      <c r="AB501" s="21" t="s">
        <v>608</v>
      </c>
      <c r="AD501" s="2" t="s">
        <v>11</v>
      </c>
      <c r="AE501" s="27">
        <v>2</v>
      </c>
      <c r="AF501" s="2" t="s">
        <v>279</v>
      </c>
      <c r="AG501" s="2" t="s">
        <v>333</v>
      </c>
      <c r="AH501" s="2"/>
      <c r="AI501" s="2" t="s">
        <v>98</v>
      </c>
      <c r="AJ501" s="2" t="str">
        <f t="shared" si="31"/>
        <v>Nautique et AquatiqueAutre équipement &amp; accessoire (Nautique et Aquatique)0,2 kg ≤ X &lt; 0,5 kg</v>
      </c>
      <c r="AK501" s="2" t="str">
        <f>VLOOKUP(AD501,'Comprendre la codification'!$E$12:$F$23,2,FALSE)</f>
        <v>F</v>
      </c>
      <c r="AL501" s="2" t="str">
        <f>VLOOKUP(AG501,'Comprendre la codification'!$H$12:$J$200,3,FALSE)</f>
        <v>DIV</v>
      </c>
      <c r="AM501" s="2" t="str">
        <f>VLOOKUP(AI501,'Comprendre la codification'!$M$25:$N$83,2,FALSE)</f>
        <v>36</v>
      </c>
      <c r="AN501" s="2" t="str">
        <f t="shared" si="32"/>
        <v>FDIV36</v>
      </c>
      <c r="AO501" s="2" t="s">
        <v>99</v>
      </c>
    </row>
    <row r="502" spans="13:41" x14ac:dyDescent="0.35">
      <c r="M502" s="26"/>
      <c r="N502" s="26"/>
      <c r="Q502" s="15"/>
      <c r="S502" s="2" t="s">
        <v>15</v>
      </c>
      <c r="T502" s="27">
        <v>2</v>
      </c>
      <c r="U502" s="2" t="s">
        <v>269</v>
      </c>
      <c r="V502" s="2" t="s">
        <v>198</v>
      </c>
      <c r="W502" s="2" t="str">
        <f t="shared" si="29"/>
        <v>Neige et GlacePaire de patins à glace</v>
      </c>
      <c r="X502" s="2"/>
      <c r="Y502" s="2" t="str">
        <f>VLOOKUP(S502,'Comprendre la codification'!$E$12:$F$23,2,FALSE)</f>
        <v>G</v>
      </c>
      <c r="Z502" s="2" t="str">
        <f>VLOOKUP(V502,'Comprendre la codification'!$H$12:$J$200,3,FALSE)</f>
        <v>PAT</v>
      </c>
      <c r="AA502" s="2" t="str">
        <f t="shared" si="30"/>
        <v>GPAT</v>
      </c>
      <c r="AB502" s="21" t="s">
        <v>608</v>
      </c>
      <c r="AD502" s="2" t="s">
        <v>11</v>
      </c>
      <c r="AE502" s="27">
        <v>2</v>
      </c>
      <c r="AF502" s="2" t="s">
        <v>279</v>
      </c>
      <c r="AG502" s="2" t="s">
        <v>333</v>
      </c>
      <c r="AH502" s="2"/>
      <c r="AI502" s="2" t="s">
        <v>98</v>
      </c>
      <c r="AJ502" s="2" t="str">
        <f t="shared" si="31"/>
        <v>Nautique et AquatiqueAutre équipement &amp; accessoire (Nautique et Aquatique)0,2 kg ≤ X &lt; 0,5 kg</v>
      </c>
      <c r="AK502" s="2" t="str">
        <f>VLOOKUP(AD502,'Comprendre la codification'!$E$12:$F$23,2,FALSE)</f>
        <v>F</v>
      </c>
      <c r="AL502" s="2" t="str">
        <f>VLOOKUP(AG502,'Comprendre la codification'!$H$12:$J$200,3,FALSE)</f>
        <v>DIV</v>
      </c>
      <c r="AM502" s="2" t="str">
        <f>VLOOKUP(AI502,'Comprendre la codification'!$M$25:$N$83,2,FALSE)</f>
        <v>36</v>
      </c>
      <c r="AN502" s="2" t="str">
        <f t="shared" si="32"/>
        <v>FDIV36</v>
      </c>
      <c r="AO502" s="2" t="s">
        <v>659</v>
      </c>
    </row>
    <row r="503" spans="13:41" ht="29" x14ac:dyDescent="0.35">
      <c r="M503" s="26"/>
      <c r="N503" s="26"/>
      <c r="Q503" s="15"/>
      <c r="S503" s="2" t="s">
        <v>15</v>
      </c>
      <c r="T503" s="27">
        <v>2</v>
      </c>
      <c r="U503" s="2" t="s">
        <v>311</v>
      </c>
      <c r="V503" s="11" t="s">
        <v>319</v>
      </c>
      <c r="W503" s="2" t="str">
        <f t="shared" si="29"/>
        <v>Neige et GlaceAutre protection / EPI : paire de protège-poignet, paire de protège-tibias, genouillère, paire de gant, protection hockey, gilet anti-avalanche, paire de guêtre, protège-dent, short rembourré de protection, …</v>
      </c>
      <c r="X503" s="2"/>
      <c r="Y503" s="2" t="str">
        <f>VLOOKUP(S503,'Comprendre la codification'!$E$12:$F$23,2,FALSE)</f>
        <v>G</v>
      </c>
      <c r="Z503" s="2" t="str">
        <f>VLOOKUP(V503,'Comprendre la codification'!$H$12:$J$200,3,FALSE)</f>
        <v>PRO</v>
      </c>
      <c r="AA503" s="2" t="str">
        <f t="shared" si="30"/>
        <v>GPRO</v>
      </c>
      <c r="AB503" s="2" t="s">
        <v>252</v>
      </c>
      <c r="AD503" s="2" t="s">
        <v>11</v>
      </c>
      <c r="AE503" s="27">
        <v>2</v>
      </c>
      <c r="AF503" s="2" t="s">
        <v>279</v>
      </c>
      <c r="AG503" s="2" t="s">
        <v>333</v>
      </c>
      <c r="AH503" s="2"/>
      <c r="AI503" s="2" t="s">
        <v>104</v>
      </c>
      <c r="AJ503" s="2" t="str">
        <f t="shared" si="31"/>
        <v>Nautique et AquatiqueAutre équipement &amp; accessoire (Nautique et Aquatique)0,5 kg ≤ X &lt; 1 kg</v>
      </c>
      <c r="AK503" s="2" t="str">
        <f>VLOOKUP(AD503,'Comprendre la codification'!$E$12:$F$23,2,FALSE)</f>
        <v>F</v>
      </c>
      <c r="AL503" s="2" t="str">
        <f>VLOOKUP(AG503,'Comprendre la codification'!$H$12:$J$200,3,FALSE)</f>
        <v>DIV</v>
      </c>
      <c r="AM503" s="2" t="str">
        <f>VLOOKUP(AI503,'Comprendre la codification'!$M$25:$N$83,2,FALSE)</f>
        <v>39</v>
      </c>
      <c r="AN503" s="2" t="str">
        <f t="shared" si="32"/>
        <v>FDIV39</v>
      </c>
      <c r="AO503" s="2" t="s">
        <v>99</v>
      </c>
    </row>
    <row r="504" spans="13:41" ht="29" x14ac:dyDescent="0.35">
      <c r="M504" s="26"/>
      <c r="N504" s="26"/>
      <c r="Q504" s="15"/>
      <c r="S504" s="2" t="s">
        <v>15</v>
      </c>
      <c r="T504" s="27">
        <v>2</v>
      </c>
      <c r="U504" s="2" t="s">
        <v>311</v>
      </c>
      <c r="V504" s="11" t="s">
        <v>319</v>
      </c>
      <c r="W504" s="2" t="str">
        <f t="shared" si="29"/>
        <v>Neige et GlaceAutre protection / EPI : paire de protège-poignet, paire de protège-tibias, genouillère, paire de gant, protection hockey, gilet anti-avalanche, paire de guêtre, protège-dent, short rembourré de protection, …</v>
      </c>
      <c r="X504" s="2"/>
      <c r="Y504" s="2" t="str">
        <f>VLOOKUP(S504,'Comprendre la codification'!$E$12:$F$23,2,FALSE)</f>
        <v>G</v>
      </c>
      <c r="Z504" s="2" t="str">
        <f>VLOOKUP(V504,'Comprendre la codification'!$H$12:$J$200,3,FALSE)</f>
        <v>PRO</v>
      </c>
      <c r="AA504" s="2" t="str">
        <f t="shared" si="30"/>
        <v>GPRO</v>
      </c>
      <c r="AB504" s="2" t="s">
        <v>253</v>
      </c>
      <c r="AD504" s="2" t="s">
        <v>11</v>
      </c>
      <c r="AE504" s="27">
        <v>2</v>
      </c>
      <c r="AF504" s="2" t="s">
        <v>279</v>
      </c>
      <c r="AG504" s="2" t="s">
        <v>333</v>
      </c>
      <c r="AH504" s="2"/>
      <c r="AI504" s="2" t="s">
        <v>104</v>
      </c>
      <c r="AJ504" s="2" t="str">
        <f t="shared" si="31"/>
        <v>Nautique et AquatiqueAutre équipement &amp; accessoire (Nautique et Aquatique)0,5 kg ≤ X &lt; 1 kg</v>
      </c>
      <c r="AK504" s="2" t="str">
        <f>VLOOKUP(AD504,'Comprendre la codification'!$E$12:$F$23,2,FALSE)</f>
        <v>F</v>
      </c>
      <c r="AL504" s="2" t="str">
        <f>VLOOKUP(AG504,'Comprendre la codification'!$H$12:$J$200,3,FALSE)</f>
        <v>DIV</v>
      </c>
      <c r="AM504" s="2" t="str">
        <f>VLOOKUP(AI504,'Comprendre la codification'!$M$25:$N$83,2,FALSE)</f>
        <v>39</v>
      </c>
      <c r="AN504" s="2" t="str">
        <f t="shared" si="32"/>
        <v>FDIV39</v>
      </c>
      <c r="AO504" s="2" t="s">
        <v>659</v>
      </c>
    </row>
    <row r="505" spans="13:41" ht="29" x14ac:dyDescent="0.35">
      <c r="M505" s="26"/>
      <c r="N505" s="26"/>
      <c r="Q505" s="15"/>
      <c r="S505" s="2" t="s">
        <v>15</v>
      </c>
      <c r="T505" s="27">
        <v>2</v>
      </c>
      <c r="U505" s="2" t="s">
        <v>311</v>
      </c>
      <c r="V505" s="11" t="s">
        <v>319</v>
      </c>
      <c r="W505" s="2" t="str">
        <f t="shared" si="29"/>
        <v>Neige et GlaceAutre protection / EPI : paire de protège-poignet, paire de protège-tibias, genouillère, paire de gant, protection hockey, gilet anti-avalanche, paire de guêtre, protège-dent, short rembourré de protection, …</v>
      </c>
      <c r="X505" s="2"/>
      <c r="Y505" s="2" t="str">
        <f>VLOOKUP(S505,'Comprendre la codification'!$E$12:$F$23,2,FALSE)</f>
        <v>G</v>
      </c>
      <c r="Z505" s="2" t="str">
        <f>VLOOKUP(V505,'Comprendre la codification'!$H$12:$J$200,3,FALSE)</f>
        <v>PRO</v>
      </c>
      <c r="AA505" s="2" t="str">
        <f t="shared" si="30"/>
        <v>GPRO</v>
      </c>
      <c r="AB505" s="2" t="s">
        <v>254</v>
      </c>
      <c r="AD505" s="2" t="s">
        <v>11</v>
      </c>
      <c r="AE505" s="27">
        <v>2</v>
      </c>
      <c r="AF505" s="2" t="s">
        <v>279</v>
      </c>
      <c r="AG505" s="2" t="s">
        <v>333</v>
      </c>
      <c r="AH505" s="2"/>
      <c r="AI505" s="2" t="s">
        <v>105</v>
      </c>
      <c r="AJ505" s="2" t="str">
        <f t="shared" si="31"/>
        <v>Nautique et AquatiqueAutre équipement &amp; accessoire (Nautique et Aquatique)1 kg ≤ X &lt; 2 kg</v>
      </c>
      <c r="AK505" s="2" t="str">
        <f>VLOOKUP(AD505,'Comprendre la codification'!$E$12:$F$23,2,FALSE)</f>
        <v>F</v>
      </c>
      <c r="AL505" s="2" t="str">
        <f>VLOOKUP(AG505,'Comprendre la codification'!$H$12:$J$200,3,FALSE)</f>
        <v>DIV</v>
      </c>
      <c r="AM505" s="2" t="str">
        <f>VLOOKUP(AI505,'Comprendre la codification'!$M$25:$N$83,2,FALSE)</f>
        <v>42</v>
      </c>
      <c r="AN505" s="2" t="str">
        <f t="shared" si="32"/>
        <v>FDIV42</v>
      </c>
      <c r="AO505" s="2" t="s">
        <v>99</v>
      </c>
    </row>
    <row r="506" spans="13:41" ht="29" x14ac:dyDescent="0.35">
      <c r="M506" s="26"/>
      <c r="N506" s="26"/>
      <c r="Q506" s="15"/>
      <c r="S506" s="2" t="s">
        <v>15</v>
      </c>
      <c r="T506" s="27">
        <v>2</v>
      </c>
      <c r="U506" s="2" t="s">
        <v>311</v>
      </c>
      <c r="V506" s="11" t="s">
        <v>319</v>
      </c>
      <c r="W506" s="2" t="str">
        <f t="shared" si="29"/>
        <v>Neige et GlaceAutre protection / EPI : paire de protège-poignet, paire de protège-tibias, genouillère, paire de gant, protection hockey, gilet anti-avalanche, paire de guêtre, protège-dent, short rembourré de protection, …</v>
      </c>
      <c r="X506" s="2"/>
      <c r="Y506" s="2" t="str">
        <f>VLOOKUP(S506,'Comprendre la codification'!$E$12:$F$23,2,FALSE)</f>
        <v>G</v>
      </c>
      <c r="Z506" s="2" t="str">
        <f>VLOOKUP(V506,'Comprendre la codification'!$H$12:$J$200,3,FALSE)</f>
        <v>PRO</v>
      </c>
      <c r="AA506" s="2" t="str">
        <f t="shared" si="30"/>
        <v>GPRO</v>
      </c>
      <c r="AB506" s="2" t="s">
        <v>255</v>
      </c>
      <c r="AD506" s="2" t="s">
        <v>11</v>
      </c>
      <c r="AE506" s="27">
        <v>2</v>
      </c>
      <c r="AF506" s="2" t="s">
        <v>279</v>
      </c>
      <c r="AG506" s="2" t="s">
        <v>333</v>
      </c>
      <c r="AH506" s="2"/>
      <c r="AI506" s="2" t="s">
        <v>105</v>
      </c>
      <c r="AJ506" s="2" t="str">
        <f t="shared" si="31"/>
        <v>Nautique et AquatiqueAutre équipement &amp; accessoire (Nautique et Aquatique)1 kg ≤ X &lt; 2 kg</v>
      </c>
      <c r="AK506" s="2" t="str">
        <f>VLOOKUP(AD506,'Comprendre la codification'!$E$12:$F$23,2,FALSE)</f>
        <v>F</v>
      </c>
      <c r="AL506" s="2" t="str">
        <f>VLOOKUP(AG506,'Comprendre la codification'!$H$12:$J$200,3,FALSE)</f>
        <v>DIV</v>
      </c>
      <c r="AM506" s="2" t="str">
        <f>VLOOKUP(AI506,'Comprendre la codification'!$M$25:$N$83,2,FALSE)</f>
        <v>42</v>
      </c>
      <c r="AN506" s="2" t="str">
        <f t="shared" si="32"/>
        <v>FDIV42</v>
      </c>
      <c r="AO506" s="2" t="s">
        <v>659</v>
      </c>
    </row>
    <row r="507" spans="13:41" ht="29" x14ac:dyDescent="0.35">
      <c r="M507" s="26"/>
      <c r="N507" s="26"/>
      <c r="Q507" s="15"/>
      <c r="S507" s="2" t="s">
        <v>15</v>
      </c>
      <c r="T507" s="27">
        <v>2</v>
      </c>
      <c r="U507" s="2" t="s">
        <v>311</v>
      </c>
      <c r="V507" s="11" t="s">
        <v>319</v>
      </c>
      <c r="W507" s="2" t="str">
        <f t="shared" si="29"/>
        <v>Neige et GlaceAutre protection / EPI : paire de protège-poignet, paire de protège-tibias, genouillère, paire de gant, protection hockey, gilet anti-avalanche, paire de guêtre, protège-dent, short rembourré de protection, …</v>
      </c>
      <c r="X507" s="2"/>
      <c r="Y507" s="2" t="str">
        <f>VLOOKUP(S507,'Comprendre la codification'!$E$12:$F$23,2,FALSE)</f>
        <v>G</v>
      </c>
      <c r="Z507" s="2" t="str">
        <f>VLOOKUP(V507,'Comprendre la codification'!$H$12:$J$200,3,FALSE)</f>
        <v>PRO</v>
      </c>
      <c r="AA507" s="2" t="str">
        <f t="shared" si="30"/>
        <v>GPRO</v>
      </c>
      <c r="AB507" s="2" t="s">
        <v>241</v>
      </c>
      <c r="AD507" s="2" t="s">
        <v>11</v>
      </c>
      <c r="AE507" s="27">
        <v>2</v>
      </c>
      <c r="AF507" s="2" t="s">
        <v>279</v>
      </c>
      <c r="AG507" s="2" t="s">
        <v>333</v>
      </c>
      <c r="AH507" s="2"/>
      <c r="AI507" s="2" t="s">
        <v>107</v>
      </c>
      <c r="AJ507" s="2" t="str">
        <f t="shared" si="31"/>
        <v>Nautique et AquatiqueAutre équipement &amp; accessoire (Nautique et Aquatique)2 kg ≤ X &lt; 3 kg</v>
      </c>
      <c r="AK507" s="2" t="str">
        <f>VLOOKUP(AD507,'Comprendre la codification'!$E$12:$F$23,2,FALSE)</f>
        <v>F</v>
      </c>
      <c r="AL507" s="2" t="str">
        <f>VLOOKUP(AG507,'Comprendre la codification'!$H$12:$J$200,3,FALSE)</f>
        <v>DIV</v>
      </c>
      <c r="AM507" s="2" t="str">
        <f>VLOOKUP(AI507,'Comprendre la codification'!$M$25:$N$83,2,FALSE)</f>
        <v>45</v>
      </c>
      <c r="AN507" s="2" t="str">
        <f t="shared" si="32"/>
        <v>FDIV45</v>
      </c>
      <c r="AO507" s="2" t="s">
        <v>99</v>
      </c>
    </row>
    <row r="508" spans="13:41" ht="29" x14ac:dyDescent="0.35">
      <c r="M508" s="26"/>
      <c r="N508" s="26"/>
      <c r="Q508" s="15"/>
      <c r="S508" s="2" t="s">
        <v>15</v>
      </c>
      <c r="T508" s="27">
        <v>2</v>
      </c>
      <c r="U508" s="2" t="s">
        <v>311</v>
      </c>
      <c r="V508" s="11" t="s">
        <v>319</v>
      </c>
      <c r="W508" s="2" t="str">
        <f t="shared" si="29"/>
        <v>Neige et GlaceAutre protection / EPI : paire de protège-poignet, paire de protège-tibias, genouillère, paire de gant, protection hockey, gilet anti-avalanche, paire de guêtre, protège-dent, short rembourré de protection, …</v>
      </c>
      <c r="X508" s="2"/>
      <c r="Y508" s="2" t="str">
        <f>VLOOKUP(S508,'Comprendre la codification'!$E$12:$F$23,2,FALSE)</f>
        <v>G</v>
      </c>
      <c r="Z508" s="2" t="str">
        <f>VLOOKUP(V508,'Comprendre la codification'!$H$12:$J$200,3,FALSE)</f>
        <v>PRO</v>
      </c>
      <c r="AA508" s="2" t="str">
        <f t="shared" si="30"/>
        <v>GPRO</v>
      </c>
      <c r="AB508" s="2" t="s">
        <v>103</v>
      </c>
      <c r="AD508" s="2" t="s">
        <v>11</v>
      </c>
      <c r="AE508" s="27">
        <v>2</v>
      </c>
      <c r="AF508" s="2" t="s">
        <v>279</v>
      </c>
      <c r="AG508" s="2" t="s">
        <v>333</v>
      </c>
      <c r="AH508" s="2"/>
      <c r="AI508" s="2" t="s">
        <v>107</v>
      </c>
      <c r="AJ508" s="2" t="str">
        <f t="shared" si="31"/>
        <v>Nautique et AquatiqueAutre équipement &amp; accessoire (Nautique et Aquatique)2 kg ≤ X &lt; 3 kg</v>
      </c>
      <c r="AK508" s="2" t="str">
        <f>VLOOKUP(AD508,'Comprendre la codification'!$E$12:$F$23,2,FALSE)</f>
        <v>F</v>
      </c>
      <c r="AL508" s="2" t="str">
        <f>VLOOKUP(AG508,'Comprendre la codification'!$H$12:$J$200,3,FALSE)</f>
        <v>DIV</v>
      </c>
      <c r="AM508" s="2" t="str">
        <f>VLOOKUP(AI508,'Comprendre la codification'!$M$25:$N$83,2,FALSE)</f>
        <v>45</v>
      </c>
      <c r="AN508" s="2" t="str">
        <f t="shared" si="32"/>
        <v>FDIV45</v>
      </c>
      <c r="AO508" s="2" t="s">
        <v>659</v>
      </c>
    </row>
    <row r="509" spans="13:41" ht="29" x14ac:dyDescent="0.35">
      <c r="M509" s="26"/>
      <c r="N509" s="26"/>
      <c r="Q509" s="15"/>
      <c r="S509" s="2" t="s">
        <v>15</v>
      </c>
      <c r="T509" s="27">
        <v>2</v>
      </c>
      <c r="U509" s="2" t="s">
        <v>311</v>
      </c>
      <c r="V509" s="11" t="s">
        <v>319</v>
      </c>
      <c r="W509" s="2" t="str">
        <f t="shared" si="29"/>
        <v>Neige et GlaceAutre protection / EPI : paire de protège-poignet, paire de protège-tibias, genouillère, paire de gant, protection hockey, gilet anti-avalanche, paire de guêtre, protège-dent, short rembourré de protection, …</v>
      </c>
      <c r="X509" s="2"/>
      <c r="Y509" s="2" t="str">
        <f>VLOOKUP(S509,'Comprendre la codification'!$E$12:$F$23,2,FALSE)</f>
        <v>G</v>
      </c>
      <c r="Z509" s="2" t="str">
        <f>VLOOKUP(V509,'Comprendre la codification'!$H$12:$J$200,3,FALSE)</f>
        <v>PRO</v>
      </c>
      <c r="AA509" s="2" t="str">
        <f t="shared" si="30"/>
        <v>GPRO</v>
      </c>
      <c r="AB509" s="2" t="s">
        <v>98</v>
      </c>
      <c r="AD509" s="2" t="s">
        <v>11</v>
      </c>
      <c r="AE509" s="27">
        <v>2</v>
      </c>
      <c r="AF509" s="2" t="s">
        <v>279</v>
      </c>
      <c r="AG509" s="2" t="s">
        <v>333</v>
      </c>
      <c r="AH509" s="2"/>
      <c r="AI509" s="2" t="s">
        <v>109</v>
      </c>
      <c r="AJ509" s="2" t="str">
        <f t="shared" si="31"/>
        <v>Nautique et AquatiqueAutre équipement &amp; accessoire (Nautique et Aquatique)3 kg ≤ X &lt; 5 kg</v>
      </c>
      <c r="AK509" s="2" t="str">
        <f>VLOOKUP(AD509,'Comprendre la codification'!$E$12:$F$23,2,FALSE)</f>
        <v>F</v>
      </c>
      <c r="AL509" s="2" t="str">
        <f>VLOOKUP(AG509,'Comprendre la codification'!$H$12:$J$200,3,FALSE)</f>
        <v>DIV</v>
      </c>
      <c r="AM509" s="2" t="str">
        <f>VLOOKUP(AI509,'Comprendre la codification'!$M$25:$N$83,2,FALSE)</f>
        <v>48</v>
      </c>
      <c r="AN509" s="2" t="str">
        <f t="shared" si="32"/>
        <v>FDIV48</v>
      </c>
      <c r="AO509" s="2" t="s">
        <v>99</v>
      </c>
    </row>
    <row r="510" spans="13:41" ht="29" x14ac:dyDescent="0.35">
      <c r="M510" s="26"/>
      <c r="N510" s="26"/>
      <c r="Q510" s="15"/>
      <c r="S510" s="2" t="s">
        <v>15</v>
      </c>
      <c r="T510" s="27">
        <v>2</v>
      </c>
      <c r="U510" s="2" t="s">
        <v>311</v>
      </c>
      <c r="V510" s="11" t="s">
        <v>319</v>
      </c>
      <c r="W510" s="2" t="str">
        <f t="shared" si="29"/>
        <v>Neige et GlaceAutre protection / EPI : paire de protège-poignet, paire de protège-tibias, genouillère, paire de gant, protection hockey, gilet anti-avalanche, paire de guêtre, protège-dent, short rembourré de protection, …</v>
      </c>
      <c r="X510" s="2"/>
      <c r="Y510" s="2" t="str">
        <f>VLOOKUP(S510,'Comprendre la codification'!$E$12:$F$23,2,FALSE)</f>
        <v>G</v>
      </c>
      <c r="Z510" s="2" t="str">
        <f>VLOOKUP(V510,'Comprendre la codification'!$H$12:$J$200,3,FALSE)</f>
        <v>PRO</v>
      </c>
      <c r="AA510" s="2" t="str">
        <f t="shared" si="30"/>
        <v>GPRO</v>
      </c>
      <c r="AB510" s="2" t="s">
        <v>104</v>
      </c>
      <c r="AD510" s="2" t="s">
        <v>11</v>
      </c>
      <c r="AE510" s="27">
        <v>2</v>
      </c>
      <c r="AF510" s="2" t="s">
        <v>279</v>
      </c>
      <c r="AG510" s="2" t="s">
        <v>333</v>
      </c>
      <c r="AH510" s="2"/>
      <c r="AI510" s="2" t="s">
        <v>109</v>
      </c>
      <c r="AJ510" s="2" t="str">
        <f t="shared" si="31"/>
        <v>Nautique et AquatiqueAutre équipement &amp; accessoire (Nautique et Aquatique)3 kg ≤ X &lt; 5 kg</v>
      </c>
      <c r="AK510" s="2" t="str">
        <f>VLOOKUP(AD510,'Comprendre la codification'!$E$12:$F$23,2,FALSE)</f>
        <v>F</v>
      </c>
      <c r="AL510" s="2" t="str">
        <f>VLOOKUP(AG510,'Comprendre la codification'!$H$12:$J$200,3,FALSE)</f>
        <v>DIV</v>
      </c>
      <c r="AM510" s="2" t="str">
        <f>VLOOKUP(AI510,'Comprendre la codification'!$M$25:$N$83,2,FALSE)</f>
        <v>48</v>
      </c>
      <c r="AN510" s="2" t="str">
        <f t="shared" si="32"/>
        <v>FDIV48</v>
      </c>
      <c r="AO510" s="2" t="s">
        <v>659</v>
      </c>
    </row>
    <row r="511" spans="13:41" ht="29" x14ac:dyDescent="0.35">
      <c r="M511" s="26"/>
      <c r="N511" s="26"/>
      <c r="Q511" s="15"/>
      <c r="S511" s="2" t="s">
        <v>15</v>
      </c>
      <c r="T511" s="27">
        <v>2</v>
      </c>
      <c r="U511" s="2" t="s">
        <v>311</v>
      </c>
      <c r="V511" s="11" t="s">
        <v>319</v>
      </c>
      <c r="W511" s="2" t="str">
        <f t="shared" si="29"/>
        <v>Neige et GlaceAutre protection / EPI : paire de protège-poignet, paire de protège-tibias, genouillère, paire de gant, protection hockey, gilet anti-avalanche, paire de guêtre, protège-dent, short rembourré de protection, …</v>
      </c>
      <c r="X511" s="2"/>
      <c r="Y511" s="2" t="str">
        <f>VLOOKUP(S511,'Comprendre la codification'!$E$12:$F$23,2,FALSE)</f>
        <v>G</v>
      </c>
      <c r="Z511" s="2" t="str">
        <f>VLOOKUP(V511,'Comprendre la codification'!$H$12:$J$200,3,FALSE)</f>
        <v>PRO</v>
      </c>
      <c r="AA511" s="2" t="str">
        <f t="shared" si="30"/>
        <v>GPRO</v>
      </c>
      <c r="AB511" s="2" t="s">
        <v>105</v>
      </c>
      <c r="AD511" s="2" t="s">
        <v>11</v>
      </c>
      <c r="AE511" s="27">
        <v>2</v>
      </c>
      <c r="AF511" s="2" t="s">
        <v>279</v>
      </c>
      <c r="AG511" s="2" t="s">
        <v>333</v>
      </c>
      <c r="AH511" s="2"/>
      <c r="AI511" s="2" t="s">
        <v>110</v>
      </c>
      <c r="AJ511" s="2" t="str">
        <f t="shared" si="31"/>
        <v>Nautique et AquatiqueAutre équipement &amp; accessoire (Nautique et Aquatique)5 kg ≤ X &lt; 7 kg</v>
      </c>
      <c r="AK511" s="2" t="str">
        <f>VLOOKUP(AD511,'Comprendre la codification'!$E$12:$F$23,2,FALSE)</f>
        <v>F</v>
      </c>
      <c r="AL511" s="2" t="str">
        <f>VLOOKUP(AG511,'Comprendre la codification'!$H$12:$J$200,3,FALSE)</f>
        <v>DIV</v>
      </c>
      <c r="AM511" s="2" t="str">
        <f>VLOOKUP(AI511,'Comprendre la codification'!$M$25:$N$83,2,FALSE)</f>
        <v>51</v>
      </c>
      <c r="AN511" s="2" t="str">
        <f t="shared" si="32"/>
        <v>FDIV51</v>
      </c>
      <c r="AO511" s="2" t="s">
        <v>99</v>
      </c>
    </row>
    <row r="512" spans="13:41" ht="29" x14ac:dyDescent="0.35">
      <c r="M512" s="26"/>
      <c r="N512" s="26"/>
      <c r="Q512" s="15"/>
      <c r="S512" s="2" t="s">
        <v>15</v>
      </c>
      <c r="T512" s="27">
        <v>2</v>
      </c>
      <c r="U512" s="2" t="s">
        <v>311</v>
      </c>
      <c r="V512" s="11" t="s">
        <v>319</v>
      </c>
      <c r="W512" s="2" t="str">
        <f t="shared" si="29"/>
        <v>Neige et GlaceAutre protection / EPI : paire de protège-poignet, paire de protège-tibias, genouillère, paire de gant, protection hockey, gilet anti-avalanche, paire de guêtre, protège-dent, short rembourré de protection, …</v>
      </c>
      <c r="X512" s="2"/>
      <c r="Y512" s="2" t="str">
        <f>VLOOKUP(S512,'Comprendre la codification'!$E$12:$F$23,2,FALSE)</f>
        <v>G</v>
      </c>
      <c r="Z512" s="2" t="str">
        <f>VLOOKUP(V512,'Comprendre la codification'!$H$12:$J$200,3,FALSE)</f>
        <v>PRO</v>
      </c>
      <c r="AA512" s="2" t="str">
        <f t="shared" si="30"/>
        <v>GPRO</v>
      </c>
      <c r="AB512" s="2" t="s">
        <v>107</v>
      </c>
      <c r="AD512" s="2" t="s">
        <v>11</v>
      </c>
      <c r="AE512" s="27">
        <v>2</v>
      </c>
      <c r="AF512" s="2" t="s">
        <v>279</v>
      </c>
      <c r="AG512" s="2" t="s">
        <v>333</v>
      </c>
      <c r="AH512" s="2"/>
      <c r="AI512" s="2" t="s">
        <v>110</v>
      </c>
      <c r="AJ512" s="2" t="str">
        <f t="shared" si="31"/>
        <v>Nautique et AquatiqueAutre équipement &amp; accessoire (Nautique et Aquatique)5 kg ≤ X &lt; 7 kg</v>
      </c>
      <c r="AK512" s="2" t="str">
        <f>VLOOKUP(AD512,'Comprendre la codification'!$E$12:$F$23,2,FALSE)</f>
        <v>F</v>
      </c>
      <c r="AL512" s="2" t="str">
        <f>VLOOKUP(AG512,'Comprendre la codification'!$H$12:$J$200,3,FALSE)</f>
        <v>DIV</v>
      </c>
      <c r="AM512" s="2" t="str">
        <f>VLOOKUP(AI512,'Comprendre la codification'!$M$25:$N$83,2,FALSE)</f>
        <v>51</v>
      </c>
      <c r="AN512" s="2" t="str">
        <f t="shared" si="32"/>
        <v>FDIV51</v>
      </c>
      <c r="AO512" s="2" t="s">
        <v>659</v>
      </c>
    </row>
    <row r="513" spans="13:41" ht="29" x14ac:dyDescent="0.35">
      <c r="M513" s="26"/>
      <c r="N513" s="26"/>
      <c r="S513" s="2" t="s">
        <v>15</v>
      </c>
      <c r="T513" s="27">
        <v>2</v>
      </c>
      <c r="U513" s="2" t="s">
        <v>311</v>
      </c>
      <c r="V513" s="11" t="s">
        <v>319</v>
      </c>
      <c r="W513" s="2" t="str">
        <f t="shared" si="29"/>
        <v>Neige et GlaceAutre protection / EPI : paire de protège-poignet, paire de protège-tibias, genouillère, paire de gant, protection hockey, gilet anti-avalanche, paire de guêtre, protège-dent, short rembourré de protection, …</v>
      </c>
      <c r="X513" s="2"/>
      <c r="Y513" s="2" t="str">
        <f>VLOOKUP(S513,'Comprendre la codification'!$E$12:$F$23,2,FALSE)</f>
        <v>G</v>
      </c>
      <c r="Z513" s="2" t="str">
        <f>VLOOKUP(V513,'Comprendre la codification'!$H$12:$J$200,3,FALSE)</f>
        <v>PRO</v>
      </c>
      <c r="AA513" s="2" t="str">
        <f t="shared" si="30"/>
        <v>GPRO</v>
      </c>
      <c r="AB513" s="2" t="s">
        <v>109</v>
      </c>
      <c r="AD513" s="2" t="s">
        <v>11</v>
      </c>
      <c r="AE513" s="27">
        <v>2</v>
      </c>
      <c r="AF513" s="2" t="s">
        <v>279</v>
      </c>
      <c r="AG513" s="2" t="s">
        <v>333</v>
      </c>
      <c r="AH513" s="2"/>
      <c r="AI513" s="2" t="s">
        <v>111</v>
      </c>
      <c r="AJ513" s="2" t="str">
        <f t="shared" si="31"/>
        <v>Nautique et AquatiqueAutre équipement &amp; accessoire (Nautique et Aquatique)7 kg ≤ X &lt; 9 kg</v>
      </c>
      <c r="AK513" s="2" t="str">
        <f>VLOOKUP(AD513,'Comprendre la codification'!$E$12:$F$23,2,FALSE)</f>
        <v>F</v>
      </c>
      <c r="AL513" s="2" t="str">
        <f>VLOOKUP(AG513,'Comprendre la codification'!$H$12:$J$200,3,FALSE)</f>
        <v>DIV</v>
      </c>
      <c r="AM513" s="2" t="str">
        <f>VLOOKUP(AI513,'Comprendre la codification'!$M$25:$N$83,2,FALSE)</f>
        <v>54</v>
      </c>
      <c r="AN513" s="2" t="str">
        <f t="shared" si="32"/>
        <v>FDIV54</v>
      </c>
      <c r="AO513" s="2" t="s">
        <v>99</v>
      </c>
    </row>
    <row r="514" spans="13:41" ht="29" x14ac:dyDescent="0.35">
      <c r="M514" s="26"/>
      <c r="N514" s="26"/>
      <c r="S514" s="2" t="s">
        <v>15</v>
      </c>
      <c r="T514" s="27">
        <v>2</v>
      </c>
      <c r="U514" s="2" t="s">
        <v>311</v>
      </c>
      <c r="V514" s="11" t="s">
        <v>319</v>
      </c>
      <c r="W514" s="2" t="str">
        <f t="shared" si="29"/>
        <v>Neige et GlaceAutre protection / EPI : paire de protège-poignet, paire de protège-tibias, genouillère, paire de gant, protection hockey, gilet anti-avalanche, paire de guêtre, protège-dent, short rembourré de protection, …</v>
      </c>
      <c r="X514" s="2"/>
      <c r="Y514" s="2" t="str">
        <f>VLOOKUP(S514,'Comprendre la codification'!$E$12:$F$23,2,FALSE)</f>
        <v>G</v>
      </c>
      <c r="Z514" s="2" t="str">
        <f>VLOOKUP(V514,'Comprendre la codification'!$H$12:$J$200,3,FALSE)</f>
        <v>PRO</v>
      </c>
      <c r="AA514" s="2" t="str">
        <f t="shared" si="30"/>
        <v>GPRO</v>
      </c>
      <c r="AB514" s="2" t="s">
        <v>110</v>
      </c>
      <c r="AD514" s="2" t="s">
        <v>11</v>
      </c>
      <c r="AE514" s="27">
        <v>2</v>
      </c>
      <c r="AF514" s="2" t="s">
        <v>279</v>
      </c>
      <c r="AG514" s="2" t="s">
        <v>333</v>
      </c>
      <c r="AH514" s="2"/>
      <c r="AI514" s="2" t="s">
        <v>111</v>
      </c>
      <c r="AJ514" s="2" t="str">
        <f t="shared" si="31"/>
        <v>Nautique et AquatiqueAutre équipement &amp; accessoire (Nautique et Aquatique)7 kg ≤ X &lt; 9 kg</v>
      </c>
      <c r="AK514" s="2" t="str">
        <f>VLOOKUP(AD514,'Comprendre la codification'!$E$12:$F$23,2,FALSE)</f>
        <v>F</v>
      </c>
      <c r="AL514" s="2" t="str">
        <f>VLOOKUP(AG514,'Comprendre la codification'!$H$12:$J$200,3,FALSE)</f>
        <v>DIV</v>
      </c>
      <c r="AM514" s="2" t="str">
        <f>VLOOKUP(AI514,'Comprendre la codification'!$M$25:$N$83,2,FALSE)</f>
        <v>54</v>
      </c>
      <c r="AN514" s="2" t="str">
        <f t="shared" si="32"/>
        <v>FDIV54</v>
      </c>
      <c r="AO514" s="2" t="s">
        <v>659</v>
      </c>
    </row>
    <row r="515" spans="13:41" ht="29" x14ac:dyDescent="0.35">
      <c r="M515" s="26"/>
      <c r="N515" s="26"/>
      <c r="S515" s="2" t="s">
        <v>15</v>
      </c>
      <c r="T515" s="27">
        <v>2</v>
      </c>
      <c r="U515" s="2" t="s">
        <v>311</v>
      </c>
      <c r="V515" s="11" t="s">
        <v>319</v>
      </c>
      <c r="W515" s="2" t="str">
        <f t="shared" si="29"/>
        <v>Neige et GlaceAutre protection / EPI : paire de protège-poignet, paire de protège-tibias, genouillère, paire de gant, protection hockey, gilet anti-avalanche, paire de guêtre, protège-dent, short rembourré de protection, …</v>
      </c>
      <c r="X515" s="2"/>
      <c r="Y515" s="2" t="str">
        <f>VLOOKUP(S515,'Comprendre la codification'!$E$12:$F$23,2,FALSE)</f>
        <v>G</v>
      </c>
      <c r="Z515" s="2" t="str">
        <f>VLOOKUP(V515,'Comprendre la codification'!$H$12:$J$200,3,FALSE)</f>
        <v>PRO</v>
      </c>
      <c r="AA515" s="2" t="str">
        <f t="shared" si="30"/>
        <v>GPRO</v>
      </c>
      <c r="AB515" s="2" t="s">
        <v>111</v>
      </c>
      <c r="AD515" s="2" t="s">
        <v>11</v>
      </c>
      <c r="AE515" s="27">
        <v>2</v>
      </c>
      <c r="AF515" s="2" t="s">
        <v>279</v>
      </c>
      <c r="AG515" s="2" t="s">
        <v>333</v>
      </c>
      <c r="AH515" s="2"/>
      <c r="AI515" s="2" t="s">
        <v>112</v>
      </c>
      <c r="AJ515" s="2" t="str">
        <f t="shared" ref="AJ515:AJ578" si="35">AD515&amp;AG515&amp;AI515</f>
        <v>Nautique et AquatiqueAutre équipement &amp; accessoire (Nautique et Aquatique)9 kg ≤ X &lt; 11 kg</v>
      </c>
      <c r="AK515" s="2" t="str">
        <f>VLOOKUP(AD515,'Comprendre la codification'!$E$12:$F$23,2,FALSE)</f>
        <v>F</v>
      </c>
      <c r="AL515" s="2" t="str">
        <f>VLOOKUP(AG515,'Comprendre la codification'!$H$12:$J$200,3,FALSE)</f>
        <v>DIV</v>
      </c>
      <c r="AM515" s="2" t="str">
        <f>VLOOKUP(AI515,'Comprendre la codification'!$M$25:$N$83,2,FALSE)</f>
        <v>57</v>
      </c>
      <c r="AN515" s="2" t="str">
        <f t="shared" ref="AN515:AN578" si="36">AK515&amp;AL515&amp;AM515</f>
        <v>FDIV57</v>
      </c>
      <c r="AO515" s="2" t="s">
        <v>99</v>
      </c>
    </row>
    <row r="516" spans="13:41" ht="29" x14ac:dyDescent="0.35">
      <c r="M516" s="26"/>
      <c r="N516" s="26"/>
      <c r="Q516" s="15"/>
      <c r="S516" s="2" t="s">
        <v>15</v>
      </c>
      <c r="T516" s="27">
        <v>2</v>
      </c>
      <c r="U516" s="2" t="s">
        <v>311</v>
      </c>
      <c r="V516" s="11" t="s">
        <v>319</v>
      </c>
      <c r="W516" s="2" t="str">
        <f t="shared" si="29"/>
        <v>Neige et GlaceAutre protection / EPI : paire de protège-poignet, paire de protège-tibias, genouillère, paire de gant, protection hockey, gilet anti-avalanche, paire de guêtre, protège-dent, short rembourré de protection, …</v>
      </c>
      <c r="X516" s="2"/>
      <c r="Y516" s="2" t="str">
        <f>VLOOKUP(S516,'Comprendre la codification'!$E$12:$F$23,2,FALSE)</f>
        <v>G</v>
      </c>
      <c r="Z516" s="2" t="str">
        <f>VLOOKUP(V516,'Comprendre la codification'!$H$12:$J$200,3,FALSE)</f>
        <v>PRO</v>
      </c>
      <c r="AA516" s="2" t="str">
        <f t="shared" si="30"/>
        <v>GPRO</v>
      </c>
      <c r="AB516" s="2" t="s">
        <v>112</v>
      </c>
      <c r="AD516" s="2" t="s">
        <v>11</v>
      </c>
      <c r="AE516" s="27">
        <v>2</v>
      </c>
      <c r="AF516" s="2" t="s">
        <v>279</v>
      </c>
      <c r="AG516" s="2" t="s">
        <v>333</v>
      </c>
      <c r="AH516" s="2"/>
      <c r="AI516" s="2" t="s">
        <v>112</v>
      </c>
      <c r="AJ516" s="2" t="str">
        <f t="shared" si="35"/>
        <v>Nautique et AquatiqueAutre équipement &amp; accessoire (Nautique et Aquatique)9 kg ≤ X &lt; 11 kg</v>
      </c>
      <c r="AK516" s="2" t="str">
        <f>VLOOKUP(AD516,'Comprendre la codification'!$E$12:$F$23,2,FALSE)</f>
        <v>F</v>
      </c>
      <c r="AL516" s="2" t="str">
        <f>VLOOKUP(AG516,'Comprendre la codification'!$H$12:$J$200,3,FALSE)</f>
        <v>DIV</v>
      </c>
      <c r="AM516" s="2" t="str">
        <f>VLOOKUP(AI516,'Comprendre la codification'!$M$25:$N$83,2,FALSE)</f>
        <v>57</v>
      </c>
      <c r="AN516" s="2" t="str">
        <f t="shared" si="36"/>
        <v>FDIV57</v>
      </c>
      <c r="AO516" s="2" t="s">
        <v>659</v>
      </c>
    </row>
    <row r="517" spans="13:41" ht="29" x14ac:dyDescent="0.35">
      <c r="M517" s="26"/>
      <c r="N517" s="26"/>
      <c r="Q517" s="15"/>
      <c r="S517" s="2" t="s">
        <v>15</v>
      </c>
      <c r="T517" s="27">
        <v>2</v>
      </c>
      <c r="U517" s="2" t="s">
        <v>311</v>
      </c>
      <c r="V517" s="11" t="s">
        <v>319</v>
      </c>
      <c r="W517" s="2" t="str">
        <f t="shared" ref="W517:W580" si="37">S517&amp;V517</f>
        <v>Neige et GlaceAutre protection / EPI : paire de protège-poignet, paire de protège-tibias, genouillère, paire de gant, protection hockey, gilet anti-avalanche, paire de guêtre, protège-dent, short rembourré de protection, …</v>
      </c>
      <c r="X517" s="2"/>
      <c r="Y517" s="2" t="str">
        <f>VLOOKUP(S517,'Comprendre la codification'!$E$12:$F$23,2,FALSE)</f>
        <v>G</v>
      </c>
      <c r="Z517" s="2" t="str">
        <f>VLOOKUP(V517,'Comprendre la codification'!$H$12:$J$200,3,FALSE)</f>
        <v>PRO</v>
      </c>
      <c r="AA517" s="2" t="str">
        <f t="shared" ref="AA517:AA580" si="38">Y517&amp;Z517</f>
        <v>GPRO</v>
      </c>
      <c r="AB517" s="2" t="s">
        <v>113</v>
      </c>
      <c r="AD517" s="2" t="s">
        <v>11</v>
      </c>
      <c r="AE517" s="27">
        <v>2</v>
      </c>
      <c r="AF517" s="2" t="s">
        <v>279</v>
      </c>
      <c r="AG517" s="2" t="s">
        <v>333</v>
      </c>
      <c r="AH517" s="2"/>
      <c r="AI517" s="2" t="s">
        <v>113</v>
      </c>
      <c r="AJ517" s="2" t="str">
        <f t="shared" si="35"/>
        <v>Nautique et AquatiqueAutre équipement &amp; accessoire (Nautique et Aquatique)11 kg ≤ X &lt; 13 kg</v>
      </c>
      <c r="AK517" s="2" t="str">
        <f>VLOOKUP(AD517,'Comprendre la codification'!$E$12:$F$23,2,FALSE)</f>
        <v>F</v>
      </c>
      <c r="AL517" s="2" t="str">
        <f>VLOOKUP(AG517,'Comprendre la codification'!$H$12:$J$200,3,FALSE)</f>
        <v>DIV</v>
      </c>
      <c r="AM517" s="2" t="str">
        <f>VLOOKUP(AI517,'Comprendre la codification'!$M$25:$N$83,2,FALSE)</f>
        <v>60</v>
      </c>
      <c r="AN517" s="2" t="str">
        <f t="shared" si="36"/>
        <v>FDIV60</v>
      </c>
      <c r="AO517" s="2" t="s">
        <v>99</v>
      </c>
    </row>
    <row r="518" spans="13:41" ht="29" x14ac:dyDescent="0.35">
      <c r="M518" s="26"/>
      <c r="N518" s="26"/>
      <c r="Q518" s="15"/>
      <c r="S518" s="2" t="s">
        <v>15</v>
      </c>
      <c r="T518" s="27">
        <v>2</v>
      </c>
      <c r="U518" s="2" t="s">
        <v>311</v>
      </c>
      <c r="V518" s="11" t="s">
        <v>319</v>
      </c>
      <c r="W518" s="2" t="str">
        <f t="shared" si="37"/>
        <v>Neige et GlaceAutre protection / EPI : paire de protège-poignet, paire de protège-tibias, genouillère, paire de gant, protection hockey, gilet anti-avalanche, paire de guêtre, protège-dent, short rembourré de protection, …</v>
      </c>
      <c r="X518" s="2"/>
      <c r="Y518" s="2" t="str">
        <f>VLOOKUP(S518,'Comprendre la codification'!$E$12:$F$23,2,FALSE)</f>
        <v>G</v>
      </c>
      <c r="Z518" s="2" t="str">
        <f>VLOOKUP(V518,'Comprendre la codification'!$H$12:$J$200,3,FALSE)</f>
        <v>PRO</v>
      </c>
      <c r="AA518" s="2" t="str">
        <f t="shared" si="38"/>
        <v>GPRO</v>
      </c>
      <c r="AB518" s="2" t="s">
        <v>114</v>
      </c>
      <c r="AD518" s="2" t="s">
        <v>11</v>
      </c>
      <c r="AE518" s="27">
        <v>2</v>
      </c>
      <c r="AF518" s="2" t="s">
        <v>279</v>
      </c>
      <c r="AG518" s="2" t="s">
        <v>333</v>
      </c>
      <c r="AH518" s="2"/>
      <c r="AI518" s="2" t="s">
        <v>113</v>
      </c>
      <c r="AJ518" s="2" t="str">
        <f t="shared" si="35"/>
        <v>Nautique et AquatiqueAutre équipement &amp; accessoire (Nautique et Aquatique)11 kg ≤ X &lt; 13 kg</v>
      </c>
      <c r="AK518" s="2" t="str">
        <f>VLOOKUP(AD518,'Comprendre la codification'!$E$12:$F$23,2,FALSE)</f>
        <v>F</v>
      </c>
      <c r="AL518" s="2" t="str">
        <f>VLOOKUP(AG518,'Comprendre la codification'!$H$12:$J$200,3,FALSE)</f>
        <v>DIV</v>
      </c>
      <c r="AM518" s="2" t="str">
        <f>VLOOKUP(AI518,'Comprendre la codification'!$M$25:$N$83,2,FALSE)</f>
        <v>60</v>
      </c>
      <c r="AN518" s="2" t="str">
        <f t="shared" si="36"/>
        <v>FDIV60</v>
      </c>
      <c r="AO518" s="2" t="s">
        <v>659</v>
      </c>
    </row>
    <row r="519" spans="13:41" ht="29" x14ac:dyDescent="0.35">
      <c r="M519" s="26"/>
      <c r="N519" s="26"/>
      <c r="S519" s="2" t="s">
        <v>15</v>
      </c>
      <c r="T519" s="27">
        <v>2</v>
      </c>
      <c r="U519" s="2" t="s">
        <v>311</v>
      </c>
      <c r="V519" s="11" t="s">
        <v>319</v>
      </c>
      <c r="W519" s="2" t="str">
        <f t="shared" si="37"/>
        <v>Neige et GlaceAutre protection / EPI : paire de protège-poignet, paire de protège-tibias, genouillère, paire de gant, protection hockey, gilet anti-avalanche, paire de guêtre, protège-dent, short rembourré de protection, …</v>
      </c>
      <c r="X519" s="2"/>
      <c r="Y519" s="2" t="str">
        <f>VLOOKUP(S519,'Comprendre la codification'!$E$12:$F$23,2,FALSE)</f>
        <v>G</v>
      </c>
      <c r="Z519" s="2" t="str">
        <f>VLOOKUP(V519,'Comprendre la codification'!$H$12:$J$200,3,FALSE)</f>
        <v>PRO</v>
      </c>
      <c r="AA519" s="2" t="str">
        <f t="shared" si="38"/>
        <v>GPRO</v>
      </c>
      <c r="AB519" s="2" t="s">
        <v>102</v>
      </c>
      <c r="AD519" s="2" t="s">
        <v>11</v>
      </c>
      <c r="AE519" s="27">
        <v>2</v>
      </c>
      <c r="AF519" s="2" t="s">
        <v>279</v>
      </c>
      <c r="AG519" s="2" t="s">
        <v>333</v>
      </c>
      <c r="AH519" s="2"/>
      <c r="AI519" s="2" t="s">
        <v>114</v>
      </c>
      <c r="AJ519" s="2" t="str">
        <f t="shared" si="35"/>
        <v>Nautique et AquatiqueAutre équipement &amp; accessoire (Nautique et Aquatique)13 kg ≤ X &lt; 15 kg</v>
      </c>
      <c r="AK519" s="2" t="str">
        <f>VLOOKUP(AD519,'Comprendre la codification'!$E$12:$F$23,2,FALSE)</f>
        <v>F</v>
      </c>
      <c r="AL519" s="2" t="str">
        <f>VLOOKUP(AG519,'Comprendre la codification'!$H$12:$J$200,3,FALSE)</f>
        <v>DIV</v>
      </c>
      <c r="AM519" s="2" t="str">
        <f>VLOOKUP(AI519,'Comprendre la codification'!$M$25:$N$83,2,FALSE)</f>
        <v>63</v>
      </c>
      <c r="AN519" s="2" t="str">
        <f t="shared" si="36"/>
        <v>FDIV63</v>
      </c>
      <c r="AO519" s="2" t="s">
        <v>99</v>
      </c>
    </row>
    <row r="520" spans="13:41" x14ac:dyDescent="0.35">
      <c r="M520" s="26"/>
      <c r="N520" s="26"/>
      <c r="S520" s="2" t="s">
        <v>15</v>
      </c>
      <c r="T520" s="27">
        <v>2</v>
      </c>
      <c r="U520" s="2" t="s">
        <v>299</v>
      </c>
      <c r="V520" s="2" t="s">
        <v>194</v>
      </c>
      <c r="W520" s="2" t="str">
        <f t="shared" si="37"/>
        <v xml:space="preserve">Neige et GlacePaire de raquettes à neige </v>
      </c>
      <c r="X520" s="2"/>
      <c r="Y520" s="2" t="str">
        <f>VLOOKUP(S520,'Comprendre la codification'!$E$12:$F$23,2,FALSE)</f>
        <v>G</v>
      </c>
      <c r="Z520" s="2" t="str">
        <f>VLOOKUP(V520,'Comprendre la codification'!$H$12:$J$200,3,FALSE)</f>
        <v>RAQ</v>
      </c>
      <c r="AA520" s="2" t="str">
        <f t="shared" si="38"/>
        <v>GRAQ</v>
      </c>
      <c r="AB520" s="21" t="s">
        <v>608</v>
      </c>
      <c r="AD520" s="2" t="s">
        <v>11</v>
      </c>
      <c r="AE520" s="27">
        <v>2</v>
      </c>
      <c r="AF520" s="2" t="s">
        <v>279</v>
      </c>
      <c r="AG520" s="2" t="s">
        <v>333</v>
      </c>
      <c r="AH520" s="2"/>
      <c r="AI520" s="2" t="s">
        <v>114</v>
      </c>
      <c r="AJ520" s="2" t="str">
        <f t="shared" si="35"/>
        <v>Nautique et AquatiqueAutre équipement &amp; accessoire (Nautique et Aquatique)13 kg ≤ X &lt; 15 kg</v>
      </c>
      <c r="AK520" s="2" t="str">
        <f>VLOOKUP(AD520,'Comprendre la codification'!$E$12:$F$23,2,FALSE)</f>
        <v>F</v>
      </c>
      <c r="AL520" s="2" t="str">
        <f>VLOOKUP(AG520,'Comprendre la codification'!$H$12:$J$200,3,FALSE)</f>
        <v>DIV</v>
      </c>
      <c r="AM520" s="2" t="str">
        <f>VLOOKUP(AI520,'Comprendre la codification'!$M$25:$N$83,2,FALSE)</f>
        <v>63</v>
      </c>
      <c r="AN520" s="2" t="str">
        <f t="shared" si="36"/>
        <v>FDIV63</v>
      </c>
      <c r="AO520" s="2" t="s">
        <v>659</v>
      </c>
    </row>
    <row r="521" spans="13:41" x14ac:dyDescent="0.35">
      <c r="M521" s="26"/>
      <c r="N521" s="26"/>
      <c r="O521" s="15"/>
      <c r="S521" s="2" t="s">
        <v>15</v>
      </c>
      <c r="T521" s="27">
        <v>2</v>
      </c>
      <c r="U521" s="2" t="s">
        <v>299</v>
      </c>
      <c r="V521" s="11" t="s">
        <v>191</v>
      </c>
      <c r="W521" s="2" t="str">
        <f t="shared" si="37"/>
        <v>Neige et GlacePaire de skis</v>
      </c>
      <c r="X521" s="1"/>
      <c r="Y521" s="2" t="str">
        <f>VLOOKUP(S521,'Comprendre la codification'!$E$12:$F$23,2,FALSE)</f>
        <v>G</v>
      </c>
      <c r="Z521" s="2" t="str">
        <f>VLOOKUP(V521,'Comprendre la codification'!$H$12:$J$200,3,FALSE)</f>
        <v>SKI</v>
      </c>
      <c r="AA521" s="2" t="str">
        <f t="shared" si="38"/>
        <v>GSKI</v>
      </c>
      <c r="AB521" s="2" t="s">
        <v>189</v>
      </c>
      <c r="AD521" s="2" t="s">
        <v>11</v>
      </c>
      <c r="AE521" s="27">
        <v>2</v>
      </c>
      <c r="AF521" s="2" t="s">
        <v>279</v>
      </c>
      <c r="AG521" s="2" t="s">
        <v>333</v>
      </c>
      <c r="AH521" s="2"/>
      <c r="AI521" s="2" t="s">
        <v>102</v>
      </c>
      <c r="AJ521" s="2" t="str">
        <f t="shared" si="35"/>
        <v>Nautique et AquatiqueAutre équipement &amp; accessoire (Nautique et Aquatique)X ≥ 15 kg</v>
      </c>
      <c r="AK521" s="2" t="str">
        <f>VLOOKUP(AD521,'Comprendre la codification'!$E$12:$F$23,2,FALSE)</f>
        <v>F</v>
      </c>
      <c r="AL521" s="2" t="str">
        <f>VLOOKUP(AG521,'Comprendre la codification'!$H$12:$J$200,3,FALSE)</f>
        <v>DIV</v>
      </c>
      <c r="AM521" s="2" t="str">
        <f>VLOOKUP(AI521,'Comprendre la codification'!$M$25:$N$83,2,FALSE)</f>
        <v>66</v>
      </c>
      <c r="AN521" s="2" t="str">
        <f t="shared" si="36"/>
        <v>FDIV66</v>
      </c>
      <c r="AO521" s="2" t="s">
        <v>99</v>
      </c>
    </row>
    <row r="522" spans="13:41" x14ac:dyDescent="0.35">
      <c r="M522" s="26"/>
      <c r="N522" s="26"/>
      <c r="O522" s="15"/>
      <c r="S522" s="2" t="s">
        <v>15</v>
      </c>
      <c r="T522" s="27">
        <v>2</v>
      </c>
      <c r="U522" s="2" t="s">
        <v>299</v>
      </c>
      <c r="V522" s="11" t="s">
        <v>191</v>
      </c>
      <c r="W522" s="2" t="str">
        <f t="shared" si="37"/>
        <v>Neige et GlacePaire de skis</v>
      </c>
      <c r="X522" s="1"/>
      <c r="Y522" s="2" t="str">
        <f>VLOOKUP(S522,'Comprendre la codification'!$E$12:$F$23,2,FALSE)</f>
        <v>G</v>
      </c>
      <c r="Z522" s="2" t="str">
        <f>VLOOKUP(V522,'Comprendre la codification'!$H$12:$J$200,3,FALSE)</f>
        <v>SKI</v>
      </c>
      <c r="AA522" s="2" t="str">
        <f t="shared" si="38"/>
        <v>GSKI</v>
      </c>
      <c r="AB522" s="2" t="s">
        <v>104</v>
      </c>
      <c r="AD522" s="2" t="s">
        <v>11</v>
      </c>
      <c r="AE522" s="27">
        <v>2</v>
      </c>
      <c r="AF522" s="2" t="s">
        <v>279</v>
      </c>
      <c r="AG522" s="2" t="s">
        <v>333</v>
      </c>
      <c r="AH522" s="2"/>
      <c r="AI522" s="2" t="s">
        <v>102</v>
      </c>
      <c r="AJ522" s="2" t="str">
        <f t="shared" si="35"/>
        <v>Nautique et AquatiqueAutre équipement &amp; accessoire (Nautique et Aquatique)X ≥ 15 kg</v>
      </c>
      <c r="AK522" s="2" t="str">
        <f>VLOOKUP(AD522,'Comprendre la codification'!$E$12:$F$23,2,FALSE)</f>
        <v>F</v>
      </c>
      <c r="AL522" s="2" t="str">
        <f>VLOOKUP(AG522,'Comprendre la codification'!$H$12:$J$200,3,FALSE)</f>
        <v>DIV</v>
      </c>
      <c r="AM522" s="2" t="str">
        <f>VLOOKUP(AI522,'Comprendre la codification'!$M$25:$N$83,2,FALSE)</f>
        <v>66</v>
      </c>
      <c r="AN522" s="2" t="str">
        <f t="shared" si="36"/>
        <v>FDIV66</v>
      </c>
      <c r="AO522" s="2" t="s">
        <v>659</v>
      </c>
    </row>
    <row r="523" spans="13:41" x14ac:dyDescent="0.35">
      <c r="M523" s="26"/>
      <c r="N523" s="26"/>
      <c r="O523" s="15"/>
      <c r="S523" s="2" t="s">
        <v>15</v>
      </c>
      <c r="T523" s="27">
        <v>2</v>
      </c>
      <c r="U523" s="2" t="s">
        <v>299</v>
      </c>
      <c r="V523" s="11" t="s">
        <v>191</v>
      </c>
      <c r="W523" s="2" t="str">
        <f t="shared" si="37"/>
        <v>Neige et GlacePaire de skis</v>
      </c>
      <c r="X523" s="1"/>
      <c r="Y523" s="2" t="str">
        <f>VLOOKUP(S523,'Comprendre la codification'!$E$12:$F$23,2,FALSE)</f>
        <v>G</v>
      </c>
      <c r="Z523" s="2" t="str">
        <f>VLOOKUP(V523,'Comprendre la codification'!$H$12:$J$200,3,FALSE)</f>
        <v>SKI</v>
      </c>
      <c r="AA523" s="2" t="str">
        <f t="shared" si="38"/>
        <v>GSKI</v>
      </c>
      <c r="AB523" s="2" t="s">
        <v>105</v>
      </c>
      <c r="AD523" s="2" t="s">
        <v>11</v>
      </c>
      <c r="AE523" s="27">
        <v>2</v>
      </c>
      <c r="AF523" s="2" t="s">
        <v>357</v>
      </c>
      <c r="AG523" s="2" t="s">
        <v>492</v>
      </c>
      <c r="AH523" s="2"/>
      <c r="AI523" s="21" t="s">
        <v>608</v>
      </c>
      <c r="AJ523" s="2" t="str">
        <f t="shared" si="35"/>
        <v>Nautique et AquatiqueChaussants : paire de chaussures d'eau, de chaussettes d'eau, …-</v>
      </c>
      <c r="AK523" s="2" t="str">
        <f>VLOOKUP(AD523,'Comprendre la codification'!$E$12:$F$23,2,FALSE)</f>
        <v>F</v>
      </c>
      <c r="AL523" s="2" t="str">
        <f>VLOOKUP(AG523,'Comprendre la codification'!$H$12:$J$200,3,FALSE)</f>
        <v>EAU</v>
      </c>
      <c r="AM523" s="2" t="str">
        <f>VLOOKUP(AI523,'Comprendre la codification'!$M$25:$N$83,2,FALSE)</f>
        <v>78</v>
      </c>
      <c r="AN523" s="2" t="str">
        <f t="shared" si="36"/>
        <v>FEAU78</v>
      </c>
      <c r="AO523" s="21" t="s">
        <v>608</v>
      </c>
    </row>
    <row r="524" spans="13:41" x14ac:dyDescent="0.35">
      <c r="M524" s="26"/>
      <c r="N524" s="26"/>
      <c r="O524" s="15"/>
      <c r="S524" s="2" t="s">
        <v>15</v>
      </c>
      <c r="T524" s="27">
        <v>2</v>
      </c>
      <c r="U524" s="2" t="s">
        <v>299</v>
      </c>
      <c r="V524" s="11" t="s">
        <v>191</v>
      </c>
      <c r="W524" s="2" t="str">
        <f t="shared" si="37"/>
        <v>Neige et GlacePaire de skis</v>
      </c>
      <c r="X524" s="2"/>
      <c r="Y524" s="2" t="str">
        <f>VLOOKUP(S524,'Comprendre la codification'!$E$12:$F$23,2,FALSE)</f>
        <v>G</v>
      </c>
      <c r="Z524" s="2" t="str">
        <f>VLOOKUP(V524,'Comprendre la codification'!$H$12:$J$200,3,FALSE)</f>
        <v>SKI</v>
      </c>
      <c r="AA524" s="2" t="str">
        <f t="shared" si="38"/>
        <v>GSKI</v>
      </c>
      <c r="AB524" s="2" t="s">
        <v>107</v>
      </c>
      <c r="AD524" s="2" t="s">
        <v>11</v>
      </c>
      <c r="AE524" s="27">
        <v>2</v>
      </c>
      <c r="AF524" s="2" t="s">
        <v>279</v>
      </c>
      <c r="AG524" s="11" t="s">
        <v>7309</v>
      </c>
      <c r="AH524" s="2"/>
      <c r="AI524" s="21" t="s">
        <v>608</v>
      </c>
      <c r="AJ524" s="2" t="str">
        <f t="shared" si="35"/>
        <v>Nautique et AquatiqueEmbarcation : à propulsion humaine (pédalo, aviron, …) ou &lt;2,5 m (optimist, annexes, …)-</v>
      </c>
      <c r="AK524" s="2" t="str">
        <f>VLOOKUP(AD524,'Comprendre la codification'!$E$12:$F$23,2,FALSE)</f>
        <v>F</v>
      </c>
      <c r="AL524" s="2" t="str">
        <f>VLOOKUP(AG524,'Comprendre la codification'!$H$12:$J$200,3,FALSE)</f>
        <v>EMB</v>
      </c>
      <c r="AM524" s="2" t="str">
        <f>VLOOKUP(AI524,'Comprendre la codification'!$M$25:$N$83,2,FALSE)</f>
        <v>78</v>
      </c>
      <c r="AN524" s="2" t="str">
        <f t="shared" si="36"/>
        <v>FEMB78</v>
      </c>
      <c r="AO524" s="21" t="s">
        <v>99</v>
      </c>
    </row>
    <row r="525" spans="13:41" x14ac:dyDescent="0.35">
      <c r="M525" s="26"/>
      <c r="N525" s="26"/>
      <c r="O525" s="15"/>
      <c r="S525" s="2" t="s">
        <v>15</v>
      </c>
      <c r="T525" s="27">
        <v>2</v>
      </c>
      <c r="U525" s="2" t="s">
        <v>299</v>
      </c>
      <c r="V525" s="11" t="s">
        <v>191</v>
      </c>
      <c r="W525" s="2" t="str">
        <f t="shared" si="37"/>
        <v>Neige et GlacePaire de skis</v>
      </c>
      <c r="X525" s="2"/>
      <c r="Y525" s="2" t="str">
        <f>VLOOKUP(S525,'Comprendre la codification'!$E$12:$F$23,2,FALSE)</f>
        <v>G</v>
      </c>
      <c r="Z525" s="2" t="str">
        <f>VLOOKUP(V525,'Comprendre la codification'!$H$12:$J$200,3,FALSE)</f>
        <v>SKI</v>
      </c>
      <c r="AA525" s="2" t="str">
        <f t="shared" si="38"/>
        <v>GSKI</v>
      </c>
      <c r="AB525" s="2" t="s">
        <v>109</v>
      </c>
      <c r="AD525" s="2" t="s">
        <v>11</v>
      </c>
      <c r="AE525" s="27">
        <v>2</v>
      </c>
      <c r="AF525" s="2" t="s">
        <v>279</v>
      </c>
      <c r="AG525" s="11" t="s">
        <v>7309</v>
      </c>
      <c r="AH525" s="2"/>
      <c r="AI525" s="21" t="s">
        <v>608</v>
      </c>
      <c r="AJ525" s="2" t="str">
        <f t="shared" si="35"/>
        <v>Nautique et AquatiqueEmbarcation : à propulsion humaine (pédalo, aviron, …) ou &lt;2,5 m (optimist, annexes, …)-</v>
      </c>
      <c r="AK525" s="2" t="str">
        <f>VLOOKUP(AD525,'Comprendre la codification'!$E$12:$F$23,2,FALSE)</f>
        <v>F</v>
      </c>
      <c r="AL525" s="2" t="str">
        <f>VLOOKUP(AG525,'Comprendre la codification'!$H$12:$J$200,3,FALSE)</f>
        <v>EMB</v>
      </c>
      <c r="AM525" s="2" t="str">
        <f>VLOOKUP(AI525,'Comprendre la codification'!$M$25:$N$83,2,FALSE)</f>
        <v>78</v>
      </c>
      <c r="AN525" s="2" t="str">
        <f t="shared" si="36"/>
        <v>FEMB78</v>
      </c>
      <c r="AO525" s="21" t="s">
        <v>177</v>
      </c>
    </row>
    <row r="526" spans="13:41" x14ac:dyDescent="0.35">
      <c r="M526" s="26"/>
      <c r="N526" s="26"/>
      <c r="O526" s="15"/>
      <c r="S526" s="2" t="s">
        <v>15</v>
      </c>
      <c r="T526" s="27">
        <v>2</v>
      </c>
      <c r="U526" s="2" t="s">
        <v>299</v>
      </c>
      <c r="V526" s="11" t="s">
        <v>191</v>
      </c>
      <c r="W526" s="2" t="str">
        <f t="shared" si="37"/>
        <v>Neige et GlacePaire de skis</v>
      </c>
      <c r="X526" s="2"/>
      <c r="Y526" s="2" t="str">
        <f>VLOOKUP(S526,'Comprendre la codification'!$E$12:$F$23,2,FALSE)</f>
        <v>G</v>
      </c>
      <c r="Z526" s="2" t="str">
        <f>VLOOKUP(V526,'Comprendre la codification'!$H$12:$J$200,3,FALSE)</f>
        <v>SKI</v>
      </c>
      <c r="AA526" s="2" t="str">
        <f t="shared" si="38"/>
        <v>GSKI</v>
      </c>
      <c r="AB526" s="2" t="s">
        <v>100</v>
      </c>
      <c r="AD526" s="2" t="s">
        <v>11</v>
      </c>
      <c r="AE526" s="27">
        <v>2</v>
      </c>
      <c r="AF526" s="2" t="s">
        <v>279</v>
      </c>
      <c r="AG526" s="11" t="s">
        <v>7309</v>
      </c>
      <c r="AH526" s="2"/>
      <c r="AI526" s="21" t="s">
        <v>608</v>
      </c>
      <c r="AJ526" s="2" t="str">
        <f t="shared" si="35"/>
        <v>Nautique et AquatiqueEmbarcation : à propulsion humaine (pédalo, aviron, …) ou &lt;2,5 m (optimist, annexes, …)-</v>
      </c>
      <c r="AK526" s="2" t="str">
        <f>VLOOKUP(AD526,'Comprendre la codification'!$E$12:$F$23,2,FALSE)</f>
        <v>F</v>
      </c>
      <c r="AL526" s="2" t="str">
        <f>VLOOKUP(AG526,'Comprendre la codification'!$H$12:$J$200,3,FALSE)</f>
        <v>EMB</v>
      </c>
      <c r="AM526" s="2" t="str">
        <f>VLOOKUP(AI526,'Comprendre la codification'!$M$25:$N$83,2,FALSE)</f>
        <v>78</v>
      </c>
      <c r="AN526" s="2" t="str">
        <f t="shared" si="36"/>
        <v>FEMB78</v>
      </c>
      <c r="AO526" s="2" t="s">
        <v>659</v>
      </c>
    </row>
    <row r="527" spans="13:41" x14ac:dyDescent="0.35">
      <c r="M527" s="26"/>
      <c r="N527" s="26"/>
      <c r="O527" s="15"/>
      <c r="S527" s="2" t="s">
        <v>15</v>
      </c>
      <c r="T527" s="27">
        <v>2</v>
      </c>
      <c r="U527" s="2" t="s">
        <v>299</v>
      </c>
      <c r="V527" s="11" t="s">
        <v>8</v>
      </c>
      <c r="W527" s="2" t="str">
        <f t="shared" si="37"/>
        <v>Neige et GlaceSnowboard</v>
      </c>
      <c r="X527" s="2"/>
      <c r="Y527" s="2" t="str">
        <f>VLOOKUP(S527,'Comprendre la codification'!$E$12:$F$23,2,FALSE)</f>
        <v>G</v>
      </c>
      <c r="Z527" s="2" t="str">
        <f>VLOOKUP(V527,'Comprendre la codification'!$H$12:$J$200,3,FALSE)</f>
        <v>SNO</v>
      </c>
      <c r="AA527" s="2" t="str">
        <f t="shared" si="38"/>
        <v>GSNO</v>
      </c>
      <c r="AB527" s="2" t="s">
        <v>108</v>
      </c>
      <c r="AD527" s="2" t="s">
        <v>11</v>
      </c>
      <c r="AE527" s="27">
        <v>2</v>
      </c>
      <c r="AF527" s="2" t="s">
        <v>279</v>
      </c>
      <c r="AG527" s="2" t="s">
        <v>178</v>
      </c>
      <c r="AH527" s="2"/>
      <c r="AI527" s="21" t="s">
        <v>608</v>
      </c>
      <c r="AJ527" s="2" t="str">
        <f t="shared" si="35"/>
        <v>Nautique et AquatiqueAutre engin nautique (char à voile, ..)-</v>
      </c>
      <c r="AK527" s="2" t="str">
        <f>VLOOKUP(AD527,'Comprendre la codification'!$E$12:$F$23,2,FALSE)</f>
        <v>F</v>
      </c>
      <c r="AL527" s="2" t="str">
        <f>VLOOKUP(AG527,'Comprendre la codification'!$H$12:$J$200,3,FALSE)</f>
        <v>ENG</v>
      </c>
      <c r="AM527" s="2" t="str">
        <f>VLOOKUP(AI527,'Comprendre la codification'!$M$25:$N$83,2,FALSE)</f>
        <v>78</v>
      </c>
      <c r="AN527" s="2" t="str">
        <f t="shared" si="36"/>
        <v>FENG78</v>
      </c>
      <c r="AO527" s="21" t="s">
        <v>99</v>
      </c>
    </row>
    <row r="528" spans="13:41" x14ac:dyDescent="0.35">
      <c r="M528" s="26"/>
      <c r="N528" s="26"/>
      <c r="O528" s="15"/>
      <c r="S528" s="2" t="s">
        <v>15</v>
      </c>
      <c r="T528" s="27">
        <v>2</v>
      </c>
      <c r="U528" s="2" t="s">
        <v>299</v>
      </c>
      <c r="V528" s="11" t="s">
        <v>8</v>
      </c>
      <c r="W528" s="2" t="str">
        <f t="shared" si="37"/>
        <v>Neige et GlaceSnowboard</v>
      </c>
      <c r="X528" s="2"/>
      <c r="Y528" s="2" t="str">
        <f>VLOOKUP(S528,'Comprendre la codification'!$E$12:$F$23,2,FALSE)</f>
        <v>G</v>
      </c>
      <c r="Z528" s="2" t="str">
        <f>VLOOKUP(V528,'Comprendre la codification'!$H$12:$J$200,3,FALSE)</f>
        <v>SNO</v>
      </c>
      <c r="AA528" s="2" t="str">
        <f t="shared" si="38"/>
        <v>GSNO</v>
      </c>
      <c r="AB528" s="2" t="s">
        <v>171</v>
      </c>
      <c r="AD528" s="2" t="s">
        <v>11</v>
      </c>
      <c r="AE528" s="27">
        <v>2</v>
      </c>
      <c r="AF528" s="2" t="s">
        <v>279</v>
      </c>
      <c r="AG528" s="2" t="s">
        <v>178</v>
      </c>
      <c r="AH528" s="2"/>
      <c r="AI528" s="21" t="s">
        <v>608</v>
      </c>
      <c r="AJ528" s="2" t="str">
        <f t="shared" si="35"/>
        <v>Nautique et AquatiqueAutre engin nautique (char à voile, ..)-</v>
      </c>
      <c r="AK528" s="2" t="str">
        <f>VLOOKUP(AD528,'Comprendre la codification'!$E$12:$F$23,2,FALSE)</f>
        <v>F</v>
      </c>
      <c r="AL528" s="2" t="str">
        <f>VLOOKUP(AG528,'Comprendre la codification'!$H$12:$J$200,3,FALSE)</f>
        <v>ENG</v>
      </c>
      <c r="AM528" s="2" t="str">
        <f>VLOOKUP(AI528,'Comprendre la codification'!$M$25:$N$83,2,FALSE)</f>
        <v>78</v>
      </c>
      <c r="AN528" s="2" t="str">
        <f t="shared" si="36"/>
        <v>FENG78</v>
      </c>
      <c r="AO528" s="2" t="s">
        <v>659</v>
      </c>
    </row>
    <row r="529" spans="13:41" x14ac:dyDescent="0.35">
      <c r="M529" s="26"/>
      <c r="N529" s="26"/>
      <c r="O529" s="15"/>
      <c r="S529" s="2" t="s">
        <v>15</v>
      </c>
      <c r="T529" s="27">
        <v>2</v>
      </c>
      <c r="U529" s="2" t="s">
        <v>269</v>
      </c>
      <c r="V529" s="2" t="s">
        <v>197</v>
      </c>
      <c r="W529" s="2" t="str">
        <f t="shared" si="37"/>
        <v>Neige et GlacePaire de chaussures de snowboard</v>
      </c>
      <c r="X529" s="2"/>
      <c r="Y529" s="2" t="str">
        <f>VLOOKUP(S529,'Comprendre la codification'!$E$12:$F$23,2,FALSE)</f>
        <v>G</v>
      </c>
      <c r="Z529" s="2" t="str">
        <f>VLOOKUP(V529,'Comprendre la codification'!$H$12:$J$200,3,FALSE)</f>
        <v>SNW</v>
      </c>
      <c r="AA529" s="2" t="str">
        <f t="shared" si="38"/>
        <v>GSNW</v>
      </c>
      <c r="AB529" s="21" t="s">
        <v>608</v>
      </c>
      <c r="AD529" s="2" t="s">
        <v>11</v>
      </c>
      <c r="AE529" s="27">
        <v>2</v>
      </c>
      <c r="AF529" s="11" t="s">
        <v>279</v>
      </c>
      <c r="AG529" s="2" t="s">
        <v>280</v>
      </c>
      <c r="AH529" s="2"/>
      <c r="AI529" s="13" t="s">
        <v>187</v>
      </c>
      <c r="AJ529" s="2" t="str">
        <f t="shared" si="35"/>
        <v>Nautique et AquatiqueEquipement nautique, pack, pièce détachée et accessoire X &lt; 50 g</v>
      </c>
      <c r="AK529" s="2" t="str">
        <f>VLOOKUP(AD529,'Comprendre la codification'!$E$12:$F$23,2,FALSE)</f>
        <v>F</v>
      </c>
      <c r="AL529" s="2" t="str">
        <f>VLOOKUP(AG529,'Comprendre la codification'!$H$12:$J$200,3,FALSE)</f>
        <v>EQU</v>
      </c>
      <c r="AM529" s="2" t="str">
        <f>VLOOKUP(AI529,'Comprendre la codification'!$M$25:$N$83,2,FALSE)</f>
        <v>29</v>
      </c>
      <c r="AN529" s="2" t="str">
        <f t="shared" si="36"/>
        <v>FEQU29</v>
      </c>
      <c r="AO529" s="13" t="s">
        <v>608</v>
      </c>
    </row>
    <row r="530" spans="13:41" x14ac:dyDescent="0.35">
      <c r="M530" s="26"/>
      <c r="N530" s="26"/>
      <c r="O530" s="15"/>
      <c r="S530" s="2" t="s">
        <v>15</v>
      </c>
      <c r="T530" s="27">
        <v>2</v>
      </c>
      <c r="U530" s="2" t="s">
        <v>311</v>
      </c>
      <c r="V530" s="2" t="s">
        <v>202</v>
      </c>
      <c r="W530" s="2" t="str">
        <f t="shared" si="37"/>
        <v>Neige et GlaceMasque, visière</v>
      </c>
      <c r="X530" s="2"/>
      <c r="Y530" s="2" t="str">
        <f>VLOOKUP(S530,'Comprendre la codification'!$E$12:$F$23,2,FALSE)</f>
        <v>G</v>
      </c>
      <c r="Z530" s="2" t="str">
        <f>VLOOKUP(V530,'Comprendre la codification'!$H$12:$J$200,3,FALSE)</f>
        <v>VIS</v>
      </c>
      <c r="AA530" s="2" t="str">
        <f t="shared" si="38"/>
        <v>GVIS</v>
      </c>
      <c r="AB530" s="2" t="s">
        <v>106</v>
      </c>
      <c r="AD530" s="2" t="s">
        <v>11</v>
      </c>
      <c r="AE530" s="27">
        <v>2</v>
      </c>
      <c r="AF530" s="11" t="s">
        <v>279</v>
      </c>
      <c r="AG530" s="2" t="s">
        <v>280</v>
      </c>
      <c r="AH530" s="2"/>
      <c r="AI530" s="13" t="s">
        <v>241</v>
      </c>
      <c r="AJ530" s="2" t="str">
        <f t="shared" si="35"/>
        <v>Nautique et AquatiqueEquipement nautique, pack, pièce détachée et accessoire 50 g ≤ X &lt; 100 g</v>
      </c>
      <c r="AK530" s="2" t="str">
        <f>VLOOKUP(AD530,'Comprendre la codification'!$E$12:$F$23,2,FALSE)</f>
        <v>F</v>
      </c>
      <c r="AL530" s="2" t="str">
        <f>VLOOKUP(AG530,'Comprendre la codification'!$H$12:$J$200,3,FALSE)</f>
        <v>EQU</v>
      </c>
      <c r="AM530" s="2" t="str">
        <f>VLOOKUP(AI530,'Comprendre la codification'!$M$25:$N$83,2,FALSE)</f>
        <v>30</v>
      </c>
      <c r="AN530" s="2" t="str">
        <f t="shared" si="36"/>
        <v>FEQU30</v>
      </c>
      <c r="AO530" s="13" t="s">
        <v>608</v>
      </c>
    </row>
    <row r="531" spans="13:41" x14ac:dyDescent="0.35">
      <c r="M531" s="26"/>
      <c r="N531" s="26"/>
      <c r="O531" s="15"/>
      <c r="S531" s="2" t="s">
        <v>15</v>
      </c>
      <c r="T531" s="27">
        <v>2</v>
      </c>
      <c r="U531" s="2" t="s">
        <v>311</v>
      </c>
      <c r="V531" s="2" t="s">
        <v>202</v>
      </c>
      <c r="W531" s="2" t="str">
        <f t="shared" si="37"/>
        <v>Neige et GlaceMasque, visière</v>
      </c>
      <c r="X531" s="2"/>
      <c r="Y531" s="2" t="str">
        <f>VLOOKUP(S531,'Comprendre la codification'!$E$12:$F$23,2,FALSE)</f>
        <v>G</v>
      </c>
      <c r="Z531" s="2" t="str">
        <f>VLOOKUP(V531,'Comprendre la codification'!$H$12:$J$200,3,FALSE)</f>
        <v>VIS</v>
      </c>
      <c r="AA531" s="2" t="str">
        <f t="shared" si="38"/>
        <v>GVIS</v>
      </c>
      <c r="AB531" s="2" t="s">
        <v>138</v>
      </c>
      <c r="AD531" s="2" t="s">
        <v>11</v>
      </c>
      <c r="AE531" s="27">
        <v>2</v>
      </c>
      <c r="AF531" s="11" t="s">
        <v>279</v>
      </c>
      <c r="AG531" s="2" t="s">
        <v>280</v>
      </c>
      <c r="AH531" s="2"/>
      <c r="AI531" s="13" t="s">
        <v>103</v>
      </c>
      <c r="AJ531" s="2" t="str">
        <f t="shared" si="35"/>
        <v>Nautique et AquatiqueEquipement nautique, pack, pièce détachée et accessoire 0,1 kg ≤ X &lt; 0,2 kg</v>
      </c>
      <c r="AK531" s="2" t="str">
        <f>VLOOKUP(AD531,'Comprendre la codification'!$E$12:$F$23,2,FALSE)</f>
        <v>F</v>
      </c>
      <c r="AL531" s="2" t="str">
        <f>VLOOKUP(AG531,'Comprendre la codification'!$H$12:$J$200,3,FALSE)</f>
        <v>EQU</v>
      </c>
      <c r="AM531" s="2" t="str">
        <f>VLOOKUP(AI531,'Comprendre la codification'!$M$25:$N$83,2,FALSE)</f>
        <v>33</v>
      </c>
      <c r="AN531" s="2" t="str">
        <f t="shared" si="36"/>
        <v>FEQU33</v>
      </c>
      <c r="AO531" s="13" t="s">
        <v>608</v>
      </c>
    </row>
    <row r="532" spans="13:41" x14ac:dyDescent="0.35">
      <c r="M532" s="26"/>
      <c r="N532" s="26"/>
      <c r="O532" s="15"/>
      <c r="S532" s="2" t="s">
        <v>15</v>
      </c>
      <c r="T532" s="27">
        <v>2</v>
      </c>
      <c r="U532" s="2" t="s">
        <v>299</v>
      </c>
      <c r="V532" s="2" t="s">
        <v>200</v>
      </c>
      <c r="W532" s="2" t="str">
        <f t="shared" si="37"/>
        <v>Neige et GlaceCrosse de hockey</v>
      </c>
      <c r="X532" s="2" t="s">
        <v>97</v>
      </c>
      <c r="Y532" s="2" t="str">
        <f>VLOOKUP(S532,'Comprendre la codification'!$E$12:$F$23,2,FALSE)</f>
        <v>G</v>
      </c>
      <c r="Z532" s="2" t="str">
        <f>VLOOKUP(V532,'Comprendre la codification'!$H$12:$J$200,3,FALSE)</f>
        <v>ZCR</v>
      </c>
      <c r="AA532" s="2" t="str">
        <f t="shared" si="38"/>
        <v>GZCR</v>
      </c>
      <c r="AB532" s="21" t="s">
        <v>608</v>
      </c>
      <c r="AD532" s="2" t="s">
        <v>11</v>
      </c>
      <c r="AE532" s="27">
        <v>2</v>
      </c>
      <c r="AF532" s="11" t="s">
        <v>279</v>
      </c>
      <c r="AG532" s="2" t="s">
        <v>280</v>
      </c>
      <c r="AH532" s="2"/>
      <c r="AI532" s="13" t="s">
        <v>98</v>
      </c>
      <c r="AJ532" s="2" t="str">
        <f t="shared" si="35"/>
        <v>Nautique et AquatiqueEquipement nautique, pack, pièce détachée et accessoire 0,2 kg ≤ X &lt; 0,5 kg</v>
      </c>
      <c r="AK532" s="2" t="str">
        <f>VLOOKUP(AD532,'Comprendre la codification'!$E$12:$F$23,2,FALSE)</f>
        <v>F</v>
      </c>
      <c r="AL532" s="2" t="str">
        <f>VLOOKUP(AG532,'Comprendre la codification'!$H$12:$J$200,3,FALSE)</f>
        <v>EQU</v>
      </c>
      <c r="AM532" s="2" t="str">
        <f>VLOOKUP(AI532,'Comprendre la codification'!$M$25:$N$83,2,FALSE)</f>
        <v>36</v>
      </c>
      <c r="AN532" s="2" t="str">
        <f t="shared" si="36"/>
        <v>FEQU36</v>
      </c>
      <c r="AO532" s="13" t="s">
        <v>608</v>
      </c>
    </row>
    <row r="533" spans="13:41" x14ac:dyDescent="0.35">
      <c r="M533" s="26"/>
      <c r="N533" s="26"/>
      <c r="O533" s="15"/>
      <c r="S533" s="2" t="s">
        <v>15</v>
      </c>
      <c r="T533" s="27">
        <v>2</v>
      </c>
      <c r="U533" s="2" t="s">
        <v>299</v>
      </c>
      <c r="V533" s="2" t="s">
        <v>201</v>
      </c>
      <c r="W533" s="2" t="str">
        <f t="shared" si="37"/>
        <v>Neige et GlacePalet de hockey</v>
      </c>
      <c r="X533" s="2" t="s">
        <v>97</v>
      </c>
      <c r="Y533" s="2" t="str">
        <f>VLOOKUP(S533,'Comprendre la codification'!$E$12:$F$23,2,FALSE)</f>
        <v>G</v>
      </c>
      <c r="Z533" s="2" t="str">
        <f>VLOOKUP(V533,'Comprendre la codification'!$H$12:$J$200,3,FALSE)</f>
        <v>ZPA</v>
      </c>
      <c r="AA533" s="2" t="str">
        <f t="shared" si="38"/>
        <v>GZPA</v>
      </c>
      <c r="AB533" s="21" t="s">
        <v>608</v>
      </c>
      <c r="AD533" s="2" t="s">
        <v>11</v>
      </c>
      <c r="AE533" s="27">
        <v>2</v>
      </c>
      <c r="AF533" s="11" t="s">
        <v>279</v>
      </c>
      <c r="AG533" s="2" t="s">
        <v>280</v>
      </c>
      <c r="AH533" s="2"/>
      <c r="AI533" s="13" t="s">
        <v>104</v>
      </c>
      <c r="AJ533" s="2" t="str">
        <f t="shared" si="35"/>
        <v>Nautique et AquatiqueEquipement nautique, pack, pièce détachée et accessoire 0,5 kg ≤ X &lt; 1 kg</v>
      </c>
      <c r="AK533" s="2" t="str">
        <f>VLOOKUP(AD533,'Comprendre la codification'!$E$12:$F$23,2,FALSE)</f>
        <v>F</v>
      </c>
      <c r="AL533" s="2" t="str">
        <f>VLOOKUP(AG533,'Comprendre la codification'!$H$12:$J$200,3,FALSE)</f>
        <v>EQU</v>
      </c>
      <c r="AM533" s="2" t="str">
        <f>VLOOKUP(AI533,'Comprendre la codification'!$M$25:$N$83,2,FALSE)</f>
        <v>39</v>
      </c>
      <c r="AN533" s="2" t="str">
        <f t="shared" si="36"/>
        <v>FEQU39</v>
      </c>
      <c r="AO533" s="13" t="s">
        <v>608</v>
      </c>
    </row>
    <row r="534" spans="13:41" x14ac:dyDescent="0.35">
      <c r="M534" s="26"/>
      <c r="N534" s="26"/>
      <c r="O534" s="15"/>
      <c r="S534" s="2" t="s">
        <v>15</v>
      </c>
      <c r="T534" s="27">
        <v>2</v>
      </c>
      <c r="U534" s="2" t="s">
        <v>299</v>
      </c>
      <c r="V534" s="2" t="s">
        <v>199</v>
      </c>
      <c r="W534" s="2" t="str">
        <f t="shared" si="37"/>
        <v>Neige et GlacePaire de peaux de phoque</v>
      </c>
      <c r="X534" s="2" t="s">
        <v>97</v>
      </c>
      <c r="Y534" s="2" t="str">
        <f>VLOOKUP(S534,'Comprendre la codification'!$E$12:$F$23,2,FALSE)</f>
        <v>G</v>
      </c>
      <c r="Z534" s="2" t="str">
        <f>VLOOKUP(V534,'Comprendre la codification'!$H$12:$J$200,3,FALSE)</f>
        <v>ZPH</v>
      </c>
      <c r="AA534" s="2" t="str">
        <f t="shared" si="38"/>
        <v>GZPH</v>
      </c>
      <c r="AB534" s="21" t="s">
        <v>608</v>
      </c>
      <c r="AD534" s="2" t="s">
        <v>11</v>
      </c>
      <c r="AE534" s="27">
        <v>2</v>
      </c>
      <c r="AF534" s="11" t="s">
        <v>279</v>
      </c>
      <c r="AG534" s="2" t="s">
        <v>280</v>
      </c>
      <c r="AH534" s="2"/>
      <c r="AI534" s="13" t="s">
        <v>105</v>
      </c>
      <c r="AJ534" s="2" t="str">
        <f t="shared" si="35"/>
        <v>Nautique et AquatiqueEquipement nautique, pack, pièce détachée et accessoire 1 kg ≤ X &lt; 2 kg</v>
      </c>
      <c r="AK534" s="2" t="str">
        <f>VLOOKUP(AD534,'Comprendre la codification'!$E$12:$F$23,2,FALSE)</f>
        <v>F</v>
      </c>
      <c r="AL534" s="2" t="str">
        <f>VLOOKUP(AG534,'Comprendre la codification'!$H$12:$J$200,3,FALSE)</f>
        <v>EQU</v>
      </c>
      <c r="AM534" s="2" t="str">
        <f>VLOOKUP(AI534,'Comprendre la codification'!$M$25:$N$83,2,FALSE)</f>
        <v>42</v>
      </c>
      <c r="AN534" s="2" t="str">
        <f t="shared" si="36"/>
        <v>FEQU42</v>
      </c>
      <c r="AO534" s="13" t="s">
        <v>608</v>
      </c>
    </row>
    <row r="535" spans="13:41" x14ac:dyDescent="0.35">
      <c r="M535" s="26"/>
      <c r="N535" s="26"/>
      <c r="O535" s="15"/>
      <c r="S535" s="2" t="s">
        <v>13</v>
      </c>
      <c r="T535" s="27">
        <v>2</v>
      </c>
      <c r="U535" s="2" t="s">
        <v>300</v>
      </c>
      <c r="V535" s="11" t="s">
        <v>290</v>
      </c>
      <c r="W535" s="2" t="str">
        <f t="shared" si="37"/>
        <v>Adresse et PrécisionArcherie : arc complet et pièces détachées de l'arc</v>
      </c>
      <c r="X535" s="2"/>
      <c r="Y535" s="2" t="str">
        <f>VLOOKUP(S535,'Comprendre la codification'!$E$12:$F$23,2,FALSE)</f>
        <v>H</v>
      </c>
      <c r="Z535" s="2" t="str">
        <f>VLOOKUP(V535,'Comprendre la codification'!$H$12:$J$200,3,FALSE)</f>
        <v>ARC</v>
      </c>
      <c r="AA535" s="2" t="str">
        <f t="shared" si="38"/>
        <v>HARC</v>
      </c>
      <c r="AB535" s="2" t="s">
        <v>252</v>
      </c>
      <c r="AD535" s="2" t="s">
        <v>11</v>
      </c>
      <c r="AE535" s="27">
        <v>2</v>
      </c>
      <c r="AF535" s="11" t="s">
        <v>279</v>
      </c>
      <c r="AG535" s="2" t="s">
        <v>280</v>
      </c>
      <c r="AH535" s="2"/>
      <c r="AI535" s="13" t="s">
        <v>107</v>
      </c>
      <c r="AJ535" s="2" t="str">
        <f t="shared" si="35"/>
        <v>Nautique et AquatiqueEquipement nautique, pack, pièce détachée et accessoire 2 kg ≤ X &lt; 3 kg</v>
      </c>
      <c r="AK535" s="2" t="str">
        <f>VLOOKUP(AD535,'Comprendre la codification'!$E$12:$F$23,2,FALSE)</f>
        <v>F</v>
      </c>
      <c r="AL535" s="2" t="str">
        <f>VLOOKUP(AG535,'Comprendre la codification'!$H$12:$J$200,3,FALSE)</f>
        <v>EQU</v>
      </c>
      <c r="AM535" s="2" t="str">
        <f>VLOOKUP(AI535,'Comprendre la codification'!$M$25:$N$83,2,FALSE)</f>
        <v>45</v>
      </c>
      <c r="AN535" s="2" t="str">
        <f t="shared" si="36"/>
        <v>FEQU45</v>
      </c>
      <c r="AO535" s="13" t="s">
        <v>608</v>
      </c>
    </row>
    <row r="536" spans="13:41" x14ac:dyDescent="0.35">
      <c r="M536" s="26"/>
      <c r="N536" s="26"/>
      <c r="O536" s="15"/>
      <c r="S536" s="2" t="s">
        <v>13</v>
      </c>
      <c r="T536" s="27">
        <v>2</v>
      </c>
      <c r="U536" s="2" t="s">
        <v>300</v>
      </c>
      <c r="V536" s="11" t="s">
        <v>290</v>
      </c>
      <c r="W536" s="2" t="str">
        <f t="shared" si="37"/>
        <v>Adresse et PrécisionArcherie : arc complet et pièces détachées de l'arc</v>
      </c>
      <c r="X536" s="2"/>
      <c r="Y536" s="2" t="str">
        <f>VLOOKUP(S536,'Comprendre la codification'!$E$12:$F$23,2,FALSE)</f>
        <v>H</v>
      </c>
      <c r="Z536" s="2" t="str">
        <f>VLOOKUP(V536,'Comprendre la codification'!$H$12:$J$200,3,FALSE)</f>
        <v>ARC</v>
      </c>
      <c r="AA536" s="2" t="str">
        <f t="shared" si="38"/>
        <v>HARC</v>
      </c>
      <c r="AB536" s="2" t="s">
        <v>253</v>
      </c>
      <c r="AD536" s="2" t="s">
        <v>11</v>
      </c>
      <c r="AE536" s="27">
        <v>2</v>
      </c>
      <c r="AF536" s="11" t="s">
        <v>279</v>
      </c>
      <c r="AG536" s="2" t="s">
        <v>280</v>
      </c>
      <c r="AH536" s="2"/>
      <c r="AI536" s="13" t="s">
        <v>109</v>
      </c>
      <c r="AJ536" s="2" t="str">
        <f t="shared" si="35"/>
        <v>Nautique et AquatiqueEquipement nautique, pack, pièce détachée et accessoire 3 kg ≤ X &lt; 5 kg</v>
      </c>
      <c r="AK536" s="2" t="str">
        <f>VLOOKUP(AD536,'Comprendre la codification'!$E$12:$F$23,2,FALSE)</f>
        <v>F</v>
      </c>
      <c r="AL536" s="2" t="str">
        <f>VLOOKUP(AG536,'Comprendre la codification'!$H$12:$J$200,3,FALSE)</f>
        <v>EQU</v>
      </c>
      <c r="AM536" s="2" t="str">
        <f>VLOOKUP(AI536,'Comprendre la codification'!$M$25:$N$83,2,FALSE)</f>
        <v>48</v>
      </c>
      <c r="AN536" s="2" t="str">
        <f t="shared" si="36"/>
        <v>FEQU48</v>
      </c>
      <c r="AO536" s="13" t="s">
        <v>608</v>
      </c>
    </row>
    <row r="537" spans="13:41" x14ac:dyDescent="0.35">
      <c r="M537" s="26"/>
      <c r="N537" s="26"/>
      <c r="O537" s="15"/>
      <c r="S537" s="2" t="s">
        <v>13</v>
      </c>
      <c r="T537" s="27">
        <v>2</v>
      </c>
      <c r="U537" s="2" t="s">
        <v>300</v>
      </c>
      <c r="V537" s="11" t="s">
        <v>290</v>
      </c>
      <c r="W537" s="2" t="str">
        <f t="shared" si="37"/>
        <v>Adresse et PrécisionArcherie : arc complet et pièces détachées de l'arc</v>
      </c>
      <c r="X537" s="2"/>
      <c r="Y537" s="2" t="str">
        <f>VLOOKUP(S537,'Comprendre la codification'!$E$12:$F$23,2,FALSE)</f>
        <v>H</v>
      </c>
      <c r="Z537" s="2" t="str">
        <f>VLOOKUP(V537,'Comprendre la codification'!$H$12:$J$200,3,FALSE)</f>
        <v>ARC</v>
      </c>
      <c r="AA537" s="2" t="str">
        <f t="shared" si="38"/>
        <v>HARC</v>
      </c>
      <c r="AB537" s="13" t="s">
        <v>254</v>
      </c>
      <c r="AD537" s="2" t="s">
        <v>11</v>
      </c>
      <c r="AE537" s="27">
        <v>2</v>
      </c>
      <c r="AF537" s="11" t="s">
        <v>279</v>
      </c>
      <c r="AG537" s="2" t="s">
        <v>280</v>
      </c>
      <c r="AH537" s="2"/>
      <c r="AI537" s="13" t="s">
        <v>110</v>
      </c>
      <c r="AJ537" s="2" t="str">
        <f t="shared" si="35"/>
        <v>Nautique et AquatiqueEquipement nautique, pack, pièce détachée et accessoire 5 kg ≤ X &lt; 7 kg</v>
      </c>
      <c r="AK537" s="2" t="str">
        <f>VLOOKUP(AD537,'Comprendre la codification'!$E$12:$F$23,2,FALSE)</f>
        <v>F</v>
      </c>
      <c r="AL537" s="2" t="str">
        <f>VLOOKUP(AG537,'Comprendre la codification'!$H$12:$J$200,3,FALSE)</f>
        <v>EQU</v>
      </c>
      <c r="AM537" s="2" t="str">
        <f>VLOOKUP(AI537,'Comprendre la codification'!$M$25:$N$83,2,FALSE)</f>
        <v>51</v>
      </c>
      <c r="AN537" s="2" t="str">
        <f t="shared" si="36"/>
        <v>FEQU51</v>
      </c>
      <c r="AO537" s="13" t="s">
        <v>608</v>
      </c>
    </row>
    <row r="538" spans="13:41" x14ac:dyDescent="0.35">
      <c r="M538" s="26"/>
      <c r="N538" s="26"/>
      <c r="O538" s="15"/>
      <c r="S538" s="2" t="s">
        <v>13</v>
      </c>
      <c r="T538" s="27">
        <v>2</v>
      </c>
      <c r="U538" s="2" t="s">
        <v>300</v>
      </c>
      <c r="V538" s="11" t="s">
        <v>290</v>
      </c>
      <c r="W538" s="2" t="str">
        <f t="shared" si="37"/>
        <v>Adresse et PrécisionArcherie : arc complet et pièces détachées de l'arc</v>
      </c>
      <c r="X538" s="2"/>
      <c r="Y538" s="2" t="str">
        <f>VLOOKUP(S538,'Comprendre la codification'!$E$12:$F$23,2,FALSE)</f>
        <v>H</v>
      </c>
      <c r="Z538" s="2" t="str">
        <f>VLOOKUP(V538,'Comprendre la codification'!$H$12:$J$200,3,FALSE)</f>
        <v>ARC</v>
      </c>
      <c r="AA538" s="2" t="str">
        <f t="shared" si="38"/>
        <v>HARC</v>
      </c>
      <c r="AB538" s="2" t="s">
        <v>255</v>
      </c>
      <c r="AD538" s="2" t="s">
        <v>11</v>
      </c>
      <c r="AE538" s="27">
        <v>2</v>
      </c>
      <c r="AF538" s="11" t="s">
        <v>279</v>
      </c>
      <c r="AG538" s="2" t="s">
        <v>280</v>
      </c>
      <c r="AH538" s="2"/>
      <c r="AI538" s="13" t="s">
        <v>111</v>
      </c>
      <c r="AJ538" s="2" t="str">
        <f t="shared" si="35"/>
        <v>Nautique et AquatiqueEquipement nautique, pack, pièce détachée et accessoire 7 kg ≤ X &lt; 9 kg</v>
      </c>
      <c r="AK538" s="2" t="str">
        <f>VLOOKUP(AD538,'Comprendre la codification'!$E$12:$F$23,2,FALSE)</f>
        <v>F</v>
      </c>
      <c r="AL538" s="2" t="str">
        <f>VLOOKUP(AG538,'Comprendre la codification'!$H$12:$J$200,3,FALSE)</f>
        <v>EQU</v>
      </c>
      <c r="AM538" s="2" t="str">
        <f>VLOOKUP(AI538,'Comprendre la codification'!$M$25:$N$83,2,FALSE)</f>
        <v>54</v>
      </c>
      <c r="AN538" s="2" t="str">
        <f t="shared" si="36"/>
        <v>FEQU54</v>
      </c>
      <c r="AO538" s="13" t="s">
        <v>608</v>
      </c>
    </row>
    <row r="539" spans="13:41" x14ac:dyDescent="0.35">
      <c r="M539" s="26"/>
      <c r="N539" s="26"/>
      <c r="S539" s="2" t="s">
        <v>13</v>
      </c>
      <c r="T539" s="27">
        <v>2</v>
      </c>
      <c r="U539" s="2" t="s">
        <v>300</v>
      </c>
      <c r="V539" s="11" t="s">
        <v>290</v>
      </c>
      <c r="W539" s="2" t="str">
        <f t="shared" si="37"/>
        <v>Adresse et PrécisionArcherie : arc complet et pièces détachées de l'arc</v>
      </c>
      <c r="X539" s="2"/>
      <c r="Y539" s="2" t="str">
        <f>VLOOKUP(S539,'Comprendre la codification'!$E$12:$F$23,2,FALSE)</f>
        <v>H</v>
      </c>
      <c r="Z539" s="2" t="str">
        <f>VLOOKUP(V539,'Comprendre la codification'!$H$12:$J$200,3,FALSE)</f>
        <v>ARC</v>
      </c>
      <c r="AA539" s="2" t="str">
        <f t="shared" si="38"/>
        <v>HARC</v>
      </c>
      <c r="AB539" s="2" t="s">
        <v>241</v>
      </c>
      <c r="AD539" s="2" t="s">
        <v>11</v>
      </c>
      <c r="AE539" s="27">
        <v>2</v>
      </c>
      <c r="AF539" s="11" t="s">
        <v>279</v>
      </c>
      <c r="AG539" s="2" t="s">
        <v>280</v>
      </c>
      <c r="AH539" s="2"/>
      <c r="AI539" s="13" t="s">
        <v>112</v>
      </c>
      <c r="AJ539" s="2" t="str">
        <f t="shared" si="35"/>
        <v>Nautique et AquatiqueEquipement nautique, pack, pièce détachée et accessoire 9 kg ≤ X &lt; 11 kg</v>
      </c>
      <c r="AK539" s="2" t="str">
        <f>VLOOKUP(AD539,'Comprendre la codification'!$E$12:$F$23,2,FALSE)</f>
        <v>F</v>
      </c>
      <c r="AL539" s="2" t="str">
        <f>VLOOKUP(AG539,'Comprendre la codification'!$H$12:$J$200,3,FALSE)</f>
        <v>EQU</v>
      </c>
      <c r="AM539" s="2" t="str">
        <f>VLOOKUP(AI539,'Comprendre la codification'!$M$25:$N$83,2,FALSE)</f>
        <v>57</v>
      </c>
      <c r="AN539" s="2" t="str">
        <f t="shared" si="36"/>
        <v>FEQU57</v>
      </c>
      <c r="AO539" s="13" t="s">
        <v>608</v>
      </c>
    </row>
    <row r="540" spans="13:41" x14ac:dyDescent="0.35">
      <c r="M540" s="26"/>
      <c r="N540" s="26"/>
      <c r="S540" s="2" t="s">
        <v>13</v>
      </c>
      <c r="T540" s="27">
        <v>2</v>
      </c>
      <c r="U540" s="2" t="s">
        <v>300</v>
      </c>
      <c r="V540" s="11" t="s">
        <v>290</v>
      </c>
      <c r="W540" s="2" t="str">
        <f t="shared" si="37"/>
        <v>Adresse et PrécisionArcherie : arc complet et pièces détachées de l'arc</v>
      </c>
      <c r="X540" s="2"/>
      <c r="Y540" s="2" t="str">
        <f>VLOOKUP(S540,'Comprendre la codification'!$E$12:$F$23,2,FALSE)</f>
        <v>H</v>
      </c>
      <c r="Z540" s="2" t="str">
        <f>VLOOKUP(V540,'Comprendre la codification'!$H$12:$J$200,3,FALSE)</f>
        <v>ARC</v>
      </c>
      <c r="AA540" s="2" t="str">
        <f t="shared" si="38"/>
        <v>HARC</v>
      </c>
      <c r="AB540" s="13" t="s">
        <v>103</v>
      </c>
      <c r="AD540" s="2" t="s">
        <v>11</v>
      </c>
      <c r="AE540" s="27">
        <v>2</v>
      </c>
      <c r="AF540" s="11" t="s">
        <v>279</v>
      </c>
      <c r="AG540" s="2" t="s">
        <v>280</v>
      </c>
      <c r="AH540" s="2"/>
      <c r="AI540" s="13" t="s">
        <v>113</v>
      </c>
      <c r="AJ540" s="2" t="str">
        <f t="shared" si="35"/>
        <v>Nautique et AquatiqueEquipement nautique, pack, pièce détachée et accessoire 11 kg ≤ X &lt; 13 kg</v>
      </c>
      <c r="AK540" s="2" t="str">
        <f>VLOOKUP(AD540,'Comprendre la codification'!$E$12:$F$23,2,FALSE)</f>
        <v>F</v>
      </c>
      <c r="AL540" s="2" t="str">
        <f>VLOOKUP(AG540,'Comprendre la codification'!$H$12:$J$200,3,FALSE)</f>
        <v>EQU</v>
      </c>
      <c r="AM540" s="2" t="str">
        <f>VLOOKUP(AI540,'Comprendre la codification'!$M$25:$N$83,2,FALSE)</f>
        <v>60</v>
      </c>
      <c r="AN540" s="2" t="str">
        <f t="shared" si="36"/>
        <v>FEQU60</v>
      </c>
      <c r="AO540" s="13" t="s">
        <v>608</v>
      </c>
    </row>
    <row r="541" spans="13:41" x14ac:dyDescent="0.35">
      <c r="M541" s="26"/>
      <c r="N541" s="26"/>
      <c r="S541" s="2" t="s">
        <v>13</v>
      </c>
      <c r="T541" s="27">
        <v>2</v>
      </c>
      <c r="U541" s="2" t="s">
        <v>300</v>
      </c>
      <c r="V541" s="11" t="s">
        <v>290</v>
      </c>
      <c r="W541" s="2" t="str">
        <f t="shared" si="37"/>
        <v>Adresse et PrécisionArcherie : arc complet et pièces détachées de l'arc</v>
      </c>
      <c r="X541" s="2"/>
      <c r="Y541" s="2" t="str">
        <f>VLOOKUP(S541,'Comprendre la codification'!$E$12:$F$23,2,FALSE)</f>
        <v>H</v>
      </c>
      <c r="Z541" s="2" t="str">
        <f>VLOOKUP(V541,'Comprendre la codification'!$H$12:$J$200,3,FALSE)</f>
        <v>ARC</v>
      </c>
      <c r="AA541" s="2" t="str">
        <f t="shared" si="38"/>
        <v>HARC</v>
      </c>
      <c r="AB541" s="13" t="s">
        <v>98</v>
      </c>
      <c r="AD541" s="2" t="s">
        <v>11</v>
      </c>
      <c r="AE541" s="27">
        <v>2</v>
      </c>
      <c r="AF541" s="11" t="s">
        <v>279</v>
      </c>
      <c r="AG541" s="2" t="s">
        <v>280</v>
      </c>
      <c r="AH541" s="2"/>
      <c r="AI541" s="13" t="s">
        <v>114</v>
      </c>
      <c r="AJ541" s="2" t="str">
        <f t="shared" si="35"/>
        <v>Nautique et AquatiqueEquipement nautique, pack, pièce détachée et accessoire 13 kg ≤ X &lt; 15 kg</v>
      </c>
      <c r="AK541" s="2" t="str">
        <f>VLOOKUP(AD541,'Comprendre la codification'!$E$12:$F$23,2,FALSE)</f>
        <v>F</v>
      </c>
      <c r="AL541" s="2" t="str">
        <f>VLOOKUP(AG541,'Comprendre la codification'!$H$12:$J$200,3,FALSE)</f>
        <v>EQU</v>
      </c>
      <c r="AM541" s="2" t="str">
        <f>VLOOKUP(AI541,'Comprendre la codification'!$M$25:$N$83,2,FALSE)</f>
        <v>63</v>
      </c>
      <c r="AN541" s="2" t="str">
        <f t="shared" si="36"/>
        <v>FEQU63</v>
      </c>
      <c r="AO541" s="13" t="s">
        <v>608</v>
      </c>
    </row>
    <row r="542" spans="13:41" x14ac:dyDescent="0.35">
      <c r="M542" s="26"/>
      <c r="N542" s="26"/>
      <c r="S542" s="2" t="s">
        <v>13</v>
      </c>
      <c r="T542" s="27">
        <v>2</v>
      </c>
      <c r="U542" s="2" t="s">
        <v>300</v>
      </c>
      <c r="V542" s="11" t="s">
        <v>290</v>
      </c>
      <c r="W542" s="2" t="str">
        <f t="shared" si="37"/>
        <v>Adresse et PrécisionArcherie : arc complet et pièces détachées de l'arc</v>
      </c>
      <c r="X542" s="2"/>
      <c r="Y542" s="2" t="str">
        <f>VLOOKUP(S542,'Comprendre la codification'!$E$12:$F$23,2,FALSE)</f>
        <v>H</v>
      </c>
      <c r="Z542" s="2" t="str">
        <f>VLOOKUP(V542,'Comprendre la codification'!$H$12:$J$200,3,FALSE)</f>
        <v>ARC</v>
      </c>
      <c r="AA542" s="2" t="str">
        <f t="shared" si="38"/>
        <v>HARC</v>
      </c>
      <c r="AB542" s="13" t="s">
        <v>104</v>
      </c>
      <c r="AD542" s="2" t="s">
        <v>11</v>
      </c>
      <c r="AE542" s="27">
        <v>2</v>
      </c>
      <c r="AF542" s="11" t="s">
        <v>279</v>
      </c>
      <c r="AG542" s="2" t="s">
        <v>280</v>
      </c>
      <c r="AH542" s="2"/>
      <c r="AI542" s="13" t="s">
        <v>102</v>
      </c>
      <c r="AJ542" s="2" t="str">
        <f t="shared" si="35"/>
        <v>Nautique et AquatiqueEquipement nautique, pack, pièce détachée et accessoire X ≥ 15 kg</v>
      </c>
      <c r="AK542" s="2" t="str">
        <f>VLOOKUP(AD542,'Comprendre la codification'!$E$12:$F$23,2,FALSE)</f>
        <v>F</v>
      </c>
      <c r="AL542" s="2" t="str">
        <f>VLOOKUP(AG542,'Comprendre la codification'!$H$12:$J$200,3,FALSE)</f>
        <v>EQU</v>
      </c>
      <c r="AM542" s="2" t="str">
        <f>VLOOKUP(AI542,'Comprendre la codification'!$M$25:$N$83,2,FALSE)</f>
        <v>66</v>
      </c>
      <c r="AN542" s="2" t="str">
        <f t="shared" si="36"/>
        <v>FEQU66</v>
      </c>
      <c r="AO542" s="13" t="s">
        <v>608</v>
      </c>
    </row>
    <row r="543" spans="13:41" x14ac:dyDescent="0.35">
      <c r="M543" s="26"/>
      <c r="N543" s="26"/>
      <c r="S543" s="2" t="s">
        <v>13</v>
      </c>
      <c r="T543" s="27">
        <v>2</v>
      </c>
      <c r="U543" s="2" t="s">
        <v>300</v>
      </c>
      <c r="V543" s="11" t="s">
        <v>290</v>
      </c>
      <c r="W543" s="2" t="str">
        <f t="shared" si="37"/>
        <v>Adresse et PrécisionArcherie : arc complet et pièces détachées de l'arc</v>
      </c>
      <c r="X543" s="2"/>
      <c r="Y543" s="2" t="str">
        <f>VLOOKUP(S543,'Comprendre la codification'!$E$12:$F$23,2,FALSE)</f>
        <v>H</v>
      </c>
      <c r="Z543" s="2" t="str">
        <f>VLOOKUP(V543,'Comprendre la codification'!$H$12:$J$200,3,FALSE)</f>
        <v>ARC</v>
      </c>
      <c r="AA543" s="2" t="str">
        <f t="shared" si="38"/>
        <v>HARC</v>
      </c>
      <c r="AB543" s="13" t="s">
        <v>105</v>
      </c>
      <c r="AD543" s="2" t="s">
        <v>11</v>
      </c>
      <c r="AE543" s="27">
        <v>2</v>
      </c>
      <c r="AF543" s="2" t="s">
        <v>310</v>
      </c>
      <c r="AG543" s="11" t="s">
        <v>285</v>
      </c>
      <c r="AH543" s="2"/>
      <c r="AI543" s="21" t="s">
        <v>608</v>
      </c>
      <c r="AJ543" s="2" t="str">
        <f t="shared" si="35"/>
        <v>Nautique et AquatiqueGilet de sauvetage, gilet / ceinture de flottaison, gilet stabilisateur de plongée, …-</v>
      </c>
      <c r="AK543" s="2" t="str">
        <f>VLOOKUP(AD543,'Comprendre la codification'!$E$12:$F$23,2,FALSE)</f>
        <v>F</v>
      </c>
      <c r="AL543" s="2" t="str">
        <f>VLOOKUP(AG543,'Comprendre la codification'!$H$12:$J$200,3,FALSE)</f>
        <v>GIL</v>
      </c>
      <c r="AM543" s="2" t="str">
        <f>VLOOKUP(AI543,'Comprendre la codification'!$M$25:$N$83,2,FALSE)</f>
        <v>78</v>
      </c>
      <c r="AN543" s="2" t="str">
        <f t="shared" si="36"/>
        <v>FGIL78</v>
      </c>
      <c r="AO543" s="21" t="s">
        <v>608</v>
      </c>
    </row>
    <row r="544" spans="13:41" x14ac:dyDescent="0.35">
      <c r="M544" s="26"/>
      <c r="N544" s="26"/>
      <c r="S544" s="2" t="s">
        <v>13</v>
      </c>
      <c r="T544" s="27">
        <v>2</v>
      </c>
      <c r="U544" s="2" t="s">
        <v>300</v>
      </c>
      <c r="V544" s="11" t="s">
        <v>290</v>
      </c>
      <c r="W544" s="2" t="str">
        <f t="shared" si="37"/>
        <v>Adresse et PrécisionArcherie : arc complet et pièces détachées de l'arc</v>
      </c>
      <c r="X544" s="2"/>
      <c r="Y544" s="2" t="str">
        <f>VLOOKUP(S544,'Comprendre la codification'!$E$12:$F$23,2,FALSE)</f>
        <v>H</v>
      </c>
      <c r="Z544" s="2" t="str">
        <f>VLOOKUP(V544,'Comprendre la codification'!$H$12:$J$200,3,FALSE)</f>
        <v>ARC</v>
      </c>
      <c r="AA544" s="2" t="str">
        <f t="shared" si="38"/>
        <v>HARC</v>
      </c>
      <c r="AB544" s="13" t="s">
        <v>107</v>
      </c>
      <c r="AD544" s="2" t="s">
        <v>11</v>
      </c>
      <c r="AE544" s="27">
        <v>2</v>
      </c>
      <c r="AF544" s="2" t="s">
        <v>279</v>
      </c>
      <c r="AG544" s="11" t="s">
        <v>186</v>
      </c>
      <c r="AH544" s="2"/>
      <c r="AI544" s="2" t="s">
        <v>106</v>
      </c>
      <c r="AJ544" s="2" t="str">
        <f t="shared" si="35"/>
        <v>Nautique et AquatiqueJeu aquatique, accessoire d'aquagym (anneau, bâton, cerceau lesté, pull-buoy, frite, planche en mousse, paire d'haltères en mousse, …)X &lt; 0,2 kg</v>
      </c>
      <c r="AK544" s="2" t="str">
        <f>VLOOKUP(AD544,'Comprendre la codification'!$E$12:$F$23,2,FALSE)</f>
        <v>F</v>
      </c>
      <c r="AL544" s="2" t="str">
        <f>VLOOKUP(AG544,'Comprendre la codification'!$H$12:$J$200,3,FALSE)</f>
        <v>JEU</v>
      </c>
      <c r="AM544" s="2" t="str">
        <f>VLOOKUP(AI544,'Comprendre la codification'!$M$25:$N$83,2,FALSE)</f>
        <v>35</v>
      </c>
      <c r="AN544" s="2" t="str">
        <f t="shared" si="36"/>
        <v>FJEU35</v>
      </c>
      <c r="AO544" s="2" t="s">
        <v>608</v>
      </c>
    </row>
    <row r="545" spans="13:41" x14ac:dyDescent="0.35">
      <c r="M545" s="26"/>
      <c r="N545" s="26"/>
      <c r="S545" s="2" t="s">
        <v>13</v>
      </c>
      <c r="T545" s="27">
        <v>2</v>
      </c>
      <c r="U545" s="2" t="s">
        <v>300</v>
      </c>
      <c r="V545" s="11" t="s">
        <v>290</v>
      </c>
      <c r="W545" s="2" t="str">
        <f t="shared" si="37"/>
        <v>Adresse et PrécisionArcherie : arc complet et pièces détachées de l'arc</v>
      </c>
      <c r="X545" s="2"/>
      <c r="Y545" s="2" t="str">
        <f>VLOOKUP(S545,'Comprendre la codification'!$E$12:$F$23,2,FALSE)</f>
        <v>H</v>
      </c>
      <c r="Z545" s="2" t="str">
        <f>VLOOKUP(V545,'Comprendre la codification'!$H$12:$J$200,3,FALSE)</f>
        <v>ARC</v>
      </c>
      <c r="AA545" s="2" t="str">
        <f t="shared" si="38"/>
        <v>HARC</v>
      </c>
      <c r="AB545" s="13" t="s">
        <v>159</v>
      </c>
      <c r="AD545" s="2" t="s">
        <v>11</v>
      </c>
      <c r="AE545" s="27">
        <v>2</v>
      </c>
      <c r="AF545" s="2" t="s">
        <v>279</v>
      </c>
      <c r="AG545" s="11" t="s">
        <v>186</v>
      </c>
      <c r="AH545" s="2"/>
      <c r="AI545" s="2" t="s">
        <v>98</v>
      </c>
      <c r="AJ545" s="2" t="str">
        <f t="shared" si="35"/>
        <v>Nautique et AquatiqueJeu aquatique, accessoire d'aquagym (anneau, bâton, cerceau lesté, pull-buoy, frite, planche en mousse, paire d'haltères en mousse, …)0,2 kg ≤ X &lt; 0,5 kg</v>
      </c>
      <c r="AK545" s="2" t="str">
        <f>VLOOKUP(AD545,'Comprendre la codification'!$E$12:$F$23,2,FALSE)</f>
        <v>F</v>
      </c>
      <c r="AL545" s="2" t="str">
        <f>VLOOKUP(AG545,'Comprendre la codification'!$H$12:$J$200,3,FALSE)</f>
        <v>JEU</v>
      </c>
      <c r="AM545" s="2" t="str">
        <f>VLOOKUP(AI545,'Comprendre la codification'!$M$25:$N$83,2,FALSE)</f>
        <v>36</v>
      </c>
      <c r="AN545" s="2" t="str">
        <f t="shared" si="36"/>
        <v>FJEU36</v>
      </c>
      <c r="AO545" s="2" t="s">
        <v>608</v>
      </c>
    </row>
    <row r="546" spans="13:41" x14ac:dyDescent="0.35">
      <c r="M546" s="26"/>
      <c r="N546" s="26"/>
      <c r="S546" s="2" t="s">
        <v>13</v>
      </c>
      <c r="T546" s="27">
        <v>2</v>
      </c>
      <c r="U546" s="2" t="s">
        <v>301</v>
      </c>
      <c r="V546" s="2" t="s">
        <v>281</v>
      </c>
      <c r="W546" s="2" t="str">
        <f t="shared" si="37"/>
        <v>Adresse et PrécisionSac et housse de transport : sac à dos tir à l'arc, sac de golf, carquois, …</v>
      </c>
      <c r="X546" s="2"/>
      <c r="Y546" s="2" t="str">
        <f>VLOOKUP(S546,'Comprendre la codification'!$E$12:$F$23,2,FALSE)</f>
        <v>H</v>
      </c>
      <c r="Z546" s="2" t="str">
        <f>VLOOKUP(V546,'Comprendre la codification'!$H$12:$J$200,3,FALSE)</f>
        <v>BAG</v>
      </c>
      <c r="AA546" s="2" t="str">
        <f t="shared" si="38"/>
        <v>HBAG</v>
      </c>
      <c r="AB546" s="2" t="s">
        <v>252</v>
      </c>
      <c r="AD546" s="2" t="s">
        <v>11</v>
      </c>
      <c r="AE546" s="27">
        <v>2</v>
      </c>
      <c r="AF546" s="2" t="s">
        <v>279</v>
      </c>
      <c r="AG546" s="11" t="s">
        <v>186</v>
      </c>
      <c r="AH546" s="2"/>
      <c r="AI546" s="2" t="s">
        <v>104</v>
      </c>
      <c r="AJ546" s="2" t="str">
        <f t="shared" si="35"/>
        <v>Nautique et AquatiqueJeu aquatique, accessoire d'aquagym (anneau, bâton, cerceau lesté, pull-buoy, frite, planche en mousse, paire d'haltères en mousse, …)0,5 kg ≤ X &lt; 1 kg</v>
      </c>
      <c r="AK546" s="2" t="str">
        <f>VLOOKUP(AD546,'Comprendre la codification'!$E$12:$F$23,2,FALSE)</f>
        <v>F</v>
      </c>
      <c r="AL546" s="2" t="str">
        <f>VLOOKUP(AG546,'Comprendre la codification'!$H$12:$J$200,3,FALSE)</f>
        <v>JEU</v>
      </c>
      <c r="AM546" s="2" t="str">
        <f>VLOOKUP(AI546,'Comprendre la codification'!$M$25:$N$83,2,FALSE)</f>
        <v>39</v>
      </c>
      <c r="AN546" s="2" t="str">
        <f t="shared" si="36"/>
        <v>FJEU39</v>
      </c>
      <c r="AO546" s="2" t="s">
        <v>608</v>
      </c>
    </row>
    <row r="547" spans="13:41" x14ac:dyDescent="0.35">
      <c r="M547" s="26"/>
      <c r="N547" s="26"/>
      <c r="S547" s="2" t="s">
        <v>13</v>
      </c>
      <c r="T547" s="27">
        <v>2</v>
      </c>
      <c r="U547" s="2" t="s">
        <v>301</v>
      </c>
      <c r="V547" s="2" t="s">
        <v>281</v>
      </c>
      <c r="W547" s="2" t="str">
        <f t="shared" si="37"/>
        <v>Adresse et PrécisionSac et housse de transport : sac à dos tir à l'arc, sac de golf, carquois, …</v>
      </c>
      <c r="X547" s="2"/>
      <c r="Y547" s="2" t="str">
        <f>VLOOKUP(S547,'Comprendre la codification'!$E$12:$F$23,2,FALSE)</f>
        <v>H</v>
      </c>
      <c r="Z547" s="2" t="str">
        <f>VLOOKUP(V547,'Comprendre la codification'!$H$12:$J$200,3,FALSE)</f>
        <v>BAG</v>
      </c>
      <c r="AA547" s="2" t="str">
        <f t="shared" si="38"/>
        <v>HBAG</v>
      </c>
      <c r="AB547" s="2" t="s">
        <v>253</v>
      </c>
      <c r="AD547" s="2" t="s">
        <v>11</v>
      </c>
      <c r="AE547" s="27">
        <v>2</v>
      </c>
      <c r="AF547" s="2" t="s">
        <v>279</v>
      </c>
      <c r="AG547" s="11" t="s">
        <v>186</v>
      </c>
      <c r="AH547" s="2"/>
      <c r="AI547" s="2" t="s">
        <v>171</v>
      </c>
      <c r="AJ547" s="2" t="str">
        <f t="shared" si="35"/>
        <v>Nautique et AquatiqueJeu aquatique, accessoire d'aquagym (anneau, bâton, cerceau lesté, pull-buoy, frite, planche en mousse, paire d'haltères en mousse, …)X ≥ 1 kg</v>
      </c>
      <c r="AK547" s="2" t="str">
        <f>VLOOKUP(AD547,'Comprendre la codification'!$E$12:$F$23,2,FALSE)</f>
        <v>F</v>
      </c>
      <c r="AL547" s="2" t="str">
        <f>VLOOKUP(AG547,'Comprendre la codification'!$H$12:$J$200,3,FALSE)</f>
        <v>JEU</v>
      </c>
      <c r="AM547" s="2" t="str">
        <f>VLOOKUP(AI547,'Comprendre la codification'!$M$25:$N$83,2,FALSE)</f>
        <v>43</v>
      </c>
      <c r="AN547" s="2" t="str">
        <f t="shared" si="36"/>
        <v>FJEU43</v>
      </c>
      <c r="AO547" s="2" t="s">
        <v>608</v>
      </c>
    </row>
    <row r="548" spans="13:41" x14ac:dyDescent="0.35">
      <c r="M548" s="26"/>
      <c r="N548" s="26"/>
      <c r="S548" s="2" t="s">
        <v>13</v>
      </c>
      <c r="T548" s="27">
        <v>2</v>
      </c>
      <c r="U548" s="2" t="s">
        <v>301</v>
      </c>
      <c r="V548" s="2" t="s">
        <v>281</v>
      </c>
      <c r="W548" s="2" t="str">
        <f t="shared" si="37"/>
        <v>Adresse et PrécisionSac et housse de transport : sac à dos tir à l'arc, sac de golf, carquois, …</v>
      </c>
      <c r="X548" s="2"/>
      <c r="Y548" s="2" t="str">
        <f>VLOOKUP(S548,'Comprendre la codification'!$E$12:$F$23,2,FALSE)</f>
        <v>H</v>
      </c>
      <c r="Z548" s="2" t="str">
        <f>VLOOKUP(V548,'Comprendre la codification'!$H$12:$J$200,3,FALSE)</f>
        <v>BAG</v>
      </c>
      <c r="AA548" s="2" t="str">
        <f t="shared" si="38"/>
        <v>HBAG</v>
      </c>
      <c r="AB548" s="2" t="s">
        <v>254</v>
      </c>
      <c r="AD548" s="2" t="s">
        <v>11</v>
      </c>
      <c r="AE548" s="27">
        <v>2</v>
      </c>
      <c r="AF548" s="2" t="s">
        <v>279</v>
      </c>
      <c r="AG548" s="11" t="s">
        <v>176</v>
      </c>
      <c r="AH548" s="2"/>
      <c r="AI548" s="21" t="s">
        <v>608</v>
      </c>
      <c r="AJ548" s="2" t="str">
        <f t="shared" si="35"/>
        <v>Nautique et AquatiqueKayak et canoë-</v>
      </c>
      <c r="AK548" s="2" t="str">
        <f>VLOOKUP(AD548,'Comprendre la codification'!$E$12:$F$23,2,FALSE)</f>
        <v>F</v>
      </c>
      <c r="AL548" s="2" t="str">
        <f>VLOOKUP(AG548,'Comprendre la codification'!$H$12:$J$200,3,FALSE)</f>
        <v>KAY</v>
      </c>
      <c r="AM548" s="2" t="str">
        <f>VLOOKUP(AI548,'Comprendre la codification'!$M$25:$N$83,2,FALSE)</f>
        <v>78</v>
      </c>
      <c r="AN548" s="2" t="str">
        <f t="shared" si="36"/>
        <v>FKAY78</v>
      </c>
      <c r="AO548" s="21" t="s">
        <v>177</v>
      </c>
    </row>
    <row r="549" spans="13:41" x14ac:dyDescent="0.35">
      <c r="M549" s="26"/>
      <c r="N549" s="26"/>
      <c r="S549" s="2" t="s">
        <v>13</v>
      </c>
      <c r="T549" s="27">
        <v>2</v>
      </c>
      <c r="U549" s="2" t="s">
        <v>301</v>
      </c>
      <c r="V549" s="2" t="s">
        <v>281</v>
      </c>
      <c r="W549" s="2" t="str">
        <f t="shared" si="37"/>
        <v>Adresse et PrécisionSac et housse de transport : sac à dos tir à l'arc, sac de golf, carquois, …</v>
      </c>
      <c r="X549" s="2"/>
      <c r="Y549" s="2" t="str">
        <f>VLOOKUP(S549,'Comprendre la codification'!$E$12:$F$23,2,FALSE)</f>
        <v>H</v>
      </c>
      <c r="Z549" s="2" t="str">
        <f>VLOOKUP(V549,'Comprendre la codification'!$H$12:$J$200,3,FALSE)</f>
        <v>BAG</v>
      </c>
      <c r="AA549" s="2" t="str">
        <f t="shared" si="38"/>
        <v>HBAG</v>
      </c>
      <c r="AB549" s="2" t="s">
        <v>255</v>
      </c>
      <c r="AD549" s="2" t="s">
        <v>11</v>
      </c>
      <c r="AE549" s="27">
        <v>2</v>
      </c>
      <c r="AF549" s="2" t="s">
        <v>279</v>
      </c>
      <c r="AG549" s="11" t="s">
        <v>176</v>
      </c>
      <c r="AH549" s="2"/>
      <c r="AI549" s="21" t="s">
        <v>608</v>
      </c>
      <c r="AJ549" s="2" t="str">
        <f t="shared" si="35"/>
        <v>Nautique et AquatiqueKayak et canoë-</v>
      </c>
      <c r="AK549" s="2" t="str">
        <f>VLOOKUP(AD549,'Comprendre la codification'!$E$12:$F$23,2,FALSE)</f>
        <v>F</v>
      </c>
      <c r="AL549" s="2" t="str">
        <f>VLOOKUP(AG549,'Comprendre la codification'!$H$12:$J$200,3,FALSE)</f>
        <v>KAY</v>
      </c>
      <c r="AM549" s="2" t="str">
        <f>VLOOKUP(AI549,'Comprendre la codification'!$M$25:$N$83,2,FALSE)</f>
        <v>78</v>
      </c>
      <c r="AN549" s="2" t="str">
        <f t="shared" si="36"/>
        <v>FKAY78</v>
      </c>
      <c r="AO549" s="2" t="s">
        <v>659</v>
      </c>
    </row>
    <row r="550" spans="13:41" x14ac:dyDescent="0.35">
      <c r="M550" s="26"/>
      <c r="N550" s="26"/>
      <c r="S550" s="2" t="s">
        <v>13</v>
      </c>
      <c r="T550" s="27">
        <v>2</v>
      </c>
      <c r="U550" s="2" t="s">
        <v>301</v>
      </c>
      <c r="V550" s="2" t="s">
        <v>281</v>
      </c>
      <c r="W550" s="2" t="str">
        <f t="shared" si="37"/>
        <v>Adresse et PrécisionSac et housse de transport : sac à dos tir à l'arc, sac de golf, carquois, …</v>
      </c>
      <c r="X550" s="2"/>
      <c r="Y550" s="2" t="str">
        <f>VLOOKUP(S550,'Comprendre la codification'!$E$12:$F$23,2,FALSE)</f>
        <v>H</v>
      </c>
      <c r="Z550" s="2" t="str">
        <f>VLOOKUP(V550,'Comprendre la codification'!$H$12:$J$200,3,FALSE)</f>
        <v>BAG</v>
      </c>
      <c r="AA550" s="2" t="str">
        <f t="shared" si="38"/>
        <v>HBAG</v>
      </c>
      <c r="AB550" s="2" t="s">
        <v>241</v>
      </c>
      <c r="AD550" s="2" t="s">
        <v>11</v>
      </c>
      <c r="AE550" s="27">
        <v>2</v>
      </c>
      <c r="AF550" s="2" t="s">
        <v>279</v>
      </c>
      <c r="AG550" s="11" t="s">
        <v>175</v>
      </c>
      <c r="AH550" s="2"/>
      <c r="AI550" s="21" t="s">
        <v>608</v>
      </c>
      <c r="AJ550" s="2" t="str">
        <f t="shared" si="35"/>
        <v>Nautique et AquatiqueKit complet de paddle gonflable (paddle, sac, pagaie…)-</v>
      </c>
      <c r="AK550" s="2" t="str">
        <f>VLOOKUP(AD550,'Comprendre la codification'!$E$12:$F$23,2,FALSE)</f>
        <v>F</v>
      </c>
      <c r="AL550" s="2" t="str">
        <f>VLOOKUP(AG550,'Comprendre la codification'!$H$12:$J$200,3,FALSE)</f>
        <v>KIT</v>
      </c>
      <c r="AM550" s="2" t="str">
        <f>VLOOKUP(AI550,'Comprendre la codification'!$M$25:$N$83,2,FALSE)</f>
        <v>78</v>
      </c>
      <c r="AN550" s="2" t="str">
        <f t="shared" si="36"/>
        <v>FKIT78</v>
      </c>
      <c r="AO550" s="2" t="s">
        <v>608</v>
      </c>
    </row>
    <row r="551" spans="13:41" x14ac:dyDescent="0.35">
      <c r="M551" s="26"/>
      <c r="N551" s="26"/>
      <c r="S551" s="2" t="s">
        <v>13</v>
      </c>
      <c r="T551" s="27">
        <v>2</v>
      </c>
      <c r="U551" s="2" t="s">
        <v>301</v>
      </c>
      <c r="V551" s="2" t="s">
        <v>281</v>
      </c>
      <c r="W551" s="2" t="str">
        <f t="shared" si="37"/>
        <v>Adresse et PrécisionSac et housse de transport : sac à dos tir à l'arc, sac de golf, carquois, …</v>
      </c>
      <c r="X551" s="2"/>
      <c r="Y551" s="2" t="str">
        <f>VLOOKUP(S551,'Comprendre la codification'!$E$12:$F$23,2,FALSE)</f>
        <v>H</v>
      </c>
      <c r="Z551" s="2" t="str">
        <f>VLOOKUP(V551,'Comprendre la codification'!$H$12:$J$200,3,FALSE)</f>
        <v>BAG</v>
      </c>
      <c r="AA551" s="2" t="str">
        <f t="shared" si="38"/>
        <v>HBAG</v>
      </c>
      <c r="AB551" s="2" t="s">
        <v>103</v>
      </c>
      <c r="AD551" s="2" t="s">
        <v>11</v>
      </c>
      <c r="AE551" s="27">
        <v>2</v>
      </c>
      <c r="AF551" s="2" t="s">
        <v>279</v>
      </c>
      <c r="AG551" s="2" t="s">
        <v>260</v>
      </c>
      <c r="AH551" s="2"/>
      <c r="AI551" s="21" t="s">
        <v>608</v>
      </c>
      <c r="AJ551" s="2" t="str">
        <f t="shared" si="35"/>
        <v>Nautique et AquatiqueKite surf complet (planche de kite, et l'ensemble de son grément, harnais, etc…)-</v>
      </c>
      <c r="AK551" s="2" t="str">
        <f>VLOOKUP(AD551,'Comprendre la codification'!$E$12:$F$23,2,FALSE)</f>
        <v>F</v>
      </c>
      <c r="AL551" s="2" t="str">
        <f>VLOOKUP(AG551,'Comprendre la codification'!$H$12:$J$200,3,FALSE)</f>
        <v>KTE</v>
      </c>
      <c r="AM551" s="2" t="str">
        <f>VLOOKUP(AI551,'Comprendre la codification'!$M$25:$N$83,2,FALSE)</f>
        <v>78</v>
      </c>
      <c r="AN551" s="2" t="str">
        <f t="shared" si="36"/>
        <v>FKTE78</v>
      </c>
      <c r="AO551" s="21" t="s">
        <v>608</v>
      </c>
    </row>
    <row r="552" spans="13:41" x14ac:dyDescent="0.35">
      <c r="M552" s="26"/>
      <c r="N552" s="26"/>
      <c r="S552" s="2" t="s">
        <v>13</v>
      </c>
      <c r="T552" s="27">
        <v>2</v>
      </c>
      <c r="U552" s="2" t="s">
        <v>301</v>
      </c>
      <c r="V552" s="2" t="s">
        <v>281</v>
      </c>
      <c r="W552" s="2" t="str">
        <f t="shared" si="37"/>
        <v>Adresse et PrécisionSac et housse de transport : sac à dos tir à l'arc, sac de golf, carquois, …</v>
      </c>
      <c r="X552" s="2"/>
      <c r="Y552" s="2" t="str">
        <f>VLOOKUP(S552,'Comprendre la codification'!$E$12:$F$23,2,FALSE)</f>
        <v>H</v>
      </c>
      <c r="Z552" s="2" t="str">
        <f>VLOOKUP(V552,'Comprendre la codification'!$H$12:$J$200,3,FALSE)</f>
        <v>BAG</v>
      </c>
      <c r="AA552" s="2" t="str">
        <f t="shared" si="38"/>
        <v>HBAG</v>
      </c>
      <c r="AB552" s="2" t="s">
        <v>98</v>
      </c>
      <c r="AD552" s="2" t="s">
        <v>11</v>
      </c>
      <c r="AE552" s="27">
        <v>2</v>
      </c>
      <c r="AF552" s="2" t="s">
        <v>279</v>
      </c>
      <c r="AG552" s="11" t="s">
        <v>173</v>
      </c>
      <c r="AH552" s="2"/>
      <c r="AI552" s="2" t="s">
        <v>108</v>
      </c>
      <c r="AJ552" s="2" t="str">
        <f t="shared" si="35"/>
        <v>Nautique et AquatiquePlanche nautique : planche de paddle, planche à voile, planche de surf, planche de kite, planche de wing, planche de wake, sled, rescue board …X &lt; 1 kg</v>
      </c>
      <c r="AK552" s="2" t="str">
        <f>VLOOKUP(AD552,'Comprendre la codification'!$E$12:$F$23,2,FALSE)</f>
        <v>F</v>
      </c>
      <c r="AL552" s="2" t="str">
        <f>VLOOKUP(AG552,'Comprendre la codification'!$H$12:$J$200,3,FALSE)</f>
        <v>LAN</v>
      </c>
      <c r="AM552" s="2" t="str">
        <f>VLOOKUP(AI552,'Comprendre la codification'!$M$25:$N$83,2,FALSE)</f>
        <v>41</v>
      </c>
      <c r="AN552" s="2" t="str">
        <f t="shared" si="36"/>
        <v>FLAN41</v>
      </c>
      <c r="AO552" s="2" t="s">
        <v>608</v>
      </c>
    </row>
    <row r="553" spans="13:41" x14ac:dyDescent="0.35">
      <c r="M553" s="26"/>
      <c r="N553" s="26"/>
      <c r="S553" s="2" t="s">
        <v>13</v>
      </c>
      <c r="T553" s="27">
        <v>2</v>
      </c>
      <c r="U553" s="2" t="s">
        <v>301</v>
      </c>
      <c r="V553" s="2" t="s">
        <v>281</v>
      </c>
      <c r="W553" s="2" t="str">
        <f t="shared" si="37"/>
        <v>Adresse et PrécisionSac et housse de transport : sac à dos tir à l'arc, sac de golf, carquois, …</v>
      </c>
      <c r="X553" s="2"/>
      <c r="Y553" s="2" t="str">
        <f>VLOOKUP(S553,'Comprendre la codification'!$E$12:$F$23,2,FALSE)</f>
        <v>H</v>
      </c>
      <c r="Z553" s="2" t="str">
        <f>VLOOKUP(V553,'Comprendre la codification'!$H$12:$J$200,3,FALSE)</f>
        <v>BAG</v>
      </c>
      <c r="AA553" s="2" t="str">
        <f t="shared" si="38"/>
        <v>HBAG</v>
      </c>
      <c r="AB553" s="2" t="s">
        <v>104</v>
      </c>
      <c r="AD553" s="2" t="s">
        <v>11</v>
      </c>
      <c r="AE553" s="27">
        <v>2</v>
      </c>
      <c r="AF553" s="2" t="s">
        <v>279</v>
      </c>
      <c r="AG553" s="11" t="s">
        <v>173</v>
      </c>
      <c r="AH553" s="2"/>
      <c r="AI553" s="2" t="s">
        <v>105</v>
      </c>
      <c r="AJ553" s="2" t="str">
        <f t="shared" si="35"/>
        <v>Nautique et AquatiquePlanche nautique : planche de paddle, planche à voile, planche de surf, planche de kite, planche de wing, planche de wake, sled, rescue board …1 kg ≤ X &lt; 2 kg</v>
      </c>
      <c r="AK553" s="2" t="str">
        <f>VLOOKUP(AD553,'Comprendre la codification'!$E$12:$F$23,2,FALSE)</f>
        <v>F</v>
      </c>
      <c r="AL553" s="2" t="str">
        <f>VLOOKUP(AG553,'Comprendre la codification'!$H$12:$J$200,3,FALSE)</f>
        <v>LAN</v>
      </c>
      <c r="AM553" s="2" t="str">
        <f>VLOOKUP(AI553,'Comprendre la codification'!$M$25:$N$83,2,FALSE)</f>
        <v>42</v>
      </c>
      <c r="AN553" s="2" t="str">
        <f t="shared" si="36"/>
        <v>FLAN42</v>
      </c>
      <c r="AO553" s="2" t="s">
        <v>608</v>
      </c>
    </row>
    <row r="554" spans="13:41" x14ac:dyDescent="0.35">
      <c r="M554" s="26"/>
      <c r="N554" s="26"/>
      <c r="S554" s="2" t="s">
        <v>13</v>
      </c>
      <c r="T554" s="27">
        <v>2</v>
      </c>
      <c r="U554" s="2" t="s">
        <v>301</v>
      </c>
      <c r="V554" s="2" t="s">
        <v>281</v>
      </c>
      <c r="W554" s="2" t="str">
        <f t="shared" si="37"/>
        <v>Adresse et PrécisionSac et housse de transport : sac à dos tir à l'arc, sac de golf, carquois, …</v>
      </c>
      <c r="X554" s="2"/>
      <c r="Y554" s="2" t="str">
        <f>VLOOKUP(S554,'Comprendre la codification'!$E$12:$F$23,2,FALSE)</f>
        <v>H</v>
      </c>
      <c r="Z554" s="2" t="str">
        <f>VLOOKUP(V554,'Comprendre la codification'!$H$12:$J$200,3,FALSE)</f>
        <v>BAG</v>
      </c>
      <c r="AA554" s="2" t="str">
        <f t="shared" si="38"/>
        <v>HBAG</v>
      </c>
      <c r="AB554" s="2" t="s">
        <v>105</v>
      </c>
      <c r="AD554" s="2" t="s">
        <v>11</v>
      </c>
      <c r="AE554" s="27">
        <v>2</v>
      </c>
      <c r="AF554" s="2" t="s">
        <v>279</v>
      </c>
      <c r="AG554" s="11" t="s">
        <v>173</v>
      </c>
      <c r="AH554" s="2"/>
      <c r="AI554" s="2" t="s">
        <v>107</v>
      </c>
      <c r="AJ554" s="2" t="str">
        <f t="shared" si="35"/>
        <v>Nautique et AquatiquePlanche nautique : planche de paddle, planche à voile, planche de surf, planche de kite, planche de wing, planche de wake, sled, rescue board …2 kg ≤ X &lt; 3 kg</v>
      </c>
      <c r="AK554" s="2" t="str">
        <f>VLOOKUP(AD554,'Comprendre la codification'!$E$12:$F$23,2,FALSE)</f>
        <v>F</v>
      </c>
      <c r="AL554" s="2" t="str">
        <f>VLOOKUP(AG554,'Comprendre la codification'!$H$12:$J$200,3,FALSE)</f>
        <v>LAN</v>
      </c>
      <c r="AM554" s="2" t="str">
        <f>VLOOKUP(AI554,'Comprendre la codification'!$M$25:$N$83,2,FALSE)</f>
        <v>45</v>
      </c>
      <c r="AN554" s="2" t="str">
        <f t="shared" si="36"/>
        <v>FLAN45</v>
      </c>
      <c r="AO554" s="2" t="s">
        <v>608</v>
      </c>
    </row>
    <row r="555" spans="13:41" x14ac:dyDescent="0.35">
      <c r="M555" s="26"/>
      <c r="N555" s="26"/>
      <c r="S555" s="2" t="s">
        <v>13</v>
      </c>
      <c r="T555" s="27">
        <v>2</v>
      </c>
      <c r="U555" s="2" t="s">
        <v>301</v>
      </c>
      <c r="V555" s="2" t="s">
        <v>281</v>
      </c>
      <c r="W555" s="2" t="str">
        <f t="shared" si="37"/>
        <v>Adresse et PrécisionSac et housse de transport : sac à dos tir à l'arc, sac de golf, carquois, …</v>
      </c>
      <c r="X555" s="2"/>
      <c r="Y555" s="2" t="str">
        <f>VLOOKUP(S555,'Comprendre la codification'!$E$12:$F$23,2,FALSE)</f>
        <v>H</v>
      </c>
      <c r="Z555" s="2" t="str">
        <f>VLOOKUP(V555,'Comprendre la codification'!$H$12:$J$200,3,FALSE)</f>
        <v>BAG</v>
      </c>
      <c r="AA555" s="2" t="str">
        <f t="shared" si="38"/>
        <v>HBAG</v>
      </c>
      <c r="AB555" s="2" t="s">
        <v>107</v>
      </c>
      <c r="AD555" s="2" t="s">
        <v>11</v>
      </c>
      <c r="AE555" s="27">
        <v>2</v>
      </c>
      <c r="AF555" s="2" t="s">
        <v>279</v>
      </c>
      <c r="AG555" s="11" t="s">
        <v>173</v>
      </c>
      <c r="AH555" s="2"/>
      <c r="AI555" s="2" t="s">
        <v>109</v>
      </c>
      <c r="AJ555" s="2" t="str">
        <f t="shared" si="35"/>
        <v>Nautique et AquatiquePlanche nautique : planche de paddle, planche à voile, planche de surf, planche de kite, planche de wing, planche de wake, sled, rescue board …3 kg ≤ X &lt; 5 kg</v>
      </c>
      <c r="AK555" s="2" t="str">
        <f>VLOOKUP(AD555,'Comprendre la codification'!$E$12:$F$23,2,FALSE)</f>
        <v>F</v>
      </c>
      <c r="AL555" s="2" t="str">
        <f>VLOOKUP(AG555,'Comprendre la codification'!$H$12:$J$200,3,FALSE)</f>
        <v>LAN</v>
      </c>
      <c r="AM555" s="2" t="str">
        <f>VLOOKUP(AI555,'Comprendre la codification'!$M$25:$N$83,2,FALSE)</f>
        <v>48</v>
      </c>
      <c r="AN555" s="2" t="str">
        <f t="shared" si="36"/>
        <v>FLAN48</v>
      </c>
      <c r="AO555" s="2" t="s">
        <v>608</v>
      </c>
    </row>
    <row r="556" spans="13:41" x14ac:dyDescent="0.35">
      <c r="M556" s="26"/>
      <c r="N556" s="26"/>
      <c r="Q556" s="15"/>
      <c r="S556" s="2" t="s">
        <v>13</v>
      </c>
      <c r="T556" s="27">
        <v>2</v>
      </c>
      <c r="U556" s="2" t="s">
        <v>301</v>
      </c>
      <c r="V556" s="2" t="s">
        <v>281</v>
      </c>
      <c r="W556" s="2" t="str">
        <f t="shared" si="37"/>
        <v>Adresse et PrécisionSac et housse de transport : sac à dos tir à l'arc, sac de golf, carquois, …</v>
      </c>
      <c r="X556" s="2"/>
      <c r="Y556" s="2" t="str">
        <f>VLOOKUP(S556,'Comprendre la codification'!$E$12:$F$23,2,FALSE)</f>
        <v>H</v>
      </c>
      <c r="Z556" s="2" t="str">
        <f>VLOOKUP(V556,'Comprendre la codification'!$H$12:$J$200,3,FALSE)</f>
        <v>BAG</v>
      </c>
      <c r="AA556" s="2" t="str">
        <f t="shared" si="38"/>
        <v>HBAG</v>
      </c>
      <c r="AB556" s="2" t="s">
        <v>109</v>
      </c>
      <c r="AD556" s="2" t="s">
        <v>11</v>
      </c>
      <c r="AE556" s="27">
        <v>2</v>
      </c>
      <c r="AF556" s="2" t="s">
        <v>279</v>
      </c>
      <c r="AG556" s="11" t="s">
        <v>173</v>
      </c>
      <c r="AH556" s="2"/>
      <c r="AI556" s="2" t="s">
        <v>110</v>
      </c>
      <c r="AJ556" s="2" t="str">
        <f t="shared" si="35"/>
        <v>Nautique et AquatiquePlanche nautique : planche de paddle, planche à voile, planche de surf, planche de kite, planche de wing, planche de wake, sled, rescue board …5 kg ≤ X &lt; 7 kg</v>
      </c>
      <c r="AK556" s="2" t="str">
        <f>VLOOKUP(AD556,'Comprendre la codification'!$E$12:$F$23,2,FALSE)</f>
        <v>F</v>
      </c>
      <c r="AL556" s="2" t="str">
        <f>VLOOKUP(AG556,'Comprendre la codification'!$H$12:$J$200,3,FALSE)</f>
        <v>LAN</v>
      </c>
      <c r="AM556" s="2" t="str">
        <f>VLOOKUP(AI556,'Comprendre la codification'!$M$25:$N$83,2,FALSE)</f>
        <v>51</v>
      </c>
      <c r="AN556" s="2" t="str">
        <f t="shared" si="36"/>
        <v>FLAN51</v>
      </c>
      <c r="AO556" s="2" t="s">
        <v>608</v>
      </c>
    </row>
    <row r="557" spans="13:41" x14ac:dyDescent="0.35">
      <c r="M557" s="26"/>
      <c r="N557" s="26"/>
      <c r="Q557" s="15"/>
      <c r="S557" s="2" t="s">
        <v>13</v>
      </c>
      <c r="T557" s="27">
        <v>2</v>
      </c>
      <c r="U557" s="2" t="s">
        <v>301</v>
      </c>
      <c r="V557" s="2" t="s">
        <v>281</v>
      </c>
      <c r="W557" s="2" t="str">
        <f t="shared" si="37"/>
        <v>Adresse et PrécisionSac et housse de transport : sac à dos tir à l'arc, sac de golf, carquois, …</v>
      </c>
      <c r="X557" s="2"/>
      <c r="Y557" s="2" t="str">
        <f>VLOOKUP(S557,'Comprendre la codification'!$E$12:$F$23,2,FALSE)</f>
        <v>H</v>
      </c>
      <c r="Z557" s="2" t="str">
        <f>VLOOKUP(V557,'Comprendre la codification'!$H$12:$J$200,3,FALSE)</f>
        <v>BAG</v>
      </c>
      <c r="AA557" s="2" t="str">
        <f t="shared" si="38"/>
        <v>HBAG</v>
      </c>
      <c r="AB557" s="2" t="s">
        <v>110</v>
      </c>
      <c r="AD557" s="2" t="s">
        <v>11</v>
      </c>
      <c r="AE557" s="27">
        <v>2</v>
      </c>
      <c r="AF557" s="2" t="s">
        <v>279</v>
      </c>
      <c r="AG557" s="11" t="s">
        <v>173</v>
      </c>
      <c r="AH557" s="2"/>
      <c r="AI557" s="2" t="s">
        <v>111</v>
      </c>
      <c r="AJ557" s="2" t="str">
        <f t="shared" si="35"/>
        <v>Nautique et AquatiquePlanche nautique : planche de paddle, planche à voile, planche de surf, planche de kite, planche de wing, planche de wake, sled, rescue board …7 kg ≤ X &lt; 9 kg</v>
      </c>
      <c r="AK557" s="2" t="str">
        <f>VLOOKUP(AD557,'Comprendre la codification'!$E$12:$F$23,2,FALSE)</f>
        <v>F</v>
      </c>
      <c r="AL557" s="2" t="str">
        <f>VLOOKUP(AG557,'Comprendre la codification'!$H$12:$J$200,3,FALSE)</f>
        <v>LAN</v>
      </c>
      <c r="AM557" s="2" t="str">
        <f>VLOOKUP(AI557,'Comprendre la codification'!$M$25:$N$83,2,FALSE)</f>
        <v>54</v>
      </c>
      <c r="AN557" s="2" t="str">
        <f t="shared" si="36"/>
        <v>FLAN54</v>
      </c>
      <c r="AO557" s="2" t="s">
        <v>608</v>
      </c>
    </row>
    <row r="558" spans="13:41" x14ac:dyDescent="0.35">
      <c r="M558" s="26"/>
      <c r="N558" s="26"/>
      <c r="Q558" s="15"/>
      <c r="S558" s="2" t="s">
        <v>13</v>
      </c>
      <c r="T558" s="27">
        <v>2</v>
      </c>
      <c r="U558" s="2" t="s">
        <v>301</v>
      </c>
      <c r="V558" s="2" t="s">
        <v>281</v>
      </c>
      <c r="W558" s="2" t="str">
        <f t="shared" si="37"/>
        <v>Adresse et PrécisionSac et housse de transport : sac à dos tir à l'arc, sac de golf, carquois, …</v>
      </c>
      <c r="X558" s="2"/>
      <c r="Y558" s="2" t="str">
        <f>VLOOKUP(S558,'Comprendre la codification'!$E$12:$F$23,2,FALSE)</f>
        <v>H</v>
      </c>
      <c r="Z558" s="2" t="str">
        <f>VLOOKUP(V558,'Comprendre la codification'!$H$12:$J$200,3,FALSE)</f>
        <v>BAG</v>
      </c>
      <c r="AA558" s="2" t="str">
        <f t="shared" si="38"/>
        <v>HBAG</v>
      </c>
      <c r="AB558" s="2" t="s">
        <v>111</v>
      </c>
      <c r="AD558" s="2" t="s">
        <v>11</v>
      </c>
      <c r="AE558" s="27">
        <v>2</v>
      </c>
      <c r="AF558" s="2" t="s">
        <v>279</v>
      </c>
      <c r="AG558" s="11" t="s">
        <v>173</v>
      </c>
      <c r="AH558" s="2"/>
      <c r="AI558" s="2" t="s">
        <v>112</v>
      </c>
      <c r="AJ558" s="2" t="str">
        <f t="shared" si="35"/>
        <v>Nautique et AquatiquePlanche nautique : planche de paddle, planche à voile, planche de surf, planche de kite, planche de wing, planche de wake, sled, rescue board …9 kg ≤ X &lt; 11 kg</v>
      </c>
      <c r="AK558" s="2" t="str">
        <f>VLOOKUP(AD558,'Comprendre la codification'!$E$12:$F$23,2,FALSE)</f>
        <v>F</v>
      </c>
      <c r="AL558" s="2" t="str">
        <f>VLOOKUP(AG558,'Comprendre la codification'!$H$12:$J$200,3,FALSE)</f>
        <v>LAN</v>
      </c>
      <c r="AM558" s="2" t="str">
        <f>VLOOKUP(AI558,'Comprendre la codification'!$M$25:$N$83,2,FALSE)</f>
        <v>57</v>
      </c>
      <c r="AN558" s="2" t="str">
        <f t="shared" si="36"/>
        <v>FLAN57</v>
      </c>
      <c r="AO558" s="2" t="s">
        <v>608</v>
      </c>
    </row>
    <row r="559" spans="13:41" x14ac:dyDescent="0.35">
      <c r="M559" s="26"/>
      <c r="N559" s="26"/>
      <c r="Q559" s="15"/>
      <c r="S559" s="2" t="s">
        <v>13</v>
      </c>
      <c r="T559" s="27">
        <v>2</v>
      </c>
      <c r="U559" s="2" t="s">
        <v>301</v>
      </c>
      <c r="V559" s="2" t="s">
        <v>281</v>
      </c>
      <c r="W559" s="2" t="str">
        <f t="shared" si="37"/>
        <v>Adresse et PrécisionSac et housse de transport : sac à dos tir à l'arc, sac de golf, carquois, …</v>
      </c>
      <c r="X559" s="2"/>
      <c r="Y559" s="2" t="str">
        <f>VLOOKUP(S559,'Comprendre la codification'!$E$12:$F$23,2,FALSE)</f>
        <v>H</v>
      </c>
      <c r="Z559" s="2" t="str">
        <f>VLOOKUP(V559,'Comprendre la codification'!$H$12:$J$200,3,FALSE)</f>
        <v>BAG</v>
      </c>
      <c r="AA559" s="2" t="str">
        <f t="shared" si="38"/>
        <v>HBAG</v>
      </c>
      <c r="AB559" s="2" t="s">
        <v>112</v>
      </c>
      <c r="AD559" s="2" t="s">
        <v>11</v>
      </c>
      <c r="AE559" s="27">
        <v>2</v>
      </c>
      <c r="AF559" s="2" t="s">
        <v>279</v>
      </c>
      <c r="AG559" s="11" t="s">
        <v>173</v>
      </c>
      <c r="AH559" s="2"/>
      <c r="AI559" s="2" t="s">
        <v>174</v>
      </c>
      <c r="AJ559" s="2" t="str">
        <f t="shared" si="35"/>
        <v>Nautique et AquatiquePlanche nautique : planche de paddle, planche à voile, planche de surf, planche de kite, planche de wing, planche de wake, sled, rescue board …X ≥ 11 kg</v>
      </c>
      <c r="AK559" s="2" t="str">
        <f>VLOOKUP(AD559,'Comprendre la codification'!$E$12:$F$23,2,FALSE)</f>
        <v>F</v>
      </c>
      <c r="AL559" s="2" t="str">
        <f>VLOOKUP(AG559,'Comprendre la codification'!$H$12:$J$200,3,FALSE)</f>
        <v>LAN</v>
      </c>
      <c r="AM559" s="2" t="str">
        <f>VLOOKUP(AI559,'Comprendre la codification'!$M$25:$N$83,2,FALSE)</f>
        <v>61</v>
      </c>
      <c r="AN559" s="2" t="str">
        <f t="shared" si="36"/>
        <v>FLAN61</v>
      </c>
      <c r="AO559" s="2" t="s">
        <v>608</v>
      </c>
    </row>
    <row r="560" spans="13:41" x14ac:dyDescent="0.35">
      <c r="M560" s="26"/>
      <c r="N560" s="26"/>
      <c r="Q560" s="15"/>
      <c r="S560" s="2" t="s">
        <v>13</v>
      </c>
      <c r="T560" s="27">
        <v>2</v>
      </c>
      <c r="U560" s="2" t="s">
        <v>301</v>
      </c>
      <c r="V560" s="2" t="s">
        <v>281</v>
      </c>
      <c r="W560" s="2" t="str">
        <f t="shared" si="37"/>
        <v>Adresse et PrécisionSac et housse de transport : sac à dos tir à l'arc, sac de golf, carquois, …</v>
      </c>
      <c r="X560" s="2"/>
      <c r="Y560" s="2" t="str">
        <f>VLOOKUP(S560,'Comprendre la codification'!$E$12:$F$23,2,FALSE)</f>
        <v>H</v>
      </c>
      <c r="Z560" s="2" t="str">
        <f>VLOOKUP(V560,'Comprendre la codification'!$H$12:$J$200,3,FALSE)</f>
        <v>BAG</v>
      </c>
      <c r="AA560" s="2" t="str">
        <f t="shared" si="38"/>
        <v>HBAG</v>
      </c>
      <c r="AB560" s="2" t="s">
        <v>113</v>
      </c>
      <c r="AD560" s="2" t="s">
        <v>11</v>
      </c>
      <c r="AE560" s="27">
        <v>2</v>
      </c>
      <c r="AF560" s="2" t="s">
        <v>279</v>
      </c>
      <c r="AG560" s="11" t="s">
        <v>761</v>
      </c>
      <c r="AH560" s="2"/>
      <c r="AI560" s="2" t="s">
        <v>187</v>
      </c>
      <c r="AJ560" s="2" t="str">
        <f t="shared" si="35"/>
        <v>Nautique et AquatiqueLunettes de natation, masque de natation, de plongée ou de snorkelingX &lt; 50 g</v>
      </c>
      <c r="AK560" s="2" t="str">
        <f>VLOOKUP(AD560,'Comprendre la codification'!$E$12:$F$23,2,FALSE)</f>
        <v>F</v>
      </c>
      <c r="AL560" s="2" t="str">
        <f>VLOOKUP(AG560,'Comprendre la codification'!$H$12:$J$200,3,FALSE)</f>
        <v>LUN</v>
      </c>
      <c r="AM560" s="2" t="str">
        <f>VLOOKUP(AI560,'Comprendre la codification'!$M$25:$N$83,2,FALSE)</f>
        <v>29</v>
      </c>
      <c r="AN560" s="2" t="str">
        <f t="shared" si="36"/>
        <v>FLUN29</v>
      </c>
      <c r="AO560" s="2" t="s">
        <v>608</v>
      </c>
    </row>
    <row r="561" spans="13:41" x14ac:dyDescent="0.35">
      <c r="M561" s="26"/>
      <c r="N561" s="26"/>
      <c r="S561" s="2" t="s">
        <v>13</v>
      </c>
      <c r="T561" s="27">
        <v>2</v>
      </c>
      <c r="U561" s="2" t="s">
        <v>301</v>
      </c>
      <c r="V561" s="2" t="s">
        <v>281</v>
      </c>
      <c r="W561" s="2" t="str">
        <f t="shared" si="37"/>
        <v>Adresse et PrécisionSac et housse de transport : sac à dos tir à l'arc, sac de golf, carquois, …</v>
      </c>
      <c r="X561" s="2"/>
      <c r="Y561" s="2" t="str">
        <f>VLOOKUP(S561,'Comprendre la codification'!$E$12:$F$23,2,FALSE)</f>
        <v>H</v>
      </c>
      <c r="Z561" s="2" t="str">
        <f>VLOOKUP(V561,'Comprendre la codification'!$H$12:$J$200,3,FALSE)</f>
        <v>BAG</v>
      </c>
      <c r="AA561" s="2" t="str">
        <f t="shared" si="38"/>
        <v>HBAG</v>
      </c>
      <c r="AB561" s="2" t="s">
        <v>114</v>
      </c>
      <c r="AD561" s="2" t="s">
        <v>11</v>
      </c>
      <c r="AE561" s="27">
        <v>2</v>
      </c>
      <c r="AF561" s="2" t="s">
        <v>279</v>
      </c>
      <c r="AG561" s="11" t="s">
        <v>761</v>
      </c>
      <c r="AH561" s="2"/>
      <c r="AI561" s="2" t="s">
        <v>241</v>
      </c>
      <c r="AJ561" s="2" t="str">
        <f t="shared" si="35"/>
        <v>Nautique et AquatiqueLunettes de natation, masque de natation, de plongée ou de snorkeling50 g ≤ X &lt; 100 g</v>
      </c>
      <c r="AK561" s="2" t="str">
        <f>VLOOKUP(AD561,'Comprendre la codification'!$E$12:$F$23,2,FALSE)</f>
        <v>F</v>
      </c>
      <c r="AL561" s="2" t="str">
        <f>VLOOKUP(AG561,'Comprendre la codification'!$H$12:$J$200,3,FALSE)</f>
        <v>LUN</v>
      </c>
      <c r="AM561" s="2" t="str">
        <f>VLOOKUP(AI561,'Comprendre la codification'!$M$25:$N$83,2,FALSE)</f>
        <v>30</v>
      </c>
      <c r="AN561" s="2" t="str">
        <f t="shared" si="36"/>
        <v>FLUN30</v>
      </c>
      <c r="AO561" s="2" t="s">
        <v>608</v>
      </c>
    </row>
    <row r="562" spans="13:41" x14ac:dyDescent="0.35">
      <c r="M562" s="26"/>
      <c r="N562" s="26"/>
      <c r="S562" s="2" t="s">
        <v>13</v>
      </c>
      <c r="T562" s="27">
        <v>2</v>
      </c>
      <c r="U562" s="2" t="s">
        <v>301</v>
      </c>
      <c r="V562" s="2" t="s">
        <v>281</v>
      </c>
      <c r="W562" s="2" t="str">
        <f t="shared" si="37"/>
        <v>Adresse et PrécisionSac et housse de transport : sac à dos tir à l'arc, sac de golf, carquois, …</v>
      </c>
      <c r="X562" s="2"/>
      <c r="Y562" s="2" t="str">
        <f>VLOOKUP(S562,'Comprendre la codification'!$E$12:$F$23,2,FALSE)</f>
        <v>H</v>
      </c>
      <c r="Z562" s="2" t="str">
        <f>VLOOKUP(V562,'Comprendre la codification'!$H$12:$J$200,3,FALSE)</f>
        <v>BAG</v>
      </c>
      <c r="AA562" s="2" t="str">
        <f t="shared" si="38"/>
        <v>HBAG</v>
      </c>
      <c r="AB562" s="2" t="s">
        <v>102</v>
      </c>
      <c r="AD562" s="2" t="s">
        <v>11</v>
      </c>
      <c r="AE562" s="27">
        <v>2</v>
      </c>
      <c r="AF562" s="2" t="s">
        <v>279</v>
      </c>
      <c r="AG562" s="11" t="s">
        <v>761</v>
      </c>
      <c r="AH562" s="2"/>
      <c r="AI562" s="2" t="s">
        <v>103</v>
      </c>
      <c r="AJ562" s="2" t="str">
        <f t="shared" si="35"/>
        <v>Nautique et AquatiqueLunettes de natation, masque de natation, de plongée ou de snorkeling0,1 kg ≤ X &lt; 0,2 kg</v>
      </c>
      <c r="AK562" s="2" t="str">
        <f>VLOOKUP(AD562,'Comprendre la codification'!$E$12:$F$23,2,FALSE)</f>
        <v>F</v>
      </c>
      <c r="AL562" s="2" t="str">
        <f>VLOOKUP(AG562,'Comprendre la codification'!$H$12:$J$200,3,FALSE)</f>
        <v>LUN</v>
      </c>
      <c r="AM562" s="2" t="str">
        <f>VLOOKUP(AI562,'Comprendre la codification'!$M$25:$N$83,2,FALSE)</f>
        <v>33</v>
      </c>
      <c r="AN562" s="2" t="str">
        <f t="shared" si="36"/>
        <v>FLUN33</v>
      </c>
      <c r="AO562" s="2" t="s">
        <v>608</v>
      </c>
    </row>
    <row r="563" spans="13:41" x14ac:dyDescent="0.35">
      <c r="M563" s="26"/>
      <c r="N563" s="26"/>
      <c r="S563" s="2" t="s">
        <v>13</v>
      </c>
      <c r="T563" s="27">
        <v>2</v>
      </c>
      <c r="U563" s="2" t="s">
        <v>300</v>
      </c>
      <c r="V563" s="11" t="s">
        <v>203</v>
      </c>
      <c r="W563" s="2" t="str">
        <f t="shared" si="37"/>
        <v>Adresse et PrécisionTable de billard et de babyfoot</v>
      </c>
      <c r="X563" s="2"/>
      <c r="Y563" s="2" t="str">
        <f>VLOOKUP(S563,'Comprendre la codification'!$E$12:$F$23,2,FALSE)</f>
        <v>H</v>
      </c>
      <c r="Z563" s="2" t="str">
        <f>VLOOKUP(V563,'Comprendre la codification'!$H$12:$J$200,3,FALSE)</f>
        <v>BIL</v>
      </c>
      <c r="AA563" s="2" t="str">
        <f t="shared" si="38"/>
        <v>HBIL</v>
      </c>
      <c r="AB563" s="2" t="s">
        <v>233</v>
      </c>
      <c r="AD563" s="2" t="s">
        <v>11</v>
      </c>
      <c r="AE563" s="27">
        <v>2</v>
      </c>
      <c r="AF563" s="2" t="s">
        <v>279</v>
      </c>
      <c r="AG563" s="11" t="s">
        <v>761</v>
      </c>
      <c r="AH563" s="2"/>
      <c r="AI563" s="2" t="s">
        <v>98</v>
      </c>
      <c r="AJ563" s="2" t="str">
        <f t="shared" si="35"/>
        <v>Nautique et AquatiqueLunettes de natation, masque de natation, de plongée ou de snorkeling0,2 kg ≤ X &lt; 0,5 kg</v>
      </c>
      <c r="AK563" s="2" t="str">
        <f>VLOOKUP(AD563,'Comprendre la codification'!$E$12:$F$23,2,FALSE)</f>
        <v>F</v>
      </c>
      <c r="AL563" s="2" t="str">
        <f>VLOOKUP(AG563,'Comprendre la codification'!$H$12:$J$200,3,FALSE)</f>
        <v>LUN</v>
      </c>
      <c r="AM563" s="2" t="str">
        <f>VLOOKUP(AI563,'Comprendre la codification'!$M$25:$N$83,2,FALSE)</f>
        <v>36</v>
      </c>
      <c r="AN563" s="2" t="str">
        <f t="shared" si="36"/>
        <v>FLUN36</v>
      </c>
      <c r="AO563" s="2" t="s">
        <v>608</v>
      </c>
    </row>
    <row r="564" spans="13:41" x14ac:dyDescent="0.35">
      <c r="M564" s="26"/>
      <c r="N564" s="26"/>
      <c r="S564" s="2" t="s">
        <v>13</v>
      </c>
      <c r="T564" s="27">
        <v>2</v>
      </c>
      <c r="U564" s="2" t="s">
        <v>300</v>
      </c>
      <c r="V564" s="2" t="s">
        <v>209</v>
      </c>
      <c r="W564" s="2" t="str">
        <f t="shared" si="37"/>
        <v>Adresse et PrécisionBoule de bowling (à l'unité)</v>
      </c>
      <c r="X564" s="2"/>
      <c r="Y564" s="2" t="str">
        <f>VLOOKUP(S564,'Comprendre la codification'!$E$12:$F$23,2,FALSE)</f>
        <v>H</v>
      </c>
      <c r="Z564" s="2" t="str">
        <f>VLOOKUP(V564,'Comprendre la codification'!$H$12:$J$200,3,FALSE)</f>
        <v>BOW</v>
      </c>
      <c r="AA564" s="2" t="str">
        <f t="shared" si="38"/>
        <v>HBOW</v>
      </c>
      <c r="AB564" s="21" t="s">
        <v>608</v>
      </c>
      <c r="AD564" s="2" t="s">
        <v>11</v>
      </c>
      <c r="AE564" s="27">
        <v>2</v>
      </c>
      <c r="AF564" s="2" t="s">
        <v>279</v>
      </c>
      <c r="AG564" s="11" t="s">
        <v>761</v>
      </c>
      <c r="AH564" s="2"/>
      <c r="AI564" s="2" t="s">
        <v>129</v>
      </c>
      <c r="AJ564" s="2" t="str">
        <f t="shared" si="35"/>
        <v>Nautique et AquatiqueLunettes de natation, masque de natation, de plongée ou de snorkelingX ≥ 0,5 kg</v>
      </c>
      <c r="AK564" s="2" t="str">
        <f>VLOOKUP(AD564,'Comprendre la codification'!$E$12:$F$23,2,FALSE)</f>
        <v>F</v>
      </c>
      <c r="AL564" s="2" t="str">
        <f>VLOOKUP(AG564,'Comprendre la codification'!$H$12:$J$200,3,FALSE)</f>
        <v>LUN</v>
      </c>
      <c r="AM564" s="2" t="str">
        <f>VLOOKUP(AI564,'Comprendre la codification'!$M$25:$N$83,2,FALSE)</f>
        <v>40</v>
      </c>
      <c r="AN564" s="2" t="str">
        <f t="shared" si="36"/>
        <v>FLUN40</v>
      </c>
      <c r="AO564" s="2" t="s">
        <v>608</v>
      </c>
    </row>
    <row r="565" spans="13:41" x14ac:dyDescent="0.35">
      <c r="M565" s="26"/>
      <c r="N565" s="26"/>
      <c r="S565" s="2" t="s">
        <v>13</v>
      </c>
      <c r="T565" s="27">
        <v>2</v>
      </c>
      <c r="U565" s="2" t="s">
        <v>274</v>
      </c>
      <c r="V565" s="11" t="s">
        <v>493</v>
      </c>
      <c r="W565" s="2" t="str">
        <f t="shared" si="37"/>
        <v>Adresse et PrécisionChaussants : paire de chaussures de bowling, de golf avec crampons, …</v>
      </c>
      <c r="X565" s="2"/>
      <c r="Y565" s="2" t="str">
        <f>VLOOKUP(S565,'Comprendre la codification'!$E$12:$F$23,2,FALSE)</f>
        <v>H</v>
      </c>
      <c r="Z565" s="2" t="str">
        <f>VLOOKUP(V565,'Comprendre la codification'!$H$12:$J$200,3,FALSE)</f>
        <v>CHS</v>
      </c>
      <c r="AA565" s="2" t="str">
        <f t="shared" si="38"/>
        <v>HCHS</v>
      </c>
      <c r="AB565" s="30" t="s">
        <v>608</v>
      </c>
      <c r="AD565" s="2" t="s">
        <v>11</v>
      </c>
      <c r="AE565" s="27">
        <v>2</v>
      </c>
      <c r="AF565" s="2" t="s">
        <v>279</v>
      </c>
      <c r="AG565" s="11" t="s">
        <v>185</v>
      </c>
      <c r="AH565" s="2"/>
      <c r="AI565" s="30" t="s">
        <v>608</v>
      </c>
      <c r="AJ565" s="2" t="str">
        <f t="shared" si="35"/>
        <v>Nautique et AquatiqueAccessoire en néoprène : paire de chaussons, paire de chaussettes, paire de gants, cagoule, paire de mitaines, paire de surchaussures, bandeau, …-</v>
      </c>
      <c r="AK565" s="2" t="str">
        <f>VLOOKUP(AD565,'Comprendre la codification'!$E$12:$F$23,2,FALSE)</f>
        <v>F</v>
      </c>
      <c r="AL565" s="2" t="str">
        <f>VLOOKUP(AG565,'Comprendre la codification'!$H$12:$J$200,3,FALSE)</f>
        <v>NEO</v>
      </c>
      <c r="AM565" s="2" t="str">
        <f>VLOOKUP(AI565,'Comprendre la codification'!$M$25:$N$83,2,FALSE)</f>
        <v>78</v>
      </c>
      <c r="AN565" s="2" t="str">
        <f t="shared" si="36"/>
        <v>FNEO78</v>
      </c>
      <c r="AO565" s="2" t="s">
        <v>608</v>
      </c>
    </row>
    <row r="566" spans="13:41" x14ac:dyDescent="0.35">
      <c r="M566" s="26"/>
      <c r="N566" s="26"/>
      <c r="S566" s="2" t="s">
        <v>13</v>
      </c>
      <c r="T566" s="27">
        <v>2</v>
      </c>
      <c r="U566" s="2" t="s">
        <v>300</v>
      </c>
      <c r="V566" s="11" t="s">
        <v>205</v>
      </c>
      <c r="W566" s="2" t="str">
        <f t="shared" si="37"/>
        <v xml:space="preserve">Adresse et PrécisionClub de golf (à l'unité) </v>
      </c>
      <c r="X566" s="2"/>
      <c r="Y566" s="2" t="str">
        <f>VLOOKUP(S566,'Comprendre la codification'!$E$12:$F$23,2,FALSE)</f>
        <v>H</v>
      </c>
      <c r="Z566" s="2" t="str">
        <f>VLOOKUP(V566,'Comprendre la codification'!$H$12:$J$200,3,FALSE)</f>
        <v>CLU</v>
      </c>
      <c r="AA566" s="2" t="str">
        <f t="shared" si="38"/>
        <v>HCLU</v>
      </c>
      <c r="AB566" s="21" t="s">
        <v>608</v>
      </c>
      <c r="AD566" s="2" t="s">
        <v>11</v>
      </c>
      <c r="AE566" s="27">
        <v>2</v>
      </c>
      <c r="AF566" s="2" t="s">
        <v>279</v>
      </c>
      <c r="AG566" s="2" t="s">
        <v>665</v>
      </c>
      <c r="AH566" s="2"/>
      <c r="AI566" s="21" t="s">
        <v>608</v>
      </c>
      <c r="AJ566" s="2" t="str">
        <f t="shared" si="35"/>
        <v>Nautique et AquatiquePaire de palmes-</v>
      </c>
      <c r="AK566" s="2" t="str">
        <f>VLOOKUP(AD566,'Comprendre la codification'!$E$12:$F$23,2,FALSE)</f>
        <v>F</v>
      </c>
      <c r="AL566" s="2" t="str">
        <f>VLOOKUP(AG566,'Comprendre la codification'!$H$12:$J$200,3,FALSE)</f>
        <v>PAL</v>
      </c>
      <c r="AM566" s="2" t="str">
        <f>VLOOKUP(AI566,'Comprendre la codification'!$M$25:$N$83,2,FALSE)</f>
        <v>78</v>
      </c>
      <c r="AN566" s="2" t="str">
        <f t="shared" si="36"/>
        <v>FPAL78</v>
      </c>
      <c r="AO566" s="21" t="s">
        <v>608</v>
      </c>
    </row>
    <row r="567" spans="13:41" x14ac:dyDescent="0.35">
      <c r="M567" s="26"/>
      <c r="N567" s="26"/>
      <c r="S567" s="2" t="s">
        <v>13</v>
      </c>
      <c r="T567" s="27">
        <v>2</v>
      </c>
      <c r="U567" s="2" t="s">
        <v>300</v>
      </c>
      <c r="V567" s="2" t="s">
        <v>278</v>
      </c>
      <c r="W567" s="2" t="str">
        <f t="shared" si="37"/>
        <v>Adresse et PrécisionAutre équipement &amp; accessoire (Adresse et Précision)</v>
      </c>
      <c r="X567" s="2"/>
      <c r="Y567" s="2" t="str">
        <f>VLOOKUP(S567,'Comprendre la codification'!$E$12:$F$23,2,FALSE)</f>
        <v>H</v>
      </c>
      <c r="Z567" s="2" t="str">
        <f>VLOOKUP(V567,'Comprendre la codification'!$H$12:$J$200,3,FALSE)</f>
        <v>DIV</v>
      </c>
      <c r="AA567" s="2" t="str">
        <f t="shared" si="38"/>
        <v>HDIV</v>
      </c>
      <c r="AB567" s="2" t="s">
        <v>252</v>
      </c>
      <c r="AD567" s="2" t="s">
        <v>11</v>
      </c>
      <c r="AE567" s="27">
        <v>2</v>
      </c>
      <c r="AF567" s="2" t="s">
        <v>279</v>
      </c>
      <c r="AG567" s="2" t="s">
        <v>182</v>
      </c>
      <c r="AH567" s="2"/>
      <c r="AI567" s="2" t="s">
        <v>108</v>
      </c>
      <c r="AJ567" s="2" t="str">
        <f t="shared" si="35"/>
        <v>Nautique et AquatiquePlomb (plongée, largage, cheville), bracelet lesté et lestX &lt; 1 kg</v>
      </c>
      <c r="AK567" s="2" t="str">
        <f>VLOOKUP(AD567,'Comprendre la codification'!$E$12:$F$23,2,FALSE)</f>
        <v>F</v>
      </c>
      <c r="AL567" s="2" t="str">
        <f>VLOOKUP(AG567,'Comprendre la codification'!$H$12:$J$200,3,FALSE)</f>
        <v>PLO</v>
      </c>
      <c r="AM567" s="2" t="str">
        <f>VLOOKUP(AI567,'Comprendre la codification'!$M$25:$N$83,2,FALSE)</f>
        <v>41</v>
      </c>
      <c r="AN567" s="2" t="str">
        <f t="shared" si="36"/>
        <v>FPLO41</v>
      </c>
      <c r="AO567" s="2" t="s">
        <v>99</v>
      </c>
    </row>
    <row r="568" spans="13:41" x14ac:dyDescent="0.35">
      <c r="M568" s="26"/>
      <c r="N568" s="26"/>
      <c r="S568" s="2" t="s">
        <v>13</v>
      </c>
      <c r="T568" s="27">
        <v>2</v>
      </c>
      <c r="U568" s="2" t="s">
        <v>300</v>
      </c>
      <c r="V568" s="2" t="s">
        <v>278</v>
      </c>
      <c r="W568" s="2" t="str">
        <f t="shared" si="37"/>
        <v>Adresse et PrécisionAutre équipement &amp; accessoire (Adresse et Précision)</v>
      </c>
      <c r="X568" s="2"/>
      <c r="Y568" s="2" t="str">
        <f>VLOOKUP(S568,'Comprendre la codification'!$E$12:$F$23,2,FALSE)</f>
        <v>H</v>
      </c>
      <c r="Z568" s="2" t="str">
        <f>VLOOKUP(V568,'Comprendre la codification'!$H$12:$J$200,3,FALSE)</f>
        <v>DIV</v>
      </c>
      <c r="AA568" s="2" t="str">
        <f t="shared" si="38"/>
        <v>HDIV</v>
      </c>
      <c r="AB568" s="2" t="s">
        <v>253</v>
      </c>
      <c r="AD568" s="2" t="s">
        <v>11</v>
      </c>
      <c r="AE568" s="27">
        <v>2</v>
      </c>
      <c r="AF568" s="2" t="s">
        <v>279</v>
      </c>
      <c r="AG568" s="2" t="s">
        <v>182</v>
      </c>
      <c r="AH568" s="2"/>
      <c r="AI568" s="2" t="s">
        <v>171</v>
      </c>
      <c r="AJ568" s="2" t="str">
        <f t="shared" si="35"/>
        <v>Nautique et AquatiquePlomb (plongée, largage, cheville), bracelet lesté et lestX ≥ 1 kg</v>
      </c>
      <c r="AK568" s="2" t="str">
        <f>VLOOKUP(AD568,'Comprendre la codification'!$E$12:$F$23,2,FALSE)</f>
        <v>F</v>
      </c>
      <c r="AL568" s="2" t="str">
        <f>VLOOKUP(AG568,'Comprendre la codification'!$H$12:$J$200,3,FALSE)</f>
        <v>PLO</v>
      </c>
      <c r="AM568" s="2" t="str">
        <f>VLOOKUP(AI568,'Comprendre la codification'!$M$25:$N$83,2,FALSE)</f>
        <v>43</v>
      </c>
      <c r="AN568" s="2" t="str">
        <f t="shared" si="36"/>
        <v>FPLO43</v>
      </c>
      <c r="AO568" s="2" t="s">
        <v>99</v>
      </c>
    </row>
    <row r="569" spans="13:41" x14ac:dyDescent="0.35">
      <c r="M569" s="26"/>
      <c r="N569" s="26"/>
      <c r="S569" s="2" t="s">
        <v>13</v>
      </c>
      <c r="T569" s="27">
        <v>2</v>
      </c>
      <c r="U569" s="2" t="s">
        <v>300</v>
      </c>
      <c r="V569" s="2" t="s">
        <v>278</v>
      </c>
      <c r="W569" s="2" t="str">
        <f t="shared" si="37"/>
        <v>Adresse et PrécisionAutre équipement &amp; accessoire (Adresse et Précision)</v>
      </c>
      <c r="X569" s="2"/>
      <c r="Y569" s="2" t="str">
        <f>VLOOKUP(S569,'Comprendre la codification'!$E$12:$F$23,2,FALSE)</f>
        <v>H</v>
      </c>
      <c r="Z569" s="2" t="str">
        <f>VLOOKUP(V569,'Comprendre la codification'!$H$12:$J$200,3,FALSE)</f>
        <v>DIV</v>
      </c>
      <c r="AA569" s="2" t="str">
        <f t="shared" si="38"/>
        <v>HDIV</v>
      </c>
      <c r="AB569" s="2" t="s">
        <v>254</v>
      </c>
      <c r="AD569" s="2" t="s">
        <v>11</v>
      </c>
      <c r="AE569" s="27">
        <v>2</v>
      </c>
      <c r="AF569" s="2" t="s">
        <v>310</v>
      </c>
      <c r="AG569" s="2" t="s">
        <v>317</v>
      </c>
      <c r="AH569" s="2"/>
      <c r="AI569" s="2" t="s">
        <v>252</v>
      </c>
      <c r="AJ569" s="2" t="str">
        <f t="shared" si="35"/>
        <v>Nautique et AquatiqueAutre protection / EPI : harnais de kitesurf, attache de sécurité, …X &lt; 5 g</v>
      </c>
      <c r="AK569" s="2" t="str">
        <f>VLOOKUP(AD569,'Comprendre la codification'!$E$12:$F$23,2,FALSE)</f>
        <v>F</v>
      </c>
      <c r="AL569" s="2" t="str">
        <f>VLOOKUP(AG569,'Comprendre la codification'!$H$12:$J$200,3,FALSE)</f>
        <v>PRO</v>
      </c>
      <c r="AM569" s="2" t="str">
        <f>VLOOKUP(AI569,'Comprendre la codification'!$M$25:$N$83,2,FALSE)</f>
        <v>20</v>
      </c>
      <c r="AN569" s="2" t="str">
        <f t="shared" si="36"/>
        <v>FPRO20</v>
      </c>
      <c r="AO569" s="2" t="s">
        <v>608</v>
      </c>
    </row>
    <row r="570" spans="13:41" x14ac:dyDescent="0.35">
      <c r="M570" s="26"/>
      <c r="N570" s="26"/>
      <c r="S570" s="2" t="s">
        <v>13</v>
      </c>
      <c r="T570" s="27">
        <v>2</v>
      </c>
      <c r="U570" s="2" t="s">
        <v>300</v>
      </c>
      <c r="V570" s="2" t="s">
        <v>278</v>
      </c>
      <c r="W570" s="2" t="str">
        <f t="shared" si="37"/>
        <v>Adresse et PrécisionAutre équipement &amp; accessoire (Adresse et Précision)</v>
      </c>
      <c r="X570" s="2"/>
      <c r="Y570" s="2" t="str">
        <f>VLOOKUP(S570,'Comprendre la codification'!$E$12:$F$23,2,FALSE)</f>
        <v>H</v>
      </c>
      <c r="Z570" s="2" t="str">
        <f>VLOOKUP(V570,'Comprendre la codification'!$H$12:$J$200,3,FALSE)</f>
        <v>DIV</v>
      </c>
      <c r="AA570" s="2" t="str">
        <f t="shared" si="38"/>
        <v>HDIV</v>
      </c>
      <c r="AB570" s="2" t="s">
        <v>255</v>
      </c>
      <c r="AD570" s="2" t="s">
        <v>11</v>
      </c>
      <c r="AE570" s="27">
        <v>2</v>
      </c>
      <c r="AF570" s="2" t="s">
        <v>310</v>
      </c>
      <c r="AG570" s="2" t="s">
        <v>317</v>
      </c>
      <c r="AH570" s="2"/>
      <c r="AI570" s="2" t="s">
        <v>253</v>
      </c>
      <c r="AJ570" s="2" t="str">
        <f t="shared" si="35"/>
        <v>Nautique et AquatiqueAutre protection / EPI : harnais de kitesurf, attache de sécurité, …5 g ≤ X &lt; 10 g</v>
      </c>
      <c r="AK570" s="2" t="str">
        <f>VLOOKUP(AD570,'Comprendre la codification'!$E$12:$F$23,2,FALSE)</f>
        <v>F</v>
      </c>
      <c r="AL570" s="2" t="str">
        <f>VLOOKUP(AG570,'Comprendre la codification'!$H$12:$J$200,3,FALSE)</f>
        <v>PRO</v>
      </c>
      <c r="AM570" s="2" t="str">
        <f>VLOOKUP(AI570,'Comprendre la codification'!$M$25:$N$83,2,FALSE)</f>
        <v>21</v>
      </c>
      <c r="AN570" s="2" t="str">
        <f t="shared" si="36"/>
        <v>FPRO21</v>
      </c>
      <c r="AO570" s="2" t="s">
        <v>608</v>
      </c>
    </row>
    <row r="571" spans="13:41" x14ac:dyDescent="0.35">
      <c r="M571" s="26"/>
      <c r="N571" s="26"/>
      <c r="S571" s="2" t="s">
        <v>13</v>
      </c>
      <c r="T571" s="27">
        <v>2</v>
      </c>
      <c r="U571" s="2" t="s">
        <v>300</v>
      </c>
      <c r="V571" s="2" t="s">
        <v>278</v>
      </c>
      <c r="W571" s="2" t="str">
        <f t="shared" si="37"/>
        <v>Adresse et PrécisionAutre équipement &amp; accessoire (Adresse et Précision)</v>
      </c>
      <c r="X571" s="2"/>
      <c r="Y571" s="2" t="str">
        <f>VLOOKUP(S571,'Comprendre la codification'!$E$12:$F$23,2,FALSE)</f>
        <v>H</v>
      </c>
      <c r="Z571" s="2" t="str">
        <f>VLOOKUP(V571,'Comprendre la codification'!$H$12:$J$200,3,FALSE)</f>
        <v>DIV</v>
      </c>
      <c r="AA571" s="2" t="str">
        <f t="shared" si="38"/>
        <v>HDIV</v>
      </c>
      <c r="AB571" s="2" t="s">
        <v>241</v>
      </c>
      <c r="AD571" s="2" t="s">
        <v>11</v>
      </c>
      <c r="AE571" s="27">
        <v>2</v>
      </c>
      <c r="AF571" s="2" t="s">
        <v>310</v>
      </c>
      <c r="AG571" s="2" t="s">
        <v>317</v>
      </c>
      <c r="AH571" s="2"/>
      <c r="AI571" s="2" t="s">
        <v>254</v>
      </c>
      <c r="AJ571" s="2" t="str">
        <f t="shared" si="35"/>
        <v>Nautique et AquatiqueAutre protection / EPI : harnais de kitesurf, attache de sécurité, …10 g ≤ X &lt; 20 g</v>
      </c>
      <c r="AK571" s="2" t="str">
        <f>VLOOKUP(AD571,'Comprendre la codification'!$E$12:$F$23,2,FALSE)</f>
        <v>F</v>
      </c>
      <c r="AL571" s="2" t="str">
        <f>VLOOKUP(AG571,'Comprendre la codification'!$H$12:$J$200,3,FALSE)</f>
        <v>PRO</v>
      </c>
      <c r="AM571" s="2" t="str">
        <f>VLOOKUP(AI571,'Comprendre la codification'!$M$25:$N$83,2,FALSE)</f>
        <v>24</v>
      </c>
      <c r="AN571" s="2" t="str">
        <f t="shared" si="36"/>
        <v>FPRO24</v>
      </c>
      <c r="AO571" s="2" t="s">
        <v>608</v>
      </c>
    </row>
    <row r="572" spans="13:41" x14ac:dyDescent="0.35">
      <c r="M572" s="26"/>
      <c r="N572" s="26"/>
      <c r="S572" s="2" t="s">
        <v>13</v>
      </c>
      <c r="T572" s="27">
        <v>2</v>
      </c>
      <c r="U572" s="2" t="s">
        <v>300</v>
      </c>
      <c r="V572" s="2" t="s">
        <v>278</v>
      </c>
      <c r="W572" s="2" t="str">
        <f t="shared" si="37"/>
        <v>Adresse et PrécisionAutre équipement &amp; accessoire (Adresse et Précision)</v>
      </c>
      <c r="X572" s="2"/>
      <c r="Y572" s="2" t="str">
        <f>VLOOKUP(S572,'Comprendre la codification'!$E$12:$F$23,2,FALSE)</f>
        <v>H</v>
      </c>
      <c r="Z572" s="2" t="str">
        <f>VLOOKUP(V572,'Comprendre la codification'!$H$12:$J$200,3,FALSE)</f>
        <v>DIV</v>
      </c>
      <c r="AA572" s="2" t="str">
        <f t="shared" si="38"/>
        <v>HDIV</v>
      </c>
      <c r="AB572" s="2" t="s">
        <v>103</v>
      </c>
      <c r="AD572" s="2" t="s">
        <v>11</v>
      </c>
      <c r="AE572" s="27">
        <v>2</v>
      </c>
      <c r="AF572" s="2" t="s">
        <v>310</v>
      </c>
      <c r="AG572" s="2" t="s">
        <v>317</v>
      </c>
      <c r="AH572" s="2"/>
      <c r="AI572" s="2" t="s">
        <v>255</v>
      </c>
      <c r="AJ572" s="2" t="str">
        <f t="shared" si="35"/>
        <v>Nautique et AquatiqueAutre protection / EPI : harnais de kitesurf, attache de sécurité, …20 g ≤ X &lt; 50 g</v>
      </c>
      <c r="AK572" s="2" t="str">
        <f>VLOOKUP(AD572,'Comprendre la codification'!$E$12:$F$23,2,FALSE)</f>
        <v>F</v>
      </c>
      <c r="AL572" s="2" t="str">
        <f>VLOOKUP(AG572,'Comprendre la codification'!$H$12:$J$200,3,FALSE)</f>
        <v>PRO</v>
      </c>
      <c r="AM572" s="2" t="str">
        <f>VLOOKUP(AI572,'Comprendre la codification'!$M$25:$N$83,2,FALSE)</f>
        <v>27</v>
      </c>
      <c r="AN572" s="2" t="str">
        <f t="shared" si="36"/>
        <v>FPRO27</v>
      </c>
      <c r="AO572" s="2" t="s">
        <v>608</v>
      </c>
    </row>
    <row r="573" spans="13:41" x14ac:dyDescent="0.35">
      <c r="M573" s="26"/>
      <c r="N573" s="26"/>
      <c r="S573" s="2" t="s">
        <v>13</v>
      </c>
      <c r="T573" s="27">
        <v>2</v>
      </c>
      <c r="U573" s="2" t="s">
        <v>300</v>
      </c>
      <c r="V573" s="2" t="s">
        <v>278</v>
      </c>
      <c r="W573" s="2" t="str">
        <f t="shared" si="37"/>
        <v>Adresse et PrécisionAutre équipement &amp; accessoire (Adresse et Précision)</v>
      </c>
      <c r="X573" s="2"/>
      <c r="Y573" s="2" t="str">
        <f>VLOOKUP(S573,'Comprendre la codification'!$E$12:$F$23,2,FALSE)</f>
        <v>H</v>
      </c>
      <c r="Z573" s="2" t="str">
        <f>VLOOKUP(V573,'Comprendre la codification'!$H$12:$J$200,3,FALSE)</f>
        <v>DIV</v>
      </c>
      <c r="AA573" s="2" t="str">
        <f t="shared" si="38"/>
        <v>HDIV</v>
      </c>
      <c r="AB573" s="2" t="s">
        <v>98</v>
      </c>
      <c r="AD573" s="2" t="s">
        <v>11</v>
      </c>
      <c r="AE573" s="27">
        <v>2</v>
      </c>
      <c r="AF573" s="2" t="s">
        <v>310</v>
      </c>
      <c r="AG573" s="2" t="s">
        <v>317</v>
      </c>
      <c r="AH573" s="2"/>
      <c r="AI573" s="2" t="s">
        <v>241</v>
      </c>
      <c r="AJ573" s="2" t="str">
        <f t="shared" si="35"/>
        <v>Nautique et AquatiqueAutre protection / EPI : harnais de kitesurf, attache de sécurité, …50 g ≤ X &lt; 100 g</v>
      </c>
      <c r="AK573" s="2" t="str">
        <f>VLOOKUP(AD573,'Comprendre la codification'!$E$12:$F$23,2,FALSE)</f>
        <v>F</v>
      </c>
      <c r="AL573" s="2" t="str">
        <f>VLOOKUP(AG573,'Comprendre la codification'!$H$12:$J$200,3,FALSE)</f>
        <v>PRO</v>
      </c>
      <c r="AM573" s="2" t="str">
        <f>VLOOKUP(AI573,'Comprendre la codification'!$M$25:$N$83,2,FALSE)</f>
        <v>30</v>
      </c>
      <c r="AN573" s="2" t="str">
        <f t="shared" si="36"/>
        <v>FPRO30</v>
      </c>
      <c r="AO573" s="2" t="s">
        <v>608</v>
      </c>
    </row>
    <row r="574" spans="13:41" x14ac:dyDescent="0.35">
      <c r="M574" s="26"/>
      <c r="N574" s="26"/>
      <c r="S574" s="2" t="s">
        <v>13</v>
      </c>
      <c r="T574" s="27">
        <v>2</v>
      </c>
      <c r="U574" s="2" t="s">
        <v>300</v>
      </c>
      <c r="V574" s="2" t="s">
        <v>278</v>
      </c>
      <c r="W574" s="2" t="str">
        <f t="shared" si="37"/>
        <v>Adresse et PrécisionAutre équipement &amp; accessoire (Adresse et Précision)</v>
      </c>
      <c r="X574" s="2"/>
      <c r="Y574" s="2" t="str">
        <f>VLOOKUP(S574,'Comprendre la codification'!$E$12:$F$23,2,FALSE)</f>
        <v>H</v>
      </c>
      <c r="Z574" s="2" t="str">
        <f>VLOOKUP(V574,'Comprendre la codification'!$H$12:$J$200,3,FALSE)</f>
        <v>DIV</v>
      </c>
      <c r="AA574" s="2" t="str">
        <f t="shared" si="38"/>
        <v>HDIV</v>
      </c>
      <c r="AB574" s="2" t="s">
        <v>104</v>
      </c>
      <c r="AD574" s="2" t="s">
        <v>11</v>
      </c>
      <c r="AE574" s="27">
        <v>2</v>
      </c>
      <c r="AF574" s="2" t="s">
        <v>310</v>
      </c>
      <c r="AG574" s="2" t="s">
        <v>317</v>
      </c>
      <c r="AH574" s="2"/>
      <c r="AI574" s="2" t="s">
        <v>103</v>
      </c>
      <c r="AJ574" s="2" t="str">
        <f t="shared" si="35"/>
        <v>Nautique et AquatiqueAutre protection / EPI : harnais de kitesurf, attache de sécurité, …0,1 kg ≤ X &lt; 0,2 kg</v>
      </c>
      <c r="AK574" s="2" t="str">
        <f>VLOOKUP(AD574,'Comprendre la codification'!$E$12:$F$23,2,FALSE)</f>
        <v>F</v>
      </c>
      <c r="AL574" s="2" t="str">
        <f>VLOOKUP(AG574,'Comprendre la codification'!$H$12:$J$200,3,FALSE)</f>
        <v>PRO</v>
      </c>
      <c r="AM574" s="2" t="str">
        <f>VLOOKUP(AI574,'Comprendre la codification'!$M$25:$N$83,2,FALSE)</f>
        <v>33</v>
      </c>
      <c r="AN574" s="2" t="str">
        <f t="shared" si="36"/>
        <v>FPRO33</v>
      </c>
      <c r="AO574" s="2" t="s">
        <v>608</v>
      </c>
    </row>
    <row r="575" spans="13:41" x14ac:dyDescent="0.35">
      <c r="M575" s="26"/>
      <c r="N575" s="26"/>
      <c r="S575" s="2" t="s">
        <v>13</v>
      </c>
      <c r="T575" s="27">
        <v>2</v>
      </c>
      <c r="U575" s="2" t="s">
        <v>300</v>
      </c>
      <c r="V575" s="2" t="s">
        <v>278</v>
      </c>
      <c r="W575" s="2" t="str">
        <f t="shared" si="37"/>
        <v>Adresse et PrécisionAutre équipement &amp; accessoire (Adresse et Précision)</v>
      </c>
      <c r="X575" s="2"/>
      <c r="Y575" s="2" t="str">
        <f>VLOOKUP(S575,'Comprendre la codification'!$E$12:$F$23,2,FALSE)</f>
        <v>H</v>
      </c>
      <c r="Z575" s="2" t="str">
        <f>VLOOKUP(V575,'Comprendre la codification'!$H$12:$J$200,3,FALSE)</f>
        <v>DIV</v>
      </c>
      <c r="AA575" s="2" t="str">
        <f t="shared" si="38"/>
        <v>HDIV</v>
      </c>
      <c r="AB575" s="2" t="s">
        <v>105</v>
      </c>
      <c r="AD575" s="2" t="s">
        <v>11</v>
      </c>
      <c r="AE575" s="27">
        <v>2</v>
      </c>
      <c r="AF575" s="2" t="s">
        <v>310</v>
      </c>
      <c r="AG575" s="2" t="s">
        <v>317</v>
      </c>
      <c r="AH575" s="2"/>
      <c r="AI575" s="2" t="s">
        <v>98</v>
      </c>
      <c r="AJ575" s="2" t="str">
        <f t="shared" si="35"/>
        <v>Nautique et AquatiqueAutre protection / EPI : harnais de kitesurf, attache de sécurité, …0,2 kg ≤ X &lt; 0,5 kg</v>
      </c>
      <c r="AK575" s="2" t="str">
        <f>VLOOKUP(AD575,'Comprendre la codification'!$E$12:$F$23,2,FALSE)</f>
        <v>F</v>
      </c>
      <c r="AL575" s="2" t="str">
        <f>VLOOKUP(AG575,'Comprendre la codification'!$H$12:$J$200,3,FALSE)</f>
        <v>PRO</v>
      </c>
      <c r="AM575" s="2" t="str">
        <f>VLOOKUP(AI575,'Comprendre la codification'!$M$25:$N$83,2,FALSE)</f>
        <v>36</v>
      </c>
      <c r="AN575" s="2" t="str">
        <f t="shared" si="36"/>
        <v>FPRO36</v>
      </c>
      <c r="AO575" s="2" t="s">
        <v>608</v>
      </c>
    </row>
    <row r="576" spans="13:41" x14ac:dyDescent="0.35">
      <c r="M576" s="26"/>
      <c r="N576" s="26"/>
      <c r="S576" s="2" t="s">
        <v>13</v>
      </c>
      <c r="T576" s="27">
        <v>2</v>
      </c>
      <c r="U576" s="2" t="s">
        <v>300</v>
      </c>
      <c r="V576" s="2" t="s">
        <v>278</v>
      </c>
      <c r="W576" s="2" t="str">
        <f t="shared" si="37"/>
        <v>Adresse et PrécisionAutre équipement &amp; accessoire (Adresse et Précision)</v>
      </c>
      <c r="X576" s="2"/>
      <c r="Y576" s="2" t="str">
        <f>VLOOKUP(S576,'Comprendre la codification'!$E$12:$F$23,2,FALSE)</f>
        <v>H</v>
      </c>
      <c r="Z576" s="2" t="str">
        <f>VLOOKUP(V576,'Comprendre la codification'!$H$12:$J$200,3,FALSE)</f>
        <v>DIV</v>
      </c>
      <c r="AA576" s="2" t="str">
        <f t="shared" si="38"/>
        <v>HDIV</v>
      </c>
      <c r="AB576" s="2" t="s">
        <v>107</v>
      </c>
      <c r="AD576" s="2" t="s">
        <v>11</v>
      </c>
      <c r="AE576" s="27">
        <v>2</v>
      </c>
      <c r="AF576" s="2" t="s">
        <v>310</v>
      </c>
      <c r="AG576" s="2" t="s">
        <v>317</v>
      </c>
      <c r="AH576" s="2"/>
      <c r="AI576" s="2" t="s">
        <v>104</v>
      </c>
      <c r="AJ576" s="2" t="str">
        <f t="shared" si="35"/>
        <v>Nautique et AquatiqueAutre protection / EPI : harnais de kitesurf, attache de sécurité, …0,5 kg ≤ X &lt; 1 kg</v>
      </c>
      <c r="AK576" s="2" t="str">
        <f>VLOOKUP(AD576,'Comprendre la codification'!$E$12:$F$23,2,FALSE)</f>
        <v>F</v>
      </c>
      <c r="AL576" s="2" t="str">
        <f>VLOOKUP(AG576,'Comprendre la codification'!$H$12:$J$200,3,FALSE)</f>
        <v>PRO</v>
      </c>
      <c r="AM576" s="2" t="str">
        <f>VLOOKUP(AI576,'Comprendre la codification'!$M$25:$N$83,2,FALSE)</f>
        <v>39</v>
      </c>
      <c r="AN576" s="2" t="str">
        <f t="shared" si="36"/>
        <v>FPRO39</v>
      </c>
      <c r="AO576" s="2" t="s">
        <v>608</v>
      </c>
    </row>
    <row r="577" spans="13:41" x14ac:dyDescent="0.35">
      <c r="M577" s="26"/>
      <c r="N577" s="26"/>
      <c r="S577" s="2" t="s">
        <v>13</v>
      </c>
      <c r="T577" s="27">
        <v>2</v>
      </c>
      <c r="U577" s="2" t="s">
        <v>300</v>
      </c>
      <c r="V577" s="2" t="s">
        <v>278</v>
      </c>
      <c r="W577" s="2" t="str">
        <f t="shared" si="37"/>
        <v>Adresse et PrécisionAutre équipement &amp; accessoire (Adresse et Précision)</v>
      </c>
      <c r="X577" s="2"/>
      <c r="Y577" s="2" t="str">
        <f>VLOOKUP(S577,'Comprendre la codification'!$E$12:$F$23,2,FALSE)</f>
        <v>H</v>
      </c>
      <c r="Z577" s="2" t="str">
        <f>VLOOKUP(V577,'Comprendre la codification'!$H$12:$J$200,3,FALSE)</f>
        <v>DIV</v>
      </c>
      <c r="AA577" s="2" t="str">
        <f t="shared" si="38"/>
        <v>HDIV</v>
      </c>
      <c r="AB577" s="2" t="s">
        <v>109</v>
      </c>
      <c r="AD577" s="2" t="s">
        <v>11</v>
      </c>
      <c r="AE577" s="27">
        <v>2</v>
      </c>
      <c r="AF577" s="2" t="s">
        <v>310</v>
      </c>
      <c r="AG577" s="2" t="s">
        <v>317</v>
      </c>
      <c r="AH577" s="2"/>
      <c r="AI577" s="2" t="s">
        <v>105</v>
      </c>
      <c r="AJ577" s="2" t="str">
        <f t="shared" si="35"/>
        <v>Nautique et AquatiqueAutre protection / EPI : harnais de kitesurf, attache de sécurité, …1 kg ≤ X &lt; 2 kg</v>
      </c>
      <c r="AK577" s="2" t="str">
        <f>VLOOKUP(AD577,'Comprendre la codification'!$E$12:$F$23,2,FALSE)</f>
        <v>F</v>
      </c>
      <c r="AL577" s="2" t="str">
        <f>VLOOKUP(AG577,'Comprendre la codification'!$H$12:$J$200,3,FALSE)</f>
        <v>PRO</v>
      </c>
      <c r="AM577" s="2" t="str">
        <f>VLOOKUP(AI577,'Comprendre la codification'!$M$25:$N$83,2,FALSE)</f>
        <v>42</v>
      </c>
      <c r="AN577" s="2" t="str">
        <f t="shared" si="36"/>
        <v>FPRO42</v>
      </c>
      <c r="AO577" s="2" t="s">
        <v>608</v>
      </c>
    </row>
    <row r="578" spans="13:41" x14ac:dyDescent="0.35">
      <c r="M578" s="26"/>
      <c r="N578" s="26"/>
      <c r="S578" s="2" t="s">
        <v>13</v>
      </c>
      <c r="T578" s="27">
        <v>2</v>
      </c>
      <c r="U578" s="2" t="s">
        <v>300</v>
      </c>
      <c r="V578" s="2" t="s">
        <v>278</v>
      </c>
      <c r="W578" s="2" t="str">
        <f t="shared" si="37"/>
        <v>Adresse et PrécisionAutre équipement &amp; accessoire (Adresse et Précision)</v>
      </c>
      <c r="X578" s="2"/>
      <c r="Y578" s="2" t="str">
        <f>VLOOKUP(S578,'Comprendre la codification'!$E$12:$F$23,2,FALSE)</f>
        <v>H</v>
      </c>
      <c r="Z578" s="2" t="str">
        <f>VLOOKUP(V578,'Comprendre la codification'!$H$12:$J$200,3,FALSE)</f>
        <v>DIV</v>
      </c>
      <c r="AA578" s="2" t="str">
        <f t="shared" si="38"/>
        <v>HDIV</v>
      </c>
      <c r="AB578" s="2" t="s">
        <v>110</v>
      </c>
      <c r="AD578" s="2" t="s">
        <v>11</v>
      </c>
      <c r="AE578" s="27">
        <v>2</v>
      </c>
      <c r="AF578" s="2" t="s">
        <v>310</v>
      </c>
      <c r="AG578" s="2" t="s">
        <v>317</v>
      </c>
      <c r="AH578" s="2"/>
      <c r="AI578" s="2" t="s">
        <v>107</v>
      </c>
      <c r="AJ578" s="2" t="str">
        <f t="shared" si="35"/>
        <v>Nautique et AquatiqueAutre protection / EPI : harnais de kitesurf, attache de sécurité, …2 kg ≤ X &lt; 3 kg</v>
      </c>
      <c r="AK578" s="2" t="str">
        <f>VLOOKUP(AD578,'Comprendre la codification'!$E$12:$F$23,2,FALSE)</f>
        <v>F</v>
      </c>
      <c r="AL578" s="2" t="str">
        <f>VLOOKUP(AG578,'Comprendre la codification'!$H$12:$J$200,3,FALSE)</f>
        <v>PRO</v>
      </c>
      <c r="AM578" s="2" t="str">
        <f>VLOOKUP(AI578,'Comprendre la codification'!$M$25:$N$83,2,FALSE)</f>
        <v>45</v>
      </c>
      <c r="AN578" s="2" t="str">
        <f t="shared" si="36"/>
        <v>FPRO45</v>
      </c>
      <c r="AO578" s="2" t="s">
        <v>608</v>
      </c>
    </row>
    <row r="579" spans="13:41" x14ac:dyDescent="0.35">
      <c r="M579" s="26"/>
      <c r="N579" s="26"/>
      <c r="S579" s="2" t="s">
        <v>13</v>
      </c>
      <c r="T579" s="27">
        <v>2</v>
      </c>
      <c r="U579" s="2" t="s">
        <v>300</v>
      </c>
      <c r="V579" s="2" t="s">
        <v>278</v>
      </c>
      <c r="W579" s="2" t="str">
        <f t="shared" si="37"/>
        <v>Adresse et PrécisionAutre équipement &amp; accessoire (Adresse et Précision)</v>
      </c>
      <c r="X579" s="2"/>
      <c r="Y579" s="2" t="str">
        <f>VLOOKUP(S579,'Comprendre la codification'!$E$12:$F$23,2,FALSE)</f>
        <v>H</v>
      </c>
      <c r="Z579" s="2" t="str">
        <f>VLOOKUP(V579,'Comprendre la codification'!$H$12:$J$200,3,FALSE)</f>
        <v>DIV</v>
      </c>
      <c r="AA579" s="2" t="str">
        <f t="shared" si="38"/>
        <v>HDIV</v>
      </c>
      <c r="AB579" s="2" t="s">
        <v>111</v>
      </c>
      <c r="AD579" s="2" t="s">
        <v>11</v>
      </c>
      <c r="AE579" s="27">
        <v>2</v>
      </c>
      <c r="AF579" s="2" t="s">
        <v>310</v>
      </c>
      <c r="AG579" s="2" t="s">
        <v>317</v>
      </c>
      <c r="AH579" s="2"/>
      <c r="AI579" s="2" t="s">
        <v>109</v>
      </c>
      <c r="AJ579" s="2" t="str">
        <f t="shared" ref="AJ579:AJ642" si="39">AD579&amp;AG579&amp;AI579</f>
        <v>Nautique et AquatiqueAutre protection / EPI : harnais de kitesurf, attache de sécurité, …3 kg ≤ X &lt; 5 kg</v>
      </c>
      <c r="AK579" s="2" t="str">
        <f>VLOOKUP(AD579,'Comprendre la codification'!$E$12:$F$23,2,FALSE)</f>
        <v>F</v>
      </c>
      <c r="AL579" s="2" t="str">
        <f>VLOOKUP(AG579,'Comprendre la codification'!$H$12:$J$200,3,FALSE)</f>
        <v>PRO</v>
      </c>
      <c r="AM579" s="2" t="str">
        <f>VLOOKUP(AI579,'Comprendre la codification'!$M$25:$N$83,2,FALSE)</f>
        <v>48</v>
      </c>
      <c r="AN579" s="2" t="str">
        <f t="shared" ref="AN579:AN642" si="40">AK579&amp;AL579&amp;AM579</f>
        <v>FPRO48</v>
      </c>
      <c r="AO579" s="2" t="s">
        <v>608</v>
      </c>
    </row>
    <row r="580" spans="13:41" x14ac:dyDescent="0.35">
      <c r="M580" s="26"/>
      <c r="N580" s="26"/>
      <c r="S580" s="2" t="s">
        <v>13</v>
      </c>
      <c r="T580" s="27">
        <v>2</v>
      </c>
      <c r="U580" s="2" t="s">
        <v>300</v>
      </c>
      <c r="V580" s="2" t="s">
        <v>278</v>
      </c>
      <c r="W580" s="2" t="str">
        <f t="shared" si="37"/>
        <v>Adresse et PrécisionAutre équipement &amp; accessoire (Adresse et Précision)</v>
      </c>
      <c r="X580" s="2"/>
      <c r="Y580" s="2" t="str">
        <f>VLOOKUP(S580,'Comprendre la codification'!$E$12:$F$23,2,FALSE)</f>
        <v>H</v>
      </c>
      <c r="Z580" s="2" t="str">
        <f>VLOOKUP(V580,'Comprendre la codification'!$H$12:$J$200,3,FALSE)</f>
        <v>DIV</v>
      </c>
      <c r="AA580" s="2" t="str">
        <f t="shared" si="38"/>
        <v>HDIV</v>
      </c>
      <c r="AB580" s="2" t="s">
        <v>112</v>
      </c>
      <c r="AD580" s="2" t="s">
        <v>11</v>
      </c>
      <c r="AE580" s="27">
        <v>2</v>
      </c>
      <c r="AF580" s="2" t="s">
        <v>310</v>
      </c>
      <c r="AG580" s="2" t="s">
        <v>317</v>
      </c>
      <c r="AH580" s="2"/>
      <c r="AI580" s="2" t="s">
        <v>110</v>
      </c>
      <c r="AJ580" s="2" t="str">
        <f t="shared" si="39"/>
        <v>Nautique et AquatiqueAutre protection / EPI : harnais de kitesurf, attache de sécurité, …5 kg ≤ X &lt; 7 kg</v>
      </c>
      <c r="AK580" s="2" t="str">
        <f>VLOOKUP(AD580,'Comprendre la codification'!$E$12:$F$23,2,FALSE)</f>
        <v>F</v>
      </c>
      <c r="AL580" s="2" t="str">
        <f>VLOOKUP(AG580,'Comprendre la codification'!$H$12:$J$200,3,FALSE)</f>
        <v>PRO</v>
      </c>
      <c r="AM580" s="2" t="str">
        <f>VLOOKUP(AI580,'Comprendre la codification'!$M$25:$N$83,2,FALSE)</f>
        <v>51</v>
      </c>
      <c r="AN580" s="2" t="str">
        <f t="shared" si="40"/>
        <v>FPRO51</v>
      </c>
      <c r="AO580" s="2" t="s">
        <v>608</v>
      </c>
    </row>
    <row r="581" spans="13:41" x14ac:dyDescent="0.35">
      <c r="M581" s="26"/>
      <c r="N581" s="26"/>
      <c r="S581" s="2" t="s">
        <v>13</v>
      </c>
      <c r="T581" s="27">
        <v>2</v>
      </c>
      <c r="U581" s="2" t="s">
        <v>300</v>
      </c>
      <c r="V581" s="2" t="s">
        <v>278</v>
      </c>
      <c r="W581" s="2" t="str">
        <f t="shared" ref="W581:W644" si="41">S581&amp;V581</f>
        <v>Adresse et PrécisionAutre équipement &amp; accessoire (Adresse et Précision)</v>
      </c>
      <c r="X581" s="2"/>
      <c r="Y581" s="2" t="str">
        <f>VLOOKUP(S581,'Comprendre la codification'!$E$12:$F$23,2,FALSE)</f>
        <v>H</v>
      </c>
      <c r="Z581" s="2" t="str">
        <f>VLOOKUP(V581,'Comprendre la codification'!$H$12:$J$200,3,FALSE)</f>
        <v>DIV</v>
      </c>
      <c r="AA581" s="2" t="str">
        <f t="shared" ref="AA581:AA644" si="42">Y581&amp;Z581</f>
        <v>HDIV</v>
      </c>
      <c r="AB581" s="2" t="s">
        <v>113</v>
      </c>
      <c r="AD581" s="2" t="s">
        <v>11</v>
      </c>
      <c r="AE581" s="27">
        <v>2</v>
      </c>
      <c r="AF581" s="2" t="s">
        <v>310</v>
      </c>
      <c r="AG581" s="2" t="s">
        <v>317</v>
      </c>
      <c r="AH581" s="2"/>
      <c r="AI581" s="2" t="s">
        <v>111</v>
      </c>
      <c r="AJ581" s="2" t="str">
        <f t="shared" si="39"/>
        <v>Nautique et AquatiqueAutre protection / EPI : harnais de kitesurf, attache de sécurité, …7 kg ≤ X &lt; 9 kg</v>
      </c>
      <c r="AK581" s="2" t="str">
        <f>VLOOKUP(AD581,'Comprendre la codification'!$E$12:$F$23,2,FALSE)</f>
        <v>F</v>
      </c>
      <c r="AL581" s="2" t="str">
        <f>VLOOKUP(AG581,'Comprendre la codification'!$H$12:$J$200,3,FALSE)</f>
        <v>PRO</v>
      </c>
      <c r="AM581" s="2" t="str">
        <f>VLOOKUP(AI581,'Comprendre la codification'!$M$25:$N$83,2,FALSE)</f>
        <v>54</v>
      </c>
      <c r="AN581" s="2" t="str">
        <f t="shared" si="40"/>
        <v>FPRO54</v>
      </c>
      <c r="AO581" s="2" t="s">
        <v>608</v>
      </c>
    </row>
    <row r="582" spans="13:41" x14ac:dyDescent="0.35">
      <c r="M582" s="26"/>
      <c r="N582" s="26"/>
      <c r="S582" s="2" t="s">
        <v>13</v>
      </c>
      <c r="T582" s="27">
        <v>2</v>
      </c>
      <c r="U582" s="2" t="s">
        <v>300</v>
      </c>
      <c r="V582" s="2" t="s">
        <v>278</v>
      </c>
      <c r="W582" s="2" t="str">
        <f t="shared" si="41"/>
        <v>Adresse et PrécisionAutre équipement &amp; accessoire (Adresse et Précision)</v>
      </c>
      <c r="X582" s="2"/>
      <c r="Y582" s="2" t="str">
        <f>VLOOKUP(S582,'Comprendre la codification'!$E$12:$F$23,2,FALSE)</f>
        <v>H</v>
      </c>
      <c r="Z582" s="2" t="str">
        <f>VLOOKUP(V582,'Comprendre la codification'!$H$12:$J$200,3,FALSE)</f>
        <v>DIV</v>
      </c>
      <c r="AA582" s="2" t="str">
        <f t="shared" si="42"/>
        <v>HDIV</v>
      </c>
      <c r="AB582" s="2" t="s">
        <v>114</v>
      </c>
      <c r="AD582" s="2" t="s">
        <v>11</v>
      </c>
      <c r="AE582" s="27">
        <v>2</v>
      </c>
      <c r="AF582" s="2" t="s">
        <v>310</v>
      </c>
      <c r="AG582" s="2" t="s">
        <v>317</v>
      </c>
      <c r="AH582" s="2"/>
      <c r="AI582" s="2" t="s">
        <v>112</v>
      </c>
      <c r="AJ582" s="2" t="str">
        <f t="shared" si="39"/>
        <v>Nautique et AquatiqueAutre protection / EPI : harnais de kitesurf, attache de sécurité, …9 kg ≤ X &lt; 11 kg</v>
      </c>
      <c r="AK582" s="2" t="str">
        <f>VLOOKUP(AD582,'Comprendre la codification'!$E$12:$F$23,2,FALSE)</f>
        <v>F</v>
      </c>
      <c r="AL582" s="2" t="str">
        <f>VLOOKUP(AG582,'Comprendre la codification'!$H$12:$J$200,3,FALSE)</f>
        <v>PRO</v>
      </c>
      <c r="AM582" s="2" t="str">
        <f>VLOOKUP(AI582,'Comprendre la codification'!$M$25:$N$83,2,FALSE)</f>
        <v>57</v>
      </c>
      <c r="AN582" s="2" t="str">
        <f t="shared" si="40"/>
        <v>FPRO57</v>
      </c>
      <c r="AO582" s="2" t="s">
        <v>608</v>
      </c>
    </row>
    <row r="583" spans="13:41" x14ac:dyDescent="0.35">
      <c r="M583" s="26"/>
      <c r="N583" s="26"/>
      <c r="S583" s="2" t="s">
        <v>13</v>
      </c>
      <c r="T583" s="27">
        <v>2</v>
      </c>
      <c r="U583" s="2" t="s">
        <v>300</v>
      </c>
      <c r="V583" s="2" t="s">
        <v>278</v>
      </c>
      <c r="W583" s="2" t="str">
        <f t="shared" si="41"/>
        <v>Adresse et PrécisionAutre équipement &amp; accessoire (Adresse et Précision)</v>
      </c>
      <c r="X583" s="2"/>
      <c r="Y583" s="2" t="str">
        <f>VLOOKUP(S583,'Comprendre la codification'!$E$12:$F$23,2,FALSE)</f>
        <v>H</v>
      </c>
      <c r="Z583" s="2" t="str">
        <f>VLOOKUP(V583,'Comprendre la codification'!$H$12:$J$200,3,FALSE)</f>
        <v>DIV</v>
      </c>
      <c r="AA583" s="2" t="str">
        <f t="shared" si="42"/>
        <v>HDIV</v>
      </c>
      <c r="AB583" s="2" t="s">
        <v>102</v>
      </c>
      <c r="AD583" s="2" t="s">
        <v>11</v>
      </c>
      <c r="AE583" s="27">
        <v>2</v>
      </c>
      <c r="AF583" s="2" t="s">
        <v>310</v>
      </c>
      <c r="AG583" s="2" t="s">
        <v>317</v>
      </c>
      <c r="AH583" s="2"/>
      <c r="AI583" s="2" t="s">
        <v>113</v>
      </c>
      <c r="AJ583" s="2" t="str">
        <f t="shared" si="39"/>
        <v>Nautique et AquatiqueAutre protection / EPI : harnais de kitesurf, attache de sécurité, …11 kg ≤ X &lt; 13 kg</v>
      </c>
      <c r="AK583" s="2" t="str">
        <f>VLOOKUP(AD583,'Comprendre la codification'!$E$12:$F$23,2,FALSE)</f>
        <v>F</v>
      </c>
      <c r="AL583" s="2" t="str">
        <f>VLOOKUP(AG583,'Comprendre la codification'!$H$12:$J$200,3,FALSE)</f>
        <v>PRO</v>
      </c>
      <c r="AM583" s="2" t="str">
        <f>VLOOKUP(AI583,'Comprendre la codification'!$M$25:$N$83,2,FALSE)</f>
        <v>60</v>
      </c>
      <c r="AN583" s="2" t="str">
        <f t="shared" si="40"/>
        <v>FPRO60</v>
      </c>
      <c r="AO583" s="2" t="s">
        <v>608</v>
      </c>
    </row>
    <row r="584" spans="13:41" x14ac:dyDescent="0.35">
      <c r="M584" s="26"/>
      <c r="N584" s="26"/>
      <c r="S584" s="2" t="s">
        <v>13</v>
      </c>
      <c r="T584" s="27">
        <v>2</v>
      </c>
      <c r="U584" s="2" t="s">
        <v>300</v>
      </c>
      <c r="V584" s="2" t="s">
        <v>214</v>
      </c>
      <c r="W584" s="2" t="str">
        <f t="shared" si="41"/>
        <v>Adresse et PrécisionChariot de golf (hors DEEE)</v>
      </c>
      <c r="X584" s="2"/>
      <c r="Y584" s="2" t="str">
        <f>VLOOKUP(S584,'Comprendre la codification'!$E$12:$F$23,2,FALSE)</f>
        <v>H</v>
      </c>
      <c r="Z584" s="2" t="str">
        <f>VLOOKUP(V584,'Comprendre la codification'!$H$12:$J$200,3,FALSE)</f>
        <v>GOL</v>
      </c>
      <c r="AA584" s="2" t="str">
        <f t="shared" si="42"/>
        <v>HGOL</v>
      </c>
      <c r="AB584" s="2" t="s">
        <v>144</v>
      </c>
      <c r="AD584" s="2" t="s">
        <v>11</v>
      </c>
      <c r="AE584" s="27">
        <v>2</v>
      </c>
      <c r="AF584" s="2" t="s">
        <v>310</v>
      </c>
      <c r="AG584" s="2" t="s">
        <v>317</v>
      </c>
      <c r="AH584" s="2"/>
      <c r="AI584" s="2" t="s">
        <v>114</v>
      </c>
      <c r="AJ584" s="2" t="str">
        <f t="shared" si="39"/>
        <v>Nautique et AquatiqueAutre protection / EPI : harnais de kitesurf, attache de sécurité, …13 kg ≤ X &lt; 15 kg</v>
      </c>
      <c r="AK584" s="2" t="str">
        <f>VLOOKUP(AD584,'Comprendre la codification'!$E$12:$F$23,2,FALSE)</f>
        <v>F</v>
      </c>
      <c r="AL584" s="2" t="str">
        <f>VLOOKUP(AG584,'Comprendre la codification'!$H$12:$J$200,3,FALSE)</f>
        <v>PRO</v>
      </c>
      <c r="AM584" s="2" t="str">
        <f>VLOOKUP(AI584,'Comprendre la codification'!$M$25:$N$83,2,FALSE)</f>
        <v>63</v>
      </c>
      <c r="AN584" s="2" t="str">
        <f t="shared" si="40"/>
        <v>FPRO63</v>
      </c>
      <c r="AO584" s="2" t="s">
        <v>608</v>
      </c>
    </row>
    <row r="585" spans="13:41" x14ac:dyDescent="0.35">
      <c r="M585" s="26"/>
      <c r="N585" s="26"/>
      <c r="S585" s="2" t="s">
        <v>13</v>
      </c>
      <c r="T585" s="27">
        <v>2</v>
      </c>
      <c r="U585" s="2" t="s">
        <v>300</v>
      </c>
      <c r="V585" s="2" t="s">
        <v>214</v>
      </c>
      <c r="W585" s="2" t="str">
        <f t="shared" si="41"/>
        <v>Adresse et PrécisionChariot de golf (hors DEEE)</v>
      </c>
      <c r="X585" s="2"/>
      <c r="Y585" s="2" t="str">
        <f>VLOOKUP(S585,'Comprendre la codification'!$E$12:$F$23,2,FALSE)</f>
        <v>H</v>
      </c>
      <c r="Z585" s="2" t="str">
        <f>VLOOKUP(V585,'Comprendre la codification'!$H$12:$J$200,3,FALSE)</f>
        <v>GOL</v>
      </c>
      <c r="AA585" s="2" t="str">
        <f t="shared" si="42"/>
        <v>HGOL</v>
      </c>
      <c r="AB585" s="2" t="s">
        <v>109</v>
      </c>
      <c r="AD585" s="2" t="s">
        <v>11</v>
      </c>
      <c r="AE585" s="27">
        <v>2</v>
      </c>
      <c r="AF585" s="2" t="s">
        <v>310</v>
      </c>
      <c r="AG585" s="2" t="s">
        <v>317</v>
      </c>
      <c r="AH585" s="2"/>
      <c r="AI585" s="2" t="s">
        <v>102</v>
      </c>
      <c r="AJ585" s="2" t="str">
        <f t="shared" si="39"/>
        <v>Nautique et AquatiqueAutre protection / EPI : harnais de kitesurf, attache de sécurité, …X ≥ 15 kg</v>
      </c>
      <c r="AK585" s="2" t="str">
        <f>VLOOKUP(AD585,'Comprendre la codification'!$E$12:$F$23,2,FALSE)</f>
        <v>F</v>
      </c>
      <c r="AL585" s="2" t="str">
        <f>VLOOKUP(AG585,'Comprendre la codification'!$H$12:$J$200,3,FALSE)</f>
        <v>PRO</v>
      </c>
      <c r="AM585" s="2" t="str">
        <f>VLOOKUP(AI585,'Comprendre la codification'!$M$25:$N$83,2,FALSE)</f>
        <v>66</v>
      </c>
      <c r="AN585" s="2" t="str">
        <f t="shared" si="40"/>
        <v>FPRO66</v>
      </c>
      <c r="AO585" s="2" t="s">
        <v>608</v>
      </c>
    </row>
    <row r="586" spans="13:41" x14ac:dyDescent="0.35">
      <c r="M586" s="26"/>
      <c r="N586" s="26"/>
      <c r="S586" s="2" t="s">
        <v>13</v>
      </c>
      <c r="T586" s="27">
        <v>2</v>
      </c>
      <c r="U586" s="2" t="s">
        <v>300</v>
      </c>
      <c r="V586" s="2" t="s">
        <v>214</v>
      </c>
      <c r="W586" s="2" t="str">
        <f t="shared" si="41"/>
        <v>Adresse et PrécisionChariot de golf (hors DEEE)</v>
      </c>
      <c r="X586" s="2"/>
      <c r="Y586" s="2" t="str">
        <f>VLOOKUP(S586,'Comprendre la codification'!$E$12:$F$23,2,FALSE)</f>
        <v>H</v>
      </c>
      <c r="Z586" s="2" t="str">
        <f>VLOOKUP(V586,'Comprendre la codification'!$H$12:$J$200,3,FALSE)</f>
        <v>GOL</v>
      </c>
      <c r="AA586" s="2" t="str">
        <f t="shared" si="42"/>
        <v>HGOL</v>
      </c>
      <c r="AB586" s="2" t="s">
        <v>110</v>
      </c>
      <c r="AD586" s="2" t="s">
        <v>11</v>
      </c>
      <c r="AE586" s="27">
        <v>2</v>
      </c>
      <c r="AF586" s="2" t="s">
        <v>279</v>
      </c>
      <c r="AG586" s="11" t="s">
        <v>760</v>
      </c>
      <c r="AH586" s="2"/>
      <c r="AI586" s="21" t="s">
        <v>608</v>
      </c>
      <c r="AJ586" s="2" t="str">
        <f t="shared" si="39"/>
        <v>Nautique et AquatiqueTuba de plongée ou de natation-</v>
      </c>
      <c r="AK586" s="2" t="str">
        <f>VLOOKUP(AD586,'Comprendre la codification'!$E$12:$F$23,2,FALSE)</f>
        <v>F</v>
      </c>
      <c r="AL586" s="2" t="str">
        <f>VLOOKUP(AG586,'Comprendre la codification'!$H$12:$J$200,3,FALSE)</f>
        <v>TUB</v>
      </c>
      <c r="AM586" s="2" t="str">
        <f>VLOOKUP(AI586,'Comprendre la codification'!$M$25:$N$83,2,FALSE)</f>
        <v>78</v>
      </c>
      <c r="AN586" s="2" t="str">
        <f t="shared" si="40"/>
        <v>FTUB78</v>
      </c>
      <c r="AO586" s="21" t="s">
        <v>608</v>
      </c>
    </row>
    <row r="587" spans="13:41" x14ac:dyDescent="0.35">
      <c r="M587" s="26"/>
      <c r="N587" s="26"/>
      <c r="S587" s="2" t="s">
        <v>13</v>
      </c>
      <c r="T587" s="27">
        <v>2</v>
      </c>
      <c r="U587" s="2" t="s">
        <v>300</v>
      </c>
      <c r="V587" s="2" t="s">
        <v>214</v>
      </c>
      <c r="W587" s="2" t="str">
        <f t="shared" si="41"/>
        <v>Adresse et PrécisionChariot de golf (hors DEEE)</v>
      </c>
      <c r="X587" s="2"/>
      <c r="Y587" s="2" t="str">
        <f>VLOOKUP(S587,'Comprendre la codification'!$E$12:$F$23,2,FALSE)</f>
        <v>H</v>
      </c>
      <c r="Z587" s="2" t="str">
        <f>VLOOKUP(V587,'Comprendre la codification'!$H$12:$J$200,3,FALSE)</f>
        <v>GOL</v>
      </c>
      <c r="AA587" s="2" t="str">
        <f t="shared" si="42"/>
        <v>HGOL</v>
      </c>
      <c r="AB587" s="2" t="s">
        <v>215</v>
      </c>
      <c r="AD587" s="2" t="s">
        <v>11</v>
      </c>
      <c r="AE587" s="27">
        <v>2</v>
      </c>
      <c r="AF587" s="2" t="s">
        <v>279</v>
      </c>
      <c r="AG587" s="2" t="s">
        <v>261</v>
      </c>
      <c r="AH587" s="2"/>
      <c r="AI587" s="21" t="s">
        <v>608</v>
      </c>
      <c r="AJ587" s="2" t="str">
        <f t="shared" si="39"/>
        <v>Nautique et AquatiqueWindsurf complet (planche à voile avec planche et l'ensemble de son grément)-</v>
      </c>
      <c r="AK587" s="2" t="str">
        <f>VLOOKUP(AD587,'Comprendre la codification'!$E$12:$F$23,2,FALSE)</f>
        <v>F</v>
      </c>
      <c r="AL587" s="2" t="str">
        <f>VLOOKUP(AG587,'Comprendre la codification'!$H$12:$J$200,3,FALSE)</f>
        <v>WID</v>
      </c>
      <c r="AM587" s="2" t="str">
        <f>VLOOKUP(AI587,'Comprendre la codification'!$M$25:$N$83,2,FALSE)</f>
        <v>78</v>
      </c>
      <c r="AN587" s="2" t="str">
        <f t="shared" si="40"/>
        <v>FWID78</v>
      </c>
      <c r="AO587" s="21" t="s">
        <v>608</v>
      </c>
    </row>
    <row r="588" spans="13:41" x14ac:dyDescent="0.35">
      <c r="M588" s="26"/>
      <c r="N588" s="26"/>
      <c r="S588" s="2" t="s">
        <v>13</v>
      </c>
      <c r="T588" s="27">
        <v>2</v>
      </c>
      <c r="U588" s="2" t="s">
        <v>300</v>
      </c>
      <c r="V588" s="2" t="s">
        <v>732</v>
      </c>
      <c r="W588" s="2" t="str">
        <f t="shared" si="41"/>
        <v>Adresse et PrécisionPalets, jeu de palets et autre jeu d'extérieur (tout autre matériau)</v>
      </c>
      <c r="X588" s="2"/>
      <c r="Y588" s="2" t="str">
        <f>VLOOKUP(S588,'Comprendre la codification'!$E$12:$F$23,2,FALSE)</f>
        <v>H</v>
      </c>
      <c r="Z588" s="2" t="str">
        <f>VLOOKUP(V588,'Comprendre la codification'!$H$12:$J$200,3,FALSE)</f>
        <v>JPA</v>
      </c>
      <c r="AA588" s="2" t="str">
        <f t="shared" si="42"/>
        <v>HJPA</v>
      </c>
      <c r="AB588" s="2" t="s">
        <v>142</v>
      </c>
      <c r="AD588" s="2" t="s">
        <v>11</v>
      </c>
      <c r="AE588" s="27">
        <v>2</v>
      </c>
      <c r="AF588" s="2" t="s">
        <v>279</v>
      </c>
      <c r="AG588" s="2" t="s">
        <v>262</v>
      </c>
      <c r="AH588" s="2"/>
      <c r="AI588" s="21" t="s">
        <v>608</v>
      </c>
      <c r="AJ588" s="2" t="str">
        <f t="shared" si="39"/>
        <v>Nautique et AquatiqueWing surf complet (planche de wing et grément complet de wing : aile gonflable, foil, …)-</v>
      </c>
      <c r="AK588" s="2" t="str">
        <f>VLOOKUP(AD588,'Comprendre la codification'!$E$12:$F$23,2,FALSE)</f>
        <v>F</v>
      </c>
      <c r="AL588" s="2" t="str">
        <f>VLOOKUP(AG588,'Comprendre la codification'!$H$12:$J$200,3,FALSE)</f>
        <v>WIG</v>
      </c>
      <c r="AM588" s="2" t="str">
        <f>VLOOKUP(AI588,'Comprendre la codification'!$M$25:$N$83,2,FALSE)</f>
        <v>78</v>
      </c>
      <c r="AN588" s="2" t="str">
        <f t="shared" si="40"/>
        <v>FWIG78</v>
      </c>
      <c r="AO588" s="21" t="s">
        <v>608</v>
      </c>
    </row>
    <row r="589" spans="13:41" x14ac:dyDescent="0.35">
      <c r="M589" s="26"/>
      <c r="N589" s="26"/>
      <c r="S589" s="2" t="s">
        <v>13</v>
      </c>
      <c r="T589" s="27">
        <v>2</v>
      </c>
      <c r="U589" s="2" t="s">
        <v>300</v>
      </c>
      <c r="V589" s="2" t="s">
        <v>732</v>
      </c>
      <c r="W589" s="2" t="str">
        <f t="shared" si="41"/>
        <v>Adresse et PrécisionPalets, jeu de palets et autre jeu d'extérieur (tout autre matériau)</v>
      </c>
      <c r="X589" s="2"/>
      <c r="Y589" s="2" t="str">
        <f>VLOOKUP(S589,'Comprendre la codification'!$E$12:$F$23,2,FALSE)</f>
        <v>H</v>
      </c>
      <c r="Z589" s="2" t="str">
        <f>VLOOKUP(V589,'Comprendre la codification'!$H$12:$J$200,3,FALSE)</f>
        <v>JPA</v>
      </c>
      <c r="AA589" s="2" t="str">
        <f t="shared" si="42"/>
        <v>HJPA</v>
      </c>
      <c r="AB589" s="2" t="s">
        <v>110</v>
      </c>
      <c r="AD589" s="2" t="s">
        <v>11</v>
      </c>
      <c r="AE589" s="27">
        <v>2</v>
      </c>
      <c r="AF589" s="11" t="s">
        <v>279</v>
      </c>
      <c r="AG589" s="2" t="s">
        <v>179</v>
      </c>
      <c r="AH589" s="2"/>
      <c r="AI589" s="2" t="s">
        <v>180</v>
      </c>
      <c r="AJ589" s="2" t="str">
        <f t="shared" si="39"/>
        <v>Nautique et AquatiqueWishbone, mat, pagaie, foilX &lt; 2 kg</v>
      </c>
      <c r="AK589" s="2" t="str">
        <f>VLOOKUP(AD589,'Comprendre la codification'!$E$12:$F$23,2,FALSE)</f>
        <v>F</v>
      </c>
      <c r="AL589" s="2" t="str">
        <f>VLOOKUP(AG589,'Comprendre la codification'!$H$12:$J$200,3,FALSE)</f>
        <v>WIS</v>
      </c>
      <c r="AM589" s="2" t="str">
        <f>VLOOKUP(AI589,'Comprendre la codification'!$M$25:$N$83,2,FALSE)</f>
        <v>44</v>
      </c>
      <c r="AN589" s="2" t="str">
        <f t="shared" si="40"/>
        <v>FWIS44</v>
      </c>
      <c r="AO589" s="2" t="s">
        <v>99</v>
      </c>
    </row>
    <row r="590" spans="13:41" x14ac:dyDescent="0.35">
      <c r="M590" s="26"/>
      <c r="N590" s="26"/>
      <c r="S590" s="2" t="s">
        <v>13</v>
      </c>
      <c r="T590" s="27">
        <v>2</v>
      </c>
      <c r="U590" s="2" t="s">
        <v>300</v>
      </c>
      <c r="V590" s="2" t="s">
        <v>732</v>
      </c>
      <c r="W590" s="2" t="str">
        <f t="shared" si="41"/>
        <v>Adresse et PrécisionPalets, jeu de palets et autre jeu d'extérieur (tout autre matériau)</v>
      </c>
      <c r="X590" s="2"/>
      <c r="Y590" s="2" t="str">
        <f>VLOOKUP(S590,'Comprendre la codification'!$E$12:$F$23,2,FALSE)</f>
        <v>H</v>
      </c>
      <c r="Z590" s="2" t="str">
        <f>VLOOKUP(V590,'Comprendre la codification'!$H$12:$J$200,3,FALSE)</f>
        <v>JPA</v>
      </c>
      <c r="AA590" s="2" t="str">
        <f t="shared" si="42"/>
        <v>HJPA</v>
      </c>
      <c r="AB590" s="2" t="s">
        <v>111</v>
      </c>
      <c r="AD590" s="2" t="s">
        <v>11</v>
      </c>
      <c r="AE590" s="27">
        <v>2</v>
      </c>
      <c r="AF590" s="11" t="s">
        <v>279</v>
      </c>
      <c r="AG590" s="2" t="s">
        <v>179</v>
      </c>
      <c r="AH590" s="2"/>
      <c r="AI590" s="2" t="s">
        <v>180</v>
      </c>
      <c r="AJ590" s="2" t="str">
        <f t="shared" si="39"/>
        <v>Nautique et AquatiqueWishbone, mat, pagaie, foilX &lt; 2 kg</v>
      </c>
      <c r="AK590" s="2" t="str">
        <f>VLOOKUP(AD590,'Comprendre la codification'!$E$12:$F$23,2,FALSE)</f>
        <v>F</v>
      </c>
      <c r="AL590" s="2" t="str">
        <f>VLOOKUP(AG590,'Comprendre la codification'!$H$12:$J$200,3,FALSE)</f>
        <v>WIS</v>
      </c>
      <c r="AM590" s="2" t="str">
        <f>VLOOKUP(AI590,'Comprendre la codification'!$M$25:$N$83,2,FALSE)</f>
        <v>44</v>
      </c>
      <c r="AN590" s="2" t="str">
        <f t="shared" si="40"/>
        <v>FWIS44</v>
      </c>
      <c r="AO590" s="2" t="s">
        <v>659</v>
      </c>
    </row>
    <row r="591" spans="13:41" x14ac:dyDescent="0.35">
      <c r="M591" s="26"/>
      <c r="N591" s="26"/>
      <c r="S591" s="2" t="s">
        <v>13</v>
      </c>
      <c r="T591" s="27">
        <v>2</v>
      </c>
      <c r="U591" s="2" t="s">
        <v>300</v>
      </c>
      <c r="V591" s="2" t="s">
        <v>732</v>
      </c>
      <c r="W591" s="2" t="str">
        <f t="shared" si="41"/>
        <v>Adresse et PrécisionPalets, jeu de palets et autre jeu d'extérieur (tout autre matériau)</v>
      </c>
      <c r="X591" s="2"/>
      <c r="Y591" s="2" t="str">
        <f>VLOOKUP(S591,'Comprendre la codification'!$E$12:$F$23,2,FALSE)</f>
        <v>H</v>
      </c>
      <c r="Z591" s="2" t="str">
        <f>VLOOKUP(V591,'Comprendre la codification'!$H$12:$J$200,3,FALSE)</f>
        <v>JPA</v>
      </c>
      <c r="AA591" s="2" t="str">
        <f t="shared" si="42"/>
        <v>HJPA</v>
      </c>
      <c r="AB591" s="2" t="s">
        <v>112</v>
      </c>
      <c r="AD591" s="2" t="s">
        <v>11</v>
      </c>
      <c r="AE591" s="27">
        <v>2</v>
      </c>
      <c r="AF591" s="11" t="s">
        <v>279</v>
      </c>
      <c r="AG591" s="2" t="s">
        <v>179</v>
      </c>
      <c r="AH591" s="2"/>
      <c r="AI591" s="2" t="s">
        <v>163</v>
      </c>
      <c r="AJ591" s="2" t="str">
        <f t="shared" si="39"/>
        <v>Nautique et AquatiqueWishbone, mat, pagaie, foilX ≥ 2 kg</v>
      </c>
      <c r="AK591" s="2" t="str">
        <f>VLOOKUP(AD591,'Comprendre la codification'!$E$12:$F$23,2,FALSE)</f>
        <v>F</v>
      </c>
      <c r="AL591" s="2" t="str">
        <f>VLOOKUP(AG591,'Comprendre la codification'!$H$12:$J$200,3,FALSE)</f>
        <v>WIS</v>
      </c>
      <c r="AM591" s="2" t="str">
        <f>VLOOKUP(AI591,'Comprendre la codification'!$M$25:$N$83,2,FALSE)</f>
        <v>46</v>
      </c>
      <c r="AN591" s="2" t="str">
        <f t="shared" si="40"/>
        <v>FWIS46</v>
      </c>
      <c r="AO591" s="2" t="s">
        <v>99</v>
      </c>
    </row>
    <row r="592" spans="13:41" x14ac:dyDescent="0.35">
      <c r="M592" s="26"/>
      <c r="N592" s="26"/>
      <c r="S592" s="2" t="s">
        <v>13</v>
      </c>
      <c r="T592" s="27">
        <v>2</v>
      </c>
      <c r="U592" s="2" t="s">
        <v>300</v>
      </c>
      <c r="V592" s="2" t="s">
        <v>732</v>
      </c>
      <c r="W592" s="2" t="str">
        <f t="shared" si="41"/>
        <v>Adresse et PrécisionPalets, jeu de palets et autre jeu d'extérieur (tout autre matériau)</v>
      </c>
      <c r="X592" s="2"/>
      <c r="Y592" s="2" t="str">
        <f>VLOOKUP(S592,'Comprendre la codification'!$E$12:$F$23,2,FALSE)</f>
        <v>H</v>
      </c>
      <c r="Z592" s="2" t="str">
        <f>VLOOKUP(V592,'Comprendre la codification'!$H$12:$J$200,3,FALSE)</f>
        <v>JPA</v>
      </c>
      <c r="AA592" s="2" t="str">
        <f t="shared" si="42"/>
        <v>HJPA</v>
      </c>
      <c r="AB592" s="2" t="s">
        <v>174</v>
      </c>
      <c r="AD592" s="2" t="s">
        <v>11</v>
      </c>
      <c r="AE592" s="27">
        <v>2</v>
      </c>
      <c r="AF592" s="11" t="s">
        <v>279</v>
      </c>
      <c r="AG592" s="2" t="s">
        <v>179</v>
      </c>
      <c r="AH592" s="2"/>
      <c r="AI592" s="2" t="s">
        <v>163</v>
      </c>
      <c r="AJ592" s="2" t="str">
        <f t="shared" si="39"/>
        <v>Nautique et AquatiqueWishbone, mat, pagaie, foilX ≥ 2 kg</v>
      </c>
      <c r="AK592" s="2" t="str">
        <f>VLOOKUP(AD592,'Comprendre la codification'!$E$12:$F$23,2,FALSE)</f>
        <v>F</v>
      </c>
      <c r="AL592" s="2" t="str">
        <f>VLOOKUP(AG592,'Comprendre la codification'!$H$12:$J$200,3,FALSE)</f>
        <v>WIS</v>
      </c>
      <c r="AM592" s="2" t="str">
        <f>VLOOKUP(AI592,'Comprendre la codification'!$M$25:$N$83,2,FALSE)</f>
        <v>46</v>
      </c>
      <c r="AN592" s="2" t="str">
        <f t="shared" si="40"/>
        <v>FWIS46</v>
      </c>
      <c r="AO592" s="2" t="s">
        <v>659</v>
      </c>
    </row>
    <row r="593" spans="13:41" x14ac:dyDescent="0.35">
      <c r="M593" s="26"/>
      <c r="N593" s="26"/>
      <c r="S593" s="2" t="s">
        <v>13</v>
      </c>
      <c r="T593" s="27">
        <v>2</v>
      </c>
      <c r="U593" s="2" t="s">
        <v>300</v>
      </c>
      <c r="V593" s="2" t="s">
        <v>734</v>
      </c>
      <c r="W593" s="2" t="str">
        <f t="shared" si="41"/>
        <v>Adresse et PrécisionPalets, jeu de palets et autre jeu d'extérieur composé à plus de 70% de bois</v>
      </c>
      <c r="X593" s="2"/>
      <c r="Y593" s="2" t="str">
        <f>VLOOKUP(S593,'Comprendre la codification'!$E$12:$F$23,2,FALSE)</f>
        <v>H</v>
      </c>
      <c r="Z593" s="2" t="str">
        <f>VLOOKUP(V593,'Comprendre la codification'!$H$12:$J$200,3,FALSE)</f>
        <v>JPB</v>
      </c>
      <c r="AA593" s="2" t="str">
        <f t="shared" si="42"/>
        <v>HJPB</v>
      </c>
      <c r="AB593" s="2" t="s">
        <v>142</v>
      </c>
      <c r="AD593" s="2" t="s">
        <v>11</v>
      </c>
      <c r="AE593" s="27">
        <v>2</v>
      </c>
      <c r="AF593" s="2" t="s">
        <v>279</v>
      </c>
      <c r="AG593" s="2" t="s">
        <v>181</v>
      </c>
      <c r="AH593" s="2" t="s">
        <v>97</v>
      </c>
      <c r="AI593" s="21" t="s">
        <v>608</v>
      </c>
      <c r="AJ593" s="2" t="str">
        <f t="shared" si="39"/>
        <v>Nautique et AquatiqueBonnet de bain et de natation (hors néoprène)-</v>
      </c>
      <c r="AK593" s="2" t="str">
        <f>VLOOKUP(AD593,'Comprendre la codification'!$E$12:$F$23,2,FALSE)</f>
        <v>F</v>
      </c>
      <c r="AL593" s="2" t="str">
        <f>VLOOKUP(AG593,'Comprendre la codification'!$H$12:$J$200,3,FALSE)</f>
        <v>ZBO</v>
      </c>
      <c r="AM593" s="2" t="str">
        <f>VLOOKUP(AI593,'Comprendre la codification'!$M$25:$N$83,2,FALSE)</f>
        <v>78</v>
      </c>
      <c r="AN593" s="2" t="str">
        <f t="shared" si="40"/>
        <v>FZBO78</v>
      </c>
      <c r="AO593" s="21" t="s">
        <v>608</v>
      </c>
    </row>
    <row r="594" spans="13:41" x14ac:dyDescent="0.35">
      <c r="M594" s="26"/>
      <c r="N594" s="26"/>
      <c r="S594" s="2" t="s">
        <v>13</v>
      </c>
      <c r="T594" s="27">
        <v>2</v>
      </c>
      <c r="U594" s="2" t="s">
        <v>300</v>
      </c>
      <c r="V594" s="2" t="s">
        <v>734</v>
      </c>
      <c r="W594" s="2" t="str">
        <f t="shared" si="41"/>
        <v>Adresse et PrécisionPalets, jeu de palets et autre jeu d'extérieur composé à plus de 70% de bois</v>
      </c>
      <c r="X594" s="2"/>
      <c r="Y594" s="2" t="str">
        <f>VLOOKUP(S594,'Comprendre la codification'!$E$12:$F$23,2,FALSE)</f>
        <v>H</v>
      </c>
      <c r="Z594" s="2" t="str">
        <f>VLOOKUP(V594,'Comprendre la codification'!$H$12:$J$200,3,FALSE)</f>
        <v>JPB</v>
      </c>
      <c r="AA594" s="2" t="str">
        <f t="shared" si="42"/>
        <v>HJPB</v>
      </c>
      <c r="AB594" s="2" t="s">
        <v>110</v>
      </c>
      <c r="AD594" s="2" t="s">
        <v>11</v>
      </c>
      <c r="AE594" s="27">
        <v>2</v>
      </c>
      <c r="AF594" s="2" t="s">
        <v>310</v>
      </c>
      <c r="AG594" s="2" t="s">
        <v>190</v>
      </c>
      <c r="AH594" s="2" t="s">
        <v>97</v>
      </c>
      <c r="AI594" s="30" t="s">
        <v>608</v>
      </c>
      <c r="AJ594" s="2" t="str">
        <f t="shared" si="39"/>
        <v>Nautique et AquatiquePaire de brassards-</v>
      </c>
      <c r="AK594" s="2" t="str">
        <f>VLOOKUP(AD594,'Comprendre la codification'!$E$12:$F$23,2,FALSE)</f>
        <v>F</v>
      </c>
      <c r="AL594" s="2" t="str">
        <f>VLOOKUP(AG594,'Comprendre la codification'!$H$12:$J$200,3,FALSE)</f>
        <v>ZBR</v>
      </c>
      <c r="AM594" s="2" t="str">
        <f>VLOOKUP(AI594,'Comprendre la codification'!$M$25:$N$83,2,FALSE)</f>
        <v>78</v>
      </c>
      <c r="AN594" s="2" t="str">
        <f t="shared" si="40"/>
        <v>FZBR78</v>
      </c>
      <c r="AO594" s="30" t="s">
        <v>608</v>
      </c>
    </row>
    <row r="595" spans="13:41" x14ac:dyDescent="0.35">
      <c r="M595" s="26"/>
      <c r="N595" s="26"/>
      <c r="S595" s="2" t="s">
        <v>13</v>
      </c>
      <c r="T595" s="27">
        <v>2</v>
      </c>
      <c r="U595" s="2" t="s">
        <v>300</v>
      </c>
      <c r="V595" s="2" t="s">
        <v>734</v>
      </c>
      <c r="W595" s="2" t="str">
        <f t="shared" si="41"/>
        <v>Adresse et PrécisionPalets, jeu de palets et autre jeu d'extérieur composé à plus de 70% de bois</v>
      </c>
      <c r="X595" s="2"/>
      <c r="Y595" s="2" t="str">
        <f>VLOOKUP(S595,'Comprendre la codification'!$E$12:$F$23,2,FALSE)</f>
        <v>H</v>
      </c>
      <c r="Z595" s="2" t="str">
        <f>VLOOKUP(V595,'Comprendre la codification'!$H$12:$J$200,3,FALSE)</f>
        <v>JPB</v>
      </c>
      <c r="AA595" s="2" t="str">
        <f t="shared" si="42"/>
        <v>HJPB</v>
      </c>
      <c r="AB595" s="2" t="s">
        <v>111</v>
      </c>
      <c r="AD595" s="2" t="s">
        <v>15</v>
      </c>
      <c r="AE595" s="27">
        <v>2</v>
      </c>
      <c r="AF595" s="2" t="s">
        <v>269</v>
      </c>
      <c r="AG595" s="2" t="s">
        <v>196</v>
      </c>
      <c r="AH595" s="2"/>
      <c r="AI595" s="21" t="s">
        <v>608</v>
      </c>
      <c r="AJ595" s="2" t="str">
        <f t="shared" si="39"/>
        <v>Neige et GlacePaire de chaussures de ski alpin-</v>
      </c>
      <c r="AK595" s="2" t="str">
        <f>VLOOKUP(AD595,'Comprendre la codification'!$E$12:$F$23,2,FALSE)</f>
        <v>G</v>
      </c>
      <c r="AL595" s="2" t="str">
        <f>VLOOKUP(AG595,'Comprendre la codification'!$H$12:$J$200,3,FALSE)</f>
        <v>ALP</v>
      </c>
      <c r="AM595" s="2" t="str">
        <f>VLOOKUP(AI595,'Comprendre la codification'!$M$25:$N$83,2,FALSE)</f>
        <v>78</v>
      </c>
      <c r="AN595" s="2" t="str">
        <f t="shared" si="40"/>
        <v>GALP78</v>
      </c>
      <c r="AO595" s="21" t="s">
        <v>608</v>
      </c>
    </row>
    <row r="596" spans="13:41" x14ac:dyDescent="0.35">
      <c r="M596" s="26"/>
      <c r="N596" s="26"/>
      <c r="S596" s="2" t="s">
        <v>13</v>
      </c>
      <c r="T596" s="27">
        <v>2</v>
      </c>
      <c r="U596" s="2" t="s">
        <v>300</v>
      </c>
      <c r="V596" s="2" t="s">
        <v>734</v>
      </c>
      <c r="W596" s="2" t="str">
        <f t="shared" si="41"/>
        <v>Adresse et PrécisionPalets, jeu de palets et autre jeu d'extérieur composé à plus de 70% de bois</v>
      </c>
      <c r="X596" s="2"/>
      <c r="Y596" s="2" t="str">
        <f>VLOOKUP(S596,'Comprendre la codification'!$E$12:$F$23,2,FALSE)</f>
        <v>H</v>
      </c>
      <c r="Z596" s="2" t="str">
        <f>VLOOKUP(V596,'Comprendre la codification'!$H$12:$J$200,3,FALSE)</f>
        <v>JPB</v>
      </c>
      <c r="AA596" s="2" t="str">
        <f t="shared" si="42"/>
        <v>HJPB</v>
      </c>
      <c r="AB596" s="2" t="s">
        <v>112</v>
      </c>
      <c r="AD596" s="2" t="s">
        <v>15</v>
      </c>
      <c r="AE596" s="27">
        <v>2</v>
      </c>
      <c r="AF596" s="2" t="s">
        <v>270</v>
      </c>
      <c r="AG596" s="2" t="s">
        <v>334</v>
      </c>
      <c r="AH596" s="2"/>
      <c r="AI596" s="2" t="s">
        <v>252</v>
      </c>
      <c r="AJ596" s="2" t="str">
        <f t="shared" si="39"/>
        <v>Neige et GlaceHousse et sac de transport de skis, snowboard, pochette et protection textile ou souple de casque et masque, sac à dos de ski (y compris ceux intégrant une protection dorsale), …X &lt; 5 g</v>
      </c>
      <c r="AK596" s="2" t="str">
        <f>VLOOKUP(AD596,'Comprendre la codification'!$E$12:$F$23,2,FALSE)</f>
        <v>G</v>
      </c>
      <c r="AL596" s="2" t="str">
        <f>VLOOKUP(AG596,'Comprendre la codification'!$H$12:$J$200,3,FALSE)</f>
        <v>BAG</v>
      </c>
      <c r="AM596" s="2" t="str">
        <f>VLOOKUP(AI596,'Comprendre la codification'!$M$25:$N$83,2,FALSE)</f>
        <v>20</v>
      </c>
      <c r="AN596" s="2" t="str">
        <f t="shared" si="40"/>
        <v>GBAG20</v>
      </c>
      <c r="AO596" s="2" t="s">
        <v>608</v>
      </c>
    </row>
    <row r="597" spans="13:41" x14ac:dyDescent="0.35">
      <c r="M597" s="26"/>
      <c r="N597" s="26"/>
      <c r="S597" s="2" t="s">
        <v>13</v>
      </c>
      <c r="T597" s="27">
        <v>2</v>
      </c>
      <c r="U597" s="2" t="s">
        <v>300</v>
      </c>
      <c r="V597" s="2" t="s">
        <v>734</v>
      </c>
      <c r="W597" s="2" t="str">
        <f t="shared" si="41"/>
        <v>Adresse et PrécisionPalets, jeu de palets et autre jeu d'extérieur composé à plus de 70% de bois</v>
      </c>
      <c r="X597" s="2"/>
      <c r="Y597" s="2" t="str">
        <f>VLOOKUP(S597,'Comprendre la codification'!$E$12:$F$23,2,FALSE)</f>
        <v>H</v>
      </c>
      <c r="Z597" s="2" t="str">
        <f>VLOOKUP(V597,'Comprendre la codification'!$H$12:$J$200,3,FALSE)</f>
        <v>JPB</v>
      </c>
      <c r="AA597" s="2" t="str">
        <f t="shared" si="42"/>
        <v>HJPB</v>
      </c>
      <c r="AB597" s="2" t="s">
        <v>174</v>
      </c>
      <c r="AD597" s="2" t="s">
        <v>15</v>
      </c>
      <c r="AE597" s="27">
        <v>2</v>
      </c>
      <c r="AF597" s="2" t="s">
        <v>270</v>
      </c>
      <c r="AG597" s="2" t="s">
        <v>334</v>
      </c>
      <c r="AH597" s="2"/>
      <c r="AI597" s="2" t="s">
        <v>253</v>
      </c>
      <c r="AJ597" s="2" t="str">
        <f t="shared" si="39"/>
        <v>Neige et GlaceHousse et sac de transport de skis, snowboard, pochette et protection textile ou souple de casque et masque, sac à dos de ski (y compris ceux intégrant une protection dorsale), …5 g ≤ X &lt; 10 g</v>
      </c>
      <c r="AK597" s="2" t="str">
        <f>VLOOKUP(AD597,'Comprendre la codification'!$E$12:$F$23,2,FALSE)</f>
        <v>G</v>
      </c>
      <c r="AL597" s="2" t="str">
        <f>VLOOKUP(AG597,'Comprendre la codification'!$H$12:$J$200,3,FALSE)</f>
        <v>BAG</v>
      </c>
      <c r="AM597" s="2" t="str">
        <f>VLOOKUP(AI597,'Comprendre la codification'!$M$25:$N$83,2,FALSE)</f>
        <v>21</v>
      </c>
      <c r="AN597" s="2" t="str">
        <f t="shared" si="40"/>
        <v>GBAG21</v>
      </c>
      <c r="AO597" s="2" t="s">
        <v>608</v>
      </c>
    </row>
    <row r="598" spans="13:41" x14ac:dyDescent="0.35">
      <c r="M598" s="26"/>
      <c r="N598" s="26"/>
      <c r="S598" s="2" t="s">
        <v>13</v>
      </c>
      <c r="T598" s="27">
        <v>2</v>
      </c>
      <c r="U598" s="2" t="s">
        <v>300</v>
      </c>
      <c r="V598" s="2" t="s">
        <v>208</v>
      </c>
      <c r="W598" s="2" t="str">
        <f t="shared" si="41"/>
        <v>Adresse et PrécisionBoule de pétanque, boule lyonnaise (à l'unité)</v>
      </c>
      <c r="X598" s="2"/>
      <c r="Y598" s="2" t="str">
        <f>VLOOKUP(S598,'Comprendre la codification'!$E$12:$F$23,2,FALSE)</f>
        <v>H</v>
      </c>
      <c r="Z598" s="2" t="str">
        <f>VLOOKUP(V598,'Comprendre la codification'!$H$12:$J$200,3,FALSE)</f>
        <v>LYO</v>
      </c>
      <c r="AA598" s="2" t="str">
        <f t="shared" si="42"/>
        <v>HLYO</v>
      </c>
      <c r="AB598" s="21" t="s">
        <v>608</v>
      </c>
      <c r="AD598" s="2" t="s">
        <v>15</v>
      </c>
      <c r="AE598" s="27">
        <v>2</v>
      </c>
      <c r="AF598" s="2" t="s">
        <v>270</v>
      </c>
      <c r="AG598" s="2" t="s">
        <v>334</v>
      </c>
      <c r="AH598" s="2"/>
      <c r="AI598" s="2" t="s">
        <v>254</v>
      </c>
      <c r="AJ598" s="2" t="str">
        <f t="shared" si="39"/>
        <v>Neige et GlaceHousse et sac de transport de skis, snowboard, pochette et protection textile ou souple de casque et masque, sac à dos de ski (y compris ceux intégrant une protection dorsale), …10 g ≤ X &lt; 20 g</v>
      </c>
      <c r="AK598" s="2" t="str">
        <f>VLOOKUP(AD598,'Comprendre la codification'!$E$12:$F$23,2,FALSE)</f>
        <v>G</v>
      </c>
      <c r="AL598" s="2" t="str">
        <f>VLOOKUP(AG598,'Comprendre la codification'!$H$12:$J$200,3,FALSE)</f>
        <v>BAG</v>
      </c>
      <c r="AM598" s="2" t="str">
        <f>VLOOKUP(AI598,'Comprendre la codification'!$M$25:$N$83,2,FALSE)</f>
        <v>24</v>
      </c>
      <c r="AN598" s="2" t="str">
        <f t="shared" si="40"/>
        <v>GBAG24</v>
      </c>
      <c r="AO598" s="2" t="s">
        <v>608</v>
      </c>
    </row>
    <row r="599" spans="13:41" x14ac:dyDescent="0.35">
      <c r="M599" s="26"/>
      <c r="N599" s="26"/>
      <c r="S599" s="2" t="s">
        <v>13</v>
      </c>
      <c r="T599" s="27">
        <v>2</v>
      </c>
      <c r="U599" s="2" t="s">
        <v>312</v>
      </c>
      <c r="V599" s="2" t="s">
        <v>320</v>
      </c>
      <c r="W599" s="2" t="str">
        <f t="shared" si="41"/>
        <v>Adresse et PrécisionProtection / EPI : gant pour le golf, le tir à l'arc, plastron, protection de l'avant-bras…</v>
      </c>
      <c r="X599" s="2"/>
      <c r="Y599" s="2" t="str">
        <f>VLOOKUP(S599,'Comprendre la codification'!$E$12:$F$23,2,FALSE)</f>
        <v>H</v>
      </c>
      <c r="Z599" s="2" t="str">
        <f>VLOOKUP(V599,'Comprendre la codification'!$H$12:$J$200,3,FALSE)</f>
        <v>PRO</v>
      </c>
      <c r="AA599" s="2" t="str">
        <f t="shared" si="42"/>
        <v>HPRO</v>
      </c>
      <c r="AB599" s="2" t="s">
        <v>252</v>
      </c>
      <c r="AD599" s="2" t="s">
        <v>15</v>
      </c>
      <c r="AE599" s="27">
        <v>2</v>
      </c>
      <c r="AF599" s="2" t="s">
        <v>270</v>
      </c>
      <c r="AG599" s="2" t="s">
        <v>334</v>
      </c>
      <c r="AH599" s="2"/>
      <c r="AI599" s="2" t="s">
        <v>255</v>
      </c>
      <c r="AJ599" s="2" t="str">
        <f t="shared" si="39"/>
        <v>Neige et GlaceHousse et sac de transport de skis, snowboard, pochette et protection textile ou souple de casque et masque, sac à dos de ski (y compris ceux intégrant une protection dorsale), …20 g ≤ X &lt; 50 g</v>
      </c>
      <c r="AK599" s="2" t="str">
        <f>VLOOKUP(AD599,'Comprendre la codification'!$E$12:$F$23,2,FALSE)</f>
        <v>G</v>
      </c>
      <c r="AL599" s="2" t="str">
        <f>VLOOKUP(AG599,'Comprendre la codification'!$H$12:$J$200,3,FALSE)</f>
        <v>BAG</v>
      </c>
      <c r="AM599" s="2" t="str">
        <f>VLOOKUP(AI599,'Comprendre la codification'!$M$25:$N$83,2,FALSE)</f>
        <v>27</v>
      </c>
      <c r="AN599" s="2" t="str">
        <f t="shared" si="40"/>
        <v>GBAG27</v>
      </c>
      <c r="AO599" s="2" t="s">
        <v>608</v>
      </c>
    </row>
    <row r="600" spans="13:41" x14ac:dyDescent="0.35">
      <c r="M600" s="26"/>
      <c r="N600" s="26"/>
      <c r="S600" s="2" t="s">
        <v>13</v>
      </c>
      <c r="T600" s="27">
        <v>2</v>
      </c>
      <c r="U600" s="2" t="s">
        <v>312</v>
      </c>
      <c r="V600" s="2" t="s">
        <v>320</v>
      </c>
      <c r="W600" s="2" t="str">
        <f t="shared" si="41"/>
        <v>Adresse et PrécisionProtection / EPI : gant pour le golf, le tir à l'arc, plastron, protection de l'avant-bras…</v>
      </c>
      <c r="X600" s="2"/>
      <c r="Y600" s="2" t="str">
        <f>VLOOKUP(S600,'Comprendre la codification'!$E$12:$F$23,2,FALSE)</f>
        <v>H</v>
      </c>
      <c r="Z600" s="2" t="str">
        <f>VLOOKUP(V600,'Comprendre la codification'!$H$12:$J$200,3,FALSE)</f>
        <v>PRO</v>
      </c>
      <c r="AA600" s="2" t="str">
        <f t="shared" si="42"/>
        <v>HPRO</v>
      </c>
      <c r="AB600" s="2" t="s">
        <v>253</v>
      </c>
      <c r="AD600" s="2" t="s">
        <v>15</v>
      </c>
      <c r="AE600" s="27">
        <v>2</v>
      </c>
      <c r="AF600" s="2" t="s">
        <v>270</v>
      </c>
      <c r="AG600" s="2" t="s">
        <v>334</v>
      </c>
      <c r="AH600" s="2"/>
      <c r="AI600" s="2" t="s">
        <v>241</v>
      </c>
      <c r="AJ600" s="2" t="str">
        <f t="shared" si="39"/>
        <v>Neige et GlaceHousse et sac de transport de skis, snowboard, pochette et protection textile ou souple de casque et masque, sac à dos de ski (y compris ceux intégrant une protection dorsale), …50 g ≤ X &lt; 100 g</v>
      </c>
      <c r="AK600" s="2" t="str">
        <f>VLOOKUP(AD600,'Comprendre la codification'!$E$12:$F$23,2,FALSE)</f>
        <v>G</v>
      </c>
      <c r="AL600" s="2" t="str">
        <f>VLOOKUP(AG600,'Comprendre la codification'!$H$12:$J$200,3,FALSE)</f>
        <v>BAG</v>
      </c>
      <c r="AM600" s="2" t="str">
        <f>VLOOKUP(AI600,'Comprendre la codification'!$M$25:$N$83,2,FALSE)</f>
        <v>30</v>
      </c>
      <c r="AN600" s="2" t="str">
        <f t="shared" si="40"/>
        <v>GBAG30</v>
      </c>
      <c r="AO600" s="2" t="s">
        <v>608</v>
      </c>
    </row>
    <row r="601" spans="13:41" x14ac:dyDescent="0.35">
      <c r="M601" s="26"/>
      <c r="N601" s="26"/>
      <c r="S601" s="2" t="s">
        <v>13</v>
      </c>
      <c r="T601" s="27">
        <v>2</v>
      </c>
      <c r="U601" s="2" t="s">
        <v>312</v>
      </c>
      <c r="V601" s="2" t="s">
        <v>320</v>
      </c>
      <c r="W601" s="2" t="str">
        <f t="shared" si="41"/>
        <v>Adresse et PrécisionProtection / EPI : gant pour le golf, le tir à l'arc, plastron, protection de l'avant-bras…</v>
      </c>
      <c r="X601" s="2"/>
      <c r="Y601" s="2" t="str">
        <f>VLOOKUP(S601,'Comprendre la codification'!$E$12:$F$23,2,FALSE)</f>
        <v>H</v>
      </c>
      <c r="Z601" s="2" t="str">
        <f>VLOOKUP(V601,'Comprendre la codification'!$H$12:$J$200,3,FALSE)</f>
        <v>PRO</v>
      </c>
      <c r="AA601" s="2" t="str">
        <f t="shared" si="42"/>
        <v>HPRO</v>
      </c>
      <c r="AB601" s="2" t="s">
        <v>254</v>
      </c>
      <c r="AD601" s="2" t="s">
        <v>15</v>
      </c>
      <c r="AE601" s="27">
        <v>2</v>
      </c>
      <c r="AF601" s="2" t="s">
        <v>270</v>
      </c>
      <c r="AG601" s="2" t="s">
        <v>334</v>
      </c>
      <c r="AH601" s="2"/>
      <c r="AI601" s="2" t="s">
        <v>103</v>
      </c>
      <c r="AJ601" s="2" t="str">
        <f t="shared" si="39"/>
        <v>Neige et GlaceHousse et sac de transport de skis, snowboard, pochette et protection textile ou souple de casque et masque, sac à dos de ski (y compris ceux intégrant une protection dorsale), …0,1 kg ≤ X &lt; 0,2 kg</v>
      </c>
      <c r="AK601" s="2" t="str">
        <f>VLOOKUP(AD601,'Comprendre la codification'!$E$12:$F$23,2,FALSE)</f>
        <v>G</v>
      </c>
      <c r="AL601" s="2" t="str">
        <f>VLOOKUP(AG601,'Comprendre la codification'!$H$12:$J$200,3,FALSE)</f>
        <v>BAG</v>
      </c>
      <c r="AM601" s="2" t="str">
        <f>VLOOKUP(AI601,'Comprendre la codification'!$M$25:$N$83,2,FALSE)</f>
        <v>33</v>
      </c>
      <c r="AN601" s="2" t="str">
        <f t="shared" si="40"/>
        <v>GBAG33</v>
      </c>
      <c r="AO601" s="2" t="s">
        <v>608</v>
      </c>
    </row>
    <row r="602" spans="13:41" x14ac:dyDescent="0.35">
      <c r="M602" s="26"/>
      <c r="N602" s="26"/>
      <c r="S602" s="2" t="s">
        <v>13</v>
      </c>
      <c r="T602" s="27">
        <v>2</v>
      </c>
      <c r="U602" s="2" t="s">
        <v>312</v>
      </c>
      <c r="V602" s="2" t="s">
        <v>320</v>
      </c>
      <c r="W602" s="2" t="str">
        <f t="shared" si="41"/>
        <v>Adresse et PrécisionProtection / EPI : gant pour le golf, le tir à l'arc, plastron, protection de l'avant-bras…</v>
      </c>
      <c r="X602" s="2"/>
      <c r="Y602" s="2" t="str">
        <f>VLOOKUP(S602,'Comprendre la codification'!$E$12:$F$23,2,FALSE)</f>
        <v>H</v>
      </c>
      <c r="Z602" s="2" t="str">
        <f>VLOOKUP(V602,'Comprendre la codification'!$H$12:$J$200,3,FALSE)</f>
        <v>PRO</v>
      </c>
      <c r="AA602" s="2" t="str">
        <f t="shared" si="42"/>
        <v>HPRO</v>
      </c>
      <c r="AB602" s="2" t="s">
        <v>255</v>
      </c>
      <c r="AD602" s="2" t="s">
        <v>15</v>
      </c>
      <c r="AE602" s="27">
        <v>2</v>
      </c>
      <c r="AF602" s="2" t="s">
        <v>270</v>
      </c>
      <c r="AG602" s="2" t="s">
        <v>334</v>
      </c>
      <c r="AH602" s="2"/>
      <c r="AI602" s="2" t="s">
        <v>98</v>
      </c>
      <c r="AJ602" s="2" t="str">
        <f t="shared" si="39"/>
        <v>Neige et GlaceHousse et sac de transport de skis, snowboard, pochette et protection textile ou souple de casque et masque, sac à dos de ski (y compris ceux intégrant une protection dorsale), …0,2 kg ≤ X &lt; 0,5 kg</v>
      </c>
      <c r="AK602" s="2" t="str">
        <f>VLOOKUP(AD602,'Comprendre la codification'!$E$12:$F$23,2,FALSE)</f>
        <v>G</v>
      </c>
      <c r="AL602" s="2" t="str">
        <f>VLOOKUP(AG602,'Comprendre la codification'!$H$12:$J$200,3,FALSE)</f>
        <v>BAG</v>
      </c>
      <c r="AM602" s="2" t="str">
        <f>VLOOKUP(AI602,'Comprendre la codification'!$M$25:$N$83,2,FALSE)</f>
        <v>36</v>
      </c>
      <c r="AN602" s="2" t="str">
        <f t="shared" si="40"/>
        <v>GBAG36</v>
      </c>
      <c r="AO602" s="2" t="s">
        <v>608</v>
      </c>
    </row>
    <row r="603" spans="13:41" x14ac:dyDescent="0.35">
      <c r="M603" s="26"/>
      <c r="N603" s="26"/>
      <c r="S603" s="2" t="s">
        <v>13</v>
      </c>
      <c r="T603" s="27">
        <v>2</v>
      </c>
      <c r="U603" s="2" t="s">
        <v>312</v>
      </c>
      <c r="V603" s="2" t="s">
        <v>320</v>
      </c>
      <c r="W603" s="2" t="str">
        <f t="shared" si="41"/>
        <v>Adresse et PrécisionProtection / EPI : gant pour le golf, le tir à l'arc, plastron, protection de l'avant-bras…</v>
      </c>
      <c r="X603" s="2"/>
      <c r="Y603" s="2" t="str">
        <f>VLOOKUP(S603,'Comprendre la codification'!$E$12:$F$23,2,FALSE)</f>
        <v>H</v>
      </c>
      <c r="Z603" s="2" t="str">
        <f>VLOOKUP(V603,'Comprendre la codification'!$H$12:$J$200,3,FALSE)</f>
        <v>PRO</v>
      </c>
      <c r="AA603" s="2" t="str">
        <f t="shared" si="42"/>
        <v>HPRO</v>
      </c>
      <c r="AB603" s="2" t="s">
        <v>241</v>
      </c>
      <c r="AD603" s="2" t="s">
        <v>15</v>
      </c>
      <c r="AE603" s="27">
        <v>2</v>
      </c>
      <c r="AF603" s="2" t="s">
        <v>270</v>
      </c>
      <c r="AG603" s="2" t="s">
        <v>334</v>
      </c>
      <c r="AH603" s="2"/>
      <c r="AI603" s="2" t="s">
        <v>104</v>
      </c>
      <c r="AJ603" s="2" t="str">
        <f t="shared" si="39"/>
        <v>Neige et GlaceHousse et sac de transport de skis, snowboard, pochette et protection textile ou souple de casque et masque, sac à dos de ski (y compris ceux intégrant une protection dorsale), …0,5 kg ≤ X &lt; 1 kg</v>
      </c>
      <c r="AK603" s="2" t="str">
        <f>VLOOKUP(AD603,'Comprendre la codification'!$E$12:$F$23,2,FALSE)</f>
        <v>G</v>
      </c>
      <c r="AL603" s="2" t="str">
        <f>VLOOKUP(AG603,'Comprendre la codification'!$H$12:$J$200,3,FALSE)</f>
        <v>BAG</v>
      </c>
      <c r="AM603" s="2" t="str">
        <f>VLOOKUP(AI603,'Comprendre la codification'!$M$25:$N$83,2,FALSE)</f>
        <v>39</v>
      </c>
      <c r="AN603" s="2" t="str">
        <f t="shared" si="40"/>
        <v>GBAG39</v>
      </c>
      <c r="AO603" s="2" t="s">
        <v>608</v>
      </c>
    </row>
    <row r="604" spans="13:41" x14ac:dyDescent="0.35">
      <c r="M604" s="26"/>
      <c r="N604" s="26"/>
      <c r="S604" s="2" t="s">
        <v>13</v>
      </c>
      <c r="T604" s="27">
        <v>2</v>
      </c>
      <c r="U604" s="2" t="s">
        <v>312</v>
      </c>
      <c r="V604" s="2" t="s">
        <v>320</v>
      </c>
      <c r="W604" s="2" t="str">
        <f t="shared" si="41"/>
        <v>Adresse et PrécisionProtection / EPI : gant pour le golf, le tir à l'arc, plastron, protection de l'avant-bras…</v>
      </c>
      <c r="X604" s="2"/>
      <c r="Y604" s="2" t="str">
        <f>VLOOKUP(S604,'Comprendre la codification'!$E$12:$F$23,2,FALSE)</f>
        <v>H</v>
      </c>
      <c r="Z604" s="2" t="str">
        <f>VLOOKUP(V604,'Comprendre la codification'!$H$12:$J$200,3,FALSE)</f>
        <v>PRO</v>
      </c>
      <c r="AA604" s="2" t="str">
        <f t="shared" si="42"/>
        <v>HPRO</v>
      </c>
      <c r="AB604" s="2" t="s">
        <v>103</v>
      </c>
      <c r="AD604" s="2" t="s">
        <v>15</v>
      </c>
      <c r="AE604" s="27">
        <v>2</v>
      </c>
      <c r="AF604" s="2" t="s">
        <v>270</v>
      </c>
      <c r="AG604" s="2" t="s">
        <v>334</v>
      </c>
      <c r="AH604" s="2"/>
      <c r="AI604" s="2" t="s">
        <v>105</v>
      </c>
      <c r="AJ604" s="2" t="str">
        <f t="shared" si="39"/>
        <v>Neige et GlaceHousse et sac de transport de skis, snowboard, pochette et protection textile ou souple de casque et masque, sac à dos de ski (y compris ceux intégrant une protection dorsale), …1 kg ≤ X &lt; 2 kg</v>
      </c>
      <c r="AK604" s="2" t="str">
        <f>VLOOKUP(AD604,'Comprendre la codification'!$E$12:$F$23,2,FALSE)</f>
        <v>G</v>
      </c>
      <c r="AL604" s="2" t="str">
        <f>VLOOKUP(AG604,'Comprendre la codification'!$H$12:$J$200,3,FALSE)</f>
        <v>BAG</v>
      </c>
      <c r="AM604" s="2" t="str">
        <f>VLOOKUP(AI604,'Comprendre la codification'!$M$25:$N$83,2,FALSE)</f>
        <v>42</v>
      </c>
      <c r="AN604" s="2" t="str">
        <f t="shared" si="40"/>
        <v>GBAG42</v>
      </c>
      <c r="AO604" s="2" t="s">
        <v>608</v>
      </c>
    </row>
    <row r="605" spans="13:41" x14ac:dyDescent="0.35">
      <c r="M605" s="26"/>
      <c r="N605" s="26"/>
      <c r="S605" s="2" t="s">
        <v>13</v>
      </c>
      <c r="T605" s="27">
        <v>2</v>
      </c>
      <c r="U605" s="2" t="s">
        <v>312</v>
      </c>
      <c r="V605" s="2" t="s">
        <v>320</v>
      </c>
      <c r="W605" s="2" t="str">
        <f t="shared" si="41"/>
        <v>Adresse et PrécisionProtection / EPI : gant pour le golf, le tir à l'arc, plastron, protection de l'avant-bras…</v>
      </c>
      <c r="X605" s="2"/>
      <c r="Y605" s="2" t="str">
        <f>VLOOKUP(S605,'Comprendre la codification'!$E$12:$F$23,2,FALSE)</f>
        <v>H</v>
      </c>
      <c r="Z605" s="2" t="str">
        <f>VLOOKUP(V605,'Comprendre la codification'!$H$12:$J$200,3,FALSE)</f>
        <v>PRO</v>
      </c>
      <c r="AA605" s="2" t="str">
        <f t="shared" si="42"/>
        <v>HPRO</v>
      </c>
      <c r="AB605" s="2" t="s">
        <v>98</v>
      </c>
      <c r="AD605" s="2" t="s">
        <v>15</v>
      </c>
      <c r="AE605" s="27">
        <v>2</v>
      </c>
      <c r="AF605" s="2" t="s">
        <v>270</v>
      </c>
      <c r="AG605" s="2" t="s">
        <v>334</v>
      </c>
      <c r="AH605" s="2"/>
      <c r="AI605" s="2" t="s">
        <v>107</v>
      </c>
      <c r="AJ605" s="2" t="str">
        <f t="shared" si="39"/>
        <v>Neige et GlaceHousse et sac de transport de skis, snowboard, pochette et protection textile ou souple de casque et masque, sac à dos de ski (y compris ceux intégrant une protection dorsale), …2 kg ≤ X &lt; 3 kg</v>
      </c>
      <c r="AK605" s="2" t="str">
        <f>VLOOKUP(AD605,'Comprendre la codification'!$E$12:$F$23,2,FALSE)</f>
        <v>G</v>
      </c>
      <c r="AL605" s="2" t="str">
        <f>VLOOKUP(AG605,'Comprendre la codification'!$H$12:$J$200,3,FALSE)</f>
        <v>BAG</v>
      </c>
      <c r="AM605" s="2" t="str">
        <f>VLOOKUP(AI605,'Comprendre la codification'!$M$25:$N$83,2,FALSE)</f>
        <v>45</v>
      </c>
      <c r="AN605" s="2" t="str">
        <f t="shared" si="40"/>
        <v>GBAG45</v>
      </c>
      <c r="AO605" s="2" t="s">
        <v>608</v>
      </c>
    </row>
    <row r="606" spans="13:41" x14ac:dyDescent="0.35">
      <c r="M606" s="26"/>
      <c r="N606" s="26"/>
      <c r="S606" s="2" t="s">
        <v>13</v>
      </c>
      <c r="T606" s="27">
        <v>2</v>
      </c>
      <c r="U606" s="2" t="s">
        <v>312</v>
      </c>
      <c r="V606" s="2" t="s">
        <v>320</v>
      </c>
      <c r="W606" s="2" t="str">
        <f t="shared" si="41"/>
        <v>Adresse et PrécisionProtection / EPI : gant pour le golf, le tir à l'arc, plastron, protection de l'avant-bras…</v>
      </c>
      <c r="X606" s="2"/>
      <c r="Y606" s="2" t="str">
        <f>VLOOKUP(S606,'Comprendre la codification'!$E$12:$F$23,2,FALSE)</f>
        <v>H</v>
      </c>
      <c r="Z606" s="2" t="str">
        <f>VLOOKUP(V606,'Comprendre la codification'!$H$12:$J$200,3,FALSE)</f>
        <v>PRO</v>
      </c>
      <c r="AA606" s="2" t="str">
        <f t="shared" si="42"/>
        <v>HPRO</v>
      </c>
      <c r="AB606" s="2" t="s">
        <v>104</v>
      </c>
      <c r="AD606" s="2" t="s">
        <v>15</v>
      </c>
      <c r="AE606" s="27">
        <v>2</v>
      </c>
      <c r="AF606" s="2" t="s">
        <v>270</v>
      </c>
      <c r="AG606" s="2" t="s">
        <v>334</v>
      </c>
      <c r="AH606" s="2"/>
      <c r="AI606" s="2" t="s">
        <v>109</v>
      </c>
      <c r="AJ606" s="2" t="str">
        <f t="shared" si="39"/>
        <v>Neige et GlaceHousse et sac de transport de skis, snowboard, pochette et protection textile ou souple de casque et masque, sac à dos de ski (y compris ceux intégrant une protection dorsale), …3 kg ≤ X &lt; 5 kg</v>
      </c>
      <c r="AK606" s="2" t="str">
        <f>VLOOKUP(AD606,'Comprendre la codification'!$E$12:$F$23,2,FALSE)</f>
        <v>G</v>
      </c>
      <c r="AL606" s="2" t="str">
        <f>VLOOKUP(AG606,'Comprendre la codification'!$H$12:$J$200,3,FALSE)</f>
        <v>BAG</v>
      </c>
      <c r="AM606" s="2" t="str">
        <f>VLOOKUP(AI606,'Comprendre la codification'!$M$25:$N$83,2,FALSE)</f>
        <v>48</v>
      </c>
      <c r="AN606" s="2" t="str">
        <f t="shared" si="40"/>
        <v>GBAG48</v>
      </c>
      <c r="AO606" s="2" t="s">
        <v>608</v>
      </c>
    </row>
    <row r="607" spans="13:41" x14ac:dyDescent="0.35">
      <c r="M607" s="26"/>
      <c r="N607" s="26"/>
      <c r="S607" s="2" t="s">
        <v>13</v>
      </c>
      <c r="T607" s="27">
        <v>2</v>
      </c>
      <c r="U607" s="2" t="s">
        <v>312</v>
      </c>
      <c r="V607" s="2" t="s">
        <v>320</v>
      </c>
      <c r="W607" s="2" t="str">
        <f t="shared" si="41"/>
        <v>Adresse et PrécisionProtection / EPI : gant pour le golf, le tir à l'arc, plastron, protection de l'avant-bras…</v>
      </c>
      <c r="X607" s="2"/>
      <c r="Y607" s="2" t="str">
        <f>VLOOKUP(S607,'Comprendre la codification'!$E$12:$F$23,2,FALSE)</f>
        <v>H</v>
      </c>
      <c r="Z607" s="2" t="str">
        <f>VLOOKUP(V607,'Comprendre la codification'!$H$12:$J$200,3,FALSE)</f>
        <v>PRO</v>
      </c>
      <c r="AA607" s="2" t="str">
        <f t="shared" si="42"/>
        <v>HPRO</v>
      </c>
      <c r="AB607" s="2" t="s">
        <v>105</v>
      </c>
      <c r="AD607" s="2" t="s">
        <v>15</v>
      </c>
      <c r="AE607" s="27">
        <v>2</v>
      </c>
      <c r="AF607" s="2" t="s">
        <v>270</v>
      </c>
      <c r="AG607" s="2" t="s">
        <v>334</v>
      </c>
      <c r="AH607" s="2"/>
      <c r="AI607" s="2" t="s">
        <v>110</v>
      </c>
      <c r="AJ607" s="2" t="str">
        <f t="shared" si="39"/>
        <v>Neige et GlaceHousse et sac de transport de skis, snowboard, pochette et protection textile ou souple de casque et masque, sac à dos de ski (y compris ceux intégrant une protection dorsale), …5 kg ≤ X &lt; 7 kg</v>
      </c>
      <c r="AK607" s="2" t="str">
        <f>VLOOKUP(AD607,'Comprendre la codification'!$E$12:$F$23,2,FALSE)</f>
        <v>G</v>
      </c>
      <c r="AL607" s="2" t="str">
        <f>VLOOKUP(AG607,'Comprendre la codification'!$H$12:$J$200,3,FALSE)</f>
        <v>BAG</v>
      </c>
      <c r="AM607" s="2" t="str">
        <f>VLOOKUP(AI607,'Comprendre la codification'!$M$25:$N$83,2,FALSE)</f>
        <v>51</v>
      </c>
      <c r="AN607" s="2" t="str">
        <f t="shared" si="40"/>
        <v>GBAG51</v>
      </c>
      <c r="AO607" s="2" t="s">
        <v>608</v>
      </c>
    </row>
    <row r="608" spans="13:41" x14ac:dyDescent="0.35">
      <c r="M608" s="26"/>
      <c r="N608" s="26"/>
      <c r="S608" s="2" t="s">
        <v>13</v>
      </c>
      <c r="T608" s="27">
        <v>2</v>
      </c>
      <c r="U608" s="2" t="s">
        <v>312</v>
      </c>
      <c r="V608" s="2" t="s">
        <v>320</v>
      </c>
      <c r="W608" s="2" t="str">
        <f t="shared" si="41"/>
        <v>Adresse et PrécisionProtection / EPI : gant pour le golf, le tir à l'arc, plastron, protection de l'avant-bras…</v>
      </c>
      <c r="X608" s="2"/>
      <c r="Y608" s="2" t="str">
        <f>VLOOKUP(S608,'Comprendre la codification'!$E$12:$F$23,2,FALSE)</f>
        <v>H</v>
      </c>
      <c r="Z608" s="2" t="str">
        <f>VLOOKUP(V608,'Comprendre la codification'!$H$12:$J$200,3,FALSE)</f>
        <v>PRO</v>
      </c>
      <c r="AA608" s="2" t="str">
        <f t="shared" si="42"/>
        <v>HPRO</v>
      </c>
      <c r="AB608" s="2" t="s">
        <v>107</v>
      </c>
      <c r="AD608" s="2" t="s">
        <v>15</v>
      </c>
      <c r="AE608" s="27">
        <v>2</v>
      </c>
      <c r="AF608" s="2" t="s">
        <v>270</v>
      </c>
      <c r="AG608" s="2" t="s">
        <v>334</v>
      </c>
      <c r="AH608" s="2"/>
      <c r="AI608" s="2" t="s">
        <v>111</v>
      </c>
      <c r="AJ608" s="2" t="str">
        <f t="shared" si="39"/>
        <v>Neige et GlaceHousse et sac de transport de skis, snowboard, pochette et protection textile ou souple de casque et masque, sac à dos de ski (y compris ceux intégrant une protection dorsale), …7 kg ≤ X &lt; 9 kg</v>
      </c>
      <c r="AK608" s="2" t="str">
        <f>VLOOKUP(AD608,'Comprendre la codification'!$E$12:$F$23,2,FALSE)</f>
        <v>G</v>
      </c>
      <c r="AL608" s="2" t="str">
        <f>VLOOKUP(AG608,'Comprendre la codification'!$H$12:$J$200,3,FALSE)</f>
        <v>BAG</v>
      </c>
      <c r="AM608" s="2" t="str">
        <f>VLOOKUP(AI608,'Comprendre la codification'!$M$25:$N$83,2,FALSE)</f>
        <v>54</v>
      </c>
      <c r="AN608" s="2" t="str">
        <f t="shared" si="40"/>
        <v>GBAG54</v>
      </c>
      <c r="AO608" s="2" t="s">
        <v>608</v>
      </c>
    </row>
    <row r="609" spans="13:41" x14ac:dyDescent="0.35">
      <c r="M609" s="26"/>
      <c r="N609" s="26"/>
      <c r="S609" s="2" t="s">
        <v>13</v>
      </c>
      <c r="T609" s="27">
        <v>2</v>
      </c>
      <c r="U609" s="2" t="s">
        <v>312</v>
      </c>
      <c r="V609" s="2" t="s">
        <v>320</v>
      </c>
      <c r="W609" s="2" t="str">
        <f t="shared" si="41"/>
        <v>Adresse et PrécisionProtection / EPI : gant pour le golf, le tir à l'arc, plastron, protection de l'avant-bras…</v>
      </c>
      <c r="X609" s="2"/>
      <c r="Y609" s="2" t="str">
        <f>VLOOKUP(S609,'Comprendre la codification'!$E$12:$F$23,2,FALSE)</f>
        <v>H</v>
      </c>
      <c r="Z609" s="2" t="str">
        <f>VLOOKUP(V609,'Comprendre la codification'!$H$12:$J$200,3,FALSE)</f>
        <v>PRO</v>
      </c>
      <c r="AA609" s="2" t="str">
        <f t="shared" si="42"/>
        <v>HPRO</v>
      </c>
      <c r="AB609" s="2" t="s">
        <v>109</v>
      </c>
      <c r="AD609" s="2" t="s">
        <v>15</v>
      </c>
      <c r="AE609" s="27">
        <v>2</v>
      </c>
      <c r="AF609" s="2" t="s">
        <v>270</v>
      </c>
      <c r="AG609" s="2" t="s">
        <v>334</v>
      </c>
      <c r="AH609" s="2"/>
      <c r="AI609" s="2" t="s">
        <v>112</v>
      </c>
      <c r="AJ609" s="2" t="str">
        <f t="shared" si="39"/>
        <v>Neige et GlaceHousse et sac de transport de skis, snowboard, pochette et protection textile ou souple de casque et masque, sac à dos de ski (y compris ceux intégrant une protection dorsale), …9 kg ≤ X &lt; 11 kg</v>
      </c>
      <c r="AK609" s="2" t="str">
        <f>VLOOKUP(AD609,'Comprendre la codification'!$E$12:$F$23,2,FALSE)</f>
        <v>G</v>
      </c>
      <c r="AL609" s="2" t="str">
        <f>VLOOKUP(AG609,'Comprendre la codification'!$H$12:$J$200,3,FALSE)</f>
        <v>BAG</v>
      </c>
      <c r="AM609" s="2" t="str">
        <f>VLOOKUP(AI609,'Comprendre la codification'!$M$25:$N$83,2,FALSE)</f>
        <v>57</v>
      </c>
      <c r="AN609" s="2" t="str">
        <f t="shared" si="40"/>
        <v>GBAG57</v>
      </c>
      <c r="AO609" s="2" t="s">
        <v>608</v>
      </c>
    </row>
    <row r="610" spans="13:41" x14ac:dyDescent="0.35">
      <c r="M610" s="26"/>
      <c r="N610" s="26"/>
      <c r="S610" s="2" t="s">
        <v>13</v>
      </c>
      <c r="T610" s="27">
        <v>2</v>
      </c>
      <c r="U610" s="2" t="s">
        <v>312</v>
      </c>
      <c r="V610" s="2" t="s">
        <v>320</v>
      </c>
      <c r="W610" s="2" t="str">
        <f t="shared" si="41"/>
        <v>Adresse et PrécisionProtection / EPI : gant pour le golf, le tir à l'arc, plastron, protection de l'avant-bras…</v>
      </c>
      <c r="X610" s="2"/>
      <c r="Y610" s="2" t="str">
        <f>VLOOKUP(S610,'Comprendre la codification'!$E$12:$F$23,2,FALSE)</f>
        <v>H</v>
      </c>
      <c r="Z610" s="2" t="str">
        <f>VLOOKUP(V610,'Comprendre la codification'!$H$12:$J$200,3,FALSE)</f>
        <v>PRO</v>
      </c>
      <c r="AA610" s="2" t="str">
        <f t="shared" si="42"/>
        <v>HPRO</v>
      </c>
      <c r="AB610" s="2" t="s">
        <v>110</v>
      </c>
      <c r="AD610" s="2" t="s">
        <v>15</v>
      </c>
      <c r="AE610" s="27">
        <v>2</v>
      </c>
      <c r="AF610" s="2" t="s">
        <v>270</v>
      </c>
      <c r="AG610" s="2" t="s">
        <v>334</v>
      </c>
      <c r="AH610" s="2"/>
      <c r="AI610" s="2" t="s">
        <v>113</v>
      </c>
      <c r="AJ610" s="2" t="str">
        <f t="shared" si="39"/>
        <v>Neige et GlaceHousse et sac de transport de skis, snowboard, pochette et protection textile ou souple de casque et masque, sac à dos de ski (y compris ceux intégrant une protection dorsale), …11 kg ≤ X &lt; 13 kg</v>
      </c>
      <c r="AK610" s="2" t="str">
        <f>VLOOKUP(AD610,'Comprendre la codification'!$E$12:$F$23,2,FALSE)</f>
        <v>G</v>
      </c>
      <c r="AL610" s="2" t="str">
        <f>VLOOKUP(AG610,'Comprendre la codification'!$H$12:$J$200,3,FALSE)</f>
        <v>BAG</v>
      </c>
      <c r="AM610" s="2" t="str">
        <f>VLOOKUP(AI610,'Comprendre la codification'!$M$25:$N$83,2,FALSE)</f>
        <v>60</v>
      </c>
      <c r="AN610" s="2" t="str">
        <f t="shared" si="40"/>
        <v>GBAG60</v>
      </c>
      <c r="AO610" s="2" t="s">
        <v>608</v>
      </c>
    </row>
    <row r="611" spans="13:41" x14ac:dyDescent="0.35">
      <c r="M611" s="26"/>
      <c r="N611" s="26"/>
      <c r="S611" s="2" t="s">
        <v>13</v>
      </c>
      <c r="T611" s="27">
        <v>2</v>
      </c>
      <c r="U611" s="2" t="s">
        <v>312</v>
      </c>
      <c r="V611" s="2" t="s">
        <v>320</v>
      </c>
      <c r="W611" s="2" t="str">
        <f t="shared" si="41"/>
        <v>Adresse et PrécisionProtection / EPI : gant pour le golf, le tir à l'arc, plastron, protection de l'avant-bras…</v>
      </c>
      <c r="X611" s="2"/>
      <c r="Y611" s="2" t="str">
        <f>VLOOKUP(S611,'Comprendre la codification'!$E$12:$F$23,2,FALSE)</f>
        <v>H</v>
      </c>
      <c r="Z611" s="2" t="str">
        <f>VLOOKUP(V611,'Comprendre la codification'!$H$12:$J$200,3,FALSE)</f>
        <v>PRO</v>
      </c>
      <c r="AA611" s="2" t="str">
        <f t="shared" si="42"/>
        <v>HPRO</v>
      </c>
      <c r="AB611" s="2" t="s">
        <v>111</v>
      </c>
      <c r="AD611" s="2" t="s">
        <v>15</v>
      </c>
      <c r="AE611" s="27">
        <v>2</v>
      </c>
      <c r="AF611" s="2" t="s">
        <v>270</v>
      </c>
      <c r="AG611" s="2" t="s">
        <v>334</v>
      </c>
      <c r="AH611" s="2"/>
      <c r="AI611" s="2" t="s">
        <v>114</v>
      </c>
      <c r="AJ611" s="2" t="str">
        <f t="shared" si="39"/>
        <v>Neige et GlaceHousse et sac de transport de skis, snowboard, pochette et protection textile ou souple de casque et masque, sac à dos de ski (y compris ceux intégrant une protection dorsale), …13 kg ≤ X &lt; 15 kg</v>
      </c>
      <c r="AK611" s="2" t="str">
        <f>VLOOKUP(AD611,'Comprendre la codification'!$E$12:$F$23,2,FALSE)</f>
        <v>G</v>
      </c>
      <c r="AL611" s="2" t="str">
        <f>VLOOKUP(AG611,'Comprendre la codification'!$H$12:$J$200,3,FALSE)</f>
        <v>BAG</v>
      </c>
      <c r="AM611" s="2" t="str">
        <f>VLOOKUP(AI611,'Comprendre la codification'!$M$25:$N$83,2,FALSE)</f>
        <v>63</v>
      </c>
      <c r="AN611" s="2" t="str">
        <f t="shared" si="40"/>
        <v>GBAG63</v>
      </c>
      <c r="AO611" s="2" t="s">
        <v>608</v>
      </c>
    </row>
    <row r="612" spans="13:41" x14ac:dyDescent="0.35">
      <c r="M612" s="26"/>
      <c r="N612" s="26"/>
      <c r="S612" s="2" t="s">
        <v>13</v>
      </c>
      <c r="T612" s="27">
        <v>2</v>
      </c>
      <c r="U612" s="2" t="s">
        <v>312</v>
      </c>
      <c r="V612" s="2" t="s">
        <v>320</v>
      </c>
      <c r="W612" s="2" t="str">
        <f t="shared" si="41"/>
        <v>Adresse et PrécisionProtection / EPI : gant pour le golf, le tir à l'arc, plastron, protection de l'avant-bras…</v>
      </c>
      <c r="X612" s="2"/>
      <c r="Y612" s="2" t="str">
        <f>VLOOKUP(S612,'Comprendre la codification'!$E$12:$F$23,2,FALSE)</f>
        <v>H</v>
      </c>
      <c r="Z612" s="2" t="str">
        <f>VLOOKUP(V612,'Comprendre la codification'!$H$12:$J$200,3,FALSE)</f>
        <v>PRO</v>
      </c>
      <c r="AA612" s="2" t="str">
        <f t="shared" si="42"/>
        <v>HPRO</v>
      </c>
      <c r="AB612" s="2" t="s">
        <v>112</v>
      </c>
      <c r="AD612" s="2" t="s">
        <v>15</v>
      </c>
      <c r="AE612" s="27">
        <v>2</v>
      </c>
      <c r="AF612" s="2" t="s">
        <v>270</v>
      </c>
      <c r="AG612" s="2" t="s">
        <v>334</v>
      </c>
      <c r="AH612" s="2"/>
      <c r="AI612" s="2" t="s">
        <v>102</v>
      </c>
      <c r="AJ612" s="2" t="str">
        <f t="shared" si="39"/>
        <v>Neige et GlaceHousse et sac de transport de skis, snowboard, pochette et protection textile ou souple de casque et masque, sac à dos de ski (y compris ceux intégrant une protection dorsale), …X ≥ 15 kg</v>
      </c>
      <c r="AK612" s="2" t="str">
        <f>VLOOKUP(AD612,'Comprendre la codification'!$E$12:$F$23,2,FALSE)</f>
        <v>G</v>
      </c>
      <c r="AL612" s="2" t="str">
        <f>VLOOKUP(AG612,'Comprendre la codification'!$H$12:$J$200,3,FALSE)</f>
        <v>BAG</v>
      </c>
      <c r="AM612" s="2" t="str">
        <f>VLOOKUP(AI612,'Comprendre la codification'!$M$25:$N$83,2,FALSE)</f>
        <v>66</v>
      </c>
      <c r="AN612" s="2" t="str">
        <f t="shared" si="40"/>
        <v>GBAG66</v>
      </c>
      <c r="AO612" s="2" t="s">
        <v>608</v>
      </c>
    </row>
    <row r="613" spans="13:41" x14ac:dyDescent="0.35">
      <c r="M613" s="26"/>
      <c r="N613" s="26"/>
      <c r="S613" s="2" t="s">
        <v>13</v>
      </c>
      <c r="T613" s="27">
        <v>2</v>
      </c>
      <c r="U613" s="2" t="s">
        <v>312</v>
      </c>
      <c r="V613" s="2" t="s">
        <v>320</v>
      </c>
      <c r="W613" s="2" t="str">
        <f t="shared" si="41"/>
        <v>Adresse et PrécisionProtection / EPI : gant pour le golf, le tir à l'arc, plastron, protection de l'avant-bras…</v>
      </c>
      <c r="X613" s="2"/>
      <c r="Y613" s="2" t="str">
        <f>VLOOKUP(S613,'Comprendre la codification'!$E$12:$F$23,2,FALSE)</f>
        <v>H</v>
      </c>
      <c r="Z613" s="2" t="str">
        <f>VLOOKUP(V613,'Comprendre la codification'!$H$12:$J$200,3,FALSE)</f>
        <v>PRO</v>
      </c>
      <c r="AA613" s="2" t="str">
        <f t="shared" si="42"/>
        <v>HPRO</v>
      </c>
      <c r="AB613" s="2" t="s">
        <v>113</v>
      </c>
      <c r="AD613" s="2" t="s">
        <v>15</v>
      </c>
      <c r="AE613" s="27">
        <v>2</v>
      </c>
      <c r="AF613" s="2" t="s">
        <v>299</v>
      </c>
      <c r="AG613" s="11" t="s">
        <v>192</v>
      </c>
      <c r="AH613" s="2"/>
      <c r="AI613" s="2" t="s">
        <v>189</v>
      </c>
      <c r="AJ613" s="2" t="str">
        <f t="shared" si="39"/>
        <v>Neige et GlacePaire de bâtons de skiX &lt; 0,5 kg</v>
      </c>
      <c r="AK613" s="2" t="str">
        <f>VLOOKUP(AD613,'Comprendre la codification'!$E$12:$F$23,2,FALSE)</f>
        <v>G</v>
      </c>
      <c r="AL613" s="2" t="str">
        <f>VLOOKUP(AG613,'Comprendre la codification'!$H$12:$J$200,3,FALSE)</f>
        <v>BTN</v>
      </c>
      <c r="AM613" s="2" t="str">
        <f>VLOOKUP(AI613,'Comprendre la codification'!$M$25:$N$83,2,FALSE)</f>
        <v>38</v>
      </c>
      <c r="AN613" s="2" t="str">
        <f t="shared" si="40"/>
        <v>GBTN38</v>
      </c>
      <c r="AO613" s="2" t="s">
        <v>99</v>
      </c>
    </row>
    <row r="614" spans="13:41" x14ac:dyDescent="0.35">
      <c r="M614" s="26"/>
      <c r="N614" s="26"/>
      <c r="S614" s="2" t="s">
        <v>13</v>
      </c>
      <c r="T614" s="27">
        <v>2</v>
      </c>
      <c r="U614" s="2" t="s">
        <v>312</v>
      </c>
      <c r="V614" s="2" t="s">
        <v>320</v>
      </c>
      <c r="W614" s="2" t="str">
        <f t="shared" si="41"/>
        <v>Adresse et PrécisionProtection / EPI : gant pour le golf, le tir à l'arc, plastron, protection de l'avant-bras…</v>
      </c>
      <c r="X614" s="2"/>
      <c r="Y614" s="2" t="str">
        <f>VLOOKUP(S614,'Comprendre la codification'!$E$12:$F$23,2,FALSE)</f>
        <v>H</v>
      </c>
      <c r="Z614" s="2" t="str">
        <f>VLOOKUP(V614,'Comprendre la codification'!$H$12:$J$200,3,FALSE)</f>
        <v>PRO</v>
      </c>
      <c r="AA614" s="2" t="str">
        <f t="shared" si="42"/>
        <v>HPRO</v>
      </c>
      <c r="AB614" s="2" t="s">
        <v>114</v>
      </c>
      <c r="AD614" s="2" t="s">
        <v>15</v>
      </c>
      <c r="AE614" s="27">
        <v>2</v>
      </c>
      <c r="AF614" s="2" t="s">
        <v>299</v>
      </c>
      <c r="AG614" s="11" t="s">
        <v>192</v>
      </c>
      <c r="AH614" s="2"/>
      <c r="AI614" s="2" t="s">
        <v>189</v>
      </c>
      <c r="AJ614" s="2" t="str">
        <f t="shared" si="39"/>
        <v>Neige et GlacePaire de bâtons de skiX &lt; 0,5 kg</v>
      </c>
      <c r="AK614" s="2" t="str">
        <f>VLOOKUP(AD614,'Comprendre la codification'!$E$12:$F$23,2,FALSE)</f>
        <v>G</v>
      </c>
      <c r="AL614" s="2" t="str">
        <f>VLOOKUP(AG614,'Comprendre la codification'!$H$12:$J$200,3,FALSE)</f>
        <v>BTN</v>
      </c>
      <c r="AM614" s="2" t="str">
        <f>VLOOKUP(AI614,'Comprendre la codification'!$M$25:$N$83,2,FALSE)</f>
        <v>38</v>
      </c>
      <c r="AN614" s="2" t="str">
        <f t="shared" si="40"/>
        <v>GBTN38</v>
      </c>
      <c r="AO614" s="2" t="s">
        <v>659</v>
      </c>
    </row>
    <row r="615" spans="13:41" x14ac:dyDescent="0.35">
      <c r="M615" s="26"/>
      <c r="N615" s="26"/>
      <c r="S615" s="2" t="s">
        <v>13</v>
      </c>
      <c r="T615" s="27">
        <v>2</v>
      </c>
      <c r="U615" s="2" t="s">
        <v>312</v>
      </c>
      <c r="V615" s="2" t="s">
        <v>320</v>
      </c>
      <c r="W615" s="2" t="str">
        <f t="shared" si="41"/>
        <v>Adresse et PrécisionProtection / EPI : gant pour le golf, le tir à l'arc, plastron, protection de l'avant-bras…</v>
      </c>
      <c r="X615" s="2"/>
      <c r="Y615" s="2" t="str">
        <f>VLOOKUP(S615,'Comprendre la codification'!$E$12:$F$23,2,FALSE)</f>
        <v>H</v>
      </c>
      <c r="Z615" s="2" t="str">
        <f>VLOOKUP(V615,'Comprendre la codification'!$H$12:$J$200,3,FALSE)</f>
        <v>PRO</v>
      </c>
      <c r="AA615" s="2" t="str">
        <f t="shared" si="42"/>
        <v>HPRO</v>
      </c>
      <c r="AB615" s="2" t="s">
        <v>102</v>
      </c>
      <c r="AD615" s="2" t="s">
        <v>15</v>
      </c>
      <c r="AE615" s="27">
        <v>2</v>
      </c>
      <c r="AF615" s="2" t="s">
        <v>299</v>
      </c>
      <c r="AG615" s="11" t="s">
        <v>192</v>
      </c>
      <c r="AH615" s="2"/>
      <c r="AI615" s="2" t="s">
        <v>129</v>
      </c>
      <c r="AJ615" s="2" t="str">
        <f t="shared" si="39"/>
        <v>Neige et GlacePaire de bâtons de skiX ≥ 0,5 kg</v>
      </c>
      <c r="AK615" s="2" t="str">
        <f>VLOOKUP(AD615,'Comprendre la codification'!$E$12:$F$23,2,FALSE)</f>
        <v>G</v>
      </c>
      <c r="AL615" s="2" t="str">
        <f>VLOOKUP(AG615,'Comprendre la codification'!$H$12:$J$200,3,FALSE)</f>
        <v>BTN</v>
      </c>
      <c r="AM615" s="2" t="str">
        <f>VLOOKUP(AI615,'Comprendre la codification'!$M$25:$N$83,2,FALSE)</f>
        <v>40</v>
      </c>
      <c r="AN615" s="2" t="str">
        <f t="shared" si="40"/>
        <v>GBTN40</v>
      </c>
      <c r="AO615" s="2" t="s">
        <v>99</v>
      </c>
    </row>
    <row r="616" spans="13:41" x14ac:dyDescent="0.35">
      <c r="M616" s="26"/>
      <c r="N616" s="26"/>
      <c r="S616" s="2" t="s">
        <v>13</v>
      </c>
      <c r="T616" s="27">
        <v>2</v>
      </c>
      <c r="U616" s="2" t="s">
        <v>300</v>
      </c>
      <c r="V616" s="11" t="s">
        <v>204</v>
      </c>
      <c r="W616" s="2" t="str">
        <f t="shared" si="41"/>
        <v>Adresse et PrécisionQueue de billard (à l'unité)</v>
      </c>
      <c r="X616" s="2"/>
      <c r="Y616" s="2" t="str">
        <f>VLOOKUP(S616,'Comprendre la codification'!$E$12:$F$23,2,FALSE)</f>
        <v>H</v>
      </c>
      <c r="Z616" s="2" t="str">
        <f>VLOOKUP(V616,'Comprendre la codification'!$H$12:$J$200,3,FALSE)</f>
        <v>QUE</v>
      </c>
      <c r="AA616" s="2" t="str">
        <f t="shared" si="42"/>
        <v>HQUE</v>
      </c>
      <c r="AB616" s="21" t="s">
        <v>608</v>
      </c>
      <c r="AD616" s="2" t="s">
        <v>15</v>
      </c>
      <c r="AE616" s="27">
        <v>2</v>
      </c>
      <c r="AF616" s="2" t="s">
        <v>299</v>
      </c>
      <c r="AG616" s="11" t="s">
        <v>192</v>
      </c>
      <c r="AH616" s="2"/>
      <c r="AI616" s="2" t="s">
        <v>129</v>
      </c>
      <c r="AJ616" s="2" t="str">
        <f t="shared" si="39"/>
        <v>Neige et GlacePaire de bâtons de skiX ≥ 0,5 kg</v>
      </c>
      <c r="AK616" s="2" t="str">
        <f>VLOOKUP(AD616,'Comprendre la codification'!$E$12:$F$23,2,FALSE)</f>
        <v>G</v>
      </c>
      <c r="AL616" s="2" t="str">
        <f>VLOOKUP(AG616,'Comprendre la codification'!$H$12:$J$200,3,FALSE)</f>
        <v>BTN</v>
      </c>
      <c r="AM616" s="2" t="str">
        <f>VLOOKUP(AI616,'Comprendre la codification'!$M$25:$N$83,2,FALSE)</f>
        <v>40</v>
      </c>
      <c r="AN616" s="2" t="str">
        <f t="shared" si="40"/>
        <v>GBTN40</v>
      </c>
      <c r="AO616" s="2" t="s">
        <v>659</v>
      </c>
    </row>
    <row r="617" spans="13:41" x14ac:dyDescent="0.35">
      <c r="M617" s="26"/>
      <c r="N617" s="26"/>
      <c r="S617" s="2" t="s">
        <v>13</v>
      </c>
      <c r="T617" s="27">
        <v>2</v>
      </c>
      <c r="U617" s="2" t="s">
        <v>300</v>
      </c>
      <c r="V617" s="11" t="s">
        <v>206</v>
      </c>
      <c r="W617" s="2" t="str">
        <f t="shared" si="41"/>
        <v>Adresse et PrécisionSet de golf (clubs et sac)</v>
      </c>
      <c r="X617" s="2"/>
      <c r="Y617" s="2" t="str">
        <f>VLOOKUP(S617,'Comprendre la codification'!$E$12:$F$23,2,FALSE)</f>
        <v>H</v>
      </c>
      <c r="Z617" s="2" t="str">
        <f>VLOOKUP(V617,'Comprendre la codification'!$H$12:$J$200,3,FALSE)</f>
        <v>SET</v>
      </c>
      <c r="AA617" s="2" t="str">
        <f t="shared" si="42"/>
        <v>HSET</v>
      </c>
      <c r="AB617" s="2" t="s">
        <v>144</v>
      </c>
      <c r="AD617" s="2" t="s">
        <v>15</v>
      </c>
      <c r="AE617" s="27">
        <v>2</v>
      </c>
      <c r="AF617" s="2" t="s">
        <v>311</v>
      </c>
      <c r="AG617" s="2" t="s">
        <v>17</v>
      </c>
      <c r="AH617" s="2"/>
      <c r="AI617" s="2" t="s">
        <v>189</v>
      </c>
      <c r="AJ617" s="2" t="str">
        <f t="shared" si="39"/>
        <v>Neige et GlaceCasqueX &lt; 0,5 kg</v>
      </c>
      <c r="AK617" s="2" t="str">
        <f>VLOOKUP(AD617,'Comprendre la codification'!$E$12:$F$23,2,FALSE)</f>
        <v>G</v>
      </c>
      <c r="AL617" s="2" t="str">
        <f>VLOOKUP(AG617,'Comprendre la codification'!$H$12:$J$200,3,FALSE)</f>
        <v>CSQ</v>
      </c>
      <c r="AM617" s="2" t="str">
        <f>VLOOKUP(AI617,'Comprendre la codification'!$M$25:$N$83,2,FALSE)</f>
        <v>38</v>
      </c>
      <c r="AN617" s="2" t="str">
        <f t="shared" si="40"/>
        <v>GCSQ38</v>
      </c>
      <c r="AO617" s="2" t="s">
        <v>608</v>
      </c>
    </row>
    <row r="618" spans="13:41" x14ac:dyDescent="0.35">
      <c r="M618" s="26"/>
      <c r="N618" s="26"/>
      <c r="S618" s="2" t="s">
        <v>13</v>
      </c>
      <c r="T618" s="27">
        <v>2</v>
      </c>
      <c r="U618" s="2" t="s">
        <v>300</v>
      </c>
      <c r="V618" s="11" t="s">
        <v>206</v>
      </c>
      <c r="W618" s="2" t="str">
        <f t="shared" si="41"/>
        <v>Adresse et PrécisionSet de golf (clubs et sac)</v>
      </c>
      <c r="X618" s="2"/>
      <c r="Y618" s="2" t="str">
        <f>VLOOKUP(S618,'Comprendre la codification'!$E$12:$F$23,2,FALSE)</f>
        <v>H</v>
      </c>
      <c r="Z618" s="2" t="str">
        <f>VLOOKUP(V618,'Comprendre la codification'!$H$12:$J$200,3,FALSE)</f>
        <v>SET</v>
      </c>
      <c r="AA618" s="2" t="str">
        <f t="shared" si="42"/>
        <v>HSET</v>
      </c>
      <c r="AB618" s="2" t="s">
        <v>109</v>
      </c>
      <c r="AD618" s="2" t="s">
        <v>15</v>
      </c>
      <c r="AE618" s="27">
        <v>2</v>
      </c>
      <c r="AF618" s="2" t="s">
        <v>311</v>
      </c>
      <c r="AG618" s="2" t="s">
        <v>17</v>
      </c>
      <c r="AH618" s="2"/>
      <c r="AI618" s="2" t="s">
        <v>129</v>
      </c>
      <c r="AJ618" s="2" t="str">
        <f t="shared" si="39"/>
        <v>Neige et GlaceCasqueX ≥ 0,5 kg</v>
      </c>
      <c r="AK618" s="2" t="str">
        <f>VLOOKUP(AD618,'Comprendre la codification'!$E$12:$F$23,2,FALSE)</f>
        <v>G</v>
      </c>
      <c r="AL618" s="2" t="str">
        <f>VLOOKUP(AG618,'Comprendre la codification'!$H$12:$J$200,3,FALSE)</f>
        <v>CSQ</v>
      </c>
      <c r="AM618" s="2" t="str">
        <f>VLOOKUP(AI618,'Comprendre la codification'!$M$25:$N$83,2,FALSE)</f>
        <v>40</v>
      </c>
      <c r="AN618" s="2" t="str">
        <f t="shared" si="40"/>
        <v>GCSQ40</v>
      </c>
      <c r="AO618" s="2" t="s">
        <v>608</v>
      </c>
    </row>
    <row r="619" spans="13:41" x14ac:dyDescent="0.35">
      <c r="M619" s="26"/>
      <c r="N619" s="26"/>
      <c r="S619" s="2" t="s">
        <v>13</v>
      </c>
      <c r="T619" s="27">
        <v>2</v>
      </c>
      <c r="U619" s="2" t="s">
        <v>300</v>
      </c>
      <c r="V619" s="11" t="s">
        <v>206</v>
      </c>
      <c r="W619" s="2" t="str">
        <f t="shared" si="41"/>
        <v>Adresse et PrécisionSet de golf (clubs et sac)</v>
      </c>
      <c r="X619" s="2"/>
      <c r="Y619" s="2" t="str">
        <f>VLOOKUP(S619,'Comprendre la codification'!$E$12:$F$23,2,FALSE)</f>
        <v>H</v>
      </c>
      <c r="Z619" s="2" t="str">
        <f>VLOOKUP(V619,'Comprendre la codification'!$H$12:$J$200,3,FALSE)</f>
        <v>SET</v>
      </c>
      <c r="AA619" s="2" t="str">
        <f t="shared" si="42"/>
        <v>HSET</v>
      </c>
      <c r="AB619" s="13" t="s">
        <v>100</v>
      </c>
      <c r="AD619" s="2" t="s">
        <v>15</v>
      </c>
      <c r="AE619" s="27">
        <v>2</v>
      </c>
      <c r="AF619" s="2" t="s">
        <v>299</v>
      </c>
      <c r="AG619" s="2" t="s">
        <v>336</v>
      </c>
      <c r="AH619" s="2"/>
      <c r="AI619" s="2" t="s">
        <v>252</v>
      </c>
      <c r="AJ619" s="2" t="str">
        <f t="shared" si="39"/>
        <v>Neige et GlaceAutre équipement &amp; accessoire (Neige et Glace)X &lt; 5 g</v>
      </c>
      <c r="AK619" s="2" t="str">
        <f>VLOOKUP(AD619,'Comprendre la codification'!$E$12:$F$23,2,FALSE)</f>
        <v>G</v>
      </c>
      <c r="AL619" s="2" t="str">
        <f>VLOOKUP(AG619,'Comprendre la codification'!$H$12:$J$200,3,FALSE)</f>
        <v>DIV</v>
      </c>
      <c r="AM619" s="2" t="str">
        <f>VLOOKUP(AI619,'Comprendre la codification'!$M$25:$N$83,2,FALSE)</f>
        <v>20</v>
      </c>
      <c r="AN619" s="2" t="str">
        <f t="shared" si="40"/>
        <v>GDIV20</v>
      </c>
      <c r="AO619" s="2" t="s">
        <v>99</v>
      </c>
    </row>
    <row r="620" spans="13:41" x14ac:dyDescent="0.35">
      <c r="M620" s="26"/>
      <c r="N620" s="26"/>
      <c r="Q620" s="15"/>
      <c r="S620" s="2" t="s">
        <v>13</v>
      </c>
      <c r="T620" s="27">
        <v>2</v>
      </c>
      <c r="U620" s="2" t="s">
        <v>300</v>
      </c>
      <c r="V620" s="11" t="s">
        <v>211</v>
      </c>
      <c r="W620" s="2" t="str">
        <f t="shared" si="41"/>
        <v>Adresse et PrécisionCible de fléchettes</v>
      </c>
      <c r="X620" s="2" t="s">
        <v>97</v>
      </c>
      <c r="Y620" s="2" t="str">
        <f>VLOOKUP(S620,'Comprendre la codification'!$E$12:$F$23,2,FALSE)</f>
        <v>H</v>
      </c>
      <c r="Z620" s="2" t="str">
        <f>VLOOKUP(V620,'Comprendre la codification'!$H$12:$J$200,3,FALSE)</f>
        <v>ZCB</v>
      </c>
      <c r="AA620" s="2" t="str">
        <f t="shared" si="42"/>
        <v>HZCB</v>
      </c>
      <c r="AB620" s="2" t="s">
        <v>180</v>
      </c>
      <c r="AD620" s="2" t="s">
        <v>15</v>
      </c>
      <c r="AE620" s="27">
        <v>2</v>
      </c>
      <c r="AF620" s="2" t="s">
        <v>299</v>
      </c>
      <c r="AG620" s="2" t="s">
        <v>336</v>
      </c>
      <c r="AH620" s="2"/>
      <c r="AI620" s="2" t="s">
        <v>252</v>
      </c>
      <c r="AJ620" s="2" t="str">
        <f t="shared" si="39"/>
        <v>Neige et GlaceAutre équipement &amp; accessoire (Neige et Glace)X &lt; 5 g</v>
      </c>
      <c r="AK620" s="2" t="str">
        <f>VLOOKUP(AD620,'Comprendre la codification'!$E$12:$F$23,2,FALSE)</f>
        <v>G</v>
      </c>
      <c r="AL620" s="2" t="str">
        <f>VLOOKUP(AG620,'Comprendre la codification'!$H$12:$J$200,3,FALSE)</f>
        <v>DIV</v>
      </c>
      <c r="AM620" s="2" t="str">
        <f>VLOOKUP(AI620,'Comprendre la codification'!$M$25:$N$83,2,FALSE)</f>
        <v>20</v>
      </c>
      <c r="AN620" s="2" t="str">
        <f t="shared" si="40"/>
        <v>GDIV20</v>
      </c>
      <c r="AO620" s="2" t="s">
        <v>659</v>
      </c>
    </row>
    <row r="621" spans="13:41" x14ac:dyDescent="0.35">
      <c r="M621" s="26"/>
      <c r="N621" s="26"/>
      <c r="Q621" s="15"/>
      <c r="S621" s="2" t="s">
        <v>13</v>
      </c>
      <c r="T621" s="27">
        <v>2</v>
      </c>
      <c r="U621" s="2" t="s">
        <v>300</v>
      </c>
      <c r="V621" s="11" t="s">
        <v>211</v>
      </c>
      <c r="W621" s="2" t="str">
        <f t="shared" si="41"/>
        <v>Adresse et PrécisionCible de fléchettes</v>
      </c>
      <c r="X621" s="2" t="s">
        <v>97</v>
      </c>
      <c r="Y621" s="2" t="str">
        <f>VLOOKUP(S621,'Comprendre la codification'!$E$12:$F$23,2,FALSE)</f>
        <v>H</v>
      </c>
      <c r="Z621" s="2" t="str">
        <f>VLOOKUP(V621,'Comprendre la codification'!$H$12:$J$200,3,FALSE)</f>
        <v>ZCB</v>
      </c>
      <c r="AA621" s="2" t="str">
        <f t="shared" si="42"/>
        <v>HZCB</v>
      </c>
      <c r="AB621" s="2" t="s">
        <v>107</v>
      </c>
      <c r="AD621" s="2" t="s">
        <v>15</v>
      </c>
      <c r="AE621" s="27">
        <v>2</v>
      </c>
      <c r="AF621" s="2" t="s">
        <v>299</v>
      </c>
      <c r="AG621" s="2" t="s">
        <v>336</v>
      </c>
      <c r="AH621" s="2"/>
      <c r="AI621" s="2" t="s">
        <v>253</v>
      </c>
      <c r="AJ621" s="2" t="str">
        <f t="shared" si="39"/>
        <v>Neige et GlaceAutre équipement &amp; accessoire (Neige et Glace)5 g ≤ X &lt; 10 g</v>
      </c>
      <c r="AK621" s="2" t="str">
        <f>VLOOKUP(AD621,'Comprendre la codification'!$E$12:$F$23,2,FALSE)</f>
        <v>G</v>
      </c>
      <c r="AL621" s="2" t="str">
        <f>VLOOKUP(AG621,'Comprendre la codification'!$H$12:$J$200,3,FALSE)</f>
        <v>DIV</v>
      </c>
      <c r="AM621" s="2" t="str">
        <f>VLOOKUP(AI621,'Comprendre la codification'!$M$25:$N$83,2,FALSE)</f>
        <v>21</v>
      </c>
      <c r="AN621" s="2" t="str">
        <f t="shared" si="40"/>
        <v>GDIV21</v>
      </c>
      <c r="AO621" s="2" t="s">
        <v>99</v>
      </c>
    </row>
    <row r="622" spans="13:41" x14ac:dyDescent="0.35">
      <c r="M622" s="26"/>
      <c r="N622" s="26"/>
      <c r="Q622" s="15"/>
      <c r="S622" s="2" t="s">
        <v>13</v>
      </c>
      <c r="T622" s="27">
        <v>2</v>
      </c>
      <c r="U622" s="2" t="s">
        <v>300</v>
      </c>
      <c r="V622" s="11" t="s">
        <v>211</v>
      </c>
      <c r="W622" s="2" t="str">
        <f t="shared" si="41"/>
        <v>Adresse et PrécisionCible de fléchettes</v>
      </c>
      <c r="X622" s="2" t="s">
        <v>97</v>
      </c>
      <c r="Y622" s="2" t="str">
        <f>VLOOKUP(S622,'Comprendre la codification'!$E$12:$F$23,2,FALSE)</f>
        <v>H</v>
      </c>
      <c r="Z622" s="2" t="str">
        <f>VLOOKUP(V622,'Comprendre la codification'!$H$12:$J$200,3,FALSE)</f>
        <v>ZCB</v>
      </c>
      <c r="AA622" s="2" t="str">
        <f t="shared" si="42"/>
        <v>HZCB</v>
      </c>
      <c r="AB622" s="2" t="s">
        <v>109</v>
      </c>
      <c r="AD622" s="2" t="s">
        <v>15</v>
      </c>
      <c r="AE622" s="27">
        <v>2</v>
      </c>
      <c r="AF622" s="2" t="s">
        <v>299</v>
      </c>
      <c r="AG622" s="2" t="s">
        <v>336</v>
      </c>
      <c r="AH622" s="2"/>
      <c r="AI622" s="2" t="s">
        <v>253</v>
      </c>
      <c r="AJ622" s="2" t="str">
        <f t="shared" si="39"/>
        <v>Neige et GlaceAutre équipement &amp; accessoire (Neige et Glace)5 g ≤ X &lt; 10 g</v>
      </c>
      <c r="AK622" s="2" t="str">
        <f>VLOOKUP(AD622,'Comprendre la codification'!$E$12:$F$23,2,FALSE)</f>
        <v>G</v>
      </c>
      <c r="AL622" s="2" t="str">
        <f>VLOOKUP(AG622,'Comprendre la codification'!$H$12:$J$200,3,FALSE)</f>
        <v>DIV</v>
      </c>
      <c r="AM622" s="2" t="str">
        <f>VLOOKUP(AI622,'Comprendre la codification'!$M$25:$N$83,2,FALSE)</f>
        <v>21</v>
      </c>
      <c r="AN622" s="2" t="str">
        <f t="shared" si="40"/>
        <v>GDIV21</v>
      </c>
      <c r="AO622" s="2" t="s">
        <v>659</v>
      </c>
    </row>
    <row r="623" spans="13:41" x14ac:dyDescent="0.35">
      <c r="M623" s="26"/>
      <c r="N623" s="26"/>
      <c r="Q623" s="15"/>
      <c r="S623" s="2" t="s">
        <v>13</v>
      </c>
      <c r="T623" s="27">
        <v>2</v>
      </c>
      <c r="U623" s="2" t="s">
        <v>300</v>
      </c>
      <c r="V623" s="11" t="s">
        <v>211</v>
      </c>
      <c r="W623" s="2" t="str">
        <f t="shared" si="41"/>
        <v>Adresse et PrécisionCible de fléchettes</v>
      </c>
      <c r="X623" s="2" t="s">
        <v>97</v>
      </c>
      <c r="Y623" s="2" t="str">
        <f>VLOOKUP(S623,'Comprendre la codification'!$E$12:$F$23,2,FALSE)</f>
        <v>H</v>
      </c>
      <c r="Z623" s="2" t="str">
        <f>VLOOKUP(V623,'Comprendre la codification'!$H$12:$J$200,3,FALSE)</f>
        <v>ZCB</v>
      </c>
      <c r="AA623" s="2" t="str">
        <f t="shared" si="42"/>
        <v>HZCB</v>
      </c>
      <c r="AB623" s="2" t="s">
        <v>100</v>
      </c>
      <c r="AD623" s="2" t="s">
        <v>15</v>
      </c>
      <c r="AE623" s="27">
        <v>2</v>
      </c>
      <c r="AF623" s="2" t="s">
        <v>299</v>
      </c>
      <c r="AG623" s="2" t="s">
        <v>336</v>
      </c>
      <c r="AH623" s="2"/>
      <c r="AI623" s="2" t="s">
        <v>254</v>
      </c>
      <c r="AJ623" s="2" t="str">
        <f t="shared" si="39"/>
        <v>Neige et GlaceAutre équipement &amp; accessoire (Neige et Glace)10 g ≤ X &lt; 20 g</v>
      </c>
      <c r="AK623" s="2" t="str">
        <f>VLOOKUP(AD623,'Comprendre la codification'!$E$12:$F$23,2,FALSE)</f>
        <v>G</v>
      </c>
      <c r="AL623" s="2" t="str">
        <f>VLOOKUP(AG623,'Comprendre la codification'!$H$12:$J$200,3,FALSE)</f>
        <v>DIV</v>
      </c>
      <c r="AM623" s="2" t="str">
        <f>VLOOKUP(AI623,'Comprendre la codification'!$M$25:$N$83,2,FALSE)</f>
        <v>24</v>
      </c>
      <c r="AN623" s="2" t="str">
        <f t="shared" si="40"/>
        <v>GDIV24</v>
      </c>
      <c r="AO623" s="2" t="s">
        <v>99</v>
      </c>
    </row>
    <row r="624" spans="13:41" x14ac:dyDescent="0.35">
      <c r="M624" s="26"/>
      <c r="N624" s="26"/>
      <c r="Q624" s="15"/>
      <c r="S624" s="2" t="s">
        <v>13</v>
      </c>
      <c r="T624" s="27">
        <v>2</v>
      </c>
      <c r="U624" s="2" t="s">
        <v>300</v>
      </c>
      <c r="V624" s="11" t="s">
        <v>286</v>
      </c>
      <c r="W624" s="2" t="str">
        <f t="shared" si="41"/>
        <v>Adresse et PrécisionCible de tir à l'arc</v>
      </c>
      <c r="X624" s="2" t="s">
        <v>97</v>
      </c>
      <c r="Y624" s="2" t="str">
        <f>VLOOKUP(S624,'Comprendre la codification'!$E$12:$F$23,2,FALSE)</f>
        <v>H</v>
      </c>
      <c r="Z624" s="2" t="str">
        <f>VLOOKUP(V624,'Comprendre la codification'!$H$12:$J$200,3,FALSE)</f>
        <v>ZCI</v>
      </c>
      <c r="AA624" s="2" t="str">
        <f t="shared" si="42"/>
        <v>HZCI</v>
      </c>
      <c r="AB624" s="2" t="s">
        <v>629</v>
      </c>
      <c r="AD624" s="2" t="s">
        <v>15</v>
      </c>
      <c r="AE624" s="27">
        <v>2</v>
      </c>
      <c r="AF624" s="2" t="s">
        <v>299</v>
      </c>
      <c r="AG624" s="2" t="s">
        <v>336</v>
      </c>
      <c r="AH624" s="2"/>
      <c r="AI624" s="2" t="s">
        <v>254</v>
      </c>
      <c r="AJ624" s="2" t="str">
        <f t="shared" si="39"/>
        <v>Neige et GlaceAutre équipement &amp; accessoire (Neige et Glace)10 g ≤ X &lt; 20 g</v>
      </c>
      <c r="AK624" s="2" t="str">
        <f>VLOOKUP(AD624,'Comprendre la codification'!$E$12:$F$23,2,FALSE)</f>
        <v>G</v>
      </c>
      <c r="AL624" s="2" t="str">
        <f>VLOOKUP(AG624,'Comprendre la codification'!$H$12:$J$200,3,FALSE)</f>
        <v>DIV</v>
      </c>
      <c r="AM624" s="2" t="str">
        <f>VLOOKUP(AI624,'Comprendre la codification'!$M$25:$N$83,2,FALSE)</f>
        <v>24</v>
      </c>
      <c r="AN624" s="2" t="str">
        <f t="shared" si="40"/>
        <v>GDIV24</v>
      </c>
      <c r="AO624" s="2" t="s">
        <v>659</v>
      </c>
    </row>
    <row r="625" spans="13:41" x14ac:dyDescent="0.35">
      <c r="M625" s="26"/>
      <c r="N625" s="26"/>
      <c r="Q625" s="15"/>
      <c r="S625" s="2" t="s">
        <v>13</v>
      </c>
      <c r="T625" s="27">
        <v>2</v>
      </c>
      <c r="U625" s="2" t="s">
        <v>300</v>
      </c>
      <c r="V625" s="11" t="s">
        <v>286</v>
      </c>
      <c r="W625" s="2" t="str">
        <f t="shared" si="41"/>
        <v>Adresse et PrécisionCible de tir à l'arc</v>
      </c>
      <c r="X625" s="2" t="s">
        <v>97</v>
      </c>
      <c r="Y625" s="2" t="str">
        <f>VLOOKUP(S625,'Comprendre la codification'!$E$12:$F$23,2,FALSE)</f>
        <v>H</v>
      </c>
      <c r="Z625" s="2" t="str">
        <f>VLOOKUP(V625,'Comprendre la codification'!$H$12:$J$200,3,FALSE)</f>
        <v>ZCI</v>
      </c>
      <c r="AA625" s="2" t="str">
        <f t="shared" si="42"/>
        <v>HZCI</v>
      </c>
      <c r="AB625" s="13" t="s">
        <v>174</v>
      </c>
      <c r="AD625" s="2" t="s">
        <v>15</v>
      </c>
      <c r="AE625" s="27">
        <v>2</v>
      </c>
      <c r="AF625" s="2" t="s">
        <v>299</v>
      </c>
      <c r="AG625" s="2" t="s">
        <v>336</v>
      </c>
      <c r="AH625" s="2"/>
      <c r="AI625" s="2" t="s">
        <v>255</v>
      </c>
      <c r="AJ625" s="2" t="str">
        <f t="shared" si="39"/>
        <v>Neige et GlaceAutre équipement &amp; accessoire (Neige et Glace)20 g ≤ X &lt; 50 g</v>
      </c>
      <c r="AK625" s="2" t="str">
        <f>VLOOKUP(AD625,'Comprendre la codification'!$E$12:$F$23,2,FALSE)</f>
        <v>G</v>
      </c>
      <c r="AL625" s="2" t="str">
        <f>VLOOKUP(AG625,'Comprendre la codification'!$H$12:$J$200,3,FALSE)</f>
        <v>DIV</v>
      </c>
      <c r="AM625" s="2" t="str">
        <f>VLOOKUP(AI625,'Comprendre la codification'!$M$25:$N$83,2,FALSE)</f>
        <v>27</v>
      </c>
      <c r="AN625" s="2" t="str">
        <f t="shared" si="40"/>
        <v>GDIV27</v>
      </c>
      <c r="AO625" s="2" t="s">
        <v>99</v>
      </c>
    </row>
    <row r="626" spans="13:41" x14ac:dyDescent="0.35">
      <c r="M626" s="26"/>
      <c r="N626" s="26"/>
      <c r="Q626" s="15"/>
      <c r="S626" s="2" t="s">
        <v>13</v>
      </c>
      <c r="T626" s="27">
        <v>2</v>
      </c>
      <c r="U626" s="2" t="s">
        <v>300</v>
      </c>
      <c r="V626" s="11" t="s">
        <v>212</v>
      </c>
      <c r="W626" s="2" t="str">
        <f t="shared" si="41"/>
        <v>Adresse et PrécisionFléchette (à l'unité)</v>
      </c>
      <c r="X626" s="2" t="s">
        <v>97</v>
      </c>
      <c r="Y626" s="2" t="str">
        <f>VLOOKUP(S626,'Comprendre la codification'!$E$12:$F$23,2,FALSE)</f>
        <v>H</v>
      </c>
      <c r="Z626" s="2" t="str">
        <f>VLOOKUP(V626,'Comprendre la codification'!$H$12:$J$200,3,FALSE)</f>
        <v>ZFE</v>
      </c>
      <c r="AA626" s="2" t="str">
        <f t="shared" si="42"/>
        <v>HZFE</v>
      </c>
      <c r="AB626" s="21" t="s">
        <v>608</v>
      </c>
      <c r="AD626" s="2" t="s">
        <v>15</v>
      </c>
      <c r="AE626" s="27">
        <v>2</v>
      </c>
      <c r="AF626" s="2" t="s">
        <v>299</v>
      </c>
      <c r="AG626" s="2" t="s">
        <v>336</v>
      </c>
      <c r="AH626" s="2"/>
      <c r="AI626" s="2" t="s">
        <v>255</v>
      </c>
      <c r="AJ626" s="2" t="str">
        <f t="shared" si="39"/>
        <v>Neige et GlaceAutre équipement &amp; accessoire (Neige et Glace)20 g ≤ X &lt; 50 g</v>
      </c>
      <c r="AK626" s="2" t="str">
        <f>VLOOKUP(AD626,'Comprendre la codification'!$E$12:$F$23,2,FALSE)</f>
        <v>G</v>
      </c>
      <c r="AL626" s="2" t="str">
        <f>VLOOKUP(AG626,'Comprendre la codification'!$H$12:$J$200,3,FALSE)</f>
        <v>DIV</v>
      </c>
      <c r="AM626" s="2" t="str">
        <f>VLOOKUP(AI626,'Comprendre la codification'!$M$25:$N$83,2,FALSE)</f>
        <v>27</v>
      </c>
      <c r="AN626" s="2" t="str">
        <f t="shared" si="40"/>
        <v>GDIV27</v>
      </c>
      <c r="AO626" s="2" t="s">
        <v>659</v>
      </c>
    </row>
    <row r="627" spans="13:41" x14ac:dyDescent="0.35">
      <c r="M627" s="26"/>
      <c r="N627" s="26"/>
      <c r="Q627" s="15"/>
      <c r="S627" s="2" t="s">
        <v>13</v>
      </c>
      <c r="T627" s="27">
        <v>2</v>
      </c>
      <c r="U627" s="2" t="s">
        <v>300</v>
      </c>
      <c r="V627" s="11" t="s">
        <v>210</v>
      </c>
      <c r="W627" s="2" t="str">
        <f t="shared" si="41"/>
        <v>Adresse et PrécisionFlèche (à l'unité)</v>
      </c>
      <c r="X627" s="2" t="s">
        <v>97</v>
      </c>
      <c r="Y627" s="2" t="str">
        <f>VLOOKUP(S627,'Comprendre la codification'!$E$12:$F$23,2,FALSE)</f>
        <v>H</v>
      </c>
      <c r="Z627" s="2" t="str">
        <f>VLOOKUP(V627,'Comprendre la codification'!$H$12:$J$200,3,FALSE)</f>
        <v>ZFL</v>
      </c>
      <c r="AA627" s="2" t="str">
        <f t="shared" si="42"/>
        <v>HZFL</v>
      </c>
      <c r="AB627" s="21" t="s">
        <v>608</v>
      </c>
      <c r="AD627" s="2" t="s">
        <v>15</v>
      </c>
      <c r="AE627" s="27">
        <v>2</v>
      </c>
      <c r="AF627" s="2" t="s">
        <v>299</v>
      </c>
      <c r="AG627" s="2" t="s">
        <v>336</v>
      </c>
      <c r="AH627" s="2"/>
      <c r="AI627" s="2" t="s">
        <v>241</v>
      </c>
      <c r="AJ627" s="2" t="str">
        <f t="shared" si="39"/>
        <v>Neige et GlaceAutre équipement &amp; accessoire (Neige et Glace)50 g ≤ X &lt; 100 g</v>
      </c>
      <c r="AK627" s="2" t="str">
        <f>VLOOKUP(AD627,'Comprendre la codification'!$E$12:$F$23,2,FALSE)</f>
        <v>G</v>
      </c>
      <c r="AL627" s="2" t="str">
        <f>VLOOKUP(AG627,'Comprendre la codification'!$H$12:$J$200,3,FALSE)</f>
        <v>DIV</v>
      </c>
      <c r="AM627" s="2" t="str">
        <f>VLOOKUP(AI627,'Comprendre la codification'!$M$25:$N$83,2,FALSE)</f>
        <v>30</v>
      </c>
      <c r="AN627" s="2" t="str">
        <f t="shared" si="40"/>
        <v>GDIV30</v>
      </c>
      <c r="AO627" s="2" t="s">
        <v>99</v>
      </c>
    </row>
    <row r="628" spans="13:41" x14ac:dyDescent="0.35">
      <c r="M628" s="26"/>
      <c r="N628" s="26"/>
      <c r="Q628" s="15"/>
      <c r="S628" s="2" t="s">
        <v>13</v>
      </c>
      <c r="T628" s="27">
        <v>2</v>
      </c>
      <c r="U628" s="2" t="s">
        <v>300</v>
      </c>
      <c r="V628" s="2" t="s">
        <v>207</v>
      </c>
      <c r="W628" s="2" t="str">
        <f t="shared" si="41"/>
        <v>Adresse et PrécisionBalle de golf (à l'unité)</v>
      </c>
      <c r="X628" s="2" t="s">
        <v>97</v>
      </c>
      <c r="Y628" s="2" t="str">
        <f>VLOOKUP(S628,'Comprendre la codification'!$E$12:$F$23,2,FALSE)</f>
        <v>H</v>
      </c>
      <c r="Z628" s="2" t="str">
        <f>VLOOKUP(V628,'Comprendre la codification'!$H$12:$J$200,3,FALSE)</f>
        <v>ZGO</v>
      </c>
      <c r="AA628" s="2" t="str">
        <f t="shared" si="42"/>
        <v>HZGO</v>
      </c>
      <c r="AB628" s="21" t="s">
        <v>608</v>
      </c>
      <c r="AD628" s="2" t="s">
        <v>15</v>
      </c>
      <c r="AE628" s="27">
        <v>2</v>
      </c>
      <c r="AF628" s="2" t="s">
        <v>299</v>
      </c>
      <c r="AG628" s="2" t="s">
        <v>336</v>
      </c>
      <c r="AH628" s="2"/>
      <c r="AI628" s="2" t="s">
        <v>241</v>
      </c>
      <c r="AJ628" s="2" t="str">
        <f t="shared" si="39"/>
        <v>Neige et GlaceAutre équipement &amp; accessoire (Neige et Glace)50 g ≤ X &lt; 100 g</v>
      </c>
      <c r="AK628" s="2" t="str">
        <f>VLOOKUP(AD628,'Comprendre la codification'!$E$12:$F$23,2,FALSE)</f>
        <v>G</v>
      </c>
      <c r="AL628" s="2" t="str">
        <f>VLOOKUP(AG628,'Comprendre la codification'!$H$12:$J$200,3,FALSE)</f>
        <v>DIV</v>
      </c>
      <c r="AM628" s="2" t="str">
        <f>VLOOKUP(AI628,'Comprendre la codification'!$M$25:$N$83,2,FALSE)</f>
        <v>30</v>
      </c>
      <c r="AN628" s="2" t="str">
        <f t="shared" si="40"/>
        <v>GDIV30</v>
      </c>
      <c r="AO628" s="2" t="s">
        <v>659</v>
      </c>
    </row>
    <row r="629" spans="13:41" x14ac:dyDescent="0.35">
      <c r="M629" s="26"/>
      <c r="N629" s="26"/>
      <c r="Q629" s="15"/>
      <c r="S629" s="2" t="s">
        <v>13</v>
      </c>
      <c r="T629" s="27">
        <v>2</v>
      </c>
      <c r="U629" s="2" t="s">
        <v>300</v>
      </c>
      <c r="V629" s="2" t="s">
        <v>213</v>
      </c>
      <c r="W629" s="2" t="str">
        <f t="shared" si="41"/>
        <v>Adresse et PrécisionTee de golf</v>
      </c>
      <c r="X629" s="2" t="s">
        <v>97</v>
      </c>
      <c r="Y629" s="2" t="str">
        <f>VLOOKUP(S629,'Comprendre la codification'!$E$12:$F$23,2,FALSE)</f>
        <v>H</v>
      </c>
      <c r="Z629" s="2" t="str">
        <f>VLOOKUP(V629,'Comprendre la codification'!$H$12:$J$200,3,FALSE)</f>
        <v>ZTE</v>
      </c>
      <c r="AA629" s="2" t="str">
        <f t="shared" si="42"/>
        <v>HZTE</v>
      </c>
      <c r="AB629" s="30" t="s">
        <v>608</v>
      </c>
      <c r="AD629" s="2" t="s">
        <v>15</v>
      </c>
      <c r="AE629" s="27">
        <v>2</v>
      </c>
      <c r="AF629" s="2" t="s">
        <v>299</v>
      </c>
      <c r="AG629" s="2" t="s">
        <v>336</v>
      </c>
      <c r="AH629" s="2"/>
      <c r="AI629" s="2" t="s">
        <v>103</v>
      </c>
      <c r="AJ629" s="2" t="str">
        <f t="shared" si="39"/>
        <v>Neige et GlaceAutre équipement &amp; accessoire (Neige et Glace)0,1 kg ≤ X &lt; 0,2 kg</v>
      </c>
      <c r="AK629" s="2" t="str">
        <f>VLOOKUP(AD629,'Comprendre la codification'!$E$12:$F$23,2,FALSE)</f>
        <v>G</v>
      </c>
      <c r="AL629" s="2" t="str">
        <f>VLOOKUP(AG629,'Comprendre la codification'!$H$12:$J$200,3,FALSE)</f>
        <v>DIV</v>
      </c>
      <c r="AM629" s="2" t="str">
        <f>VLOOKUP(AI629,'Comprendre la codification'!$M$25:$N$83,2,FALSE)</f>
        <v>33</v>
      </c>
      <c r="AN629" s="2" t="str">
        <f t="shared" si="40"/>
        <v>GDIV33</v>
      </c>
      <c r="AO629" s="2" t="s">
        <v>99</v>
      </c>
    </row>
    <row r="630" spans="13:41" x14ac:dyDescent="0.35">
      <c r="M630" s="26"/>
      <c r="N630" s="26"/>
      <c r="Q630" s="15"/>
      <c r="S630" s="2" t="s">
        <v>645</v>
      </c>
      <c r="T630" s="27">
        <v>2</v>
      </c>
      <c r="U630" s="11" t="s">
        <v>648</v>
      </c>
      <c r="V630" s="11" t="s">
        <v>224</v>
      </c>
      <c r="W630" s="2" t="str">
        <f t="shared" si="41"/>
        <v>Verticalité et Sports AériensPaire de crampons d'alpinisme</v>
      </c>
      <c r="X630" s="2"/>
      <c r="Y630" s="2" t="str">
        <f>VLOOKUP(S630,'Comprendre la codification'!$E$12:$F$23,2,FALSE)</f>
        <v>I</v>
      </c>
      <c r="Z630" s="2" t="str">
        <f>VLOOKUP(V630,'Comprendre la codification'!$H$12:$J$200,3,FALSE)</f>
        <v>API</v>
      </c>
      <c r="AA630" s="2" t="str">
        <f t="shared" si="42"/>
        <v>IAPI</v>
      </c>
      <c r="AB630" s="21" t="s">
        <v>608</v>
      </c>
      <c r="AD630" s="2" t="s">
        <v>15</v>
      </c>
      <c r="AE630" s="27">
        <v>2</v>
      </c>
      <c r="AF630" s="2" t="s">
        <v>299</v>
      </c>
      <c r="AG630" s="2" t="s">
        <v>336</v>
      </c>
      <c r="AH630" s="2"/>
      <c r="AI630" s="2" t="s">
        <v>103</v>
      </c>
      <c r="AJ630" s="2" t="str">
        <f t="shared" si="39"/>
        <v>Neige et GlaceAutre équipement &amp; accessoire (Neige et Glace)0,1 kg ≤ X &lt; 0,2 kg</v>
      </c>
      <c r="AK630" s="2" t="str">
        <f>VLOOKUP(AD630,'Comprendre la codification'!$E$12:$F$23,2,FALSE)</f>
        <v>G</v>
      </c>
      <c r="AL630" s="2" t="str">
        <f>VLOOKUP(AG630,'Comprendre la codification'!$H$12:$J$200,3,FALSE)</f>
        <v>DIV</v>
      </c>
      <c r="AM630" s="2" t="str">
        <f>VLOOKUP(AI630,'Comprendre la codification'!$M$25:$N$83,2,FALSE)</f>
        <v>33</v>
      </c>
      <c r="AN630" s="2" t="str">
        <f t="shared" si="40"/>
        <v>GDIV33</v>
      </c>
      <c r="AO630" s="2" t="s">
        <v>659</v>
      </c>
    </row>
    <row r="631" spans="13:41" x14ac:dyDescent="0.35">
      <c r="M631" s="26"/>
      <c r="N631" s="26"/>
      <c r="Q631" s="15"/>
      <c r="S631" s="2" t="s">
        <v>645</v>
      </c>
      <c r="T631" s="27">
        <v>2</v>
      </c>
      <c r="U631" s="2" t="s">
        <v>647</v>
      </c>
      <c r="V631" s="2" t="s">
        <v>223</v>
      </c>
      <c r="W631" s="2" t="str">
        <f t="shared" si="41"/>
        <v>Verticalité et Sports AériensSac, pochette et housse (sac à magnésie, sac à pof, pochette radio, sac à corde, housse de corde, sac à dos d'escalade…)</v>
      </c>
      <c r="X631" s="2"/>
      <c r="Y631" s="2" t="str">
        <f>VLOOKUP(S631,'Comprendre la codification'!$E$12:$F$23,2,FALSE)</f>
        <v>I</v>
      </c>
      <c r="Z631" s="2" t="str">
        <f>VLOOKUP(V631,'Comprendre la codification'!$H$12:$J$200,3,FALSE)</f>
        <v>BAG</v>
      </c>
      <c r="AA631" s="2" t="str">
        <f t="shared" si="42"/>
        <v>IBAG</v>
      </c>
      <c r="AB631" s="2" t="s">
        <v>252</v>
      </c>
      <c r="AD631" s="2" t="s">
        <v>15</v>
      </c>
      <c r="AE631" s="27">
        <v>2</v>
      </c>
      <c r="AF631" s="2" t="s">
        <v>299</v>
      </c>
      <c r="AG631" s="2" t="s">
        <v>336</v>
      </c>
      <c r="AH631" s="2"/>
      <c r="AI631" s="2" t="s">
        <v>98</v>
      </c>
      <c r="AJ631" s="2" t="str">
        <f t="shared" si="39"/>
        <v>Neige et GlaceAutre équipement &amp; accessoire (Neige et Glace)0,2 kg ≤ X &lt; 0,5 kg</v>
      </c>
      <c r="AK631" s="2" t="str">
        <f>VLOOKUP(AD631,'Comprendre la codification'!$E$12:$F$23,2,FALSE)</f>
        <v>G</v>
      </c>
      <c r="AL631" s="2" t="str">
        <f>VLOOKUP(AG631,'Comprendre la codification'!$H$12:$J$200,3,FALSE)</f>
        <v>DIV</v>
      </c>
      <c r="AM631" s="2" t="str">
        <f>VLOOKUP(AI631,'Comprendre la codification'!$M$25:$N$83,2,FALSE)</f>
        <v>36</v>
      </c>
      <c r="AN631" s="2" t="str">
        <f t="shared" si="40"/>
        <v>GDIV36</v>
      </c>
      <c r="AO631" s="2" t="s">
        <v>99</v>
      </c>
    </row>
    <row r="632" spans="13:41" x14ac:dyDescent="0.35">
      <c r="M632" s="26"/>
      <c r="N632" s="26"/>
      <c r="Q632" s="15"/>
      <c r="S632" s="2" t="s">
        <v>645</v>
      </c>
      <c r="T632" s="27">
        <v>2</v>
      </c>
      <c r="U632" s="2" t="s">
        <v>647</v>
      </c>
      <c r="V632" s="2" t="s">
        <v>223</v>
      </c>
      <c r="W632" s="2" t="str">
        <f t="shared" si="41"/>
        <v>Verticalité et Sports AériensSac, pochette et housse (sac à magnésie, sac à pof, pochette radio, sac à corde, housse de corde, sac à dos d'escalade…)</v>
      </c>
      <c r="X632" s="2"/>
      <c r="Y632" s="2" t="str">
        <f>VLOOKUP(S632,'Comprendre la codification'!$E$12:$F$23,2,FALSE)</f>
        <v>I</v>
      </c>
      <c r="Z632" s="2" t="str">
        <f>VLOOKUP(V632,'Comprendre la codification'!$H$12:$J$200,3,FALSE)</f>
        <v>BAG</v>
      </c>
      <c r="AA632" s="2" t="str">
        <f t="shared" si="42"/>
        <v>IBAG</v>
      </c>
      <c r="AB632" s="2" t="s">
        <v>253</v>
      </c>
      <c r="AD632" s="2" t="s">
        <v>15</v>
      </c>
      <c r="AE632" s="27">
        <v>2</v>
      </c>
      <c r="AF632" s="2" t="s">
        <v>299</v>
      </c>
      <c r="AG632" s="2" t="s">
        <v>336</v>
      </c>
      <c r="AH632" s="2"/>
      <c r="AI632" s="2" t="s">
        <v>98</v>
      </c>
      <c r="AJ632" s="2" t="str">
        <f t="shared" si="39"/>
        <v>Neige et GlaceAutre équipement &amp; accessoire (Neige et Glace)0,2 kg ≤ X &lt; 0,5 kg</v>
      </c>
      <c r="AK632" s="2" t="str">
        <f>VLOOKUP(AD632,'Comprendre la codification'!$E$12:$F$23,2,FALSE)</f>
        <v>G</v>
      </c>
      <c r="AL632" s="2" t="str">
        <f>VLOOKUP(AG632,'Comprendre la codification'!$H$12:$J$200,3,FALSE)</f>
        <v>DIV</v>
      </c>
      <c r="AM632" s="2" t="str">
        <f>VLOOKUP(AI632,'Comprendre la codification'!$M$25:$N$83,2,FALSE)</f>
        <v>36</v>
      </c>
      <c r="AN632" s="2" t="str">
        <f t="shared" si="40"/>
        <v>GDIV36</v>
      </c>
      <c r="AO632" s="2" t="s">
        <v>659</v>
      </c>
    </row>
    <row r="633" spans="13:41" x14ac:dyDescent="0.35">
      <c r="M633" s="26"/>
      <c r="N633" s="26"/>
      <c r="Q633" s="15"/>
      <c r="S633" s="2" t="s">
        <v>645</v>
      </c>
      <c r="T633" s="27">
        <v>2</v>
      </c>
      <c r="U633" s="2" t="s">
        <v>647</v>
      </c>
      <c r="V633" s="2" t="s">
        <v>223</v>
      </c>
      <c r="W633" s="2" t="str">
        <f t="shared" si="41"/>
        <v>Verticalité et Sports AériensSac, pochette et housse (sac à magnésie, sac à pof, pochette radio, sac à corde, housse de corde, sac à dos d'escalade…)</v>
      </c>
      <c r="X633" s="2"/>
      <c r="Y633" s="2" t="str">
        <f>VLOOKUP(S633,'Comprendre la codification'!$E$12:$F$23,2,FALSE)</f>
        <v>I</v>
      </c>
      <c r="Z633" s="2" t="str">
        <f>VLOOKUP(V633,'Comprendre la codification'!$H$12:$J$200,3,FALSE)</f>
        <v>BAG</v>
      </c>
      <c r="AA633" s="2" t="str">
        <f t="shared" si="42"/>
        <v>IBAG</v>
      </c>
      <c r="AB633" s="2" t="s">
        <v>254</v>
      </c>
      <c r="AD633" s="2" t="s">
        <v>15</v>
      </c>
      <c r="AE633" s="27">
        <v>2</v>
      </c>
      <c r="AF633" s="2" t="s">
        <v>299</v>
      </c>
      <c r="AG633" s="2" t="s">
        <v>336</v>
      </c>
      <c r="AH633" s="2"/>
      <c r="AI633" s="2" t="s">
        <v>104</v>
      </c>
      <c r="AJ633" s="2" t="str">
        <f t="shared" si="39"/>
        <v>Neige et GlaceAutre équipement &amp; accessoire (Neige et Glace)0,5 kg ≤ X &lt; 1 kg</v>
      </c>
      <c r="AK633" s="2" t="str">
        <f>VLOOKUP(AD633,'Comprendre la codification'!$E$12:$F$23,2,FALSE)</f>
        <v>G</v>
      </c>
      <c r="AL633" s="2" t="str">
        <f>VLOOKUP(AG633,'Comprendre la codification'!$H$12:$J$200,3,FALSE)</f>
        <v>DIV</v>
      </c>
      <c r="AM633" s="2" t="str">
        <f>VLOOKUP(AI633,'Comprendre la codification'!$M$25:$N$83,2,FALSE)</f>
        <v>39</v>
      </c>
      <c r="AN633" s="2" t="str">
        <f t="shared" si="40"/>
        <v>GDIV39</v>
      </c>
      <c r="AO633" s="2" t="s">
        <v>99</v>
      </c>
    </row>
    <row r="634" spans="13:41" x14ac:dyDescent="0.35">
      <c r="M634" s="26"/>
      <c r="N634" s="26"/>
      <c r="Q634" s="15"/>
      <c r="S634" s="2" t="s">
        <v>645</v>
      </c>
      <c r="T634" s="27">
        <v>2</v>
      </c>
      <c r="U634" s="2" t="s">
        <v>647</v>
      </c>
      <c r="V634" s="2" t="s">
        <v>223</v>
      </c>
      <c r="W634" s="2" t="str">
        <f t="shared" si="41"/>
        <v>Verticalité et Sports AériensSac, pochette et housse (sac à magnésie, sac à pof, pochette radio, sac à corde, housse de corde, sac à dos d'escalade…)</v>
      </c>
      <c r="X634" s="2"/>
      <c r="Y634" s="2" t="str">
        <f>VLOOKUP(S634,'Comprendre la codification'!$E$12:$F$23,2,FALSE)</f>
        <v>I</v>
      </c>
      <c r="Z634" s="2" t="str">
        <f>VLOOKUP(V634,'Comprendre la codification'!$H$12:$J$200,3,FALSE)</f>
        <v>BAG</v>
      </c>
      <c r="AA634" s="2" t="str">
        <f t="shared" si="42"/>
        <v>IBAG</v>
      </c>
      <c r="AB634" s="2" t="s">
        <v>255</v>
      </c>
      <c r="AD634" s="2" t="s">
        <v>15</v>
      </c>
      <c r="AE634" s="27">
        <v>2</v>
      </c>
      <c r="AF634" s="2" t="s">
        <v>299</v>
      </c>
      <c r="AG634" s="2" t="s">
        <v>336</v>
      </c>
      <c r="AH634" s="2"/>
      <c r="AI634" s="2" t="s">
        <v>104</v>
      </c>
      <c r="AJ634" s="2" t="str">
        <f t="shared" si="39"/>
        <v>Neige et GlaceAutre équipement &amp; accessoire (Neige et Glace)0,5 kg ≤ X &lt; 1 kg</v>
      </c>
      <c r="AK634" s="2" t="str">
        <f>VLOOKUP(AD634,'Comprendre la codification'!$E$12:$F$23,2,FALSE)</f>
        <v>G</v>
      </c>
      <c r="AL634" s="2" t="str">
        <f>VLOOKUP(AG634,'Comprendre la codification'!$H$12:$J$200,3,FALSE)</f>
        <v>DIV</v>
      </c>
      <c r="AM634" s="2" t="str">
        <f>VLOOKUP(AI634,'Comprendre la codification'!$M$25:$N$83,2,FALSE)</f>
        <v>39</v>
      </c>
      <c r="AN634" s="2" t="str">
        <f t="shared" si="40"/>
        <v>GDIV39</v>
      </c>
      <c r="AO634" s="2" t="s">
        <v>659</v>
      </c>
    </row>
    <row r="635" spans="13:41" x14ac:dyDescent="0.35">
      <c r="M635" s="26"/>
      <c r="N635" s="26"/>
      <c r="Q635" s="15"/>
      <c r="S635" s="2" t="s">
        <v>645</v>
      </c>
      <c r="T635" s="27">
        <v>2</v>
      </c>
      <c r="U635" s="2" t="s">
        <v>647</v>
      </c>
      <c r="V635" s="2" t="s">
        <v>223</v>
      </c>
      <c r="W635" s="2" t="str">
        <f t="shared" si="41"/>
        <v>Verticalité et Sports AériensSac, pochette et housse (sac à magnésie, sac à pof, pochette radio, sac à corde, housse de corde, sac à dos d'escalade…)</v>
      </c>
      <c r="X635" s="2"/>
      <c r="Y635" s="2" t="str">
        <f>VLOOKUP(S635,'Comprendre la codification'!$E$12:$F$23,2,FALSE)</f>
        <v>I</v>
      </c>
      <c r="Z635" s="2" t="str">
        <f>VLOOKUP(V635,'Comprendre la codification'!$H$12:$J$200,3,FALSE)</f>
        <v>BAG</v>
      </c>
      <c r="AA635" s="2" t="str">
        <f t="shared" si="42"/>
        <v>IBAG</v>
      </c>
      <c r="AB635" s="2" t="s">
        <v>241</v>
      </c>
      <c r="AD635" s="2" t="s">
        <v>15</v>
      </c>
      <c r="AE635" s="27">
        <v>2</v>
      </c>
      <c r="AF635" s="2" t="s">
        <v>299</v>
      </c>
      <c r="AG635" s="2" t="s">
        <v>336</v>
      </c>
      <c r="AH635" s="2"/>
      <c r="AI635" s="2" t="s">
        <v>105</v>
      </c>
      <c r="AJ635" s="2" t="str">
        <f t="shared" si="39"/>
        <v>Neige et GlaceAutre équipement &amp; accessoire (Neige et Glace)1 kg ≤ X &lt; 2 kg</v>
      </c>
      <c r="AK635" s="2" t="str">
        <f>VLOOKUP(AD635,'Comprendre la codification'!$E$12:$F$23,2,FALSE)</f>
        <v>G</v>
      </c>
      <c r="AL635" s="2" t="str">
        <f>VLOOKUP(AG635,'Comprendre la codification'!$H$12:$J$200,3,FALSE)</f>
        <v>DIV</v>
      </c>
      <c r="AM635" s="2" t="str">
        <f>VLOOKUP(AI635,'Comprendre la codification'!$M$25:$N$83,2,FALSE)</f>
        <v>42</v>
      </c>
      <c r="AN635" s="2" t="str">
        <f t="shared" si="40"/>
        <v>GDIV42</v>
      </c>
      <c r="AO635" s="2" t="s">
        <v>99</v>
      </c>
    </row>
    <row r="636" spans="13:41" x14ac:dyDescent="0.35">
      <c r="M636" s="26"/>
      <c r="N636" s="26"/>
      <c r="Q636" s="15"/>
      <c r="S636" s="2" t="s">
        <v>645</v>
      </c>
      <c r="T636" s="27">
        <v>2</v>
      </c>
      <c r="U636" s="2" t="s">
        <v>647</v>
      </c>
      <c r="V636" s="2" t="s">
        <v>223</v>
      </c>
      <c r="W636" s="2" t="str">
        <f t="shared" si="41"/>
        <v>Verticalité et Sports AériensSac, pochette et housse (sac à magnésie, sac à pof, pochette radio, sac à corde, housse de corde, sac à dos d'escalade…)</v>
      </c>
      <c r="X636" s="2"/>
      <c r="Y636" s="2" t="str">
        <f>VLOOKUP(S636,'Comprendre la codification'!$E$12:$F$23,2,FALSE)</f>
        <v>I</v>
      </c>
      <c r="Z636" s="2" t="str">
        <f>VLOOKUP(V636,'Comprendre la codification'!$H$12:$J$200,3,FALSE)</f>
        <v>BAG</v>
      </c>
      <c r="AA636" s="2" t="str">
        <f t="shared" si="42"/>
        <v>IBAG</v>
      </c>
      <c r="AB636" s="2" t="s">
        <v>103</v>
      </c>
      <c r="AD636" s="2" t="s">
        <v>15</v>
      </c>
      <c r="AE636" s="27">
        <v>2</v>
      </c>
      <c r="AF636" s="2" t="s">
        <v>299</v>
      </c>
      <c r="AG636" s="2" t="s">
        <v>336</v>
      </c>
      <c r="AH636" s="2"/>
      <c r="AI636" s="2" t="s">
        <v>105</v>
      </c>
      <c r="AJ636" s="2" t="str">
        <f t="shared" si="39"/>
        <v>Neige et GlaceAutre équipement &amp; accessoire (Neige et Glace)1 kg ≤ X &lt; 2 kg</v>
      </c>
      <c r="AK636" s="2" t="str">
        <f>VLOOKUP(AD636,'Comprendre la codification'!$E$12:$F$23,2,FALSE)</f>
        <v>G</v>
      </c>
      <c r="AL636" s="2" t="str">
        <f>VLOOKUP(AG636,'Comprendre la codification'!$H$12:$J$200,3,FALSE)</f>
        <v>DIV</v>
      </c>
      <c r="AM636" s="2" t="str">
        <f>VLOOKUP(AI636,'Comprendre la codification'!$M$25:$N$83,2,FALSE)</f>
        <v>42</v>
      </c>
      <c r="AN636" s="2" t="str">
        <f t="shared" si="40"/>
        <v>GDIV42</v>
      </c>
      <c r="AO636" s="2" t="s">
        <v>659</v>
      </c>
    </row>
    <row r="637" spans="13:41" x14ac:dyDescent="0.35">
      <c r="M637" s="26"/>
      <c r="N637" s="26"/>
      <c r="Q637" s="15"/>
      <c r="S637" s="2" t="s">
        <v>645</v>
      </c>
      <c r="T637" s="27">
        <v>2</v>
      </c>
      <c r="U637" s="2" t="s">
        <v>647</v>
      </c>
      <c r="V637" s="2" t="s">
        <v>223</v>
      </c>
      <c r="W637" s="2" t="str">
        <f t="shared" si="41"/>
        <v>Verticalité et Sports AériensSac, pochette et housse (sac à magnésie, sac à pof, pochette radio, sac à corde, housse de corde, sac à dos d'escalade…)</v>
      </c>
      <c r="X637" s="2"/>
      <c r="Y637" s="2" t="str">
        <f>VLOOKUP(S637,'Comprendre la codification'!$E$12:$F$23,2,FALSE)</f>
        <v>I</v>
      </c>
      <c r="Z637" s="2" t="str">
        <f>VLOOKUP(V637,'Comprendre la codification'!$H$12:$J$200,3,FALSE)</f>
        <v>BAG</v>
      </c>
      <c r="AA637" s="2" t="str">
        <f t="shared" si="42"/>
        <v>IBAG</v>
      </c>
      <c r="AB637" s="2" t="s">
        <v>98</v>
      </c>
      <c r="AD637" s="2" t="s">
        <v>15</v>
      </c>
      <c r="AE637" s="27">
        <v>2</v>
      </c>
      <c r="AF637" s="2" t="s">
        <v>299</v>
      </c>
      <c r="AG637" s="2" t="s">
        <v>336</v>
      </c>
      <c r="AH637" s="2"/>
      <c r="AI637" s="2" t="s">
        <v>107</v>
      </c>
      <c r="AJ637" s="2" t="str">
        <f t="shared" si="39"/>
        <v>Neige et GlaceAutre équipement &amp; accessoire (Neige et Glace)2 kg ≤ X &lt; 3 kg</v>
      </c>
      <c r="AK637" s="2" t="str">
        <f>VLOOKUP(AD637,'Comprendre la codification'!$E$12:$F$23,2,FALSE)</f>
        <v>G</v>
      </c>
      <c r="AL637" s="2" t="str">
        <f>VLOOKUP(AG637,'Comprendre la codification'!$H$12:$J$200,3,FALSE)</f>
        <v>DIV</v>
      </c>
      <c r="AM637" s="2" t="str">
        <f>VLOOKUP(AI637,'Comprendre la codification'!$M$25:$N$83,2,FALSE)</f>
        <v>45</v>
      </c>
      <c r="AN637" s="2" t="str">
        <f t="shared" si="40"/>
        <v>GDIV45</v>
      </c>
      <c r="AO637" s="2" t="s">
        <v>99</v>
      </c>
    </row>
    <row r="638" spans="13:41" x14ac:dyDescent="0.35">
      <c r="M638" s="26"/>
      <c r="N638" s="26"/>
      <c r="Q638" s="15"/>
      <c r="S638" s="2" t="s">
        <v>645</v>
      </c>
      <c r="T638" s="27">
        <v>2</v>
      </c>
      <c r="U638" s="2" t="s">
        <v>647</v>
      </c>
      <c r="V638" s="2" t="s">
        <v>223</v>
      </c>
      <c r="W638" s="2" t="str">
        <f t="shared" si="41"/>
        <v>Verticalité et Sports AériensSac, pochette et housse (sac à magnésie, sac à pof, pochette radio, sac à corde, housse de corde, sac à dos d'escalade…)</v>
      </c>
      <c r="X638" s="2"/>
      <c r="Y638" s="2" t="str">
        <f>VLOOKUP(S638,'Comprendre la codification'!$E$12:$F$23,2,FALSE)</f>
        <v>I</v>
      </c>
      <c r="Z638" s="2" t="str">
        <f>VLOOKUP(V638,'Comprendre la codification'!$H$12:$J$200,3,FALSE)</f>
        <v>BAG</v>
      </c>
      <c r="AA638" s="2" t="str">
        <f t="shared" si="42"/>
        <v>IBAG</v>
      </c>
      <c r="AB638" s="2" t="s">
        <v>104</v>
      </c>
      <c r="AD638" s="2" t="s">
        <v>15</v>
      </c>
      <c r="AE638" s="27">
        <v>2</v>
      </c>
      <c r="AF638" s="2" t="s">
        <v>299</v>
      </c>
      <c r="AG638" s="2" t="s">
        <v>336</v>
      </c>
      <c r="AH638" s="2"/>
      <c r="AI638" s="2" t="s">
        <v>107</v>
      </c>
      <c r="AJ638" s="2" t="str">
        <f t="shared" si="39"/>
        <v>Neige et GlaceAutre équipement &amp; accessoire (Neige et Glace)2 kg ≤ X &lt; 3 kg</v>
      </c>
      <c r="AK638" s="2" t="str">
        <f>VLOOKUP(AD638,'Comprendre la codification'!$E$12:$F$23,2,FALSE)</f>
        <v>G</v>
      </c>
      <c r="AL638" s="2" t="str">
        <f>VLOOKUP(AG638,'Comprendre la codification'!$H$12:$J$200,3,FALSE)</f>
        <v>DIV</v>
      </c>
      <c r="AM638" s="2" t="str">
        <f>VLOOKUP(AI638,'Comprendre la codification'!$M$25:$N$83,2,FALSE)</f>
        <v>45</v>
      </c>
      <c r="AN638" s="2" t="str">
        <f t="shared" si="40"/>
        <v>GDIV45</v>
      </c>
      <c r="AO638" s="2" t="s">
        <v>659</v>
      </c>
    </row>
    <row r="639" spans="13:41" x14ac:dyDescent="0.35">
      <c r="M639" s="26"/>
      <c r="N639" s="26"/>
      <c r="Q639" s="15"/>
      <c r="S639" s="2" t="s">
        <v>645</v>
      </c>
      <c r="T639" s="27">
        <v>2</v>
      </c>
      <c r="U639" s="2" t="s">
        <v>647</v>
      </c>
      <c r="V639" s="2" t="s">
        <v>223</v>
      </c>
      <c r="W639" s="2" t="str">
        <f t="shared" si="41"/>
        <v>Verticalité et Sports AériensSac, pochette et housse (sac à magnésie, sac à pof, pochette radio, sac à corde, housse de corde, sac à dos d'escalade…)</v>
      </c>
      <c r="X639" s="2"/>
      <c r="Y639" s="2" t="str">
        <f>VLOOKUP(S639,'Comprendre la codification'!$E$12:$F$23,2,FALSE)</f>
        <v>I</v>
      </c>
      <c r="Z639" s="2" t="str">
        <f>VLOOKUP(V639,'Comprendre la codification'!$H$12:$J$200,3,FALSE)</f>
        <v>BAG</v>
      </c>
      <c r="AA639" s="2" t="str">
        <f t="shared" si="42"/>
        <v>IBAG</v>
      </c>
      <c r="AB639" s="2" t="s">
        <v>105</v>
      </c>
      <c r="AD639" s="2" t="s">
        <v>15</v>
      </c>
      <c r="AE639" s="27">
        <v>2</v>
      </c>
      <c r="AF639" s="2" t="s">
        <v>299</v>
      </c>
      <c r="AG639" s="2" t="s">
        <v>336</v>
      </c>
      <c r="AH639" s="2"/>
      <c r="AI639" s="2" t="s">
        <v>109</v>
      </c>
      <c r="AJ639" s="2" t="str">
        <f t="shared" si="39"/>
        <v>Neige et GlaceAutre équipement &amp; accessoire (Neige et Glace)3 kg ≤ X &lt; 5 kg</v>
      </c>
      <c r="AK639" s="2" t="str">
        <f>VLOOKUP(AD639,'Comprendre la codification'!$E$12:$F$23,2,FALSE)</f>
        <v>G</v>
      </c>
      <c r="AL639" s="2" t="str">
        <f>VLOOKUP(AG639,'Comprendre la codification'!$H$12:$J$200,3,FALSE)</f>
        <v>DIV</v>
      </c>
      <c r="AM639" s="2" t="str">
        <f>VLOOKUP(AI639,'Comprendre la codification'!$M$25:$N$83,2,FALSE)</f>
        <v>48</v>
      </c>
      <c r="AN639" s="2" t="str">
        <f t="shared" si="40"/>
        <v>GDIV48</v>
      </c>
      <c r="AO639" s="2" t="s">
        <v>99</v>
      </c>
    </row>
    <row r="640" spans="13:41" x14ac:dyDescent="0.35">
      <c r="M640" s="26"/>
      <c r="N640" s="26"/>
      <c r="Q640" s="15"/>
      <c r="S640" s="2" t="s">
        <v>645</v>
      </c>
      <c r="T640" s="27">
        <v>2</v>
      </c>
      <c r="U640" s="2" t="s">
        <v>647</v>
      </c>
      <c r="V640" s="2" t="s">
        <v>223</v>
      </c>
      <c r="W640" s="2" t="str">
        <f t="shared" si="41"/>
        <v>Verticalité et Sports AériensSac, pochette et housse (sac à magnésie, sac à pof, pochette radio, sac à corde, housse de corde, sac à dos d'escalade…)</v>
      </c>
      <c r="X640" s="2"/>
      <c r="Y640" s="2" t="str">
        <f>VLOOKUP(S640,'Comprendre la codification'!$E$12:$F$23,2,FALSE)</f>
        <v>I</v>
      </c>
      <c r="Z640" s="2" t="str">
        <f>VLOOKUP(V640,'Comprendre la codification'!$H$12:$J$200,3,FALSE)</f>
        <v>BAG</v>
      </c>
      <c r="AA640" s="2" t="str">
        <f t="shared" si="42"/>
        <v>IBAG</v>
      </c>
      <c r="AB640" s="2" t="s">
        <v>107</v>
      </c>
      <c r="AD640" s="2" t="s">
        <v>15</v>
      </c>
      <c r="AE640" s="27">
        <v>2</v>
      </c>
      <c r="AF640" s="2" t="s">
        <v>299</v>
      </c>
      <c r="AG640" s="2" t="s">
        <v>336</v>
      </c>
      <c r="AH640" s="2"/>
      <c r="AI640" s="2" t="s">
        <v>109</v>
      </c>
      <c r="AJ640" s="2" t="str">
        <f t="shared" si="39"/>
        <v>Neige et GlaceAutre équipement &amp; accessoire (Neige et Glace)3 kg ≤ X &lt; 5 kg</v>
      </c>
      <c r="AK640" s="2" t="str">
        <f>VLOOKUP(AD640,'Comprendre la codification'!$E$12:$F$23,2,FALSE)</f>
        <v>G</v>
      </c>
      <c r="AL640" s="2" t="str">
        <f>VLOOKUP(AG640,'Comprendre la codification'!$H$12:$J$200,3,FALSE)</f>
        <v>DIV</v>
      </c>
      <c r="AM640" s="2" t="str">
        <f>VLOOKUP(AI640,'Comprendre la codification'!$M$25:$N$83,2,FALSE)</f>
        <v>48</v>
      </c>
      <c r="AN640" s="2" t="str">
        <f t="shared" si="40"/>
        <v>GDIV48</v>
      </c>
      <c r="AO640" s="2" t="s">
        <v>659</v>
      </c>
    </row>
    <row r="641" spans="13:41" x14ac:dyDescent="0.35">
      <c r="M641" s="26"/>
      <c r="N641" s="26"/>
      <c r="Q641" s="15"/>
      <c r="S641" s="2" t="s">
        <v>645</v>
      </c>
      <c r="T641" s="27">
        <v>2</v>
      </c>
      <c r="U641" s="2" t="s">
        <v>647</v>
      </c>
      <c r="V641" s="2" t="s">
        <v>223</v>
      </c>
      <c r="W641" s="2" t="str">
        <f t="shared" si="41"/>
        <v>Verticalité et Sports AériensSac, pochette et housse (sac à magnésie, sac à pof, pochette radio, sac à corde, housse de corde, sac à dos d'escalade…)</v>
      </c>
      <c r="X641" s="2"/>
      <c r="Y641" s="2" t="str">
        <f>VLOOKUP(S641,'Comprendre la codification'!$E$12:$F$23,2,FALSE)</f>
        <v>I</v>
      </c>
      <c r="Z641" s="2" t="str">
        <f>VLOOKUP(V641,'Comprendre la codification'!$H$12:$J$200,3,FALSE)</f>
        <v>BAG</v>
      </c>
      <c r="AA641" s="2" t="str">
        <f t="shared" si="42"/>
        <v>IBAG</v>
      </c>
      <c r="AB641" s="2" t="s">
        <v>109</v>
      </c>
      <c r="AD641" s="2" t="s">
        <v>15</v>
      </c>
      <c r="AE641" s="27">
        <v>2</v>
      </c>
      <c r="AF641" s="2" t="s">
        <v>299</v>
      </c>
      <c r="AG641" s="2" t="s">
        <v>336</v>
      </c>
      <c r="AH641" s="2"/>
      <c r="AI641" s="2" t="s">
        <v>110</v>
      </c>
      <c r="AJ641" s="2" t="str">
        <f t="shared" si="39"/>
        <v>Neige et GlaceAutre équipement &amp; accessoire (Neige et Glace)5 kg ≤ X &lt; 7 kg</v>
      </c>
      <c r="AK641" s="2" t="str">
        <f>VLOOKUP(AD641,'Comprendre la codification'!$E$12:$F$23,2,FALSE)</f>
        <v>G</v>
      </c>
      <c r="AL641" s="2" t="str">
        <f>VLOOKUP(AG641,'Comprendre la codification'!$H$12:$J$200,3,FALSE)</f>
        <v>DIV</v>
      </c>
      <c r="AM641" s="2" t="str">
        <f>VLOOKUP(AI641,'Comprendre la codification'!$M$25:$N$83,2,FALSE)</f>
        <v>51</v>
      </c>
      <c r="AN641" s="2" t="str">
        <f t="shared" si="40"/>
        <v>GDIV51</v>
      </c>
      <c r="AO641" s="2" t="s">
        <v>99</v>
      </c>
    </row>
    <row r="642" spans="13:41" x14ac:dyDescent="0.35">
      <c r="M642" s="26"/>
      <c r="N642" s="26"/>
      <c r="Q642" s="15"/>
      <c r="S642" s="2" t="s">
        <v>645</v>
      </c>
      <c r="T642" s="27">
        <v>2</v>
      </c>
      <c r="U642" s="2" t="s">
        <v>647</v>
      </c>
      <c r="V642" s="2" t="s">
        <v>223</v>
      </c>
      <c r="W642" s="2" t="str">
        <f t="shared" si="41"/>
        <v>Verticalité et Sports AériensSac, pochette et housse (sac à magnésie, sac à pof, pochette radio, sac à corde, housse de corde, sac à dos d'escalade…)</v>
      </c>
      <c r="X642" s="2"/>
      <c r="Y642" s="2" t="str">
        <f>VLOOKUP(S642,'Comprendre la codification'!$E$12:$F$23,2,FALSE)</f>
        <v>I</v>
      </c>
      <c r="Z642" s="2" t="str">
        <f>VLOOKUP(V642,'Comprendre la codification'!$H$12:$J$200,3,FALSE)</f>
        <v>BAG</v>
      </c>
      <c r="AA642" s="2" t="str">
        <f t="shared" si="42"/>
        <v>IBAG</v>
      </c>
      <c r="AB642" s="2" t="s">
        <v>110</v>
      </c>
      <c r="AD642" s="2" t="s">
        <v>15</v>
      </c>
      <c r="AE642" s="27">
        <v>2</v>
      </c>
      <c r="AF642" s="2" t="s">
        <v>299</v>
      </c>
      <c r="AG642" s="2" t="s">
        <v>336</v>
      </c>
      <c r="AH642" s="2"/>
      <c r="AI642" s="2" t="s">
        <v>110</v>
      </c>
      <c r="AJ642" s="2" t="str">
        <f t="shared" si="39"/>
        <v>Neige et GlaceAutre équipement &amp; accessoire (Neige et Glace)5 kg ≤ X &lt; 7 kg</v>
      </c>
      <c r="AK642" s="2" t="str">
        <f>VLOOKUP(AD642,'Comprendre la codification'!$E$12:$F$23,2,FALSE)</f>
        <v>G</v>
      </c>
      <c r="AL642" s="2" t="str">
        <f>VLOOKUP(AG642,'Comprendre la codification'!$H$12:$J$200,3,FALSE)</f>
        <v>DIV</v>
      </c>
      <c r="AM642" s="2" t="str">
        <f>VLOOKUP(AI642,'Comprendre la codification'!$M$25:$N$83,2,FALSE)</f>
        <v>51</v>
      </c>
      <c r="AN642" s="2" t="str">
        <f t="shared" si="40"/>
        <v>GDIV51</v>
      </c>
      <c r="AO642" s="2" t="s">
        <v>659</v>
      </c>
    </row>
    <row r="643" spans="13:41" x14ac:dyDescent="0.35">
      <c r="M643" s="26"/>
      <c r="N643" s="26"/>
      <c r="Q643" s="15"/>
      <c r="S643" s="2" t="s">
        <v>645</v>
      </c>
      <c r="T643" s="27">
        <v>2</v>
      </c>
      <c r="U643" s="2" t="s">
        <v>647</v>
      </c>
      <c r="V643" s="2" t="s">
        <v>223</v>
      </c>
      <c r="W643" s="2" t="str">
        <f t="shared" si="41"/>
        <v>Verticalité et Sports AériensSac, pochette et housse (sac à magnésie, sac à pof, pochette radio, sac à corde, housse de corde, sac à dos d'escalade…)</v>
      </c>
      <c r="X643" s="2"/>
      <c r="Y643" s="2" t="str">
        <f>VLOOKUP(S643,'Comprendre la codification'!$E$12:$F$23,2,FALSE)</f>
        <v>I</v>
      </c>
      <c r="Z643" s="2" t="str">
        <f>VLOOKUP(V643,'Comprendre la codification'!$H$12:$J$200,3,FALSE)</f>
        <v>BAG</v>
      </c>
      <c r="AA643" s="2" t="str">
        <f t="shared" si="42"/>
        <v>IBAG</v>
      </c>
      <c r="AB643" s="2" t="s">
        <v>111</v>
      </c>
      <c r="AD643" s="2" t="s">
        <v>15</v>
      </c>
      <c r="AE643" s="27">
        <v>2</v>
      </c>
      <c r="AF643" s="2" t="s">
        <v>299</v>
      </c>
      <c r="AG643" s="2" t="s">
        <v>336</v>
      </c>
      <c r="AH643" s="2"/>
      <c r="AI643" s="2" t="s">
        <v>111</v>
      </c>
      <c r="AJ643" s="2" t="str">
        <f t="shared" ref="AJ643:AJ708" si="43">AD643&amp;AG643&amp;AI643</f>
        <v>Neige et GlaceAutre équipement &amp; accessoire (Neige et Glace)7 kg ≤ X &lt; 9 kg</v>
      </c>
      <c r="AK643" s="2" t="str">
        <f>VLOOKUP(AD643,'Comprendre la codification'!$E$12:$F$23,2,FALSE)</f>
        <v>G</v>
      </c>
      <c r="AL643" s="2" t="str">
        <f>VLOOKUP(AG643,'Comprendre la codification'!$H$12:$J$200,3,FALSE)</f>
        <v>DIV</v>
      </c>
      <c r="AM643" s="2" t="str">
        <f>VLOOKUP(AI643,'Comprendre la codification'!$M$25:$N$83,2,FALSE)</f>
        <v>54</v>
      </c>
      <c r="AN643" s="2" t="str">
        <f t="shared" ref="AN643:AN708" si="44">AK643&amp;AL643&amp;AM643</f>
        <v>GDIV54</v>
      </c>
      <c r="AO643" s="2" t="s">
        <v>99</v>
      </c>
    </row>
    <row r="644" spans="13:41" x14ac:dyDescent="0.35">
      <c r="M644" s="26"/>
      <c r="N644" s="26"/>
      <c r="Q644" s="15"/>
      <c r="S644" s="2" t="s">
        <v>645</v>
      </c>
      <c r="T644" s="27">
        <v>2</v>
      </c>
      <c r="U644" s="2" t="s">
        <v>647</v>
      </c>
      <c r="V644" s="2" t="s">
        <v>223</v>
      </c>
      <c r="W644" s="2" t="str">
        <f t="shared" si="41"/>
        <v>Verticalité et Sports AériensSac, pochette et housse (sac à magnésie, sac à pof, pochette radio, sac à corde, housse de corde, sac à dos d'escalade…)</v>
      </c>
      <c r="X644" s="2"/>
      <c r="Y644" s="2" t="str">
        <f>VLOOKUP(S644,'Comprendre la codification'!$E$12:$F$23,2,FALSE)</f>
        <v>I</v>
      </c>
      <c r="Z644" s="2" t="str">
        <f>VLOOKUP(V644,'Comprendre la codification'!$H$12:$J$200,3,FALSE)</f>
        <v>BAG</v>
      </c>
      <c r="AA644" s="2" t="str">
        <f t="shared" si="42"/>
        <v>IBAG</v>
      </c>
      <c r="AB644" s="2" t="s">
        <v>112</v>
      </c>
      <c r="AD644" s="2" t="s">
        <v>15</v>
      </c>
      <c r="AE644" s="27">
        <v>2</v>
      </c>
      <c r="AF644" s="2" t="s">
        <v>299</v>
      </c>
      <c r="AG644" s="2" t="s">
        <v>336</v>
      </c>
      <c r="AH644" s="2"/>
      <c r="AI644" s="2" t="s">
        <v>111</v>
      </c>
      <c r="AJ644" s="2" t="str">
        <f t="shared" si="43"/>
        <v>Neige et GlaceAutre équipement &amp; accessoire (Neige et Glace)7 kg ≤ X &lt; 9 kg</v>
      </c>
      <c r="AK644" s="2" t="str">
        <f>VLOOKUP(AD644,'Comprendre la codification'!$E$12:$F$23,2,FALSE)</f>
        <v>G</v>
      </c>
      <c r="AL644" s="2" t="str">
        <f>VLOOKUP(AG644,'Comprendre la codification'!$H$12:$J$200,3,FALSE)</f>
        <v>DIV</v>
      </c>
      <c r="AM644" s="2" t="str">
        <f>VLOOKUP(AI644,'Comprendre la codification'!$M$25:$N$83,2,FALSE)</f>
        <v>54</v>
      </c>
      <c r="AN644" s="2" t="str">
        <f t="shared" si="44"/>
        <v>GDIV54</v>
      </c>
      <c r="AO644" s="2" t="s">
        <v>659</v>
      </c>
    </row>
    <row r="645" spans="13:41" x14ac:dyDescent="0.35">
      <c r="M645" s="26"/>
      <c r="N645" s="26"/>
      <c r="Q645" s="15"/>
      <c r="S645" s="2" t="s">
        <v>645</v>
      </c>
      <c r="T645" s="27">
        <v>2</v>
      </c>
      <c r="U645" s="2" t="s">
        <v>647</v>
      </c>
      <c r="V645" s="2" t="s">
        <v>223</v>
      </c>
      <c r="W645" s="2" t="str">
        <f t="shared" ref="W645:W708" si="45">S645&amp;V645</f>
        <v>Verticalité et Sports AériensSac, pochette et housse (sac à magnésie, sac à pof, pochette radio, sac à corde, housse de corde, sac à dos d'escalade…)</v>
      </c>
      <c r="X645" s="2"/>
      <c r="Y645" s="2" t="str">
        <f>VLOOKUP(S645,'Comprendre la codification'!$E$12:$F$23,2,FALSE)</f>
        <v>I</v>
      </c>
      <c r="Z645" s="2" t="str">
        <f>VLOOKUP(V645,'Comprendre la codification'!$H$12:$J$200,3,FALSE)</f>
        <v>BAG</v>
      </c>
      <c r="AA645" s="2" t="str">
        <f t="shared" ref="AA645:AA708" si="46">Y645&amp;Z645</f>
        <v>IBAG</v>
      </c>
      <c r="AB645" s="2" t="s">
        <v>113</v>
      </c>
      <c r="AD645" s="2" t="s">
        <v>15</v>
      </c>
      <c r="AE645" s="27">
        <v>2</v>
      </c>
      <c r="AF645" s="2" t="s">
        <v>299</v>
      </c>
      <c r="AG645" s="2" t="s">
        <v>336</v>
      </c>
      <c r="AH645" s="2"/>
      <c r="AI645" s="2" t="s">
        <v>112</v>
      </c>
      <c r="AJ645" s="2" t="str">
        <f t="shared" si="43"/>
        <v>Neige et GlaceAutre équipement &amp; accessoire (Neige et Glace)9 kg ≤ X &lt; 11 kg</v>
      </c>
      <c r="AK645" s="2" t="str">
        <f>VLOOKUP(AD645,'Comprendre la codification'!$E$12:$F$23,2,FALSE)</f>
        <v>G</v>
      </c>
      <c r="AL645" s="2" t="str">
        <f>VLOOKUP(AG645,'Comprendre la codification'!$H$12:$J$200,3,FALSE)</f>
        <v>DIV</v>
      </c>
      <c r="AM645" s="2" t="str">
        <f>VLOOKUP(AI645,'Comprendre la codification'!$M$25:$N$83,2,FALSE)</f>
        <v>57</v>
      </c>
      <c r="AN645" s="2" t="str">
        <f t="shared" si="44"/>
        <v>GDIV57</v>
      </c>
      <c r="AO645" s="2" t="s">
        <v>99</v>
      </c>
    </row>
    <row r="646" spans="13:41" x14ac:dyDescent="0.35">
      <c r="M646" s="26"/>
      <c r="N646" s="26"/>
      <c r="Q646" s="15"/>
      <c r="S646" s="2" t="s">
        <v>645</v>
      </c>
      <c r="T646" s="27">
        <v>2</v>
      </c>
      <c r="U646" s="2" t="s">
        <v>647</v>
      </c>
      <c r="V646" s="2" t="s">
        <v>223</v>
      </c>
      <c r="W646" s="2" t="str">
        <f t="shared" si="45"/>
        <v>Verticalité et Sports AériensSac, pochette et housse (sac à magnésie, sac à pof, pochette radio, sac à corde, housse de corde, sac à dos d'escalade…)</v>
      </c>
      <c r="X646" s="2"/>
      <c r="Y646" s="2" t="str">
        <f>VLOOKUP(S646,'Comprendre la codification'!$E$12:$F$23,2,FALSE)</f>
        <v>I</v>
      </c>
      <c r="Z646" s="2" t="str">
        <f>VLOOKUP(V646,'Comprendre la codification'!$H$12:$J$200,3,FALSE)</f>
        <v>BAG</v>
      </c>
      <c r="AA646" s="2" t="str">
        <f t="shared" si="46"/>
        <v>IBAG</v>
      </c>
      <c r="AB646" s="2" t="s">
        <v>114</v>
      </c>
      <c r="AD646" s="2" t="s">
        <v>15</v>
      </c>
      <c r="AE646" s="27">
        <v>2</v>
      </c>
      <c r="AF646" s="2" t="s">
        <v>299</v>
      </c>
      <c r="AG646" s="2" t="s">
        <v>336</v>
      </c>
      <c r="AH646" s="2"/>
      <c r="AI646" s="2" t="s">
        <v>112</v>
      </c>
      <c r="AJ646" s="2" t="str">
        <f t="shared" si="43"/>
        <v>Neige et GlaceAutre équipement &amp; accessoire (Neige et Glace)9 kg ≤ X &lt; 11 kg</v>
      </c>
      <c r="AK646" s="2" t="str">
        <f>VLOOKUP(AD646,'Comprendre la codification'!$E$12:$F$23,2,FALSE)</f>
        <v>G</v>
      </c>
      <c r="AL646" s="2" t="str">
        <f>VLOOKUP(AG646,'Comprendre la codification'!$H$12:$J$200,3,FALSE)</f>
        <v>DIV</v>
      </c>
      <c r="AM646" s="2" t="str">
        <f>VLOOKUP(AI646,'Comprendre la codification'!$M$25:$N$83,2,FALSE)</f>
        <v>57</v>
      </c>
      <c r="AN646" s="2" t="str">
        <f t="shared" si="44"/>
        <v>GDIV57</v>
      </c>
      <c r="AO646" s="2" t="s">
        <v>659</v>
      </c>
    </row>
    <row r="647" spans="13:41" x14ac:dyDescent="0.35">
      <c r="M647" s="26"/>
      <c r="N647" s="26"/>
      <c r="Q647" s="15"/>
      <c r="S647" s="2" t="s">
        <v>645</v>
      </c>
      <c r="T647" s="27">
        <v>2</v>
      </c>
      <c r="U647" s="2" t="s">
        <v>647</v>
      </c>
      <c r="V647" s="2" t="s">
        <v>223</v>
      </c>
      <c r="W647" s="2" t="str">
        <f t="shared" si="45"/>
        <v>Verticalité et Sports AériensSac, pochette et housse (sac à magnésie, sac à pof, pochette radio, sac à corde, housse de corde, sac à dos d'escalade…)</v>
      </c>
      <c r="X647" s="2"/>
      <c r="Y647" s="2" t="str">
        <f>VLOOKUP(S647,'Comprendre la codification'!$E$12:$F$23,2,FALSE)</f>
        <v>I</v>
      </c>
      <c r="Z647" s="2" t="str">
        <f>VLOOKUP(V647,'Comprendre la codification'!$H$12:$J$200,3,FALSE)</f>
        <v>BAG</v>
      </c>
      <c r="AA647" s="2" t="str">
        <f t="shared" si="46"/>
        <v>IBAG</v>
      </c>
      <c r="AB647" s="2" t="s">
        <v>102</v>
      </c>
      <c r="AD647" s="2" t="s">
        <v>15</v>
      </c>
      <c r="AE647" s="27">
        <v>2</v>
      </c>
      <c r="AF647" s="2" t="s">
        <v>299</v>
      </c>
      <c r="AG647" s="2" t="s">
        <v>336</v>
      </c>
      <c r="AH647" s="2"/>
      <c r="AI647" s="2" t="s">
        <v>113</v>
      </c>
      <c r="AJ647" s="2" t="str">
        <f t="shared" si="43"/>
        <v>Neige et GlaceAutre équipement &amp; accessoire (Neige et Glace)11 kg ≤ X &lt; 13 kg</v>
      </c>
      <c r="AK647" s="2" t="str">
        <f>VLOOKUP(AD647,'Comprendre la codification'!$E$12:$F$23,2,FALSE)</f>
        <v>G</v>
      </c>
      <c r="AL647" s="2" t="str">
        <f>VLOOKUP(AG647,'Comprendre la codification'!$H$12:$J$200,3,FALSE)</f>
        <v>DIV</v>
      </c>
      <c r="AM647" s="2" t="str">
        <f>VLOOKUP(AI647,'Comprendre la codification'!$M$25:$N$83,2,FALSE)</f>
        <v>60</v>
      </c>
      <c r="AN647" s="2" t="str">
        <f t="shared" si="44"/>
        <v>GDIV60</v>
      </c>
      <c r="AO647" s="2" t="s">
        <v>99</v>
      </c>
    </row>
    <row r="648" spans="13:41" x14ac:dyDescent="0.35">
      <c r="M648" s="26"/>
      <c r="N648" s="26"/>
      <c r="Q648" s="15"/>
      <c r="S648" s="2" t="s">
        <v>645</v>
      </c>
      <c r="T648" s="27">
        <v>2</v>
      </c>
      <c r="U648" s="11" t="s">
        <v>648</v>
      </c>
      <c r="V648" s="11" t="s">
        <v>226</v>
      </c>
      <c r="W648" s="2" t="str">
        <f t="shared" si="45"/>
        <v>Verticalité et Sports AériensCorde sans pièces métalliques (corde d'escalade dynamique, statique,  …)</v>
      </c>
      <c r="X648" s="2" t="s">
        <v>97</v>
      </c>
      <c r="Y648" s="2" t="str">
        <f>VLOOKUP(S648,'Comprendre la codification'!$E$12:$F$23,2,FALSE)</f>
        <v>I</v>
      </c>
      <c r="Z648" s="2" t="str">
        <f>VLOOKUP(V648,'Comprendre la codification'!$H$12:$J$200,3,FALSE)</f>
        <v>COR</v>
      </c>
      <c r="AA648" s="2" t="str">
        <f t="shared" si="46"/>
        <v>ICOR</v>
      </c>
      <c r="AB648" s="2" t="s">
        <v>106</v>
      </c>
      <c r="AD648" s="2" t="s">
        <v>15</v>
      </c>
      <c r="AE648" s="27">
        <v>2</v>
      </c>
      <c r="AF648" s="2" t="s">
        <v>299</v>
      </c>
      <c r="AG648" s="2" t="s">
        <v>336</v>
      </c>
      <c r="AH648" s="2"/>
      <c r="AI648" s="2" t="s">
        <v>113</v>
      </c>
      <c r="AJ648" s="2" t="str">
        <f t="shared" si="43"/>
        <v>Neige et GlaceAutre équipement &amp; accessoire (Neige et Glace)11 kg ≤ X &lt; 13 kg</v>
      </c>
      <c r="AK648" s="2" t="str">
        <f>VLOOKUP(AD648,'Comprendre la codification'!$E$12:$F$23,2,FALSE)</f>
        <v>G</v>
      </c>
      <c r="AL648" s="2" t="str">
        <f>VLOOKUP(AG648,'Comprendre la codification'!$H$12:$J$200,3,FALSE)</f>
        <v>DIV</v>
      </c>
      <c r="AM648" s="2" t="str">
        <f>VLOOKUP(AI648,'Comprendre la codification'!$M$25:$N$83,2,FALSE)</f>
        <v>60</v>
      </c>
      <c r="AN648" s="2" t="str">
        <f t="shared" si="44"/>
        <v>GDIV60</v>
      </c>
      <c r="AO648" s="2" t="s">
        <v>659</v>
      </c>
    </row>
    <row r="649" spans="13:41" x14ac:dyDescent="0.35">
      <c r="M649" s="26"/>
      <c r="N649" s="26"/>
      <c r="S649" s="2" t="s">
        <v>645</v>
      </c>
      <c r="T649" s="27">
        <v>2</v>
      </c>
      <c r="U649" s="11" t="s">
        <v>648</v>
      </c>
      <c r="V649" s="11" t="s">
        <v>226</v>
      </c>
      <c r="W649" s="2" t="str">
        <f t="shared" si="45"/>
        <v>Verticalité et Sports AériensCorde sans pièces métalliques (corde d'escalade dynamique, statique,  …)</v>
      </c>
      <c r="X649" s="2" t="s">
        <v>97</v>
      </c>
      <c r="Y649" s="2" t="str">
        <f>VLOOKUP(S649,'Comprendre la codification'!$E$12:$F$23,2,FALSE)</f>
        <v>I</v>
      </c>
      <c r="Z649" s="2" t="str">
        <f>VLOOKUP(V649,'Comprendre la codification'!$H$12:$J$200,3,FALSE)</f>
        <v>COR</v>
      </c>
      <c r="AA649" s="2" t="str">
        <f t="shared" si="46"/>
        <v>ICOR</v>
      </c>
      <c r="AB649" s="2" t="s">
        <v>98</v>
      </c>
      <c r="AD649" s="2" t="s">
        <v>15</v>
      </c>
      <c r="AE649" s="27">
        <v>2</v>
      </c>
      <c r="AF649" s="2" t="s">
        <v>299</v>
      </c>
      <c r="AG649" s="2" t="s">
        <v>336</v>
      </c>
      <c r="AH649" s="2"/>
      <c r="AI649" s="2" t="s">
        <v>114</v>
      </c>
      <c r="AJ649" s="2" t="str">
        <f t="shared" si="43"/>
        <v>Neige et GlaceAutre équipement &amp; accessoire (Neige et Glace)13 kg ≤ X &lt; 15 kg</v>
      </c>
      <c r="AK649" s="2" t="str">
        <f>VLOOKUP(AD649,'Comprendre la codification'!$E$12:$F$23,2,FALSE)</f>
        <v>G</v>
      </c>
      <c r="AL649" s="2" t="str">
        <f>VLOOKUP(AG649,'Comprendre la codification'!$H$12:$J$200,3,FALSE)</f>
        <v>DIV</v>
      </c>
      <c r="AM649" s="2" t="str">
        <f>VLOOKUP(AI649,'Comprendre la codification'!$M$25:$N$83,2,FALSE)</f>
        <v>63</v>
      </c>
      <c r="AN649" s="2" t="str">
        <f t="shared" si="44"/>
        <v>GDIV63</v>
      </c>
      <c r="AO649" s="2" t="s">
        <v>99</v>
      </c>
    </row>
    <row r="650" spans="13:41" x14ac:dyDescent="0.35">
      <c r="M650" s="26"/>
      <c r="N650" s="26"/>
      <c r="S650" s="2" t="s">
        <v>645</v>
      </c>
      <c r="T650" s="27">
        <v>2</v>
      </c>
      <c r="U650" s="11" t="s">
        <v>648</v>
      </c>
      <c r="V650" s="11" t="s">
        <v>226</v>
      </c>
      <c r="W650" s="2" t="str">
        <f t="shared" si="45"/>
        <v>Verticalité et Sports AériensCorde sans pièces métalliques (corde d'escalade dynamique, statique,  …)</v>
      </c>
      <c r="X650" s="2" t="s">
        <v>97</v>
      </c>
      <c r="Y650" s="2" t="str">
        <f>VLOOKUP(S650,'Comprendre la codification'!$E$12:$F$23,2,FALSE)</f>
        <v>I</v>
      </c>
      <c r="Z650" s="2" t="str">
        <f>VLOOKUP(V650,'Comprendre la codification'!$H$12:$J$200,3,FALSE)</f>
        <v>COR</v>
      </c>
      <c r="AA650" s="2" t="str">
        <f t="shared" si="46"/>
        <v>ICOR</v>
      </c>
      <c r="AB650" s="2" t="s">
        <v>104</v>
      </c>
      <c r="AD650" s="2" t="s">
        <v>15</v>
      </c>
      <c r="AE650" s="27">
        <v>2</v>
      </c>
      <c r="AF650" s="2" t="s">
        <v>299</v>
      </c>
      <c r="AG650" s="2" t="s">
        <v>336</v>
      </c>
      <c r="AH650" s="2"/>
      <c r="AI650" s="2" t="s">
        <v>114</v>
      </c>
      <c r="AJ650" s="2" t="str">
        <f t="shared" si="43"/>
        <v>Neige et GlaceAutre équipement &amp; accessoire (Neige et Glace)13 kg ≤ X &lt; 15 kg</v>
      </c>
      <c r="AK650" s="2" t="str">
        <f>VLOOKUP(AD650,'Comprendre la codification'!$E$12:$F$23,2,FALSE)</f>
        <v>G</v>
      </c>
      <c r="AL650" s="2" t="str">
        <f>VLOOKUP(AG650,'Comprendre la codification'!$H$12:$J$200,3,FALSE)</f>
        <v>DIV</v>
      </c>
      <c r="AM650" s="2" t="str">
        <f>VLOOKUP(AI650,'Comprendre la codification'!$M$25:$N$83,2,FALSE)</f>
        <v>63</v>
      </c>
      <c r="AN650" s="2" t="str">
        <f t="shared" si="44"/>
        <v>GDIV63</v>
      </c>
      <c r="AO650" s="2" t="s">
        <v>659</v>
      </c>
    </row>
    <row r="651" spans="13:41" x14ac:dyDescent="0.35">
      <c r="M651" s="26"/>
      <c r="N651" s="26"/>
      <c r="S651" s="2" t="s">
        <v>645</v>
      </c>
      <c r="T651" s="27">
        <v>2</v>
      </c>
      <c r="U651" s="11" t="s">
        <v>648</v>
      </c>
      <c r="V651" s="11" t="s">
        <v>226</v>
      </c>
      <c r="W651" s="2" t="str">
        <f t="shared" si="45"/>
        <v>Verticalité et Sports AériensCorde sans pièces métalliques (corde d'escalade dynamique, statique,  …)</v>
      </c>
      <c r="X651" s="2" t="s">
        <v>97</v>
      </c>
      <c r="Y651" s="2" t="str">
        <f>VLOOKUP(S651,'Comprendre la codification'!$E$12:$F$23,2,FALSE)</f>
        <v>I</v>
      </c>
      <c r="Z651" s="2" t="str">
        <f>VLOOKUP(V651,'Comprendre la codification'!$H$12:$J$200,3,FALSE)</f>
        <v>COR</v>
      </c>
      <c r="AA651" s="2" t="str">
        <f t="shared" si="46"/>
        <v>ICOR</v>
      </c>
      <c r="AB651" s="2" t="s">
        <v>105</v>
      </c>
      <c r="AD651" s="2" t="s">
        <v>15</v>
      </c>
      <c r="AE651" s="27">
        <v>2</v>
      </c>
      <c r="AF651" s="2" t="s">
        <v>299</v>
      </c>
      <c r="AG651" s="2" t="s">
        <v>336</v>
      </c>
      <c r="AH651" s="2"/>
      <c r="AI651" s="2" t="s">
        <v>102</v>
      </c>
      <c r="AJ651" s="2" t="str">
        <f t="shared" si="43"/>
        <v>Neige et GlaceAutre équipement &amp; accessoire (Neige et Glace)X ≥ 15 kg</v>
      </c>
      <c r="AK651" s="2" t="str">
        <f>VLOOKUP(AD651,'Comprendre la codification'!$E$12:$F$23,2,FALSE)</f>
        <v>G</v>
      </c>
      <c r="AL651" s="2" t="str">
        <f>VLOOKUP(AG651,'Comprendre la codification'!$H$12:$J$200,3,FALSE)</f>
        <v>DIV</v>
      </c>
      <c r="AM651" s="2" t="str">
        <f>VLOOKUP(AI651,'Comprendre la codification'!$M$25:$N$83,2,FALSE)</f>
        <v>66</v>
      </c>
      <c r="AN651" s="2" t="str">
        <f t="shared" si="44"/>
        <v>GDIV66</v>
      </c>
      <c r="AO651" s="2" t="s">
        <v>99</v>
      </c>
    </row>
    <row r="652" spans="13:41" x14ac:dyDescent="0.35">
      <c r="M652" s="26"/>
      <c r="N652" s="26"/>
      <c r="S652" s="2" t="s">
        <v>645</v>
      </c>
      <c r="T652" s="27">
        <v>2</v>
      </c>
      <c r="U652" s="11" t="s">
        <v>648</v>
      </c>
      <c r="V652" s="11" t="s">
        <v>226</v>
      </c>
      <c r="W652" s="2" t="str">
        <f t="shared" si="45"/>
        <v>Verticalité et Sports AériensCorde sans pièces métalliques (corde d'escalade dynamique, statique,  …)</v>
      </c>
      <c r="X652" s="2" t="s">
        <v>97</v>
      </c>
      <c r="Y652" s="2" t="str">
        <f>VLOOKUP(S652,'Comprendre la codification'!$E$12:$F$23,2,FALSE)</f>
        <v>I</v>
      </c>
      <c r="Z652" s="2" t="str">
        <f>VLOOKUP(V652,'Comprendre la codification'!$H$12:$J$200,3,FALSE)</f>
        <v>COR</v>
      </c>
      <c r="AA652" s="2" t="str">
        <f t="shared" si="46"/>
        <v>ICOR</v>
      </c>
      <c r="AB652" s="2" t="s">
        <v>107</v>
      </c>
      <c r="AD652" s="2" t="s">
        <v>15</v>
      </c>
      <c r="AE652" s="27">
        <v>2</v>
      </c>
      <c r="AF652" s="2" t="s">
        <v>299</v>
      </c>
      <c r="AG652" s="2" t="s">
        <v>336</v>
      </c>
      <c r="AH652" s="2"/>
      <c r="AI652" s="2" t="s">
        <v>102</v>
      </c>
      <c r="AJ652" s="2" t="str">
        <f t="shared" si="43"/>
        <v>Neige et GlaceAutre équipement &amp; accessoire (Neige et Glace)X ≥ 15 kg</v>
      </c>
      <c r="AK652" s="2" t="str">
        <f>VLOOKUP(AD652,'Comprendre la codification'!$E$12:$F$23,2,FALSE)</f>
        <v>G</v>
      </c>
      <c r="AL652" s="2" t="str">
        <f>VLOOKUP(AG652,'Comprendre la codification'!$H$12:$J$200,3,FALSE)</f>
        <v>DIV</v>
      </c>
      <c r="AM652" s="2" t="str">
        <f>VLOOKUP(AI652,'Comprendre la codification'!$M$25:$N$83,2,FALSE)</f>
        <v>66</v>
      </c>
      <c r="AN652" s="2" t="str">
        <f t="shared" si="44"/>
        <v>GDIV66</v>
      </c>
      <c r="AO652" s="2" t="s">
        <v>659</v>
      </c>
    </row>
    <row r="653" spans="13:41" x14ac:dyDescent="0.35">
      <c r="M653" s="26"/>
      <c r="N653" s="26"/>
      <c r="S653" s="2" t="s">
        <v>645</v>
      </c>
      <c r="T653" s="27">
        <v>2</v>
      </c>
      <c r="U653" s="11" t="s">
        <v>648</v>
      </c>
      <c r="V653" s="11" t="s">
        <v>226</v>
      </c>
      <c r="W653" s="2" t="str">
        <f t="shared" si="45"/>
        <v>Verticalité et Sports AériensCorde sans pièces métalliques (corde d'escalade dynamique, statique,  …)</v>
      </c>
      <c r="X653" s="2" t="s">
        <v>97</v>
      </c>
      <c r="Y653" s="2" t="str">
        <f>VLOOKUP(S653,'Comprendre la codification'!$E$12:$F$23,2,FALSE)</f>
        <v>I</v>
      </c>
      <c r="Z653" s="2" t="str">
        <f>VLOOKUP(V653,'Comprendre la codification'!$H$12:$J$200,3,FALSE)</f>
        <v>COR</v>
      </c>
      <c r="AA653" s="2" t="str">
        <f t="shared" si="46"/>
        <v>ICOR</v>
      </c>
      <c r="AB653" s="2" t="s">
        <v>109</v>
      </c>
      <c r="AD653" s="2" t="s">
        <v>15</v>
      </c>
      <c r="AE653" s="27">
        <v>2</v>
      </c>
      <c r="AF653" s="2" t="s">
        <v>299</v>
      </c>
      <c r="AG653" s="2" t="s">
        <v>193</v>
      </c>
      <c r="AH653" s="2"/>
      <c r="AI653" s="2" t="s">
        <v>106</v>
      </c>
      <c r="AJ653" s="2" t="str">
        <f t="shared" si="43"/>
        <v>Neige et GlaceFixation de skis et de snowboard (à l'unité)X &lt; 0,2 kg</v>
      </c>
      <c r="AK653" s="2" t="str">
        <f>VLOOKUP(AD653,'Comprendre la codification'!$E$12:$F$23,2,FALSE)</f>
        <v>G</v>
      </c>
      <c r="AL653" s="2" t="str">
        <f>VLOOKUP(AG653,'Comprendre la codification'!$H$12:$J$200,3,FALSE)</f>
        <v>FIX</v>
      </c>
      <c r="AM653" s="2" t="str">
        <f>VLOOKUP(AI653,'Comprendre la codification'!$M$25:$N$83,2,FALSE)</f>
        <v>35</v>
      </c>
      <c r="AN653" s="2" t="str">
        <f t="shared" si="44"/>
        <v>GFIX35</v>
      </c>
      <c r="AO653" s="2" t="s">
        <v>99</v>
      </c>
    </row>
    <row r="654" spans="13:41" x14ac:dyDescent="0.35">
      <c r="M654" s="26"/>
      <c r="N654" s="26"/>
      <c r="S654" s="2" t="s">
        <v>645</v>
      </c>
      <c r="T654" s="27">
        <v>2</v>
      </c>
      <c r="U654" s="11" t="s">
        <v>648</v>
      </c>
      <c r="V654" s="11" t="s">
        <v>226</v>
      </c>
      <c r="W654" s="2" t="str">
        <f t="shared" si="45"/>
        <v>Verticalité et Sports AériensCorde sans pièces métalliques (corde d'escalade dynamique, statique,  …)</v>
      </c>
      <c r="X654" s="2" t="s">
        <v>97</v>
      </c>
      <c r="Y654" s="2" t="str">
        <f>VLOOKUP(S654,'Comprendre la codification'!$E$12:$F$23,2,FALSE)</f>
        <v>I</v>
      </c>
      <c r="Z654" s="2" t="str">
        <f>VLOOKUP(V654,'Comprendre la codification'!$H$12:$J$200,3,FALSE)</f>
        <v>COR</v>
      </c>
      <c r="AA654" s="2" t="str">
        <f t="shared" si="46"/>
        <v>ICOR</v>
      </c>
      <c r="AB654" s="2" t="s">
        <v>110</v>
      </c>
      <c r="AD654" s="2" t="s">
        <v>15</v>
      </c>
      <c r="AE654" s="27">
        <v>2</v>
      </c>
      <c r="AF654" s="2" t="s">
        <v>299</v>
      </c>
      <c r="AG654" s="2" t="s">
        <v>193</v>
      </c>
      <c r="AH654" s="2"/>
      <c r="AI654" s="2" t="s">
        <v>106</v>
      </c>
      <c r="AJ654" s="2" t="str">
        <f t="shared" si="43"/>
        <v>Neige et GlaceFixation de skis et de snowboard (à l'unité)X &lt; 0,2 kg</v>
      </c>
      <c r="AK654" s="2" t="str">
        <f>VLOOKUP(AD654,'Comprendre la codification'!$E$12:$F$23,2,FALSE)</f>
        <v>G</v>
      </c>
      <c r="AL654" s="2" t="str">
        <f>VLOOKUP(AG654,'Comprendre la codification'!$H$12:$J$200,3,FALSE)</f>
        <v>FIX</v>
      </c>
      <c r="AM654" s="2" t="str">
        <f>VLOOKUP(AI654,'Comprendre la codification'!$M$25:$N$83,2,FALSE)</f>
        <v>35</v>
      </c>
      <c r="AN654" s="2" t="str">
        <f t="shared" si="44"/>
        <v>GFIX35</v>
      </c>
      <c r="AO654" s="2" t="s">
        <v>659</v>
      </c>
    </row>
    <row r="655" spans="13:41" x14ac:dyDescent="0.35">
      <c r="M655" s="26"/>
      <c r="N655" s="26"/>
      <c r="S655" s="2" t="s">
        <v>645</v>
      </c>
      <c r="T655" s="27">
        <v>2</v>
      </c>
      <c r="U655" s="11" t="s">
        <v>648</v>
      </c>
      <c r="V655" s="11" t="s">
        <v>226</v>
      </c>
      <c r="W655" s="2" t="str">
        <f t="shared" si="45"/>
        <v>Verticalité et Sports AériensCorde sans pièces métalliques (corde d'escalade dynamique, statique,  …)</v>
      </c>
      <c r="X655" s="2" t="s">
        <v>97</v>
      </c>
      <c r="Y655" s="2" t="str">
        <f>VLOOKUP(S655,'Comprendre la codification'!$E$12:$F$23,2,FALSE)</f>
        <v>I</v>
      </c>
      <c r="Z655" s="2" t="str">
        <f>VLOOKUP(V655,'Comprendre la codification'!$H$12:$J$200,3,FALSE)</f>
        <v>COR</v>
      </c>
      <c r="AA655" s="2" t="str">
        <f t="shared" si="46"/>
        <v>ICOR</v>
      </c>
      <c r="AB655" s="2" t="s">
        <v>111</v>
      </c>
      <c r="AD655" s="2" t="s">
        <v>15</v>
      </c>
      <c r="AE655" s="27">
        <v>2</v>
      </c>
      <c r="AF655" s="2" t="s">
        <v>299</v>
      </c>
      <c r="AG655" s="2" t="s">
        <v>193</v>
      </c>
      <c r="AH655" s="2"/>
      <c r="AI655" s="2" t="s">
        <v>98</v>
      </c>
      <c r="AJ655" s="2" t="str">
        <f t="shared" si="43"/>
        <v>Neige et GlaceFixation de skis et de snowboard (à l'unité)0,2 kg ≤ X &lt; 0,5 kg</v>
      </c>
      <c r="AK655" s="2" t="str">
        <f>VLOOKUP(AD655,'Comprendre la codification'!$E$12:$F$23,2,FALSE)</f>
        <v>G</v>
      </c>
      <c r="AL655" s="2" t="str">
        <f>VLOOKUP(AG655,'Comprendre la codification'!$H$12:$J$200,3,FALSE)</f>
        <v>FIX</v>
      </c>
      <c r="AM655" s="2" t="str">
        <f>VLOOKUP(AI655,'Comprendre la codification'!$M$25:$N$83,2,FALSE)</f>
        <v>36</v>
      </c>
      <c r="AN655" s="2" t="str">
        <f t="shared" si="44"/>
        <v>GFIX36</v>
      </c>
      <c r="AO655" s="2" t="s">
        <v>99</v>
      </c>
    </row>
    <row r="656" spans="13:41" x14ac:dyDescent="0.35">
      <c r="M656" s="26"/>
      <c r="N656" s="26"/>
      <c r="S656" s="2" t="s">
        <v>645</v>
      </c>
      <c r="T656" s="27">
        <v>2</v>
      </c>
      <c r="U656" s="11" t="s">
        <v>648</v>
      </c>
      <c r="V656" s="11" t="s">
        <v>226</v>
      </c>
      <c r="W656" s="2" t="str">
        <f t="shared" si="45"/>
        <v>Verticalité et Sports AériensCorde sans pièces métalliques (corde d'escalade dynamique, statique,  …)</v>
      </c>
      <c r="X656" s="2" t="s">
        <v>97</v>
      </c>
      <c r="Y656" s="2" t="str">
        <f>VLOOKUP(S656,'Comprendre la codification'!$E$12:$F$23,2,FALSE)</f>
        <v>I</v>
      </c>
      <c r="Z656" s="2" t="str">
        <f>VLOOKUP(V656,'Comprendre la codification'!$H$12:$J$200,3,FALSE)</f>
        <v>COR</v>
      </c>
      <c r="AA656" s="2" t="str">
        <f t="shared" si="46"/>
        <v>ICOR</v>
      </c>
      <c r="AB656" s="2" t="s">
        <v>112</v>
      </c>
      <c r="AD656" s="2" t="s">
        <v>15</v>
      </c>
      <c r="AE656" s="27">
        <v>2</v>
      </c>
      <c r="AF656" s="2" t="s">
        <v>299</v>
      </c>
      <c r="AG656" s="2" t="s">
        <v>193</v>
      </c>
      <c r="AH656" s="2"/>
      <c r="AI656" s="2" t="s">
        <v>98</v>
      </c>
      <c r="AJ656" s="2" t="str">
        <f t="shared" si="43"/>
        <v>Neige et GlaceFixation de skis et de snowboard (à l'unité)0,2 kg ≤ X &lt; 0,5 kg</v>
      </c>
      <c r="AK656" s="2" t="str">
        <f>VLOOKUP(AD656,'Comprendre la codification'!$E$12:$F$23,2,FALSE)</f>
        <v>G</v>
      </c>
      <c r="AL656" s="2" t="str">
        <f>VLOOKUP(AG656,'Comprendre la codification'!$H$12:$J$200,3,FALSE)</f>
        <v>FIX</v>
      </c>
      <c r="AM656" s="2" t="str">
        <f>VLOOKUP(AI656,'Comprendre la codification'!$M$25:$N$83,2,FALSE)</f>
        <v>36</v>
      </c>
      <c r="AN656" s="2" t="str">
        <f t="shared" si="44"/>
        <v>GFIX36</v>
      </c>
      <c r="AO656" s="2" t="s">
        <v>659</v>
      </c>
    </row>
    <row r="657" spans="13:41" x14ac:dyDescent="0.35">
      <c r="M657" s="26"/>
      <c r="N657" s="26"/>
      <c r="S657" s="2" t="s">
        <v>645</v>
      </c>
      <c r="T657" s="27">
        <v>2</v>
      </c>
      <c r="U657" s="11" t="s">
        <v>648</v>
      </c>
      <c r="V657" s="11" t="s">
        <v>226</v>
      </c>
      <c r="W657" s="2" t="str">
        <f t="shared" si="45"/>
        <v>Verticalité et Sports AériensCorde sans pièces métalliques (corde d'escalade dynamique, statique,  …)</v>
      </c>
      <c r="X657" s="2" t="s">
        <v>97</v>
      </c>
      <c r="Y657" s="2" t="str">
        <f>VLOOKUP(S657,'Comprendre la codification'!$E$12:$F$23,2,FALSE)</f>
        <v>I</v>
      </c>
      <c r="Z657" s="2" t="str">
        <f>VLOOKUP(V657,'Comprendre la codification'!$H$12:$J$200,3,FALSE)</f>
        <v>COR</v>
      </c>
      <c r="AA657" s="2" t="str">
        <f t="shared" si="46"/>
        <v>ICOR</v>
      </c>
      <c r="AB657" s="2" t="s">
        <v>113</v>
      </c>
      <c r="AD657" s="2" t="s">
        <v>15</v>
      </c>
      <c r="AE657" s="27">
        <v>2</v>
      </c>
      <c r="AF657" s="2" t="s">
        <v>299</v>
      </c>
      <c r="AG657" s="2" t="s">
        <v>193</v>
      </c>
      <c r="AH657" s="2"/>
      <c r="AI657" s="2" t="s">
        <v>104</v>
      </c>
      <c r="AJ657" s="2" t="str">
        <f t="shared" si="43"/>
        <v>Neige et GlaceFixation de skis et de snowboard (à l'unité)0,5 kg ≤ X &lt; 1 kg</v>
      </c>
      <c r="AK657" s="2" t="str">
        <f>VLOOKUP(AD657,'Comprendre la codification'!$E$12:$F$23,2,FALSE)</f>
        <v>G</v>
      </c>
      <c r="AL657" s="2" t="str">
        <f>VLOOKUP(AG657,'Comprendre la codification'!$H$12:$J$200,3,FALSE)</f>
        <v>FIX</v>
      </c>
      <c r="AM657" s="2" t="str">
        <f>VLOOKUP(AI657,'Comprendre la codification'!$M$25:$N$83,2,FALSE)</f>
        <v>39</v>
      </c>
      <c r="AN657" s="2" t="str">
        <f t="shared" si="44"/>
        <v>GFIX39</v>
      </c>
      <c r="AO657" s="2" t="s">
        <v>99</v>
      </c>
    </row>
    <row r="658" spans="13:41" x14ac:dyDescent="0.35">
      <c r="M658" s="26"/>
      <c r="N658" s="26"/>
      <c r="S658" s="2" t="s">
        <v>645</v>
      </c>
      <c r="T658" s="27">
        <v>2</v>
      </c>
      <c r="U658" s="11" t="s">
        <v>648</v>
      </c>
      <c r="V658" s="11" t="s">
        <v>226</v>
      </c>
      <c r="W658" s="2" t="str">
        <f t="shared" si="45"/>
        <v>Verticalité et Sports AériensCorde sans pièces métalliques (corde d'escalade dynamique, statique,  …)</v>
      </c>
      <c r="X658" s="2" t="s">
        <v>97</v>
      </c>
      <c r="Y658" s="2" t="str">
        <f>VLOOKUP(S658,'Comprendre la codification'!$E$12:$F$23,2,FALSE)</f>
        <v>I</v>
      </c>
      <c r="Z658" s="2" t="str">
        <f>VLOOKUP(V658,'Comprendre la codification'!$H$12:$J$200,3,FALSE)</f>
        <v>COR</v>
      </c>
      <c r="AA658" s="2" t="str">
        <f t="shared" si="46"/>
        <v>ICOR</v>
      </c>
      <c r="AB658" s="2" t="s">
        <v>114</v>
      </c>
      <c r="AD658" s="2" t="s">
        <v>15</v>
      </c>
      <c r="AE658" s="27">
        <v>2</v>
      </c>
      <c r="AF658" s="2" t="s">
        <v>299</v>
      </c>
      <c r="AG658" s="2" t="s">
        <v>193</v>
      </c>
      <c r="AH658" s="2"/>
      <c r="AI658" s="2" t="s">
        <v>104</v>
      </c>
      <c r="AJ658" s="2" t="str">
        <f t="shared" si="43"/>
        <v>Neige et GlaceFixation de skis et de snowboard (à l'unité)0,5 kg ≤ X &lt; 1 kg</v>
      </c>
      <c r="AK658" s="2" t="str">
        <f>VLOOKUP(AD658,'Comprendre la codification'!$E$12:$F$23,2,FALSE)</f>
        <v>G</v>
      </c>
      <c r="AL658" s="2" t="str">
        <f>VLOOKUP(AG658,'Comprendre la codification'!$H$12:$J$200,3,FALSE)</f>
        <v>FIX</v>
      </c>
      <c r="AM658" s="2" t="str">
        <f>VLOOKUP(AI658,'Comprendre la codification'!$M$25:$N$83,2,FALSE)</f>
        <v>39</v>
      </c>
      <c r="AN658" s="2" t="str">
        <f t="shared" si="44"/>
        <v>GFIX39</v>
      </c>
      <c r="AO658" s="2" t="s">
        <v>659</v>
      </c>
    </row>
    <row r="659" spans="13:41" x14ac:dyDescent="0.35">
      <c r="M659" s="26"/>
      <c r="N659" s="26"/>
      <c r="S659" s="2" t="s">
        <v>645</v>
      </c>
      <c r="T659" s="27">
        <v>2</v>
      </c>
      <c r="U659" s="11" t="s">
        <v>648</v>
      </c>
      <c r="V659" s="11" t="s">
        <v>226</v>
      </c>
      <c r="W659" s="2" t="str">
        <f t="shared" si="45"/>
        <v>Verticalité et Sports AériensCorde sans pièces métalliques (corde d'escalade dynamique, statique,  …)</v>
      </c>
      <c r="X659" s="2" t="s">
        <v>97</v>
      </c>
      <c r="Y659" s="2" t="str">
        <f>VLOOKUP(S659,'Comprendre la codification'!$E$12:$F$23,2,FALSE)</f>
        <v>I</v>
      </c>
      <c r="Z659" s="2" t="str">
        <f>VLOOKUP(V659,'Comprendre la codification'!$H$12:$J$200,3,FALSE)</f>
        <v>COR</v>
      </c>
      <c r="AA659" s="2" t="str">
        <f t="shared" si="46"/>
        <v>ICOR</v>
      </c>
      <c r="AB659" s="2" t="s">
        <v>102</v>
      </c>
      <c r="AD659" s="2" t="s">
        <v>15</v>
      </c>
      <c r="AE659" s="27">
        <v>2</v>
      </c>
      <c r="AF659" s="2" t="s">
        <v>299</v>
      </c>
      <c r="AG659" s="2" t="s">
        <v>193</v>
      </c>
      <c r="AH659" s="2"/>
      <c r="AI659" s="2" t="s">
        <v>105</v>
      </c>
      <c r="AJ659" s="2" t="str">
        <f t="shared" si="43"/>
        <v>Neige et GlaceFixation de skis et de snowboard (à l'unité)1 kg ≤ X &lt; 2 kg</v>
      </c>
      <c r="AK659" s="2" t="str">
        <f>VLOOKUP(AD659,'Comprendre la codification'!$E$12:$F$23,2,FALSE)</f>
        <v>G</v>
      </c>
      <c r="AL659" s="2" t="str">
        <f>VLOOKUP(AG659,'Comprendre la codification'!$H$12:$J$200,3,FALSE)</f>
        <v>FIX</v>
      </c>
      <c r="AM659" s="2" t="str">
        <f>VLOOKUP(AI659,'Comprendre la codification'!$M$25:$N$83,2,FALSE)</f>
        <v>42</v>
      </c>
      <c r="AN659" s="2" t="str">
        <f t="shared" si="44"/>
        <v>GFIX42</v>
      </c>
      <c r="AO659" s="2" t="s">
        <v>99</v>
      </c>
    </row>
    <row r="660" spans="13:41" x14ac:dyDescent="0.35">
      <c r="M660" s="26"/>
      <c r="N660" s="26"/>
      <c r="S660" s="2" t="s">
        <v>645</v>
      </c>
      <c r="T660" s="27">
        <v>2</v>
      </c>
      <c r="U660" s="11" t="s">
        <v>648</v>
      </c>
      <c r="V660" s="11" t="s">
        <v>17</v>
      </c>
      <c r="W660" s="2" t="str">
        <f t="shared" si="45"/>
        <v>Verticalité et Sports AériensCasque</v>
      </c>
      <c r="X660" s="2"/>
      <c r="Y660" s="2" t="str">
        <f>VLOOKUP(S660,'Comprendre la codification'!$E$12:$F$23,2,FALSE)</f>
        <v>I</v>
      </c>
      <c r="Z660" s="2" t="str">
        <f>VLOOKUP(V660,'Comprendre la codification'!$H$12:$J$200,3,FALSE)</f>
        <v>CSQ</v>
      </c>
      <c r="AA660" s="2" t="str">
        <f t="shared" si="46"/>
        <v>ICSQ</v>
      </c>
      <c r="AB660" s="21" t="s">
        <v>608</v>
      </c>
      <c r="AD660" s="2" t="s">
        <v>15</v>
      </c>
      <c r="AE660" s="27">
        <v>2</v>
      </c>
      <c r="AF660" s="2" t="s">
        <v>299</v>
      </c>
      <c r="AG660" s="2" t="s">
        <v>193</v>
      </c>
      <c r="AH660" s="2"/>
      <c r="AI660" s="2" t="s">
        <v>105</v>
      </c>
      <c r="AJ660" s="2" t="str">
        <f t="shared" si="43"/>
        <v>Neige et GlaceFixation de skis et de snowboard (à l'unité)1 kg ≤ X &lt; 2 kg</v>
      </c>
      <c r="AK660" s="2" t="str">
        <f>VLOOKUP(AD660,'Comprendre la codification'!$E$12:$F$23,2,FALSE)</f>
        <v>G</v>
      </c>
      <c r="AL660" s="2" t="str">
        <f>VLOOKUP(AG660,'Comprendre la codification'!$H$12:$J$200,3,FALSE)</f>
        <v>FIX</v>
      </c>
      <c r="AM660" s="2" t="str">
        <f>VLOOKUP(AI660,'Comprendre la codification'!$M$25:$N$83,2,FALSE)</f>
        <v>42</v>
      </c>
      <c r="AN660" s="2" t="str">
        <f t="shared" si="44"/>
        <v>GFIX42</v>
      </c>
      <c r="AO660" s="2" t="s">
        <v>659</v>
      </c>
    </row>
    <row r="661" spans="13:41" x14ac:dyDescent="0.35">
      <c r="M661" s="26"/>
      <c r="N661" s="26"/>
      <c r="S661" s="2" t="s">
        <v>645</v>
      </c>
      <c r="T661" s="27">
        <v>2</v>
      </c>
      <c r="U661" s="2" t="s">
        <v>649</v>
      </c>
      <c r="V661" s="11" t="s">
        <v>650</v>
      </c>
      <c r="W661" s="2" t="str">
        <f t="shared" si="45"/>
        <v>Verticalité et Sports AériensAutre équipement &amp; accessoire (Verticalité et Sports Aériens)</v>
      </c>
      <c r="X661" s="2"/>
      <c r="Y661" s="2" t="str">
        <f>VLOOKUP(S661,'Comprendre la codification'!$E$12:$F$23,2,FALSE)</f>
        <v>I</v>
      </c>
      <c r="Z661" s="2" t="str">
        <f>VLOOKUP(V661,'Comprendre la codification'!$H$12:$J$200,3,FALSE)</f>
        <v>DIV</v>
      </c>
      <c r="AA661" s="2" t="str">
        <f t="shared" si="46"/>
        <v>IDIV</v>
      </c>
      <c r="AB661" s="2" t="s">
        <v>252</v>
      </c>
      <c r="AD661" s="2" t="s">
        <v>15</v>
      </c>
      <c r="AE661" s="27">
        <v>2</v>
      </c>
      <c r="AF661" s="2" t="s">
        <v>299</v>
      </c>
      <c r="AG661" s="2" t="s">
        <v>193</v>
      </c>
      <c r="AH661" s="2"/>
      <c r="AI661" s="2" t="s">
        <v>163</v>
      </c>
      <c r="AJ661" s="2" t="str">
        <f t="shared" si="43"/>
        <v>Neige et GlaceFixation de skis et de snowboard (à l'unité)X ≥ 2 kg</v>
      </c>
      <c r="AK661" s="2" t="str">
        <f>VLOOKUP(AD661,'Comprendre la codification'!$E$12:$F$23,2,FALSE)</f>
        <v>G</v>
      </c>
      <c r="AL661" s="2" t="str">
        <f>VLOOKUP(AG661,'Comprendre la codification'!$H$12:$J$200,3,FALSE)</f>
        <v>FIX</v>
      </c>
      <c r="AM661" s="2" t="str">
        <f>VLOOKUP(AI661,'Comprendre la codification'!$M$25:$N$83,2,FALSE)</f>
        <v>46</v>
      </c>
      <c r="AN661" s="2" t="str">
        <f t="shared" si="44"/>
        <v>GFIX46</v>
      </c>
      <c r="AO661" s="2" t="s">
        <v>99</v>
      </c>
    </row>
    <row r="662" spans="13:41" x14ac:dyDescent="0.35">
      <c r="M662" s="26"/>
      <c r="N662" s="26"/>
      <c r="S662" s="2" t="s">
        <v>645</v>
      </c>
      <c r="T662" s="27">
        <v>2</v>
      </c>
      <c r="U662" s="2" t="s">
        <v>649</v>
      </c>
      <c r="V662" s="11" t="s">
        <v>650</v>
      </c>
      <c r="W662" s="2" t="str">
        <f t="shared" si="45"/>
        <v>Verticalité et Sports AériensAutre équipement &amp; accessoire (Verticalité et Sports Aériens)</v>
      </c>
      <c r="X662" s="2"/>
      <c r="Y662" s="2" t="str">
        <f>VLOOKUP(S662,'Comprendre la codification'!$E$12:$F$23,2,FALSE)</f>
        <v>I</v>
      </c>
      <c r="Z662" s="2" t="str">
        <f>VLOOKUP(V662,'Comprendre la codification'!$H$12:$J$200,3,FALSE)</f>
        <v>DIV</v>
      </c>
      <c r="AA662" s="2" t="str">
        <f t="shared" si="46"/>
        <v>IDIV</v>
      </c>
      <c r="AB662" s="2" t="s">
        <v>253</v>
      </c>
      <c r="AD662" s="2" t="s">
        <v>15</v>
      </c>
      <c r="AE662" s="27">
        <v>2</v>
      </c>
      <c r="AF662" s="2" t="s">
        <v>299</v>
      </c>
      <c r="AG662" s="2" t="s">
        <v>193</v>
      </c>
      <c r="AH662" s="2"/>
      <c r="AI662" s="2" t="s">
        <v>163</v>
      </c>
      <c r="AJ662" s="2" t="str">
        <f t="shared" si="43"/>
        <v>Neige et GlaceFixation de skis et de snowboard (à l'unité)X ≥ 2 kg</v>
      </c>
      <c r="AK662" s="2" t="str">
        <f>VLOOKUP(AD662,'Comprendre la codification'!$E$12:$F$23,2,FALSE)</f>
        <v>G</v>
      </c>
      <c r="AL662" s="2" t="str">
        <f>VLOOKUP(AG662,'Comprendre la codification'!$H$12:$J$200,3,FALSE)</f>
        <v>FIX</v>
      </c>
      <c r="AM662" s="2" t="str">
        <f>VLOOKUP(AI662,'Comprendre la codification'!$M$25:$N$83,2,FALSE)</f>
        <v>46</v>
      </c>
      <c r="AN662" s="2" t="str">
        <f t="shared" si="44"/>
        <v>GFIX46</v>
      </c>
      <c r="AO662" s="2" t="s">
        <v>659</v>
      </c>
    </row>
    <row r="663" spans="13:41" x14ac:dyDescent="0.35">
      <c r="M663" s="26"/>
      <c r="N663" s="26"/>
      <c r="S663" s="2" t="s">
        <v>645</v>
      </c>
      <c r="T663" s="27">
        <v>2</v>
      </c>
      <c r="U663" s="2" t="s">
        <v>649</v>
      </c>
      <c r="V663" s="11" t="s">
        <v>650</v>
      </c>
      <c r="W663" s="2" t="str">
        <f t="shared" si="45"/>
        <v>Verticalité et Sports AériensAutre équipement &amp; accessoire (Verticalité et Sports Aériens)</v>
      </c>
      <c r="X663" s="2"/>
      <c r="Y663" s="2" t="str">
        <f>VLOOKUP(S663,'Comprendre la codification'!$E$12:$F$23,2,FALSE)</f>
        <v>I</v>
      </c>
      <c r="Z663" s="2" t="str">
        <f>VLOOKUP(V663,'Comprendre la codification'!$H$12:$J$200,3,FALSE)</f>
        <v>DIV</v>
      </c>
      <c r="AA663" s="2" t="str">
        <f t="shared" si="46"/>
        <v>IDIV</v>
      </c>
      <c r="AB663" s="2" t="s">
        <v>254</v>
      </c>
      <c r="AD663" s="2" t="s">
        <v>15</v>
      </c>
      <c r="AE663" s="27">
        <v>2</v>
      </c>
      <c r="AF663" s="2" t="s">
        <v>299</v>
      </c>
      <c r="AG663" s="2" t="s">
        <v>7</v>
      </c>
      <c r="AH663" s="2"/>
      <c r="AI663" s="21" t="s">
        <v>189</v>
      </c>
      <c r="AJ663" s="2" t="str">
        <f t="shared" si="43"/>
        <v>Neige et GlaceLugeX &lt; 0,5 kg</v>
      </c>
      <c r="AK663" s="2" t="str">
        <f>VLOOKUP(AD663,'Comprendre la codification'!$E$12:$F$23,2,FALSE)</f>
        <v>G</v>
      </c>
      <c r="AL663" s="2" t="str">
        <f>VLOOKUP(AG663,'Comprendre la codification'!$H$12:$J$200,3,FALSE)</f>
        <v>LUG</v>
      </c>
      <c r="AM663" s="2" t="str">
        <f>VLOOKUP(AI663,'Comprendre la codification'!$M$25:$N$83,2,FALSE)</f>
        <v>38</v>
      </c>
      <c r="AN663" s="2" t="str">
        <f t="shared" si="44"/>
        <v>GLUG38</v>
      </c>
      <c r="AO663" s="21" t="s">
        <v>608</v>
      </c>
    </row>
    <row r="664" spans="13:41" x14ac:dyDescent="0.35">
      <c r="M664" s="26"/>
      <c r="N664" s="26"/>
      <c r="S664" s="2" t="s">
        <v>645</v>
      </c>
      <c r="T664" s="27">
        <v>2</v>
      </c>
      <c r="U664" s="2" t="s">
        <v>649</v>
      </c>
      <c r="V664" s="11" t="s">
        <v>650</v>
      </c>
      <c r="W664" s="2" t="str">
        <f t="shared" si="45"/>
        <v>Verticalité et Sports AériensAutre équipement &amp; accessoire (Verticalité et Sports Aériens)</v>
      </c>
      <c r="X664" s="2"/>
      <c r="Y664" s="2" t="str">
        <f>VLOOKUP(S664,'Comprendre la codification'!$E$12:$F$23,2,FALSE)</f>
        <v>I</v>
      </c>
      <c r="Z664" s="2" t="str">
        <f>VLOOKUP(V664,'Comprendre la codification'!$H$12:$J$200,3,FALSE)</f>
        <v>DIV</v>
      </c>
      <c r="AA664" s="2" t="str">
        <f t="shared" si="46"/>
        <v>IDIV</v>
      </c>
      <c r="AB664" s="2" t="s">
        <v>255</v>
      </c>
      <c r="AD664" s="2" t="s">
        <v>15</v>
      </c>
      <c r="AE664" s="27">
        <v>2</v>
      </c>
      <c r="AF664" s="2" t="s">
        <v>299</v>
      </c>
      <c r="AG664" s="2" t="s">
        <v>7</v>
      </c>
      <c r="AH664" s="2"/>
      <c r="AI664" s="21" t="s">
        <v>104</v>
      </c>
      <c r="AJ664" s="2" t="str">
        <f t="shared" ref="AJ664:AJ665" si="47">AD664&amp;AG664&amp;AI664</f>
        <v>Neige et GlaceLuge0,5 kg ≤ X &lt; 1 kg</v>
      </c>
      <c r="AK664" s="2" t="str">
        <f>VLOOKUP(AD664,'Comprendre la codification'!$E$12:$F$23,2,FALSE)</f>
        <v>G</v>
      </c>
      <c r="AL664" s="2" t="str">
        <f>VLOOKUP(AG664,'Comprendre la codification'!$H$12:$J$200,3,FALSE)</f>
        <v>LUG</v>
      </c>
      <c r="AM664" s="2" t="str">
        <f>VLOOKUP(AI664,'Comprendre la codification'!$M$25:$N$83,2,FALSE)</f>
        <v>39</v>
      </c>
      <c r="AN664" s="2" t="str">
        <f t="shared" ref="AN664:AN665" si="48">AK664&amp;AL664&amp;AM664</f>
        <v>GLUG39</v>
      </c>
      <c r="AO664" s="21" t="s">
        <v>608</v>
      </c>
    </row>
    <row r="665" spans="13:41" x14ac:dyDescent="0.35">
      <c r="M665" s="26"/>
      <c r="N665" s="26"/>
      <c r="S665" s="2" t="s">
        <v>645</v>
      </c>
      <c r="T665" s="27">
        <v>2</v>
      </c>
      <c r="U665" s="2" t="s">
        <v>649</v>
      </c>
      <c r="V665" s="11" t="s">
        <v>650</v>
      </c>
      <c r="W665" s="2" t="str">
        <f t="shared" si="45"/>
        <v>Verticalité et Sports AériensAutre équipement &amp; accessoire (Verticalité et Sports Aériens)</v>
      </c>
      <c r="X665" s="2"/>
      <c r="Y665" s="2" t="str">
        <f>VLOOKUP(S665,'Comprendre la codification'!$E$12:$F$23,2,FALSE)</f>
        <v>I</v>
      </c>
      <c r="Z665" s="2" t="str">
        <f>VLOOKUP(V665,'Comprendre la codification'!$H$12:$J$200,3,FALSE)</f>
        <v>DIV</v>
      </c>
      <c r="AA665" s="2" t="str">
        <f t="shared" si="46"/>
        <v>IDIV</v>
      </c>
      <c r="AB665" s="2" t="s">
        <v>241</v>
      </c>
      <c r="AD665" s="2" t="s">
        <v>15</v>
      </c>
      <c r="AE665" s="27">
        <v>2</v>
      </c>
      <c r="AF665" s="2" t="s">
        <v>299</v>
      </c>
      <c r="AG665" s="2" t="s">
        <v>7</v>
      </c>
      <c r="AH665" s="2"/>
      <c r="AI665" s="21" t="s">
        <v>171</v>
      </c>
      <c r="AJ665" s="2" t="str">
        <f t="shared" si="47"/>
        <v>Neige et GlaceLugeX ≥ 1 kg</v>
      </c>
      <c r="AK665" s="2" t="str">
        <f>VLOOKUP(AD665,'Comprendre la codification'!$E$12:$F$23,2,FALSE)</f>
        <v>G</v>
      </c>
      <c r="AL665" s="2" t="str">
        <f>VLOOKUP(AG665,'Comprendre la codification'!$H$12:$J$200,3,FALSE)</f>
        <v>LUG</v>
      </c>
      <c r="AM665" s="2" t="str">
        <f>VLOOKUP(AI665,'Comprendre la codification'!$M$25:$N$83,2,FALSE)</f>
        <v>43</v>
      </c>
      <c r="AN665" s="2" t="str">
        <f t="shared" si="48"/>
        <v>GLUG43</v>
      </c>
      <c r="AO665" s="21" t="s">
        <v>608</v>
      </c>
    </row>
    <row r="666" spans="13:41" x14ac:dyDescent="0.35">
      <c r="M666" s="26"/>
      <c r="N666" s="26"/>
      <c r="S666" s="2" t="s">
        <v>645</v>
      </c>
      <c r="T666" s="27">
        <v>2</v>
      </c>
      <c r="U666" s="2" t="s">
        <v>649</v>
      </c>
      <c r="V666" s="11" t="s">
        <v>650</v>
      </c>
      <c r="W666" s="2" t="str">
        <f t="shared" si="45"/>
        <v>Verticalité et Sports AériensAutre équipement &amp; accessoire (Verticalité et Sports Aériens)</v>
      </c>
      <c r="X666" s="2"/>
      <c r="Y666" s="2" t="str">
        <f>VLOOKUP(S666,'Comprendre la codification'!$E$12:$F$23,2,FALSE)</f>
        <v>I</v>
      </c>
      <c r="Z666" s="2" t="str">
        <f>VLOOKUP(V666,'Comprendre la codification'!$H$12:$J$200,3,FALSE)</f>
        <v>DIV</v>
      </c>
      <c r="AA666" s="2" t="str">
        <f t="shared" si="46"/>
        <v>IDIV</v>
      </c>
      <c r="AB666" s="2" t="s">
        <v>103</v>
      </c>
      <c r="AD666" s="2" t="s">
        <v>15</v>
      </c>
      <c r="AE666" s="27">
        <v>2</v>
      </c>
      <c r="AF666" s="2" t="s">
        <v>269</v>
      </c>
      <c r="AG666" s="2" t="s">
        <v>195</v>
      </c>
      <c r="AH666" s="2"/>
      <c r="AI666" s="21" t="s">
        <v>608</v>
      </c>
      <c r="AJ666" s="2" t="str">
        <f t="shared" si="43"/>
        <v>Neige et GlacePaire de chaussures de ski nordique-</v>
      </c>
      <c r="AK666" s="2" t="str">
        <f>VLOOKUP(AD666,'Comprendre la codification'!$E$12:$F$23,2,FALSE)</f>
        <v>G</v>
      </c>
      <c r="AL666" s="2" t="str">
        <f>VLOOKUP(AG666,'Comprendre la codification'!$H$12:$J$200,3,FALSE)</f>
        <v>NOR</v>
      </c>
      <c r="AM666" s="2" t="str">
        <f>VLOOKUP(AI666,'Comprendre la codification'!$M$25:$N$83,2,FALSE)</f>
        <v>78</v>
      </c>
      <c r="AN666" s="2" t="str">
        <f t="shared" si="44"/>
        <v>GNOR78</v>
      </c>
      <c r="AO666" s="21" t="s">
        <v>608</v>
      </c>
    </row>
    <row r="667" spans="13:41" x14ac:dyDescent="0.35">
      <c r="M667" s="26"/>
      <c r="N667" s="26"/>
      <c r="S667" s="2" t="s">
        <v>645</v>
      </c>
      <c r="T667" s="27">
        <v>2</v>
      </c>
      <c r="U667" s="2" t="s">
        <v>649</v>
      </c>
      <c r="V667" s="11" t="s">
        <v>650</v>
      </c>
      <c r="W667" s="2" t="str">
        <f t="shared" si="45"/>
        <v>Verticalité et Sports AériensAutre équipement &amp; accessoire (Verticalité et Sports Aériens)</v>
      </c>
      <c r="X667" s="2"/>
      <c r="Y667" s="2" t="str">
        <f>VLOOKUP(S667,'Comprendre la codification'!$E$12:$F$23,2,FALSE)</f>
        <v>I</v>
      </c>
      <c r="Z667" s="2" t="str">
        <f>VLOOKUP(V667,'Comprendre la codification'!$H$12:$J$200,3,FALSE)</f>
        <v>DIV</v>
      </c>
      <c r="AA667" s="2" t="str">
        <f t="shared" si="46"/>
        <v>IDIV</v>
      </c>
      <c r="AB667" s="2" t="s">
        <v>98</v>
      </c>
      <c r="AD667" s="2" t="s">
        <v>15</v>
      </c>
      <c r="AE667" s="27">
        <v>2</v>
      </c>
      <c r="AF667" s="2" t="s">
        <v>269</v>
      </c>
      <c r="AG667" s="2" t="s">
        <v>198</v>
      </c>
      <c r="AH667" s="2"/>
      <c r="AI667" s="21" t="s">
        <v>608</v>
      </c>
      <c r="AJ667" s="2" t="str">
        <f t="shared" si="43"/>
        <v>Neige et GlacePaire de patins à glace-</v>
      </c>
      <c r="AK667" s="2" t="str">
        <f>VLOOKUP(AD667,'Comprendre la codification'!$E$12:$F$23,2,FALSE)</f>
        <v>G</v>
      </c>
      <c r="AL667" s="2" t="str">
        <f>VLOOKUP(AG667,'Comprendre la codification'!$H$12:$J$200,3,FALSE)</f>
        <v>PAT</v>
      </c>
      <c r="AM667" s="2" t="str">
        <f>VLOOKUP(AI667,'Comprendre la codification'!$M$25:$N$83,2,FALSE)</f>
        <v>78</v>
      </c>
      <c r="AN667" s="2" t="str">
        <f t="shared" si="44"/>
        <v>GPAT78</v>
      </c>
      <c r="AO667" s="21" t="s">
        <v>608</v>
      </c>
    </row>
    <row r="668" spans="13:41" ht="29" x14ac:dyDescent="0.35">
      <c r="M668" s="26"/>
      <c r="N668" s="26"/>
      <c r="S668" s="2" t="s">
        <v>645</v>
      </c>
      <c r="T668" s="27">
        <v>2</v>
      </c>
      <c r="U668" s="2" t="s">
        <v>649</v>
      </c>
      <c r="V668" s="11" t="s">
        <v>650</v>
      </c>
      <c r="W668" s="2" t="str">
        <f t="shared" si="45"/>
        <v>Verticalité et Sports AériensAutre équipement &amp; accessoire (Verticalité et Sports Aériens)</v>
      </c>
      <c r="X668" s="2"/>
      <c r="Y668" s="2" t="str">
        <f>VLOOKUP(S668,'Comprendre la codification'!$E$12:$F$23,2,FALSE)</f>
        <v>I</v>
      </c>
      <c r="Z668" s="2" t="str">
        <f>VLOOKUP(V668,'Comprendre la codification'!$H$12:$J$200,3,FALSE)</f>
        <v>DIV</v>
      </c>
      <c r="AA668" s="2" t="str">
        <f t="shared" si="46"/>
        <v>IDIV</v>
      </c>
      <c r="AB668" s="2" t="s">
        <v>104</v>
      </c>
      <c r="AD668" s="2" t="s">
        <v>15</v>
      </c>
      <c r="AE668" s="27">
        <v>2</v>
      </c>
      <c r="AF668" s="2" t="s">
        <v>311</v>
      </c>
      <c r="AG668" s="11" t="s">
        <v>319</v>
      </c>
      <c r="AH668" s="2"/>
      <c r="AI668" s="2" t="s">
        <v>252</v>
      </c>
      <c r="AJ668" s="2" t="str">
        <f t="shared" si="43"/>
        <v>Neige et GlaceAutre protection / EPI : paire de protège-poignet, paire de protège-tibias, genouillère, paire de gant, protection hockey, gilet anti-avalanche, paire de guêtre, protège-dent, short rembourré de protection, …X &lt; 5 g</v>
      </c>
      <c r="AK668" s="2" t="str">
        <f>VLOOKUP(AD668,'Comprendre la codification'!$E$12:$F$23,2,FALSE)</f>
        <v>G</v>
      </c>
      <c r="AL668" s="2" t="str">
        <f>VLOOKUP(AG668,'Comprendre la codification'!$H$12:$J$200,3,FALSE)</f>
        <v>PRO</v>
      </c>
      <c r="AM668" s="2" t="str">
        <f>VLOOKUP(AI668,'Comprendre la codification'!$M$25:$N$83,2,FALSE)</f>
        <v>20</v>
      </c>
      <c r="AN668" s="2" t="str">
        <f t="shared" si="44"/>
        <v>GPRO20</v>
      </c>
      <c r="AO668" s="2" t="s">
        <v>608</v>
      </c>
    </row>
    <row r="669" spans="13:41" ht="29" x14ac:dyDescent="0.35">
      <c r="M669" s="26"/>
      <c r="N669" s="26"/>
      <c r="S669" s="2" t="s">
        <v>645</v>
      </c>
      <c r="T669" s="27">
        <v>2</v>
      </c>
      <c r="U669" s="2" t="s">
        <v>649</v>
      </c>
      <c r="V669" s="11" t="s">
        <v>650</v>
      </c>
      <c r="W669" s="2" t="str">
        <f t="shared" si="45"/>
        <v>Verticalité et Sports AériensAutre équipement &amp; accessoire (Verticalité et Sports Aériens)</v>
      </c>
      <c r="X669" s="2"/>
      <c r="Y669" s="2" t="str">
        <f>VLOOKUP(S669,'Comprendre la codification'!$E$12:$F$23,2,FALSE)</f>
        <v>I</v>
      </c>
      <c r="Z669" s="2" t="str">
        <f>VLOOKUP(V669,'Comprendre la codification'!$H$12:$J$200,3,FALSE)</f>
        <v>DIV</v>
      </c>
      <c r="AA669" s="2" t="str">
        <f t="shared" si="46"/>
        <v>IDIV</v>
      </c>
      <c r="AB669" s="2" t="s">
        <v>105</v>
      </c>
      <c r="AD669" s="2" t="s">
        <v>15</v>
      </c>
      <c r="AE669" s="27">
        <v>2</v>
      </c>
      <c r="AF669" s="2" t="s">
        <v>311</v>
      </c>
      <c r="AG669" s="11" t="s">
        <v>319</v>
      </c>
      <c r="AH669" s="2"/>
      <c r="AI669" s="2" t="s">
        <v>253</v>
      </c>
      <c r="AJ669" s="2" t="str">
        <f t="shared" si="43"/>
        <v>Neige et GlaceAutre protection / EPI : paire de protège-poignet, paire de protège-tibias, genouillère, paire de gant, protection hockey, gilet anti-avalanche, paire de guêtre, protège-dent, short rembourré de protection, …5 g ≤ X &lt; 10 g</v>
      </c>
      <c r="AK669" s="2" t="str">
        <f>VLOOKUP(AD669,'Comprendre la codification'!$E$12:$F$23,2,FALSE)</f>
        <v>G</v>
      </c>
      <c r="AL669" s="2" t="str">
        <f>VLOOKUP(AG669,'Comprendre la codification'!$H$12:$J$200,3,FALSE)</f>
        <v>PRO</v>
      </c>
      <c r="AM669" s="2" t="str">
        <f>VLOOKUP(AI669,'Comprendre la codification'!$M$25:$N$83,2,FALSE)</f>
        <v>21</v>
      </c>
      <c r="AN669" s="2" t="str">
        <f t="shared" si="44"/>
        <v>GPRO21</v>
      </c>
      <c r="AO669" s="2" t="s">
        <v>608</v>
      </c>
    </row>
    <row r="670" spans="13:41" ht="29" x14ac:dyDescent="0.35">
      <c r="M670" s="26"/>
      <c r="N670" s="26"/>
      <c r="S670" s="2" t="s">
        <v>645</v>
      </c>
      <c r="T670" s="27">
        <v>2</v>
      </c>
      <c r="U670" s="2" t="s">
        <v>649</v>
      </c>
      <c r="V670" s="11" t="s">
        <v>650</v>
      </c>
      <c r="W670" s="2" t="str">
        <f t="shared" si="45"/>
        <v>Verticalité et Sports AériensAutre équipement &amp; accessoire (Verticalité et Sports Aériens)</v>
      </c>
      <c r="X670" s="2"/>
      <c r="Y670" s="2" t="str">
        <f>VLOOKUP(S670,'Comprendre la codification'!$E$12:$F$23,2,FALSE)</f>
        <v>I</v>
      </c>
      <c r="Z670" s="2" t="str">
        <f>VLOOKUP(V670,'Comprendre la codification'!$H$12:$J$200,3,FALSE)</f>
        <v>DIV</v>
      </c>
      <c r="AA670" s="2" t="str">
        <f t="shared" si="46"/>
        <v>IDIV</v>
      </c>
      <c r="AB670" s="2" t="s">
        <v>107</v>
      </c>
      <c r="AD670" s="2" t="s">
        <v>15</v>
      </c>
      <c r="AE670" s="27">
        <v>2</v>
      </c>
      <c r="AF670" s="2" t="s">
        <v>311</v>
      </c>
      <c r="AG670" s="11" t="s">
        <v>319</v>
      </c>
      <c r="AH670" s="2"/>
      <c r="AI670" s="2" t="s">
        <v>254</v>
      </c>
      <c r="AJ670" s="2" t="str">
        <f t="shared" si="43"/>
        <v>Neige et GlaceAutre protection / EPI : paire de protège-poignet, paire de protège-tibias, genouillère, paire de gant, protection hockey, gilet anti-avalanche, paire de guêtre, protège-dent, short rembourré de protection, …10 g ≤ X &lt; 20 g</v>
      </c>
      <c r="AK670" s="2" t="str">
        <f>VLOOKUP(AD670,'Comprendre la codification'!$E$12:$F$23,2,FALSE)</f>
        <v>G</v>
      </c>
      <c r="AL670" s="2" t="str">
        <f>VLOOKUP(AG670,'Comprendre la codification'!$H$12:$J$200,3,FALSE)</f>
        <v>PRO</v>
      </c>
      <c r="AM670" s="2" t="str">
        <f>VLOOKUP(AI670,'Comprendre la codification'!$M$25:$N$83,2,FALSE)</f>
        <v>24</v>
      </c>
      <c r="AN670" s="2" t="str">
        <f t="shared" si="44"/>
        <v>GPRO24</v>
      </c>
      <c r="AO670" s="2" t="s">
        <v>608</v>
      </c>
    </row>
    <row r="671" spans="13:41" ht="29" x14ac:dyDescent="0.35">
      <c r="M671" s="26"/>
      <c r="N671" s="26"/>
      <c r="S671" s="2" t="s">
        <v>645</v>
      </c>
      <c r="T671" s="27">
        <v>2</v>
      </c>
      <c r="U671" s="2" t="s">
        <v>649</v>
      </c>
      <c r="V671" s="11" t="s">
        <v>650</v>
      </c>
      <c r="W671" s="2" t="str">
        <f t="shared" si="45"/>
        <v>Verticalité et Sports AériensAutre équipement &amp; accessoire (Verticalité et Sports Aériens)</v>
      </c>
      <c r="X671" s="2"/>
      <c r="Y671" s="2" t="str">
        <f>VLOOKUP(S671,'Comprendre la codification'!$E$12:$F$23,2,FALSE)</f>
        <v>I</v>
      </c>
      <c r="Z671" s="2" t="str">
        <f>VLOOKUP(V671,'Comprendre la codification'!$H$12:$J$200,3,FALSE)</f>
        <v>DIV</v>
      </c>
      <c r="AA671" s="2" t="str">
        <f t="shared" si="46"/>
        <v>IDIV</v>
      </c>
      <c r="AB671" s="2" t="s">
        <v>109</v>
      </c>
      <c r="AD671" s="2" t="s">
        <v>15</v>
      </c>
      <c r="AE671" s="27">
        <v>2</v>
      </c>
      <c r="AF671" s="2" t="s">
        <v>311</v>
      </c>
      <c r="AG671" s="11" t="s">
        <v>319</v>
      </c>
      <c r="AH671" s="2"/>
      <c r="AI671" s="2" t="s">
        <v>255</v>
      </c>
      <c r="AJ671" s="2" t="str">
        <f t="shared" si="43"/>
        <v>Neige et GlaceAutre protection / EPI : paire de protège-poignet, paire de protège-tibias, genouillère, paire de gant, protection hockey, gilet anti-avalanche, paire de guêtre, protège-dent, short rembourré de protection, …20 g ≤ X &lt; 50 g</v>
      </c>
      <c r="AK671" s="2" t="str">
        <f>VLOOKUP(AD671,'Comprendre la codification'!$E$12:$F$23,2,FALSE)</f>
        <v>G</v>
      </c>
      <c r="AL671" s="2" t="str">
        <f>VLOOKUP(AG671,'Comprendre la codification'!$H$12:$J$200,3,FALSE)</f>
        <v>PRO</v>
      </c>
      <c r="AM671" s="2" t="str">
        <f>VLOOKUP(AI671,'Comprendre la codification'!$M$25:$N$83,2,FALSE)</f>
        <v>27</v>
      </c>
      <c r="AN671" s="2" t="str">
        <f t="shared" si="44"/>
        <v>GPRO27</v>
      </c>
      <c r="AO671" s="2" t="s">
        <v>608</v>
      </c>
    </row>
    <row r="672" spans="13:41" ht="29" x14ac:dyDescent="0.35">
      <c r="M672" s="26"/>
      <c r="N672" s="26"/>
      <c r="S672" s="2" t="s">
        <v>645</v>
      </c>
      <c r="T672" s="27">
        <v>2</v>
      </c>
      <c r="U672" s="2" t="s">
        <v>649</v>
      </c>
      <c r="V672" s="11" t="s">
        <v>650</v>
      </c>
      <c r="W672" s="2" t="str">
        <f t="shared" si="45"/>
        <v>Verticalité et Sports AériensAutre équipement &amp; accessoire (Verticalité et Sports Aériens)</v>
      </c>
      <c r="X672" s="2"/>
      <c r="Y672" s="2" t="str">
        <f>VLOOKUP(S672,'Comprendre la codification'!$E$12:$F$23,2,FALSE)</f>
        <v>I</v>
      </c>
      <c r="Z672" s="2" t="str">
        <f>VLOOKUP(V672,'Comprendre la codification'!$H$12:$J$200,3,FALSE)</f>
        <v>DIV</v>
      </c>
      <c r="AA672" s="2" t="str">
        <f t="shared" si="46"/>
        <v>IDIV</v>
      </c>
      <c r="AB672" s="2" t="s">
        <v>110</v>
      </c>
      <c r="AD672" s="2" t="s">
        <v>15</v>
      </c>
      <c r="AE672" s="27">
        <v>2</v>
      </c>
      <c r="AF672" s="2" t="s">
        <v>311</v>
      </c>
      <c r="AG672" s="11" t="s">
        <v>319</v>
      </c>
      <c r="AH672" s="2"/>
      <c r="AI672" s="2" t="s">
        <v>241</v>
      </c>
      <c r="AJ672" s="2" t="str">
        <f t="shared" si="43"/>
        <v>Neige et GlaceAutre protection / EPI : paire de protège-poignet, paire de protège-tibias, genouillère, paire de gant, protection hockey, gilet anti-avalanche, paire de guêtre, protège-dent, short rembourré de protection, …50 g ≤ X &lt; 100 g</v>
      </c>
      <c r="AK672" s="2" t="str">
        <f>VLOOKUP(AD672,'Comprendre la codification'!$E$12:$F$23,2,FALSE)</f>
        <v>G</v>
      </c>
      <c r="AL672" s="2" t="str">
        <f>VLOOKUP(AG672,'Comprendre la codification'!$H$12:$J$200,3,FALSE)</f>
        <v>PRO</v>
      </c>
      <c r="AM672" s="2" t="str">
        <f>VLOOKUP(AI672,'Comprendre la codification'!$M$25:$N$83,2,FALSE)</f>
        <v>30</v>
      </c>
      <c r="AN672" s="2" t="str">
        <f t="shared" si="44"/>
        <v>GPRO30</v>
      </c>
      <c r="AO672" s="2" t="s">
        <v>608</v>
      </c>
    </row>
    <row r="673" spans="13:41" ht="29" x14ac:dyDescent="0.35">
      <c r="M673" s="26"/>
      <c r="N673" s="26"/>
      <c r="S673" s="2" t="s">
        <v>645</v>
      </c>
      <c r="T673" s="27">
        <v>2</v>
      </c>
      <c r="U673" s="2" t="s">
        <v>649</v>
      </c>
      <c r="V673" s="11" t="s">
        <v>650</v>
      </c>
      <c r="W673" s="2" t="str">
        <f t="shared" si="45"/>
        <v>Verticalité et Sports AériensAutre équipement &amp; accessoire (Verticalité et Sports Aériens)</v>
      </c>
      <c r="X673" s="2"/>
      <c r="Y673" s="2" t="str">
        <f>VLOOKUP(S673,'Comprendre la codification'!$E$12:$F$23,2,FALSE)</f>
        <v>I</v>
      </c>
      <c r="Z673" s="2" t="str">
        <f>VLOOKUP(V673,'Comprendre la codification'!$H$12:$J$200,3,FALSE)</f>
        <v>DIV</v>
      </c>
      <c r="AA673" s="2" t="str">
        <f t="shared" si="46"/>
        <v>IDIV</v>
      </c>
      <c r="AB673" s="2" t="s">
        <v>111</v>
      </c>
      <c r="AD673" s="2" t="s">
        <v>15</v>
      </c>
      <c r="AE673" s="27">
        <v>2</v>
      </c>
      <c r="AF673" s="2" t="s">
        <v>311</v>
      </c>
      <c r="AG673" s="11" t="s">
        <v>319</v>
      </c>
      <c r="AH673" s="2"/>
      <c r="AI673" s="2" t="s">
        <v>103</v>
      </c>
      <c r="AJ673" s="2" t="str">
        <f t="shared" si="43"/>
        <v>Neige et GlaceAutre protection / EPI : paire de protège-poignet, paire de protège-tibias, genouillère, paire de gant, protection hockey, gilet anti-avalanche, paire de guêtre, protège-dent, short rembourré de protection, …0,1 kg ≤ X &lt; 0,2 kg</v>
      </c>
      <c r="AK673" s="2" t="str">
        <f>VLOOKUP(AD673,'Comprendre la codification'!$E$12:$F$23,2,FALSE)</f>
        <v>G</v>
      </c>
      <c r="AL673" s="2" t="str">
        <f>VLOOKUP(AG673,'Comprendre la codification'!$H$12:$J$200,3,FALSE)</f>
        <v>PRO</v>
      </c>
      <c r="AM673" s="2" t="str">
        <f>VLOOKUP(AI673,'Comprendre la codification'!$M$25:$N$83,2,FALSE)</f>
        <v>33</v>
      </c>
      <c r="AN673" s="2" t="str">
        <f t="shared" si="44"/>
        <v>GPRO33</v>
      </c>
      <c r="AO673" s="2" t="s">
        <v>608</v>
      </c>
    </row>
    <row r="674" spans="13:41" ht="29" x14ac:dyDescent="0.35">
      <c r="M674" s="26"/>
      <c r="N674" s="26"/>
      <c r="S674" s="2" t="s">
        <v>645</v>
      </c>
      <c r="T674" s="27">
        <v>2</v>
      </c>
      <c r="U674" s="2" t="s">
        <v>649</v>
      </c>
      <c r="V674" s="11" t="s">
        <v>650</v>
      </c>
      <c r="W674" s="2" t="str">
        <f t="shared" si="45"/>
        <v>Verticalité et Sports AériensAutre équipement &amp; accessoire (Verticalité et Sports Aériens)</v>
      </c>
      <c r="X674" s="2"/>
      <c r="Y674" s="2" t="str">
        <f>VLOOKUP(S674,'Comprendre la codification'!$E$12:$F$23,2,FALSE)</f>
        <v>I</v>
      </c>
      <c r="Z674" s="2" t="str">
        <f>VLOOKUP(V674,'Comprendre la codification'!$H$12:$J$200,3,FALSE)</f>
        <v>DIV</v>
      </c>
      <c r="AA674" s="2" t="str">
        <f t="shared" si="46"/>
        <v>IDIV</v>
      </c>
      <c r="AB674" s="2" t="s">
        <v>112</v>
      </c>
      <c r="AD674" s="2" t="s">
        <v>15</v>
      </c>
      <c r="AE674" s="27">
        <v>2</v>
      </c>
      <c r="AF674" s="2" t="s">
        <v>311</v>
      </c>
      <c r="AG674" s="11" t="s">
        <v>319</v>
      </c>
      <c r="AH674" s="2"/>
      <c r="AI674" s="2" t="s">
        <v>98</v>
      </c>
      <c r="AJ674" s="2" t="str">
        <f t="shared" si="43"/>
        <v>Neige et GlaceAutre protection / EPI : paire de protège-poignet, paire de protège-tibias, genouillère, paire de gant, protection hockey, gilet anti-avalanche, paire de guêtre, protège-dent, short rembourré de protection, …0,2 kg ≤ X &lt; 0,5 kg</v>
      </c>
      <c r="AK674" s="2" t="str">
        <f>VLOOKUP(AD674,'Comprendre la codification'!$E$12:$F$23,2,FALSE)</f>
        <v>G</v>
      </c>
      <c r="AL674" s="2" t="str">
        <f>VLOOKUP(AG674,'Comprendre la codification'!$H$12:$J$200,3,FALSE)</f>
        <v>PRO</v>
      </c>
      <c r="AM674" s="2" t="str">
        <f>VLOOKUP(AI674,'Comprendre la codification'!$M$25:$N$83,2,FALSE)</f>
        <v>36</v>
      </c>
      <c r="AN674" s="2" t="str">
        <f t="shared" si="44"/>
        <v>GPRO36</v>
      </c>
      <c r="AO674" s="2" t="s">
        <v>608</v>
      </c>
    </row>
    <row r="675" spans="13:41" ht="29" x14ac:dyDescent="0.35">
      <c r="M675" s="26"/>
      <c r="N675" s="26"/>
      <c r="S675" s="2" t="s">
        <v>645</v>
      </c>
      <c r="T675" s="27">
        <v>2</v>
      </c>
      <c r="U675" s="2" t="s">
        <v>649</v>
      </c>
      <c r="V675" s="11" t="s">
        <v>650</v>
      </c>
      <c r="W675" s="2" t="str">
        <f t="shared" si="45"/>
        <v>Verticalité et Sports AériensAutre équipement &amp; accessoire (Verticalité et Sports Aériens)</v>
      </c>
      <c r="X675" s="2"/>
      <c r="Y675" s="2" t="str">
        <f>VLOOKUP(S675,'Comprendre la codification'!$E$12:$F$23,2,FALSE)</f>
        <v>I</v>
      </c>
      <c r="Z675" s="2" t="str">
        <f>VLOOKUP(V675,'Comprendre la codification'!$H$12:$J$200,3,FALSE)</f>
        <v>DIV</v>
      </c>
      <c r="AA675" s="2" t="str">
        <f t="shared" si="46"/>
        <v>IDIV</v>
      </c>
      <c r="AB675" s="2" t="s">
        <v>113</v>
      </c>
      <c r="AD675" s="2" t="s">
        <v>15</v>
      </c>
      <c r="AE675" s="27">
        <v>2</v>
      </c>
      <c r="AF675" s="2" t="s">
        <v>311</v>
      </c>
      <c r="AG675" s="11" t="s">
        <v>319</v>
      </c>
      <c r="AH675" s="2"/>
      <c r="AI675" s="2" t="s">
        <v>104</v>
      </c>
      <c r="AJ675" s="2" t="str">
        <f t="shared" si="43"/>
        <v>Neige et GlaceAutre protection / EPI : paire de protège-poignet, paire de protège-tibias, genouillère, paire de gant, protection hockey, gilet anti-avalanche, paire de guêtre, protège-dent, short rembourré de protection, …0,5 kg ≤ X &lt; 1 kg</v>
      </c>
      <c r="AK675" s="2" t="str">
        <f>VLOOKUP(AD675,'Comprendre la codification'!$E$12:$F$23,2,FALSE)</f>
        <v>G</v>
      </c>
      <c r="AL675" s="2" t="str">
        <f>VLOOKUP(AG675,'Comprendre la codification'!$H$12:$J$200,3,FALSE)</f>
        <v>PRO</v>
      </c>
      <c r="AM675" s="2" t="str">
        <f>VLOOKUP(AI675,'Comprendre la codification'!$M$25:$N$83,2,FALSE)</f>
        <v>39</v>
      </c>
      <c r="AN675" s="2" t="str">
        <f t="shared" si="44"/>
        <v>GPRO39</v>
      </c>
      <c r="AO675" s="2" t="s">
        <v>608</v>
      </c>
    </row>
    <row r="676" spans="13:41" ht="29" x14ac:dyDescent="0.35">
      <c r="M676" s="26"/>
      <c r="N676" s="26"/>
      <c r="S676" s="2" t="s">
        <v>645</v>
      </c>
      <c r="T676" s="27">
        <v>2</v>
      </c>
      <c r="U676" s="2" t="s">
        <v>649</v>
      </c>
      <c r="V676" s="11" t="s">
        <v>650</v>
      </c>
      <c r="W676" s="2" t="str">
        <f t="shared" si="45"/>
        <v>Verticalité et Sports AériensAutre équipement &amp; accessoire (Verticalité et Sports Aériens)</v>
      </c>
      <c r="X676" s="2"/>
      <c r="Y676" s="2" t="str">
        <f>VLOOKUP(S676,'Comprendre la codification'!$E$12:$F$23,2,FALSE)</f>
        <v>I</v>
      </c>
      <c r="Z676" s="2" t="str">
        <f>VLOOKUP(V676,'Comprendre la codification'!$H$12:$J$200,3,FALSE)</f>
        <v>DIV</v>
      </c>
      <c r="AA676" s="2" t="str">
        <f t="shared" si="46"/>
        <v>IDIV</v>
      </c>
      <c r="AB676" s="2" t="s">
        <v>114</v>
      </c>
      <c r="AD676" s="2" t="s">
        <v>15</v>
      </c>
      <c r="AE676" s="27">
        <v>2</v>
      </c>
      <c r="AF676" s="2" t="s">
        <v>311</v>
      </c>
      <c r="AG676" s="11" t="s">
        <v>319</v>
      </c>
      <c r="AH676" s="2"/>
      <c r="AI676" s="2" t="s">
        <v>105</v>
      </c>
      <c r="AJ676" s="2" t="str">
        <f t="shared" si="43"/>
        <v>Neige et GlaceAutre protection / EPI : paire de protège-poignet, paire de protège-tibias, genouillère, paire de gant, protection hockey, gilet anti-avalanche, paire de guêtre, protège-dent, short rembourré de protection, …1 kg ≤ X &lt; 2 kg</v>
      </c>
      <c r="AK676" s="2" t="str">
        <f>VLOOKUP(AD676,'Comprendre la codification'!$E$12:$F$23,2,FALSE)</f>
        <v>G</v>
      </c>
      <c r="AL676" s="2" t="str">
        <f>VLOOKUP(AG676,'Comprendre la codification'!$H$12:$J$200,3,FALSE)</f>
        <v>PRO</v>
      </c>
      <c r="AM676" s="2" t="str">
        <f>VLOOKUP(AI676,'Comprendre la codification'!$M$25:$N$83,2,FALSE)</f>
        <v>42</v>
      </c>
      <c r="AN676" s="2" t="str">
        <f t="shared" si="44"/>
        <v>GPRO42</v>
      </c>
      <c r="AO676" s="2" t="s">
        <v>608</v>
      </c>
    </row>
    <row r="677" spans="13:41" ht="29" x14ac:dyDescent="0.35">
      <c r="M677" s="26"/>
      <c r="N677" s="26"/>
      <c r="S677" s="2" t="s">
        <v>645</v>
      </c>
      <c r="T677" s="27">
        <v>2</v>
      </c>
      <c r="U677" s="2" t="s">
        <v>649</v>
      </c>
      <c r="V677" s="11" t="s">
        <v>650</v>
      </c>
      <c r="W677" s="2" t="str">
        <f t="shared" si="45"/>
        <v>Verticalité et Sports AériensAutre équipement &amp; accessoire (Verticalité et Sports Aériens)</v>
      </c>
      <c r="X677" s="2"/>
      <c r="Y677" s="2" t="str">
        <f>VLOOKUP(S677,'Comprendre la codification'!$E$12:$F$23,2,FALSE)</f>
        <v>I</v>
      </c>
      <c r="Z677" s="2" t="str">
        <f>VLOOKUP(V677,'Comprendre la codification'!$H$12:$J$200,3,FALSE)</f>
        <v>DIV</v>
      </c>
      <c r="AA677" s="2" t="str">
        <f t="shared" si="46"/>
        <v>IDIV</v>
      </c>
      <c r="AB677" s="2" t="s">
        <v>102</v>
      </c>
      <c r="AD677" s="2" t="s">
        <v>15</v>
      </c>
      <c r="AE677" s="27">
        <v>2</v>
      </c>
      <c r="AF677" s="2" t="s">
        <v>311</v>
      </c>
      <c r="AG677" s="11" t="s">
        <v>319</v>
      </c>
      <c r="AH677" s="2"/>
      <c r="AI677" s="2" t="s">
        <v>107</v>
      </c>
      <c r="AJ677" s="2" t="str">
        <f t="shared" si="43"/>
        <v>Neige et GlaceAutre protection / EPI : paire de protège-poignet, paire de protège-tibias, genouillère, paire de gant, protection hockey, gilet anti-avalanche, paire de guêtre, protège-dent, short rembourré de protection, …2 kg ≤ X &lt; 3 kg</v>
      </c>
      <c r="AK677" s="2" t="str">
        <f>VLOOKUP(AD677,'Comprendre la codification'!$E$12:$F$23,2,FALSE)</f>
        <v>G</v>
      </c>
      <c r="AL677" s="2" t="str">
        <f>VLOOKUP(AG677,'Comprendre la codification'!$H$12:$J$200,3,FALSE)</f>
        <v>PRO</v>
      </c>
      <c r="AM677" s="2" t="str">
        <f>VLOOKUP(AI677,'Comprendre la codification'!$M$25:$N$83,2,FALSE)</f>
        <v>45</v>
      </c>
      <c r="AN677" s="2" t="str">
        <f t="shared" si="44"/>
        <v>GPRO45</v>
      </c>
      <c r="AO677" s="2" t="s">
        <v>608</v>
      </c>
    </row>
    <row r="678" spans="13:41" ht="29" x14ac:dyDescent="0.35">
      <c r="M678" s="26"/>
      <c r="N678" s="26"/>
      <c r="S678" s="2" t="s">
        <v>645</v>
      </c>
      <c r="T678" s="27">
        <v>2</v>
      </c>
      <c r="U678" s="2" t="s">
        <v>646</v>
      </c>
      <c r="V678" s="11" t="s">
        <v>494</v>
      </c>
      <c r="W678" s="2" t="str">
        <f t="shared" si="45"/>
        <v>Verticalité et Sports AériensChaussants : chaussons d'escalade, …</v>
      </c>
      <c r="X678" s="2"/>
      <c r="Y678" s="2" t="str">
        <f>VLOOKUP(S678,'Comprendre la codification'!$E$12:$F$23,2,FALSE)</f>
        <v>I</v>
      </c>
      <c r="Z678" s="2" t="str">
        <f>VLOOKUP(V678,'Comprendre la codification'!$H$12:$J$200,3,FALSE)</f>
        <v>ESC</v>
      </c>
      <c r="AA678" s="2" t="str">
        <f t="shared" si="46"/>
        <v>IESC</v>
      </c>
      <c r="AB678" s="21" t="s">
        <v>608</v>
      </c>
      <c r="AD678" s="2" t="s">
        <v>15</v>
      </c>
      <c r="AE678" s="27">
        <v>2</v>
      </c>
      <c r="AF678" s="2" t="s">
        <v>311</v>
      </c>
      <c r="AG678" s="11" t="s">
        <v>319</v>
      </c>
      <c r="AH678" s="2"/>
      <c r="AI678" s="2" t="s">
        <v>109</v>
      </c>
      <c r="AJ678" s="2" t="str">
        <f t="shared" si="43"/>
        <v>Neige et GlaceAutre protection / EPI : paire de protège-poignet, paire de protège-tibias, genouillère, paire de gant, protection hockey, gilet anti-avalanche, paire de guêtre, protège-dent, short rembourré de protection, …3 kg ≤ X &lt; 5 kg</v>
      </c>
      <c r="AK678" s="2" t="str">
        <f>VLOOKUP(AD678,'Comprendre la codification'!$E$12:$F$23,2,FALSE)</f>
        <v>G</v>
      </c>
      <c r="AL678" s="2" t="str">
        <f>VLOOKUP(AG678,'Comprendre la codification'!$H$12:$J$200,3,FALSE)</f>
        <v>PRO</v>
      </c>
      <c r="AM678" s="2" t="str">
        <f>VLOOKUP(AI678,'Comprendre la codification'!$M$25:$N$83,2,FALSE)</f>
        <v>48</v>
      </c>
      <c r="AN678" s="2" t="str">
        <f t="shared" si="44"/>
        <v>GPRO48</v>
      </c>
      <c r="AO678" s="2" t="s">
        <v>608</v>
      </c>
    </row>
    <row r="679" spans="13:41" ht="29" x14ac:dyDescent="0.35">
      <c r="M679" s="26"/>
      <c r="N679" s="26"/>
      <c r="S679" s="2" t="s">
        <v>645</v>
      </c>
      <c r="T679" s="27">
        <v>2</v>
      </c>
      <c r="U679" s="11" t="s">
        <v>648</v>
      </c>
      <c r="V679" s="11" t="s">
        <v>225</v>
      </c>
      <c r="W679" s="2" t="str">
        <f t="shared" si="45"/>
        <v>Verticalité et Sports AériensHarnais, baudrier</v>
      </c>
      <c r="X679" s="2"/>
      <c r="Y679" s="2" t="str">
        <f>VLOOKUP(S679,'Comprendre la codification'!$E$12:$F$23,2,FALSE)</f>
        <v>I</v>
      </c>
      <c r="Z679" s="2" t="str">
        <f>VLOOKUP(V679,'Comprendre la codification'!$H$12:$J$200,3,FALSE)</f>
        <v>HAR</v>
      </c>
      <c r="AA679" s="2" t="str">
        <f t="shared" si="46"/>
        <v>IHAR</v>
      </c>
      <c r="AB679" s="21" t="s">
        <v>608</v>
      </c>
      <c r="AD679" s="2" t="s">
        <v>15</v>
      </c>
      <c r="AE679" s="27">
        <v>2</v>
      </c>
      <c r="AF679" s="2" t="s">
        <v>311</v>
      </c>
      <c r="AG679" s="11" t="s">
        <v>319</v>
      </c>
      <c r="AH679" s="2"/>
      <c r="AI679" s="2" t="s">
        <v>110</v>
      </c>
      <c r="AJ679" s="2" t="str">
        <f t="shared" si="43"/>
        <v>Neige et GlaceAutre protection / EPI : paire de protège-poignet, paire de protège-tibias, genouillère, paire de gant, protection hockey, gilet anti-avalanche, paire de guêtre, protège-dent, short rembourré de protection, …5 kg ≤ X &lt; 7 kg</v>
      </c>
      <c r="AK679" s="2" t="str">
        <f>VLOOKUP(AD679,'Comprendre la codification'!$E$12:$F$23,2,FALSE)</f>
        <v>G</v>
      </c>
      <c r="AL679" s="2" t="str">
        <f>VLOOKUP(AG679,'Comprendre la codification'!$H$12:$J$200,3,FALSE)</f>
        <v>PRO</v>
      </c>
      <c r="AM679" s="2" t="str">
        <f>VLOOKUP(AI679,'Comprendre la codification'!$M$25:$N$83,2,FALSE)</f>
        <v>51</v>
      </c>
      <c r="AN679" s="2" t="str">
        <f t="shared" si="44"/>
        <v>GPRO51</v>
      </c>
      <c r="AO679" s="2" t="s">
        <v>608</v>
      </c>
    </row>
    <row r="680" spans="13:41" ht="29" x14ac:dyDescent="0.35">
      <c r="M680" s="26"/>
      <c r="N680" s="26"/>
      <c r="S680" s="2" t="s">
        <v>645</v>
      </c>
      <c r="T680" s="27">
        <v>2</v>
      </c>
      <c r="U680" s="2" t="s">
        <v>649</v>
      </c>
      <c r="V680" s="11" t="s">
        <v>217</v>
      </c>
      <c r="W680" s="2" t="str">
        <f t="shared" si="45"/>
        <v>Verticalité et Sports AériensPiolet</v>
      </c>
      <c r="X680" s="2"/>
      <c r="Y680" s="2" t="str">
        <f>VLOOKUP(S680,'Comprendre la codification'!$E$12:$F$23,2,FALSE)</f>
        <v>I</v>
      </c>
      <c r="Z680" s="2" t="str">
        <f>VLOOKUP(V680,'Comprendre la codification'!$H$12:$J$200,3,FALSE)</f>
        <v>PIO</v>
      </c>
      <c r="AA680" s="2" t="str">
        <f t="shared" si="46"/>
        <v>IPIO</v>
      </c>
      <c r="AB680" s="21" t="s">
        <v>608</v>
      </c>
      <c r="AD680" s="2" t="s">
        <v>15</v>
      </c>
      <c r="AE680" s="27">
        <v>2</v>
      </c>
      <c r="AF680" s="2" t="s">
        <v>311</v>
      </c>
      <c r="AG680" s="11" t="s">
        <v>319</v>
      </c>
      <c r="AH680" s="2"/>
      <c r="AI680" s="2" t="s">
        <v>111</v>
      </c>
      <c r="AJ680" s="2" t="str">
        <f t="shared" si="43"/>
        <v>Neige et GlaceAutre protection / EPI : paire de protège-poignet, paire de protège-tibias, genouillère, paire de gant, protection hockey, gilet anti-avalanche, paire de guêtre, protège-dent, short rembourré de protection, …7 kg ≤ X &lt; 9 kg</v>
      </c>
      <c r="AK680" s="2" t="str">
        <f>VLOOKUP(AD680,'Comprendre la codification'!$E$12:$F$23,2,FALSE)</f>
        <v>G</v>
      </c>
      <c r="AL680" s="2" t="str">
        <f>VLOOKUP(AG680,'Comprendre la codification'!$H$12:$J$200,3,FALSE)</f>
        <v>PRO</v>
      </c>
      <c r="AM680" s="2" t="str">
        <f>VLOOKUP(AI680,'Comprendre la codification'!$M$25:$N$83,2,FALSE)</f>
        <v>54</v>
      </c>
      <c r="AN680" s="2" t="str">
        <f t="shared" si="44"/>
        <v>GPRO54</v>
      </c>
      <c r="AO680" s="2" t="s">
        <v>608</v>
      </c>
    </row>
    <row r="681" spans="13:41" ht="29" x14ac:dyDescent="0.35">
      <c r="M681" s="26"/>
      <c r="N681" s="26"/>
      <c r="S681" s="2" t="s">
        <v>645</v>
      </c>
      <c r="T681" s="27">
        <v>2</v>
      </c>
      <c r="U681" s="2" t="s">
        <v>649</v>
      </c>
      <c r="V681" s="11" t="s">
        <v>216</v>
      </c>
      <c r="W681" s="2" t="str">
        <f t="shared" si="45"/>
        <v>Verticalité et Sports AériensPrise et bloc d'escalade</v>
      </c>
      <c r="X681" s="2"/>
      <c r="Y681" s="2" t="str">
        <f>VLOOKUP(S681,'Comprendre la codification'!$E$12:$F$23,2,FALSE)</f>
        <v>I</v>
      </c>
      <c r="Z681" s="2" t="str">
        <f>VLOOKUP(V681,'Comprendre la codification'!$H$12:$J$200,3,FALSE)</f>
        <v>PRI</v>
      </c>
      <c r="AA681" s="2" t="str">
        <f t="shared" si="46"/>
        <v>IPRI</v>
      </c>
      <c r="AB681" s="2" t="s">
        <v>106</v>
      </c>
      <c r="AD681" s="2" t="s">
        <v>15</v>
      </c>
      <c r="AE681" s="27">
        <v>2</v>
      </c>
      <c r="AF681" s="2" t="s">
        <v>311</v>
      </c>
      <c r="AG681" s="11" t="s">
        <v>319</v>
      </c>
      <c r="AH681" s="2"/>
      <c r="AI681" s="2" t="s">
        <v>112</v>
      </c>
      <c r="AJ681" s="2" t="str">
        <f t="shared" si="43"/>
        <v>Neige et GlaceAutre protection / EPI : paire de protège-poignet, paire de protège-tibias, genouillère, paire de gant, protection hockey, gilet anti-avalanche, paire de guêtre, protège-dent, short rembourré de protection, …9 kg ≤ X &lt; 11 kg</v>
      </c>
      <c r="AK681" s="2" t="str">
        <f>VLOOKUP(AD681,'Comprendre la codification'!$E$12:$F$23,2,FALSE)</f>
        <v>G</v>
      </c>
      <c r="AL681" s="2" t="str">
        <f>VLOOKUP(AG681,'Comprendre la codification'!$H$12:$J$200,3,FALSE)</f>
        <v>PRO</v>
      </c>
      <c r="AM681" s="2" t="str">
        <f>VLOOKUP(AI681,'Comprendre la codification'!$M$25:$N$83,2,FALSE)</f>
        <v>57</v>
      </c>
      <c r="AN681" s="2" t="str">
        <f t="shared" si="44"/>
        <v>GPRO57</v>
      </c>
      <c r="AO681" s="2" t="s">
        <v>608</v>
      </c>
    </row>
    <row r="682" spans="13:41" ht="29" x14ac:dyDescent="0.35">
      <c r="M682" s="26"/>
      <c r="N682" s="26"/>
      <c r="S682" s="2" t="s">
        <v>645</v>
      </c>
      <c r="T682" s="27">
        <v>2</v>
      </c>
      <c r="U682" s="2" t="s">
        <v>649</v>
      </c>
      <c r="V682" s="11" t="s">
        <v>216</v>
      </c>
      <c r="W682" s="2" t="str">
        <f t="shared" si="45"/>
        <v>Verticalité et Sports AériensPrise et bloc d'escalade</v>
      </c>
      <c r="X682" s="2"/>
      <c r="Y682" s="2" t="str">
        <f>VLOOKUP(S682,'Comprendre la codification'!$E$12:$F$23,2,FALSE)</f>
        <v>I</v>
      </c>
      <c r="Z682" s="2" t="str">
        <f>VLOOKUP(V682,'Comprendre la codification'!$H$12:$J$200,3,FALSE)</f>
        <v>PRI</v>
      </c>
      <c r="AA682" s="2" t="str">
        <f t="shared" si="46"/>
        <v>IPRI</v>
      </c>
      <c r="AB682" s="2" t="s">
        <v>98</v>
      </c>
      <c r="AD682" s="2" t="s">
        <v>15</v>
      </c>
      <c r="AE682" s="27">
        <v>2</v>
      </c>
      <c r="AF682" s="2" t="s">
        <v>311</v>
      </c>
      <c r="AG682" s="11" t="s">
        <v>319</v>
      </c>
      <c r="AH682" s="2"/>
      <c r="AI682" s="2" t="s">
        <v>113</v>
      </c>
      <c r="AJ682" s="2" t="str">
        <f t="shared" si="43"/>
        <v>Neige et GlaceAutre protection / EPI : paire de protège-poignet, paire de protège-tibias, genouillère, paire de gant, protection hockey, gilet anti-avalanche, paire de guêtre, protège-dent, short rembourré de protection, …11 kg ≤ X &lt; 13 kg</v>
      </c>
      <c r="AK682" s="2" t="str">
        <f>VLOOKUP(AD682,'Comprendre la codification'!$E$12:$F$23,2,FALSE)</f>
        <v>G</v>
      </c>
      <c r="AL682" s="2" t="str">
        <f>VLOOKUP(AG682,'Comprendre la codification'!$H$12:$J$200,3,FALSE)</f>
        <v>PRO</v>
      </c>
      <c r="AM682" s="2" t="str">
        <f>VLOOKUP(AI682,'Comprendre la codification'!$M$25:$N$83,2,FALSE)</f>
        <v>60</v>
      </c>
      <c r="AN682" s="2" t="str">
        <f t="shared" si="44"/>
        <v>GPRO60</v>
      </c>
      <c r="AO682" s="2" t="s">
        <v>608</v>
      </c>
    </row>
    <row r="683" spans="13:41" ht="29" x14ac:dyDescent="0.35">
      <c r="M683" s="26"/>
      <c r="N683" s="26"/>
      <c r="S683" s="2" t="s">
        <v>645</v>
      </c>
      <c r="T683" s="27">
        <v>2</v>
      </c>
      <c r="U683" s="2" t="s">
        <v>649</v>
      </c>
      <c r="V683" s="11" t="s">
        <v>216</v>
      </c>
      <c r="W683" s="2" t="str">
        <f t="shared" si="45"/>
        <v>Verticalité et Sports AériensPrise et bloc d'escalade</v>
      </c>
      <c r="X683" s="2"/>
      <c r="Y683" s="2" t="str">
        <f>VLOOKUP(S683,'Comprendre la codification'!$E$12:$F$23,2,FALSE)</f>
        <v>I</v>
      </c>
      <c r="Z683" s="2" t="str">
        <f>VLOOKUP(V683,'Comprendre la codification'!$H$12:$J$200,3,FALSE)</f>
        <v>PRI</v>
      </c>
      <c r="AA683" s="2" t="str">
        <f t="shared" si="46"/>
        <v>IPRI</v>
      </c>
      <c r="AB683" s="2" t="s">
        <v>104</v>
      </c>
      <c r="AD683" s="2" t="s">
        <v>15</v>
      </c>
      <c r="AE683" s="27">
        <v>2</v>
      </c>
      <c r="AF683" s="2" t="s">
        <v>311</v>
      </c>
      <c r="AG683" s="11" t="s">
        <v>319</v>
      </c>
      <c r="AH683" s="2"/>
      <c r="AI683" s="2" t="s">
        <v>114</v>
      </c>
      <c r="AJ683" s="2" t="str">
        <f t="shared" si="43"/>
        <v>Neige et GlaceAutre protection / EPI : paire de protège-poignet, paire de protège-tibias, genouillère, paire de gant, protection hockey, gilet anti-avalanche, paire de guêtre, protège-dent, short rembourré de protection, …13 kg ≤ X &lt; 15 kg</v>
      </c>
      <c r="AK683" s="2" t="str">
        <f>VLOOKUP(AD683,'Comprendre la codification'!$E$12:$F$23,2,FALSE)</f>
        <v>G</v>
      </c>
      <c r="AL683" s="2" t="str">
        <f>VLOOKUP(AG683,'Comprendre la codification'!$H$12:$J$200,3,FALSE)</f>
        <v>PRO</v>
      </c>
      <c r="AM683" s="2" t="str">
        <f>VLOOKUP(AI683,'Comprendre la codification'!$M$25:$N$83,2,FALSE)</f>
        <v>63</v>
      </c>
      <c r="AN683" s="2" t="str">
        <f t="shared" si="44"/>
        <v>GPRO63</v>
      </c>
      <c r="AO683" s="2" t="s">
        <v>608</v>
      </c>
    </row>
    <row r="684" spans="13:41" ht="29" x14ac:dyDescent="0.35">
      <c r="M684" s="26"/>
      <c r="N684" s="26"/>
      <c r="S684" s="2" t="s">
        <v>645</v>
      </c>
      <c r="T684" s="27">
        <v>2</v>
      </c>
      <c r="U684" s="2" t="s">
        <v>649</v>
      </c>
      <c r="V684" s="11" t="s">
        <v>216</v>
      </c>
      <c r="W684" s="2" t="str">
        <f t="shared" si="45"/>
        <v>Verticalité et Sports AériensPrise et bloc d'escalade</v>
      </c>
      <c r="X684" s="2"/>
      <c r="Y684" s="2" t="str">
        <f>VLOOKUP(S684,'Comprendre la codification'!$E$12:$F$23,2,FALSE)</f>
        <v>I</v>
      </c>
      <c r="Z684" s="2" t="str">
        <f>VLOOKUP(V684,'Comprendre la codification'!$H$12:$J$200,3,FALSE)</f>
        <v>PRI</v>
      </c>
      <c r="AA684" s="2" t="str">
        <f t="shared" si="46"/>
        <v>IPRI</v>
      </c>
      <c r="AB684" s="2" t="s">
        <v>105</v>
      </c>
      <c r="AD684" s="2" t="s">
        <v>15</v>
      </c>
      <c r="AE684" s="27">
        <v>2</v>
      </c>
      <c r="AF684" s="2" t="s">
        <v>311</v>
      </c>
      <c r="AG684" s="11" t="s">
        <v>319</v>
      </c>
      <c r="AH684" s="2"/>
      <c r="AI684" s="2" t="s">
        <v>102</v>
      </c>
      <c r="AJ684" s="2" t="str">
        <f t="shared" si="43"/>
        <v>Neige et GlaceAutre protection / EPI : paire de protège-poignet, paire de protège-tibias, genouillère, paire de gant, protection hockey, gilet anti-avalanche, paire de guêtre, protège-dent, short rembourré de protection, …X ≥ 15 kg</v>
      </c>
      <c r="AK684" s="2" t="str">
        <f>VLOOKUP(AD684,'Comprendre la codification'!$E$12:$F$23,2,FALSE)</f>
        <v>G</v>
      </c>
      <c r="AL684" s="2" t="str">
        <f>VLOOKUP(AG684,'Comprendre la codification'!$H$12:$J$200,3,FALSE)</f>
        <v>PRO</v>
      </c>
      <c r="AM684" s="2" t="str">
        <f>VLOOKUP(AI684,'Comprendre la codification'!$M$25:$N$83,2,FALSE)</f>
        <v>66</v>
      </c>
      <c r="AN684" s="2" t="str">
        <f t="shared" si="44"/>
        <v>GPRO66</v>
      </c>
      <c r="AO684" s="2" t="s">
        <v>608</v>
      </c>
    </row>
    <row r="685" spans="13:41" x14ac:dyDescent="0.35">
      <c r="M685" s="26"/>
      <c r="N685" s="26"/>
      <c r="S685" s="2" t="s">
        <v>645</v>
      </c>
      <c r="T685" s="27">
        <v>2</v>
      </c>
      <c r="U685" s="2" t="s">
        <v>649</v>
      </c>
      <c r="V685" s="11" t="s">
        <v>216</v>
      </c>
      <c r="W685" s="2" t="str">
        <f t="shared" si="45"/>
        <v>Verticalité et Sports AériensPrise et bloc d'escalade</v>
      </c>
      <c r="X685" s="2"/>
      <c r="Y685" s="2" t="str">
        <f>VLOOKUP(S685,'Comprendre la codification'!$E$12:$F$23,2,FALSE)</f>
        <v>I</v>
      </c>
      <c r="Z685" s="2" t="str">
        <f>VLOOKUP(V685,'Comprendre la codification'!$H$12:$J$200,3,FALSE)</f>
        <v>PRI</v>
      </c>
      <c r="AA685" s="2" t="str">
        <f t="shared" si="46"/>
        <v>IPRI</v>
      </c>
      <c r="AB685" s="2" t="s">
        <v>107</v>
      </c>
      <c r="AD685" s="2" t="s">
        <v>15</v>
      </c>
      <c r="AE685" s="27">
        <v>2</v>
      </c>
      <c r="AF685" s="2" t="s">
        <v>299</v>
      </c>
      <c r="AG685" s="2" t="s">
        <v>194</v>
      </c>
      <c r="AH685" s="2"/>
      <c r="AI685" s="21" t="s">
        <v>608</v>
      </c>
      <c r="AJ685" s="2" t="str">
        <f t="shared" si="43"/>
        <v>Neige et GlacePaire de raquettes à neige -</v>
      </c>
      <c r="AK685" s="2" t="str">
        <f>VLOOKUP(AD685,'Comprendre la codification'!$E$12:$F$23,2,FALSE)</f>
        <v>G</v>
      </c>
      <c r="AL685" s="2" t="str">
        <f>VLOOKUP(AG685,'Comprendre la codification'!$H$12:$J$200,3,FALSE)</f>
        <v>RAQ</v>
      </c>
      <c r="AM685" s="2" t="str">
        <f>VLOOKUP(AI685,'Comprendre la codification'!$M$25:$N$83,2,FALSE)</f>
        <v>78</v>
      </c>
      <c r="AN685" s="2" t="str">
        <f t="shared" si="44"/>
        <v>GRAQ78</v>
      </c>
      <c r="AO685" s="21" t="s">
        <v>608</v>
      </c>
    </row>
    <row r="686" spans="13:41" x14ac:dyDescent="0.35">
      <c r="M686" s="26"/>
      <c r="N686" s="26"/>
      <c r="S686" s="2" t="s">
        <v>645</v>
      </c>
      <c r="T686" s="27">
        <v>2</v>
      </c>
      <c r="U686" s="2" t="s">
        <v>649</v>
      </c>
      <c r="V686" s="11" t="s">
        <v>216</v>
      </c>
      <c r="W686" s="2" t="str">
        <f t="shared" si="45"/>
        <v>Verticalité et Sports AériensPrise et bloc d'escalade</v>
      </c>
      <c r="X686" s="2"/>
      <c r="Y686" s="2" t="str">
        <f>VLOOKUP(S686,'Comprendre la codification'!$E$12:$F$23,2,FALSE)</f>
        <v>I</v>
      </c>
      <c r="Z686" s="2" t="str">
        <f>VLOOKUP(V686,'Comprendre la codification'!$H$12:$J$200,3,FALSE)</f>
        <v>PRI</v>
      </c>
      <c r="AA686" s="2" t="str">
        <f t="shared" si="46"/>
        <v>IPRI</v>
      </c>
      <c r="AB686" s="2" t="s">
        <v>109</v>
      </c>
      <c r="AD686" s="2" t="s">
        <v>15</v>
      </c>
      <c r="AE686" s="27">
        <v>2</v>
      </c>
      <c r="AF686" s="2" t="s">
        <v>299</v>
      </c>
      <c r="AG686" s="11" t="s">
        <v>191</v>
      </c>
      <c r="AH686" s="1"/>
      <c r="AI686" s="2" t="s">
        <v>189</v>
      </c>
      <c r="AJ686" s="2" t="str">
        <f t="shared" si="43"/>
        <v>Neige et GlacePaire de skisX &lt; 0,5 kg</v>
      </c>
      <c r="AK686" s="2" t="str">
        <f>VLOOKUP(AD686,'Comprendre la codification'!$E$12:$F$23,2,FALSE)</f>
        <v>G</v>
      </c>
      <c r="AL686" s="2" t="str">
        <f>VLOOKUP(AG686,'Comprendre la codification'!$H$12:$J$200,3,FALSE)</f>
        <v>SKI</v>
      </c>
      <c r="AM686" s="2" t="str">
        <f>VLOOKUP(AI686,'Comprendre la codification'!$M$25:$N$83,2,FALSE)</f>
        <v>38</v>
      </c>
      <c r="AN686" s="2" t="str">
        <f t="shared" si="44"/>
        <v>GSKI38</v>
      </c>
      <c r="AO686" s="2" t="s">
        <v>608</v>
      </c>
    </row>
    <row r="687" spans="13:41" x14ac:dyDescent="0.35">
      <c r="M687" s="26"/>
      <c r="N687" s="26"/>
      <c r="S687" s="2" t="s">
        <v>645</v>
      </c>
      <c r="T687" s="27">
        <v>2</v>
      </c>
      <c r="U687" s="2" t="s">
        <v>649</v>
      </c>
      <c r="V687" s="11" t="s">
        <v>216</v>
      </c>
      <c r="W687" s="2" t="str">
        <f t="shared" si="45"/>
        <v>Verticalité et Sports AériensPrise et bloc d'escalade</v>
      </c>
      <c r="X687" s="2"/>
      <c r="Y687" s="2" t="str">
        <f>VLOOKUP(S687,'Comprendre la codification'!$E$12:$F$23,2,FALSE)</f>
        <v>I</v>
      </c>
      <c r="Z687" s="2" t="str">
        <f>VLOOKUP(V687,'Comprendre la codification'!$H$12:$J$200,3,FALSE)</f>
        <v>PRI</v>
      </c>
      <c r="AA687" s="2" t="str">
        <f t="shared" si="46"/>
        <v>IPRI</v>
      </c>
      <c r="AB687" s="2" t="s">
        <v>100</v>
      </c>
      <c r="AD687" s="2" t="s">
        <v>15</v>
      </c>
      <c r="AE687" s="27">
        <v>2</v>
      </c>
      <c r="AF687" s="2" t="s">
        <v>299</v>
      </c>
      <c r="AG687" s="11" t="s">
        <v>191</v>
      </c>
      <c r="AH687" s="1"/>
      <c r="AI687" s="2" t="s">
        <v>104</v>
      </c>
      <c r="AJ687" s="2" t="str">
        <f t="shared" si="43"/>
        <v>Neige et GlacePaire de skis0,5 kg ≤ X &lt; 1 kg</v>
      </c>
      <c r="AK687" s="2" t="str">
        <f>VLOOKUP(AD687,'Comprendre la codification'!$E$12:$F$23,2,FALSE)</f>
        <v>G</v>
      </c>
      <c r="AL687" s="2" t="str">
        <f>VLOOKUP(AG687,'Comprendre la codification'!$H$12:$J$200,3,FALSE)</f>
        <v>SKI</v>
      </c>
      <c r="AM687" s="2" t="str">
        <f>VLOOKUP(AI687,'Comprendre la codification'!$M$25:$N$83,2,FALSE)</f>
        <v>39</v>
      </c>
      <c r="AN687" s="2" t="str">
        <f t="shared" si="44"/>
        <v>GSKI39</v>
      </c>
      <c r="AO687" s="2" t="s">
        <v>608</v>
      </c>
    </row>
    <row r="688" spans="13:41" x14ac:dyDescent="0.35">
      <c r="M688" s="26"/>
      <c r="N688" s="26"/>
      <c r="S688" s="2" t="s">
        <v>645</v>
      </c>
      <c r="T688" s="27">
        <v>2</v>
      </c>
      <c r="U688" s="11" t="s">
        <v>648</v>
      </c>
      <c r="V688" s="11" t="s">
        <v>321</v>
      </c>
      <c r="W688" s="2" t="str">
        <f t="shared" si="45"/>
        <v>Verticalité et Sports AériensAutre protection / EPI : mousqueton, appareil métallique (descendeur, assureur, bloqueur, broche, poulie, amarrage, …), sangle ...</v>
      </c>
      <c r="X688" s="2"/>
      <c r="Y688" s="2" t="str">
        <f>VLOOKUP(S688,'Comprendre la codification'!$E$12:$F$23,2,FALSE)</f>
        <v>I</v>
      </c>
      <c r="Z688" s="2" t="str">
        <f>VLOOKUP(V688,'Comprendre la codification'!$H$12:$J$200,3,FALSE)</f>
        <v>PRO</v>
      </c>
      <c r="AA688" s="2" t="str">
        <f t="shared" si="46"/>
        <v>IPRO</v>
      </c>
      <c r="AB688" s="2" t="s">
        <v>252</v>
      </c>
      <c r="AD688" s="2" t="s">
        <v>15</v>
      </c>
      <c r="AE688" s="27">
        <v>2</v>
      </c>
      <c r="AF688" s="2" t="s">
        <v>299</v>
      </c>
      <c r="AG688" s="11" t="s">
        <v>191</v>
      </c>
      <c r="AH688" s="1"/>
      <c r="AI688" s="2" t="s">
        <v>105</v>
      </c>
      <c r="AJ688" s="2" t="str">
        <f t="shared" si="43"/>
        <v>Neige et GlacePaire de skis1 kg ≤ X &lt; 2 kg</v>
      </c>
      <c r="AK688" s="2" t="str">
        <f>VLOOKUP(AD688,'Comprendre la codification'!$E$12:$F$23,2,FALSE)</f>
        <v>G</v>
      </c>
      <c r="AL688" s="2" t="str">
        <f>VLOOKUP(AG688,'Comprendre la codification'!$H$12:$J$200,3,FALSE)</f>
        <v>SKI</v>
      </c>
      <c r="AM688" s="2" t="str">
        <f>VLOOKUP(AI688,'Comprendre la codification'!$M$25:$N$83,2,FALSE)</f>
        <v>42</v>
      </c>
      <c r="AN688" s="2" t="str">
        <f t="shared" si="44"/>
        <v>GSKI42</v>
      </c>
      <c r="AO688" s="2" t="s">
        <v>608</v>
      </c>
    </row>
    <row r="689" spans="13:41" x14ac:dyDescent="0.35">
      <c r="M689" s="26"/>
      <c r="N689" s="26"/>
      <c r="S689" s="2" t="s">
        <v>645</v>
      </c>
      <c r="T689" s="27">
        <v>2</v>
      </c>
      <c r="U689" s="11" t="s">
        <v>648</v>
      </c>
      <c r="V689" s="11" t="s">
        <v>321</v>
      </c>
      <c r="W689" s="2" t="str">
        <f t="shared" si="45"/>
        <v>Verticalité et Sports AériensAutre protection / EPI : mousqueton, appareil métallique (descendeur, assureur, bloqueur, broche, poulie, amarrage, …), sangle ...</v>
      </c>
      <c r="X689" s="2"/>
      <c r="Y689" s="2" t="str">
        <f>VLOOKUP(S689,'Comprendre la codification'!$E$12:$F$23,2,FALSE)</f>
        <v>I</v>
      </c>
      <c r="Z689" s="2" t="str">
        <f>VLOOKUP(V689,'Comprendre la codification'!$H$12:$J$200,3,FALSE)</f>
        <v>PRO</v>
      </c>
      <c r="AA689" s="2" t="str">
        <f t="shared" si="46"/>
        <v>IPRO</v>
      </c>
      <c r="AB689" s="2" t="s">
        <v>253</v>
      </c>
      <c r="AD689" s="2" t="s">
        <v>15</v>
      </c>
      <c r="AE689" s="27">
        <v>2</v>
      </c>
      <c r="AF689" s="2" t="s">
        <v>299</v>
      </c>
      <c r="AG689" s="11" t="s">
        <v>191</v>
      </c>
      <c r="AH689" s="2"/>
      <c r="AI689" s="2" t="s">
        <v>107</v>
      </c>
      <c r="AJ689" s="2" t="str">
        <f t="shared" si="43"/>
        <v>Neige et GlacePaire de skis2 kg ≤ X &lt; 3 kg</v>
      </c>
      <c r="AK689" s="2" t="str">
        <f>VLOOKUP(AD689,'Comprendre la codification'!$E$12:$F$23,2,FALSE)</f>
        <v>G</v>
      </c>
      <c r="AL689" s="2" t="str">
        <f>VLOOKUP(AG689,'Comprendre la codification'!$H$12:$J$200,3,FALSE)</f>
        <v>SKI</v>
      </c>
      <c r="AM689" s="2" t="str">
        <f>VLOOKUP(AI689,'Comprendre la codification'!$M$25:$N$83,2,FALSE)</f>
        <v>45</v>
      </c>
      <c r="AN689" s="2" t="str">
        <f t="shared" si="44"/>
        <v>GSKI45</v>
      </c>
      <c r="AO689" s="2" t="s">
        <v>608</v>
      </c>
    </row>
    <row r="690" spans="13:41" x14ac:dyDescent="0.35">
      <c r="M690" s="26"/>
      <c r="N690" s="26"/>
      <c r="S690" s="2" t="s">
        <v>645</v>
      </c>
      <c r="T690" s="27">
        <v>2</v>
      </c>
      <c r="U690" s="11" t="s">
        <v>648</v>
      </c>
      <c r="V690" s="11" t="s">
        <v>321</v>
      </c>
      <c r="W690" s="2" t="str">
        <f t="shared" si="45"/>
        <v>Verticalité et Sports AériensAutre protection / EPI : mousqueton, appareil métallique (descendeur, assureur, bloqueur, broche, poulie, amarrage, …), sangle ...</v>
      </c>
      <c r="X690" s="2"/>
      <c r="Y690" s="2" t="str">
        <f>VLOOKUP(S690,'Comprendre la codification'!$E$12:$F$23,2,FALSE)</f>
        <v>I</v>
      </c>
      <c r="Z690" s="2" t="str">
        <f>VLOOKUP(V690,'Comprendre la codification'!$H$12:$J$200,3,FALSE)</f>
        <v>PRO</v>
      </c>
      <c r="AA690" s="2" t="str">
        <f t="shared" si="46"/>
        <v>IPRO</v>
      </c>
      <c r="AB690" s="2" t="s">
        <v>254</v>
      </c>
      <c r="AD690" s="2" t="s">
        <v>15</v>
      </c>
      <c r="AE690" s="27">
        <v>2</v>
      </c>
      <c r="AF690" s="2" t="s">
        <v>299</v>
      </c>
      <c r="AG690" s="11" t="s">
        <v>191</v>
      </c>
      <c r="AH690" s="2"/>
      <c r="AI690" s="2" t="s">
        <v>109</v>
      </c>
      <c r="AJ690" s="2" t="str">
        <f t="shared" si="43"/>
        <v>Neige et GlacePaire de skis3 kg ≤ X &lt; 5 kg</v>
      </c>
      <c r="AK690" s="2" t="str">
        <f>VLOOKUP(AD690,'Comprendre la codification'!$E$12:$F$23,2,FALSE)</f>
        <v>G</v>
      </c>
      <c r="AL690" s="2" t="str">
        <f>VLOOKUP(AG690,'Comprendre la codification'!$H$12:$J$200,3,FALSE)</f>
        <v>SKI</v>
      </c>
      <c r="AM690" s="2" t="str">
        <f>VLOOKUP(AI690,'Comprendre la codification'!$M$25:$N$83,2,FALSE)</f>
        <v>48</v>
      </c>
      <c r="AN690" s="2" t="str">
        <f t="shared" si="44"/>
        <v>GSKI48</v>
      </c>
      <c r="AO690" s="2" t="s">
        <v>608</v>
      </c>
    </row>
    <row r="691" spans="13:41" x14ac:dyDescent="0.35">
      <c r="M691" s="26"/>
      <c r="N691" s="26"/>
      <c r="S691" s="2" t="s">
        <v>645</v>
      </c>
      <c r="T691" s="27">
        <v>2</v>
      </c>
      <c r="U691" s="11" t="s">
        <v>648</v>
      </c>
      <c r="V691" s="11" t="s">
        <v>321</v>
      </c>
      <c r="W691" s="2" t="str">
        <f t="shared" si="45"/>
        <v>Verticalité et Sports AériensAutre protection / EPI : mousqueton, appareil métallique (descendeur, assureur, bloqueur, broche, poulie, amarrage, …), sangle ...</v>
      </c>
      <c r="X691" s="2"/>
      <c r="Y691" s="2" t="str">
        <f>VLOOKUP(S691,'Comprendre la codification'!$E$12:$F$23,2,FALSE)</f>
        <v>I</v>
      </c>
      <c r="Z691" s="2" t="str">
        <f>VLOOKUP(V691,'Comprendre la codification'!$H$12:$J$200,3,FALSE)</f>
        <v>PRO</v>
      </c>
      <c r="AA691" s="2" t="str">
        <f t="shared" si="46"/>
        <v>IPRO</v>
      </c>
      <c r="AB691" s="2" t="s">
        <v>255</v>
      </c>
      <c r="AD691" s="2" t="s">
        <v>15</v>
      </c>
      <c r="AE691" s="27">
        <v>2</v>
      </c>
      <c r="AF691" s="2" t="s">
        <v>299</v>
      </c>
      <c r="AG691" s="11" t="s">
        <v>191</v>
      </c>
      <c r="AH691" s="2"/>
      <c r="AI691" s="2" t="s">
        <v>100</v>
      </c>
      <c r="AJ691" s="2" t="str">
        <f t="shared" si="43"/>
        <v>Neige et GlacePaire de skisX ≥ 5 kg</v>
      </c>
      <c r="AK691" s="2" t="str">
        <f>VLOOKUP(AD691,'Comprendre la codification'!$E$12:$F$23,2,FALSE)</f>
        <v>G</v>
      </c>
      <c r="AL691" s="2" t="str">
        <f>VLOOKUP(AG691,'Comprendre la codification'!$H$12:$J$200,3,FALSE)</f>
        <v>SKI</v>
      </c>
      <c r="AM691" s="2" t="str">
        <f>VLOOKUP(AI691,'Comprendre la codification'!$M$25:$N$83,2,FALSE)</f>
        <v>52</v>
      </c>
      <c r="AN691" s="2" t="str">
        <f t="shared" si="44"/>
        <v>GSKI52</v>
      </c>
      <c r="AO691" s="2" t="s">
        <v>608</v>
      </c>
    </row>
    <row r="692" spans="13:41" x14ac:dyDescent="0.35">
      <c r="M692" s="26"/>
      <c r="N692" s="26"/>
      <c r="S692" s="2" t="s">
        <v>645</v>
      </c>
      <c r="T692" s="27">
        <v>2</v>
      </c>
      <c r="U692" s="11" t="s">
        <v>648</v>
      </c>
      <c r="V692" s="11" t="s">
        <v>321</v>
      </c>
      <c r="W692" s="2" t="str">
        <f t="shared" si="45"/>
        <v>Verticalité et Sports AériensAutre protection / EPI : mousqueton, appareil métallique (descendeur, assureur, bloqueur, broche, poulie, amarrage, …), sangle ...</v>
      </c>
      <c r="X692" s="2"/>
      <c r="Y692" s="2" t="str">
        <f>VLOOKUP(S692,'Comprendre la codification'!$E$12:$F$23,2,FALSE)</f>
        <v>I</v>
      </c>
      <c r="Z692" s="2" t="str">
        <f>VLOOKUP(V692,'Comprendre la codification'!$H$12:$J$200,3,FALSE)</f>
        <v>PRO</v>
      </c>
      <c r="AA692" s="2" t="str">
        <f t="shared" si="46"/>
        <v>IPRO</v>
      </c>
      <c r="AB692" s="2" t="s">
        <v>241</v>
      </c>
      <c r="AD692" s="2" t="s">
        <v>15</v>
      </c>
      <c r="AE692" s="27">
        <v>2</v>
      </c>
      <c r="AF692" s="2" t="s">
        <v>299</v>
      </c>
      <c r="AG692" s="11" t="s">
        <v>8</v>
      </c>
      <c r="AH692" s="2"/>
      <c r="AI692" s="2" t="s">
        <v>108</v>
      </c>
      <c r="AJ692" s="2" t="str">
        <f t="shared" si="43"/>
        <v>Neige et GlaceSnowboardX &lt; 1 kg</v>
      </c>
      <c r="AK692" s="2" t="str">
        <f>VLOOKUP(AD692,'Comprendre la codification'!$E$12:$F$23,2,FALSE)</f>
        <v>G</v>
      </c>
      <c r="AL692" s="2" t="str">
        <f>VLOOKUP(AG692,'Comprendre la codification'!$H$12:$J$200,3,FALSE)</f>
        <v>SNO</v>
      </c>
      <c r="AM692" s="2" t="str">
        <f>VLOOKUP(AI692,'Comprendre la codification'!$M$25:$N$83,2,FALSE)</f>
        <v>41</v>
      </c>
      <c r="AN692" s="2" t="str">
        <f t="shared" si="44"/>
        <v>GSNO41</v>
      </c>
      <c r="AO692" s="2" t="s">
        <v>608</v>
      </c>
    </row>
    <row r="693" spans="13:41" x14ac:dyDescent="0.35">
      <c r="M693" s="26"/>
      <c r="N693" s="26"/>
      <c r="S693" s="2" t="s">
        <v>645</v>
      </c>
      <c r="T693" s="27">
        <v>2</v>
      </c>
      <c r="U693" s="11" t="s">
        <v>648</v>
      </c>
      <c r="V693" s="11" t="s">
        <v>321</v>
      </c>
      <c r="W693" s="2" t="str">
        <f t="shared" si="45"/>
        <v>Verticalité et Sports AériensAutre protection / EPI : mousqueton, appareil métallique (descendeur, assureur, bloqueur, broche, poulie, amarrage, …), sangle ...</v>
      </c>
      <c r="X693" s="2"/>
      <c r="Y693" s="2" t="str">
        <f>VLOOKUP(S693,'Comprendre la codification'!$E$12:$F$23,2,FALSE)</f>
        <v>I</v>
      </c>
      <c r="Z693" s="2" t="str">
        <f>VLOOKUP(V693,'Comprendre la codification'!$H$12:$J$200,3,FALSE)</f>
        <v>PRO</v>
      </c>
      <c r="AA693" s="2" t="str">
        <f t="shared" si="46"/>
        <v>IPRO</v>
      </c>
      <c r="AB693" s="2" t="s">
        <v>103</v>
      </c>
      <c r="AD693" s="2" t="s">
        <v>15</v>
      </c>
      <c r="AE693" s="27">
        <v>2</v>
      </c>
      <c r="AF693" s="2" t="s">
        <v>299</v>
      </c>
      <c r="AG693" s="11" t="s">
        <v>8</v>
      </c>
      <c r="AH693" s="2"/>
      <c r="AI693" s="2" t="s">
        <v>171</v>
      </c>
      <c r="AJ693" s="2" t="str">
        <f t="shared" si="43"/>
        <v>Neige et GlaceSnowboardX ≥ 1 kg</v>
      </c>
      <c r="AK693" s="2" t="str">
        <f>VLOOKUP(AD693,'Comprendre la codification'!$E$12:$F$23,2,FALSE)</f>
        <v>G</v>
      </c>
      <c r="AL693" s="2" t="str">
        <f>VLOOKUP(AG693,'Comprendre la codification'!$H$12:$J$200,3,FALSE)</f>
        <v>SNO</v>
      </c>
      <c r="AM693" s="2" t="str">
        <f>VLOOKUP(AI693,'Comprendre la codification'!$M$25:$N$83,2,FALSE)</f>
        <v>43</v>
      </c>
      <c r="AN693" s="2" t="str">
        <f t="shared" si="44"/>
        <v>GSNO43</v>
      </c>
      <c r="AO693" s="2" t="s">
        <v>608</v>
      </c>
    </row>
    <row r="694" spans="13:41" x14ac:dyDescent="0.35">
      <c r="M694" s="26"/>
      <c r="N694" s="26"/>
      <c r="S694" s="2" t="s">
        <v>645</v>
      </c>
      <c r="T694" s="27">
        <v>2</v>
      </c>
      <c r="U694" s="11" t="s">
        <v>648</v>
      </c>
      <c r="V694" s="11" t="s">
        <v>321</v>
      </c>
      <c r="W694" s="2" t="str">
        <f t="shared" si="45"/>
        <v>Verticalité et Sports AériensAutre protection / EPI : mousqueton, appareil métallique (descendeur, assureur, bloqueur, broche, poulie, amarrage, …), sangle ...</v>
      </c>
      <c r="X694" s="2"/>
      <c r="Y694" s="2" t="str">
        <f>VLOOKUP(S694,'Comprendre la codification'!$E$12:$F$23,2,FALSE)</f>
        <v>I</v>
      </c>
      <c r="Z694" s="2" t="str">
        <f>VLOOKUP(V694,'Comprendre la codification'!$H$12:$J$200,3,FALSE)</f>
        <v>PRO</v>
      </c>
      <c r="AA694" s="2" t="str">
        <f t="shared" si="46"/>
        <v>IPRO</v>
      </c>
      <c r="AB694" s="2" t="s">
        <v>98</v>
      </c>
      <c r="AD694" s="2" t="s">
        <v>15</v>
      </c>
      <c r="AE694" s="27">
        <v>2</v>
      </c>
      <c r="AF694" s="2" t="s">
        <v>269</v>
      </c>
      <c r="AG694" s="2" t="s">
        <v>197</v>
      </c>
      <c r="AH694" s="2"/>
      <c r="AI694" s="21" t="s">
        <v>608</v>
      </c>
      <c r="AJ694" s="2" t="str">
        <f t="shared" si="43"/>
        <v>Neige et GlacePaire de chaussures de snowboard-</v>
      </c>
      <c r="AK694" s="2" t="str">
        <f>VLOOKUP(AD694,'Comprendre la codification'!$E$12:$F$23,2,FALSE)</f>
        <v>G</v>
      </c>
      <c r="AL694" s="2" t="str">
        <f>VLOOKUP(AG694,'Comprendre la codification'!$H$12:$J$200,3,FALSE)</f>
        <v>SNW</v>
      </c>
      <c r="AM694" s="2" t="str">
        <f>VLOOKUP(AI694,'Comprendre la codification'!$M$25:$N$83,2,FALSE)</f>
        <v>78</v>
      </c>
      <c r="AN694" s="2" t="str">
        <f t="shared" si="44"/>
        <v>GSNW78</v>
      </c>
      <c r="AO694" s="21" t="s">
        <v>608</v>
      </c>
    </row>
    <row r="695" spans="13:41" x14ac:dyDescent="0.35">
      <c r="M695" s="26"/>
      <c r="N695" s="26"/>
      <c r="S695" s="2" t="s">
        <v>645</v>
      </c>
      <c r="T695" s="27">
        <v>2</v>
      </c>
      <c r="U695" s="11" t="s">
        <v>648</v>
      </c>
      <c r="V695" s="11" t="s">
        <v>321</v>
      </c>
      <c r="W695" s="2" t="str">
        <f t="shared" si="45"/>
        <v>Verticalité et Sports AériensAutre protection / EPI : mousqueton, appareil métallique (descendeur, assureur, bloqueur, broche, poulie, amarrage, …), sangle ...</v>
      </c>
      <c r="X695" s="2"/>
      <c r="Y695" s="2" t="str">
        <f>VLOOKUP(S695,'Comprendre la codification'!$E$12:$F$23,2,FALSE)</f>
        <v>I</v>
      </c>
      <c r="Z695" s="2" t="str">
        <f>VLOOKUP(V695,'Comprendre la codification'!$H$12:$J$200,3,FALSE)</f>
        <v>PRO</v>
      </c>
      <c r="AA695" s="2" t="str">
        <f t="shared" si="46"/>
        <v>IPRO</v>
      </c>
      <c r="AB695" s="2" t="s">
        <v>104</v>
      </c>
      <c r="AD695" s="2" t="s">
        <v>15</v>
      </c>
      <c r="AE695" s="27">
        <v>2</v>
      </c>
      <c r="AF695" s="2" t="s">
        <v>311</v>
      </c>
      <c r="AG695" s="2" t="s">
        <v>202</v>
      </c>
      <c r="AH695" s="2"/>
      <c r="AI695" s="2" t="s">
        <v>106</v>
      </c>
      <c r="AJ695" s="2" t="str">
        <f t="shared" si="43"/>
        <v>Neige et GlaceMasque, visièreX &lt; 0,2 kg</v>
      </c>
      <c r="AK695" s="2" t="str">
        <f>VLOOKUP(AD695,'Comprendre la codification'!$E$12:$F$23,2,FALSE)</f>
        <v>G</v>
      </c>
      <c r="AL695" s="2" t="str">
        <f>VLOOKUP(AG695,'Comprendre la codification'!$H$12:$J$200,3,FALSE)</f>
        <v>VIS</v>
      </c>
      <c r="AM695" s="2" t="str">
        <f>VLOOKUP(AI695,'Comprendre la codification'!$M$25:$N$83,2,FALSE)</f>
        <v>35</v>
      </c>
      <c r="AN695" s="2" t="str">
        <f t="shared" si="44"/>
        <v>GVIS35</v>
      </c>
      <c r="AO695" s="2" t="s">
        <v>608</v>
      </c>
    </row>
    <row r="696" spans="13:41" x14ac:dyDescent="0.35">
      <c r="M696" s="26"/>
      <c r="N696" s="26"/>
      <c r="S696" s="2" t="s">
        <v>645</v>
      </c>
      <c r="T696" s="27">
        <v>2</v>
      </c>
      <c r="U696" s="11" t="s">
        <v>648</v>
      </c>
      <c r="V696" s="11" t="s">
        <v>321</v>
      </c>
      <c r="W696" s="2" t="str">
        <f t="shared" si="45"/>
        <v>Verticalité et Sports AériensAutre protection / EPI : mousqueton, appareil métallique (descendeur, assureur, bloqueur, broche, poulie, amarrage, …), sangle ...</v>
      </c>
      <c r="X696" s="2"/>
      <c r="Y696" s="2" t="str">
        <f>VLOOKUP(S696,'Comprendre la codification'!$E$12:$F$23,2,FALSE)</f>
        <v>I</v>
      </c>
      <c r="Z696" s="2" t="str">
        <f>VLOOKUP(V696,'Comprendre la codification'!$H$12:$J$200,3,FALSE)</f>
        <v>PRO</v>
      </c>
      <c r="AA696" s="2" t="str">
        <f t="shared" si="46"/>
        <v>IPRO</v>
      </c>
      <c r="AB696" s="2" t="s">
        <v>105</v>
      </c>
      <c r="AD696" s="2" t="s">
        <v>15</v>
      </c>
      <c r="AE696" s="27">
        <v>2</v>
      </c>
      <c r="AF696" s="2" t="s">
        <v>311</v>
      </c>
      <c r="AG696" s="2" t="s">
        <v>202</v>
      </c>
      <c r="AH696" s="2"/>
      <c r="AI696" s="2" t="s">
        <v>138</v>
      </c>
      <c r="AJ696" s="2" t="str">
        <f t="shared" si="43"/>
        <v>Neige et GlaceMasque, visièreX ≥ 0,2 kg</v>
      </c>
      <c r="AK696" s="2" t="str">
        <f>VLOOKUP(AD696,'Comprendre la codification'!$E$12:$F$23,2,FALSE)</f>
        <v>G</v>
      </c>
      <c r="AL696" s="2" t="str">
        <f>VLOOKUP(AG696,'Comprendre la codification'!$H$12:$J$200,3,FALSE)</f>
        <v>VIS</v>
      </c>
      <c r="AM696" s="2" t="str">
        <f>VLOOKUP(AI696,'Comprendre la codification'!$M$25:$N$83,2,FALSE)</f>
        <v>37</v>
      </c>
      <c r="AN696" s="2" t="str">
        <f t="shared" si="44"/>
        <v>GVIS37</v>
      </c>
      <c r="AO696" s="2" t="s">
        <v>608</v>
      </c>
    </row>
    <row r="697" spans="13:41" x14ac:dyDescent="0.35">
      <c r="M697" s="26"/>
      <c r="N697" s="26"/>
      <c r="S697" s="2" t="s">
        <v>645</v>
      </c>
      <c r="T697" s="27">
        <v>2</v>
      </c>
      <c r="U697" s="11" t="s">
        <v>648</v>
      </c>
      <c r="V697" s="11" t="s">
        <v>321</v>
      </c>
      <c r="W697" s="2" t="str">
        <f t="shared" si="45"/>
        <v>Verticalité et Sports AériensAutre protection / EPI : mousqueton, appareil métallique (descendeur, assureur, bloqueur, broche, poulie, amarrage, …), sangle ...</v>
      </c>
      <c r="X697" s="2"/>
      <c r="Y697" s="2" t="str">
        <f>VLOOKUP(S697,'Comprendre la codification'!$E$12:$F$23,2,FALSE)</f>
        <v>I</v>
      </c>
      <c r="Z697" s="2" t="str">
        <f>VLOOKUP(V697,'Comprendre la codification'!$H$12:$J$200,3,FALSE)</f>
        <v>PRO</v>
      </c>
      <c r="AA697" s="2" t="str">
        <f t="shared" si="46"/>
        <v>IPRO</v>
      </c>
      <c r="AB697" s="2" t="s">
        <v>107</v>
      </c>
      <c r="AD697" s="2" t="s">
        <v>15</v>
      </c>
      <c r="AE697" s="27">
        <v>2</v>
      </c>
      <c r="AF697" s="2" t="s">
        <v>299</v>
      </c>
      <c r="AG697" s="2" t="s">
        <v>200</v>
      </c>
      <c r="AH697" s="2" t="s">
        <v>97</v>
      </c>
      <c r="AI697" s="21" t="s">
        <v>608</v>
      </c>
      <c r="AJ697" s="2" t="str">
        <f t="shared" si="43"/>
        <v>Neige et GlaceCrosse de hockey-</v>
      </c>
      <c r="AK697" s="2" t="str">
        <f>VLOOKUP(AD697,'Comprendre la codification'!$E$12:$F$23,2,FALSE)</f>
        <v>G</v>
      </c>
      <c r="AL697" s="2" t="str">
        <f>VLOOKUP(AG697,'Comprendre la codification'!$H$12:$J$200,3,FALSE)</f>
        <v>ZCR</v>
      </c>
      <c r="AM697" s="2" t="str">
        <f>VLOOKUP(AI697,'Comprendre la codification'!$M$25:$N$83,2,FALSE)</f>
        <v>78</v>
      </c>
      <c r="AN697" s="2" t="str">
        <f t="shared" si="44"/>
        <v>GZCR78</v>
      </c>
      <c r="AO697" s="21" t="s">
        <v>608</v>
      </c>
    </row>
    <row r="698" spans="13:41" x14ac:dyDescent="0.35">
      <c r="M698" s="26"/>
      <c r="N698" s="26"/>
      <c r="Q698" s="15"/>
      <c r="S698" s="2" t="s">
        <v>645</v>
      </c>
      <c r="T698" s="27">
        <v>2</v>
      </c>
      <c r="U698" s="11" t="s">
        <v>648</v>
      </c>
      <c r="V698" s="11" t="s">
        <v>321</v>
      </c>
      <c r="W698" s="2" t="str">
        <f t="shared" si="45"/>
        <v>Verticalité et Sports AériensAutre protection / EPI : mousqueton, appareil métallique (descendeur, assureur, bloqueur, broche, poulie, amarrage, …), sangle ...</v>
      </c>
      <c r="X698" s="2"/>
      <c r="Y698" s="2" t="str">
        <f>VLOOKUP(S698,'Comprendre la codification'!$E$12:$F$23,2,FALSE)</f>
        <v>I</v>
      </c>
      <c r="Z698" s="2" t="str">
        <f>VLOOKUP(V698,'Comprendre la codification'!$H$12:$J$200,3,FALSE)</f>
        <v>PRO</v>
      </c>
      <c r="AA698" s="2" t="str">
        <f t="shared" si="46"/>
        <v>IPRO</v>
      </c>
      <c r="AB698" s="2" t="s">
        <v>109</v>
      </c>
      <c r="AD698" s="2" t="s">
        <v>15</v>
      </c>
      <c r="AE698" s="27">
        <v>2</v>
      </c>
      <c r="AF698" s="2" t="s">
        <v>299</v>
      </c>
      <c r="AG698" s="2" t="s">
        <v>201</v>
      </c>
      <c r="AH698" s="2" t="s">
        <v>97</v>
      </c>
      <c r="AI698" s="21" t="s">
        <v>608</v>
      </c>
      <c r="AJ698" s="2" t="str">
        <f t="shared" si="43"/>
        <v>Neige et GlacePalet de hockey-</v>
      </c>
      <c r="AK698" s="2" t="str">
        <f>VLOOKUP(AD698,'Comprendre la codification'!$E$12:$F$23,2,FALSE)</f>
        <v>G</v>
      </c>
      <c r="AL698" s="2" t="str">
        <f>VLOOKUP(AG698,'Comprendre la codification'!$H$12:$J$200,3,FALSE)</f>
        <v>ZPA</v>
      </c>
      <c r="AM698" s="2" t="str">
        <f>VLOOKUP(AI698,'Comprendre la codification'!$M$25:$N$83,2,FALSE)</f>
        <v>78</v>
      </c>
      <c r="AN698" s="2" t="str">
        <f t="shared" si="44"/>
        <v>GZPA78</v>
      </c>
      <c r="AO698" s="21" t="s">
        <v>608</v>
      </c>
    </row>
    <row r="699" spans="13:41" x14ac:dyDescent="0.35">
      <c r="M699" s="26"/>
      <c r="N699" s="26"/>
      <c r="S699" s="2" t="s">
        <v>645</v>
      </c>
      <c r="T699" s="27">
        <v>2</v>
      </c>
      <c r="U699" s="11" t="s">
        <v>648</v>
      </c>
      <c r="V699" s="11" t="s">
        <v>321</v>
      </c>
      <c r="W699" s="2" t="str">
        <f t="shared" si="45"/>
        <v>Verticalité et Sports AériensAutre protection / EPI : mousqueton, appareil métallique (descendeur, assureur, bloqueur, broche, poulie, amarrage, …), sangle ...</v>
      </c>
      <c r="X699" s="2"/>
      <c r="Y699" s="2" t="str">
        <f>VLOOKUP(S699,'Comprendre la codification'!$E$12:$F$23,2,FALSE)</f>
        <v>I</v>
      </c>
      <c r="Z699" s="2" t="str">
        <f>VLOOKUP(V699,'Comprendre la codification'!$H$12:$J$200,3,FALSE)</f>
        <v>PRO</v>
      </c>
      <c r="AA699" s="2" t="str">
        <f t="shared" si="46"/>
        <v>IPRO</v>
      </c>
      <c r="AB699" s="2" t="s">
        <v>110</v>
      </c>
      <c r="AD699" s="2" t="s">
        <v>15</v>
      </c>
      <c r="AE699" s="27">
        <v>2</v>
      </c>
      <c r="AF699" s="2" t="s">
        <v>299</v>
      </c>
      <c r="AG699" s="2" t="s">
        <v>199</v>
      </c>
      <c r="AH699" s="2" t="s">
        <v>97</v>
      </c>
      <c r="AI699" s="21" t="s">
        <v>608</v>
      </c>
      <c r="AJ699" s="2" t="str">
        <f t="shared" si="43"/>
        <v>Neige et GlacePaire de peaux de phoque-</v>
      </c>
      <c r="AK699" s="2" t="str">
        <f>VLOOKUP(AD699,'Comprendre la codification'!$E$12:$F$23,2,FALSE)</f>
        <v>G</v>
      </c>
      <c r="AL699" s="2" t="str">
        <f>VLOOKUP(AG699,'Comprendre la codification'!$H$12:$J$200,3,FALSE)</f>
        <v>ZPH</v>
      </c>
      <c r="AM699" s="2" t="str">
        <f>VLOOKUP(AI699,'Comprendre la codification'!$M$25:$N$83,2,FALSE)</f>
        <v>78</v>
      </c>
      <c r="AN699" s="2" t="str">
        <f t="shared" si="44"/>
        <v>GZPH78</v>
      </c>
      <c r="AO699" s="21" t="s">
        <v>608</v>
      </c>
    </row>
    <row r="700" spans="13:41" x14ac:dyDescent="0.35">
      <c r="M700" s="26"/>
      <c r="N700" s="26"/>
      <c r="S700" s="2" t="s">
        <v>645</v>
      </c>
      <c r="T700" s="27">
        <v>2</v>
      </c>
      <c r="U700" s="11" t="s">
        <v>648</v>
      </c>
      <c r="V700" s="11" t="s">
        <v>321</v>
      </c>
      <c r="W700" s="2" t="str">
        <f t="shared" si="45"/>
        <v>Verticalité et Sports AériensAutre protection / EPI : mousqueton, appareil métallique (descendeur, assureur, bloqueur, broche, poulie, amarrage, …), sangle ...</v>
      </c>
      <c r="X700" s="2"/>
      <c r="Y700" s="2" t="str">
        <f>VLOOKUP(S700,'Comprendre la codification'!$E$12:$F$23,2,FALSE)</f>
        <v>I</v>
      </c>
      <c r="Z700" s="2" t="str">
        <f>VLOOKUP(V700,'Comprendre la codification'!$H$12:$J$200,3,FALSE)</f>
        <v>PRO</v>
      </c>
      <c r="AA700" s="2" t="str">
        <f t="shared" si="46"/>
        <v>IPRO</v>
      </c>
      <c r="AB700" s="2" t="s">
        <v>111</v>
      </c>
      <c r="AD700" s="2" t="s">
        <v>13</v>
      </c>
      <c r="AE700" s="27">
        <v>2</v>
      </c>
      <c r="AF700" s="2" t="s">
        <v>300</v>
      </c>
      <c r="AG700" s="11" t="s">
        <v>290</v>
      </c>
      <c r="AH700" s="2"/>
      <c r="AI700" s="2" t="s">
        <v>252</v>
      </c>
      <c r="AJ700" s="2" t="str">
        <f t="shared" si="43"/>
        <v>Adresse et PrécisionArcherie : arc complet et pièces détachées de l'arcX &lt; 5 g</v>
      </c>
      <c r="AK700" s="2" t="str">
        <f>VLOOKUP(AD700,'Comprendre la codification'!$E$12:$F$23,2,FALSE)</f>
        <v>H</v>
      </c>
      <c r="AL700" s="2" t="str">
        <f>VLOOKUP(AG700,'Comprendre la codification'!$H$12:$J$200,3,FALSE)</f>
        <v>ARC</v>
      </c>
      <c r="AM700" s="2" t="str">
        <f>VLOOKUP(AI700,'Comprendre la codification'!$M$25:$N$83,2,FALSE)</f>
        <v>20</v>
      </c>
      <c r="AN700" s="2" t="str">
        <f t="shared" si="44"/>
        <v>HARC20</v>
      </c>
      <c r="AO700" s="2" t="s">
        <v>608</v>
      </c>
    </row>
    <row r="701" spans="13:41" x14ac:dyDescent="0.35">
      <c r="M701" s="26"/>
      <c r="N701" s="26"/>
      <c r="S701" s="2" t="s">
        <v>645</v>
      </c>
      <c r="T701" s="27">
        <v>2</v>
      </c>
      <c r="U701" s="11" t="s">
        <v>648</v>
      </c>
      <c r="V701" s="11" t="s">
        <v>321</v>
      </c>
      <c r="W701" s="2" t="str">
        <f t="shared" si="45"/>
        <v>Verticalité et Sports AériensAutre protection / EPI : mousqueton, appareil métallique (descendeur, assureur, bloqueur, broche, poulie, amarrage, …), sangle ...</v>
      </c>
      <c r="X701" s="2"/>
      <c r="Y701" s="2" t="str">
        <f>VLOOKUP(S701,'Comprendre la codification'!$E$12:$F$23,2,FALSE)</f>
        <v>I</v>
      </c>
      <c r="Z701" s="2" t="str">
        <f>VLOOKUP(V701,'Comprendre la codification'!$H$12:$J$200,3,FALSE)</f>
        <v>PRO</v>
      </c>
      <c r="AA701" s="2" t="str">
        <f t="shared" si="46"/>
        <v>IPRO</v>
      </c>
      <c r="AB701" s="2" t="s">
        <v>112</v>
      </c>
      <c r="AD701" s="2" t="s">
        <v>13</v>
      </c>
      <c r="AE701" s="27">
        <v>2</v>
      </c>
      <c r="AF701" s="2" t="s">
        <v>300</v>
      </c>
      <c r="AG701" s="11" t="s">
        <v>290</v>
      </c>
      <c r="AH701" s="2"/>
      <c r="AI701" s="2" t="s">
        <v>253</v>
      </c>
      <c r="AJ701" s="2" t="str">
        <f t="shared" si="43"/>
        <v>Adresse et PrécisionArcherie : arc complet et pièces détachées de l'arc5 g ≤ X &lt; 10 g</v>
      </c>
      <c r="AK701" s="2" t="str">
        <f>VLOOKUP(AD701,'Comprendre la codification'!$E$12:$F$23,2,FALSE)</f>
        <v>H</v>
      </c>
      <c r="AL701" s="2" t="str">
        <f>VLOOKUP(AG701,'Comprendre la codification'!$H$12:$J$200,3,FALSE)</f>
        <v>ARC</v>
      </c>
      <c r="AM701" s="2" t="str">
        <f>VLOOKUP(AI701,'Comprendre la codification'!$M$25:$N$83,2,FALSE)</f>
        <v>21</v>
      </c>
      <c r="AN701" s="2" t="str">
        <f t="shared" si="44"/>
        <v>HARC21</v>
      </c>
      <c r="AO701" s="2" t="s">
        <v>608</v>
      </c>
    </row>
    <row r="702" spans="13:41" x14ac:dyDescent="0.35">
      <c r="M702" s="26"/>
      <c r="N702" s="26"/>
      <c r="S702" s="2" t="s">
        <v>645</v>
      </c>
      <c r="T702" s="27">
        <v>2</v>
      </c>
      <c r="U702" s="11" t="s">
        <v>648</v>
      </c>
      <c r="V702" s="11" t="s">
        <v>321</v>
      </c>
      <c r="W702" s="2" t="str">
        <f t="shared" si="45"/>
        <v>Verticalité et Sports AériensAutre protection / EPI : mousqueton, appareil métallique (descendeur, assureur, bloqueur, broche, poulie, amarrage, …), sangle ...</v>
      </c>
      <c r="X702" s="2"/>
      <c r="Y702" s="2" t="str">
        <f>VLOOKUP(S702,'Comprendre la codification'!$E$12:$F$23,2,FALSE)</f>
        <v>I</v>
      </c>
      <c r="Z702" s="2" t="str">
        <f>VLOOKUP(V702,'Comprendre la codification'!$H$12:$J$200,3,FALSE)</f>
        <v>PRO</v>
      </c>
      <c r="AA702" s="2" t="str">
        <f t="shared" si="46"/>
        <v>IPRO</v>
      </c>
      <c r="AB702" s="2" t="s">
        <v>113</v>
      </c>
      <c r="AD702" s="2" t="s">
        <v>13</v>
      </c>
      <c r="AE702" s="27">
        <v>2</v>
      </c>
      <c r="AF702" s="2" t="s">
        <v>300</v>
      </c>
      <c r="AG702" s="11" t="s">
        <v>290</v>
      </c>
      <c r="AH702" s="2"/>
      <c r="AI702" s="13" t="s">
        <v>254</v>
      </c>
      <c r="AJ702" s="2" t="str">
        <f t="shared" si="43"/>
        <v>Adresse et PrécisionArcherie : arc complet et pièces détachées de l'arc10 g ≤ X &lt; 20 g</v>
      </c>
      <c r="AK702" s="2" t="str">
        <f>VLOOKUP(AD702,'Comprendre la codification'!$E$12:$F$23,2,FALSE)</f>
        <v>H</v>
      </c>
      <c r="AL702" s="2" t="str">
        <f>VLOOKUP(AG702,'Comprendre la codification'!$H$12:$J$200,3,FALSE)</f>
        <v>ARC</v>
      </c>
      <c r="AM702" s="2" t="str">
        <f>VLOOKUP(AI702,'Comprendre la codification'!$M$25:$N$83,2,FALSE)</f>
        <v>24</v>
      </c>
      <c r="AN702" s="2" t="str">
        <f t="shared" si="44"/>
        <v>HARC24</v>
      </c>
      <c r="AO702" s="13" t="s">
        <v>608</v>
      </c>
    </row>
    <row r="703" spans="13:41" x14ac:dyDescent="0.35">
      <c r="M703" s="26"/>
      <c r="N703" s="26"/>
      <c r="S703" s="2" t="s">
        <v>645</v>
      </c>
      <c r="T703" s="27">
        <v>2</v>
      </c>
      <c r="U703" s="11" t="s">
        <v>648</v>
      </c>
      <c r="V703" s="11" t="s">
        <v>321</v>
      </c>
      <c r="W703" s="2" t="str">
        <f t="shared" si="45"/>
        <v>Verticalité et Sports AériensAutre protection / EPI : mousqueton, appareil métallique (descendeur, assureur, bloqueur, broche, poulie, amarrage, …), sangle ...</v>
      </c>
      <c r="X703" s="2"/>
      <c r="Y703" s="2" t="str">
        <f>VLOOKUP(S703,'Comprendre la codification'!$E$12:$F$23,2,FALSE)</f>
        <v>I</v>
      </c>
      <c r="Z703" s="2" t="str">
        <f>VLOOKUP(V703,'Comprendre la codification'!$H$12:$J$200,3,FALSE)</f>
        <v>PRO</v>
      </c>
      <c r="AA703" s="2" t="str">
        <f t="shared" si="46"/>
        <v>IPRO</v>
      </c>
      <c r="AB703" s="2" t="s">
        <v>114</v>
      </c>
      <c r="AD703" s="2" t="s">
        <v>13</v>
      </c>
      <c r="AE703" s="27">
        <v>2</v>
      </c>
      <c r="AF703" s="2" t="s">
        <v>300</v>
      </c>
      <c r="AG703" s="11" t="s">
        <v>290</v>
      </c>
      <c r="AH703" s="2"/>
      <c r="AI703" s="2" t="s">
        <v>255</v>
      </c>
      <c r="AJ703" s="2" t="str">
        <f t="shared" si="43"/>
        <v>Adresse et PrécisionArcherie : arc complet et pièces détachées de l'arc20 g ≤ X &lt; 50 g</v>
      </c>
      <c r="AK703" s="2" t="str">
        <f>VLOOKUP(AD703,'Comprendre la codification'!$E$12:$F$23,2,FALSE)</f>
        <v>H</v>
      </c>
      <c r="AL703" s="2" t="str">
        <f>VLOOKUP(AG703,'Comprendre la codification'!$H$12:$J$200,3,FALSE)</f>
        <v>ARC</v>
      </c>
      <c r="AM703" s="2" t="str">
        <f>VLOOKUP(AI703,'Comprendre la codification'!$M$25:$N$83,2,FALSE)</f>
        <v>27</v>
      </c>
      <c r="AN703" s="2" t="str">
        <f t="shared" si="44"/>
        <v>HARC27</v>
      </c>
      <c r="AO703" s="2" t="s">
        <v>608</v>
      </c>
    </row>
    <row r="704" spans="13:41" x14ac:dyDescent="0.35">
      <c r="M704" s="26"/>
      <c r="N704" s="26"/>
      <c r="S704" s="2" t="s">
        <v>645</v>
      </c>
      <c r="T704" s="27">
        <v>2</v>
      </c>
      <c r="U704" s="11" t="s">
        <v>648</v>
      </c>
      <c r="V704" s="11" t="s">
        <v>321</v>
      </c>
      <c r="W704" s="2" t="str">
        <f t="shared" si="45"/>
        <v>Verticalité et Sports AériensAutre protection / EPI : mousqueton, appareil métallique (descendeur, assureur, bloqueur, broche, poulie, amarrage, …), sangle ...</v>
      </c>
      <c r="X704" s="2"/>
      <c r="Y704" s="2" t="str">
        <f>VLOOKUP(S704,'Comprendre la codification'!$E$12:$F$23,2,FALSE)</f>
        <v>I</v>
      </c>
      <c r="Z704" s="2" t="str">
        <f>VLOOKUP(V704,'Comprendre la codification'!$H$12:$J$200,3,FALSE)</f>
        <v>PRO</v>
      </c>
      <c r="AA704" s="2" t="str">
        <f t="shared" si="46"/>
        <v>IPRO</v>
      </c>
      <c r="AB704" s="2" t="s">
        <v>102</v>
      </c>
      <c r="AD704" s="2" t="s">
        <v>13</v>
      </c>
      <c r="AE704" s="27">
        <v>2</v>
      </c>
      <c r="AF704" s="2" t="s">
        <v>300</v>
      </c>
      <c r="AG704" s="11" t="s">
        <v>290</v>
      </c>
      <c r="AH704" s="2"/>
      <c r="AI704" s="2" t="s">
        <v>241</v>
      </c>
      <c r="AJ704" s="2" t="str">
        <f t="shared" si="43"/>
        <v>Adresse et PrécisionArcherie : arc complet et pièces détachées de l'arc50 g ≤ X &lt; 100 g</v>
      </c>
      <c r="AK704" s="2" t="str">
        <f>VLOOKUP(AD704,'Comprendre la codification'!$E$12:$F$23,2,FALSE)</f>
        <v>H</v>
      </c>
      <c r="AL704" s="2" t="str">
        <f>VLOOKUP(AG704,'Comprendre la codification'!$H$12:$J$200,3,FALSE)</f>
        <v>ARC</v>
      </c>
      <c r="AM704" s="2" t="str">
        <f>VLOOKUP(AI704,'Comprendre la codification'!$M$25:$N$83,2,FALSE)</f>
        <v>30</v>
      </c>
      <c r="AN704" s="2" t="str">
        <f t="shared" si="44"/>
        <v>HARC30</v>
      </c>
      <c r="AO704" s="2" t="s">
        <v>608</v>
      </c>
    </row>
    <row r="705" spans="13:41" x14ac:dyDescent="0.35">
      <c r="M705" s="26"/>
      <c r="N705" s="26"/>
      <c r="S705" s="2" t="s">
        <v>645</v>
      </c>
      <c r="T705" s="27">
        <v>2</v>
      </c>
      <c r="U705" s="2" t="s">
        <v>649</v>
      </c>
      <c r="V705" s="11" t="s">
        <v>218</v>
      </c>
      <c r="W705" s="2" t="str">
        <f t="shared" si="45"/>
        <v>Verticalité et Sports AériensVoile hors nautisme (pour parapente, parachute, deltaplane, …)</v>
      </c>
      <c r="X705" s="2"/>
      <c r="Y705" s="2" t="str">
        <f>VLOOKUP(S705,'Comprendre la codification'!$E$12:$F$23,2,FALSE)</f>
        <v>I</v>
      </c>
      <c r="Z705" s="2" t="str">
        <f>VLOOKUP(V705,'Comprendre la codification'!$H$12:$J$200,3,FALSE)</f>
        <v>VOI</v>
      </c>
      <c r="AA705" s="2" t="str">
        <f t="shared" si="46"/>
        <v>IVOI</v>
      </c>
      <c r="AB705" s="2" t="s">
        <v>219</v>
      </c>
      <c r="AD705" s="2" t="s">
        <v>13</v>
      </c>
      <c r="AE705" s="27">
        <v>2</v>
      </c>
      <c r="AF705" s="2" t="s">
        <v>300</v>
      </c>
      <c r="AG705" s="11" t="s">
        <v>290</v>
      </c>
      <c r="AH705" s="2"/>
      <c r="AI705" s="13" t="s">
        <v>103</v>
      </c>
      <c r="AJ705" s="2" t="str">
        <f t="shared" si="43"/>
        <v>Adresse et PrécisionArcherie : arc complet et pièces détachées de l'arc0,1 kg ≤ X &lt; 0,2 kg</v>
      </c>
      <c r="AK705" s="2" t="str">
        <f>VLOOKUP(AD705,'Comprendre la codification'!$E$12:$F$23,2,FALSE)</f>
        <v>H</v>
      </c>
      <c r="AL705" s="2" t="str">
        <f>VLOOKUP(AG705,'Comprendre la codification'!$H$12:$J$200,3,FALSE)</f>
        <v>ARC</v>
      </c>
      <c r="AM705" s="2" t="str">
        <f>VLOOKUP(AI705,'Comprendre la codification'!$M$25:$N$83,2,FALSE)</f>
        <v>33</v>
      </c>
      <c r="AN705" s="2" t="str">
        <f t="shared" si="44"/>
        <v>HARC33</v>
      </c>
      <c r="AO705" s="13" t="s">
        <v>608</v>
      </c>
    </row>
    <row r="706" spans="13:41" x14ac:dyDescent="0.35">
      <c r="M706" s="26"/>
      <c r="N706" s="26"/>
      <c r="S706" s="2" t="s">
        <v>645</v>
      </c>
      <c r="T706" s="27">
        <v>2</v>
      </c>
      <c r="U706" s="2" t="s">
        <v>649</v>
      </c>
      <c r="V706" s="11" t="s">
        <v>218</v>
      </c>
      <c r="W706" s="2" t="str">
        <f t="shared" si="45"/>
        <v>Verticalité et Sports AériensVoile hors nautisme (pour parapente, parachute, deltaplane, …)</v>
      </c>
      <c r="X706" s="2"/>
      <c r="Y706" s="2" t="str">
        <f>VLOOKUP(S706,'Comprendre la codification'!$E$12:$F$23,2,FALSE)</f>
        <v>I</v>
      </c>
      <c r="Z706" s="2" t="str">
        <f>VLOOKUP(V706,'Comprendre la codification'!$H$12:$J$200,3,FALSE)</f>
        <v>VOI</v>
      </c>
      <c r="AA706" s="2" t="str">
        <f t="shared" si="46"/>
        <v>IVOI</v>
      </c>
      <c r="AB706" s="2" t="s">
        <v>220</v>
      </c>
      <c r="AD706" s="2" t="s">
        <v>13</v>
      </c>
      <c r="AE706" s="27">
        <v>2</v>
      </c>
      <c r="AF706" s="2" t="s">
        <v>300</v>
      </c>
      <c r="AG706" s="11" t="s">
        <v>290</v>
      </c>
      <c r="AH706" s="2"/>
      <c r="AI706" s="13" t="s">
        <v>98</v>
      </c>
      <c r="AJ706" s="2" t="str">
        <f t="shared" si="43"/>
        <v>Adresse et PrécisionArcherie : arc complet et pièces détachées de l'arc0,2 kg ≤ X &lt; 0,5 kg</v>
      </c>
      <c r="AK706" s="2" t="str">
        <f>VLOOKUP(AD706,'Comprendre la codification'!$E$12:$F$23,2,FALSE)</f>
        <v>H</v>
      </c>
      <c r="AL706" s="2" t="str">
        <f>VLOOKUP(AG706,'Comprendre la codification'!$H$12:$J$200,3,FALSE)</f>
        <v>ARC</v>
      </c>
      <c r="AM706" s="2" t="str">
        <f>VLOOKUP(AI706,'Comprendre la codification'!$M$25:$N$83,2,FALSE)</f>
        <v>36</v>
      </c>
      <c r="AN706" s="2" t="str">
        <f t="shared" si="44"/>
        <v>HARC36</v>
      </c>
      <c r="AO706" s="13" t="s">
        <v>608</v>
      </c>
    </row>
    <row r="707" spans="13:41" x14ac:dyDescent="0.35">
      <c r="M707" s="26"/>
      <c r="N707" s="26"/>
      <c r="S707" s="2" t="s">
        <v>645</v>
      </c>
      <c r="T707" s="27">
        <v>2</v>
      </c>
      <c r="U707" s="2" t="s">
        <v>649</v>
      </c>
      <c r="V707" s="11" t="s">
        <v>218</v>
      </c>
      <c r="W707" s="2" t="str">
        <f t="shared" si="45"/>
        <v>Verticalité et Sports AériensVoile hors nautisme (pour parapente, parachute, deltaplane, …)</v>
      </c>
      <c r="X707" s="2"/>
      <c r="Y707" s="2" t="str">
        <f>VLOOKUP(S707,'Comprendre la codification'!$E$12:$F$23,2,FALSE)</f>
        <v>I</v>
      </c>
      <c r="Z707" s="2" t="str">
        <f>VLOOKUP(V707,'Comprendre la codification'!$H$12:$J$200,3,FALSE)</f>
        <v>VOI</v>
      </c>
      <c r="AA707" s="2" t="str">
        <f t="shared" si="46"/>
        <v>IVOI</v>
      </c>
      <c r="AB707" s="2" t="s">
        <v>221</v>
      </c>
      <c r="AD707" s="2" t="s">
        <v>13</v>
      </c>
      <c r="AE707" s="27">
        <v>2</v>
      </c>
      <c r="AF707" s="2" t="s">
        <v>300</v>
      </c>
      <c r="AG707" s="11" t="s">
        <v>290</v>
      </c>
      <c r="AH707" s="2"/>
      <c r="AI707" s="13" t="s">
        <v>104</v>
      </c>
      <c r="AJ707" s="2" t="str">
        <f t="shared" si="43"/>
        <v>Adresse et PrécisionArcherie : arc complet et pièces détachées de l'arc0,5 kg ≤ X &lt; 1 kg</v>
      </c>
      <c r="AK707" s="2" t="str">
        <f>VLOOKUP(AD707,'Comprendre la codification'!$E$12:$F$23,2,FALSE)</f>
        <v>H</v>
      </c>
      <c r="AL707" s="2" t="str">
        <f>VLOOKUP(AG707,'Comprendre la codification'!$H$12:$J$200,3,FALSE)</f>
        <v>ARC</v>
      </c>
      <c r="AM707" s="2" t="str">
        <f>VLOOKUP(AI707,'Comprendre la codification'!$M$25:$N$83,2,FALSE)</f>
        <v>39</v>
      </c>
      <c r="AN707" s="2" t="str">
        <f t="shared" si="44"/>
        <v>HARC39</v>
      </c>
      <c r="AO707" s="13" t="s">
        <v>608</v>
      </c>
    </row>
    <row r="708" spans="13:41" x14ac:dyDescent="0.35">
      <c r="M708" s="26"/>
      <c r="N708" s="26"/>
      <c r="S708" s="2" t="s">
        <v>645</v>
      </c>
      <c r="T708" s="27">
        <v>2</v>
      </c>
      <c r="U708" s="2" t="s">
        <v>649</v>
      </c>
      <c r="V708" s="11" t="s">
        <v>218</v>
      </c>
      <c r="W708" s="2" t="str">
        <f t="shared" si="45"/>
        <v>Verticalité et Sports AériensVoile hors nautisme (pour parapente, parachute, deltaplane, …)</v>
      </c>
      <c r="X708" s="2"/>
      <c r="Y708" s="2" t="str">
        <f>VLOOKUP(S708,'Comprendre la codification'!$E$12:$F$23,2,FALSE)</f>
        <v>I</v>
      </c>
      <c r="Z708" s="2" t="str">
        <f>VLOOKUP(V708,'Comprendre la codification'!$H$12:$J$200,3,FALSE)</f>
        <v>VOI</v>
      </c>
      <c r="AA708" s="2" t="str">
        <f t="shared" si="46"/>
        <v>IVOI</v>
      </c>
      <c r="AB708" s="2" t="s">
        <v>222</v>
      </c>
      <c r="AD708" s="2" t="s">
        <v>13</v>
      </c>
      <c r="AE708" s="27">
        <v>2</v>
      </c>
      <c r="AF708" s="2" t="s">
        <v>300</v>
      </c>
      <c r="AG708" s="11" t="s">
        <v>290</v>
      </c>
      <c r="AH708" s="2"/>
      <c r="AI708" s="13" t="s">
        <v>105</v>
      </c>
      <c r="AJ708" s="2" t="str">
        <f t="shared" si="43"/>
        <v>Adresse et PrécisionArcherie : arc complet et pièces détachées de l'arc1 kg ≤ X &lt; 2 kg</v>
      </c>
      <c r="AK708" s="2" t="str">
        <f>VLOOKUP(AD708,'Comprendre la codification'!$E$12:$F$23,2,FALSE)</f>
        <v>H</v>
      </c>
      <c r="AL708" s="2" t="str">
        <f>VLOOKUP(AG708,'Comprendre la codification'!$H$12:$J$200,3,FALSE)</f>
        <v>ARC</v>
      </c>
      <c r="AM708" s="2" t="str">
        <f>VLOOKUP(AI708,'Comprendre la codification'!$M$25:$N$83,2,FALSE)</f>
        <v>42</v>
      </c>
      <c r="AN708" s="2" t="str">
        <f t="shared" si="44"/>
        <v>HARC42</v>
      </c>
      <c r="AO708" s="13" t="s">
        <v>608</v>
      </c>
    </row>
    <row r="709" spans="13:41" x14ac:dyDescent="0.35">
      <c r="M709" s="26"/>
      <c r="N709" s="26"/>
      <c r="S709" s="2" t="s">
        <v>293</v>
      </c>
      <c r="T709" s="27">
        <v>2</v>
      </c>
      <c r="U709" s="2" t="s">
        <v>302</v>
      </c>
      <c r="V709" s="2" t="s">
        <v>230</v>
      </c>
      <c r="W709" s="2" t="str">
        <f t="shared" ref="W709:W772" si="49">S709&amp;V709</f>
        <v>Forme et CombatVélo d'appartement (hors EEE)</v>
      </c>
      <c r="X709" s="2"/>
      <c r="Y709" s="2" t="str">
        <f>VLOOKUP(S709,'Comprendre la codification'!$E$12:$F$23,2,FALSE)</f>
        <v>J</v>
      </c>
      <c r="Z709" s="2" t="str">
        <f>VLOOKUP(V709,'Comprendre la codification'!$H$12:$J$200,3,FALSE)</f>
        <v>APP</v>
      </c>
      <c r="AA709" s="2" t="str">
        <f t="shared" ref="AA709:AA772" si="50">Y709&amp;Z709</f>
        <v>JAPP</v>
      </c>
      <c r="AB709" s="21" t="s">
        <v>608</v>
      </c>
      <c r="AD709" s="2" t="s">
        <v>13</v>
      </c>
      <c r="AE709" s="27">
        <v>2</v>
      </c>
      <c r="AF709" s="2" t="s">
        <v>300</v>
      </c>
      <c r="AG709" s="11" t="s">
        <v>290</v>
      </c>
      <c r="AH709" s="2"/>
      <c r="AI709" s="13" t="s">
        <v>107</v>
      </c>
      <c r="AJ709" s="2" t="str">
        <f t="shared" ref="AJ709:AJ772" si="51">AD709&amp;AG709&amp;AI709</f>
        <v>Adresse et PrécisionArcherie : arc complet et pièces détachées de l'arc2 kg ≤ X &lt; 3 kg</v>
      </c>
      <c r="AK709" s="2" t="str">
        <f>VLOOKUP(AD709,'Comprendre la codification'!$E$12:$F$23,2,FALSE)</f>
        <v>H</v>
      </c>
      <c r="AL709" s="2" t="str">
        <f>VLOOKUP(AG709,'Comprendre la codification'!$H$12:$J$200,3,FALSE)</f>
        <v>ARC</v>
      </c>
      <c r="AM709" s="2" t="str">
        <f>VLOOKUP(AI709,'Comprendre la codification'!$M$25:$N$83,2,FALSE)</f>
        <v>45</v>
      </c>
      <c r="AN709" s="2" t="str">
        <f t="shared" ref="AN709:AN772" si="52">AK709&amp;AL709&amp;AM709</f>
        <v>HARC45</v>
      </c>
      <c r="AO709" s="13" t="s">
        <v>608</v>
      </c>
    </row>
    <row r="710" spans="13:41" x14ac:dyDescent="0.35">
      <c r="M710" s="26"/>
      <c r="N710" s="26"/>
      <c r="S710" s="2" t="s">
        <v>293</v>
      </c>
      <c r="T710" s="27">
        <v>2</v>
      </c>
      <c r="U710" s="2" t="s">
        <v>295</v>
      </c>
      <c r="V710" s="2" t="s">
        <v>349</v>
      </c>
      <c r="W710" s="2" t="str">
        <f t="shared" si="49"/>
        <v>Forme et CombatSac et housse de transport pour Forme et Combat</v>
      </c>
      <c r="X710" s="2"/>
      <c r="Y710" s="2" t="str">
        <f>VLOOKUP(S710,'Comprendre la codification'!$E$12:$F$23,2,FALSE)</f>
        <v>J</v>
      </c>
      <c r="Z710" s="2" t="str">
        <f>VLOOKUP(V710,'Comprendre la codification'!$H$12:$J$200,3,FALSE)</f>
        <v>BAG</v>
      </c>
      <c r="AA710" s="2" t="str">
        <f t="shared" si="50"/>
        <v>JBAG</v>
      </c>
      <c r="AB710" s="2" t="s">
        <v>252</v>
      </c>
      <c r="AD710" s="2" t="s">
        <v>13</v>
      </c>
      <c r="AE710" s="27">
        <v>2</v>
      </c>
      <c r="AF710" s="2" t="s">
        <v>300</v>
      </c>
      <c r="AG710" s="11" t="s">
        <v>290</v>
      </c>
      <c r="AH710" s="2"/>
      <c r="AI710" s="13" t="s">
        <v>159</v>
      </c>
      <c r="AJ710" s="2" t="str">
        <f t="shared" si="51"/>
        <v>Adresse et PrécisionArcherie : arc complet et pièces détachées de l'arcX ≥ 3 kg</v>
      </c>
      <c r="AK710" s="2" t="str">
        <f>VLOOKUP(AD710,'Comprendre la codification'!$E$12:$F$23,2,FALSE)</f>
        <v>H</v>
      </c>
      <c r="AL710" s="2" t="str">
        <f>VLOOKUP(AG710,'Comprendre la codification'!$H$12:$J$200,3,FALSE)</f>
        <v>ARC</v>
      </c>
      <c r="AM710" s="2" t="str">
        <f>VLOOKUP(AI710,'Comprendre la codification'!$M$25:$N$83,2,FALSE)</f>
        <v>49</v>
      </c>
      <c r="AN710" s="2" t="str">
        <f t="shared" si="52"/>
        <v>HARC49</v>
      </c>
      <c r="AO710" s="13" t="s">
        <v>608</v>
      </c>
    </row>
    <row r="711" spans="13:41" x14ac:dyDescent="0.35">
      <c r="M711" s="26"/>
      <c r="N711" s="26"/>
      <c r="S711" s="2" t="s">
        <v>293</v>
      </c>
      <c r="T711" s="27">
        <v>2</v>
      </c>
      <c r="U711" s="2" t="s">
        <v>295</v>
      </c>
      <c r="V711" s="2" t="s">
        <v>349</v>
      </c>
      <c r="W711" s="2" t="str">
        <f t="shared" si="49"/>
        <v>Forme et CombatSac et housse de transport pour Forme et Combat</v>
      </c>
      <c r="X711" s="2"/>
      <c r="Y711" s="2" t="str">
        <f>VLOOKUP(S711,'Comprendre la codification'!$E$12:$F$23,2,FALSE)</f>
        <v>J</v>
      </c>
      <c r="Z711" s="2" t="str">
        <f>VLOOKUP(V711,'Comprendre la codification'!$H$12:$J$200,3,FALSE)</f>
        <v>BAG</v>
      </c>
      <c r="AA711" s="2" t="str">
        <f t="shared" si="50"/>
        <v>JBAG</v>
      </c>
      <c r="AB711" s="2" t="s">
        <v>253</v>
      </c>
      <c r="AD711" s="2" t="s">
        <v>13</v>
      </c>
      <c r="AE711" s="27">
        <v>2</v>
      </c>
      <c r="AF711" s="2" t="s">
        <v>301</v>
      </c>
      <c r="AG711" s="2" t="s">
        <v>281</v>
      </c>
      <c r="AH711" s="2"/>
      <c r="AI711" s="2" t="s">
        <v>252</v>
      </c>
      <c r="AJ711" s="2" t="str">
        <f t="shared" si="51"/>
        <v>Adresse et PrécisionSac et housse de transport : sac à dos tir à l'arc, sac de golf, carquois, …X &lt; 5 g</v>
      </c>
      <c r="AK711" s="2" t="str">
        <f>VLOOKUP(AD711,'Comprendre la codification'!$E$12:$F$23,2,FALSE)</f>
        <v>H</v>
      </c>
      <c r="AL711" s="2" t="str">
        <f>VLOOKUP(AG711,'Comprendre la codification'!$H$12:$J$200,3,FALSE)</f>
        <v>BAG</v>
      </c>
      <c r="AM711" s="2" t="str">
        <f>VLOOKUP(AI711,'Comprendre la codification'!$M$25:$N$83,2,FALSE)</f>
        <v>20</v>
      </c>
      <c r="AN711" s="2" t="str">
        <f t="shared" si="52"/>
        <v>HBAG20</v>
      </c>
      <c r="AO711" s="2" t="s">
        <v>608</v>
      </c>
    </row>
    <row r="712" spans="13:41" x14ac:dyDescent="0.35">
      <c r="M712" s="26"/>
      <c r="N712" s="26"/>
      <c r="S712" s="2" t="s">
        <v>293</v>
      </c>
      <c r="T712" s="27">
        <v>2</v>
      </c>
      <c r="U712" s="2" t="s">
        <v>295</v>
      </c>
      <c r="V712" s="2" t="s">
        <v>349</v>
      </c>
      <c r="W712" s="2" t="str">
        <f t="shared" si="49"/>
        <v>Forme et CombatSac et housse de transport pour Forme et Combat</v>
      </c>
      <c r="X712" s="2"/>
      <c r="Y712" s="2" t="str">
        <f>VLOOKUP(S712,'Comprendre la codification'!$E$12:$F$23,2,FALSE)</f>
        <v>J</v>
      </c>
      <c r="Z712" s="2" t="str">
        <f>VLOOKUP(V712,'Comprendre la codification'!$H$12:$J$200,3,FALSE)</f>
        <v>BAG</v>
      </c>
      <c r="AA712" s="2" t="str">
        <f t="shared" si="50"/>
        <v>JBAG</v>
      </c>
      <c r="AB712" s="2" t="s">
        <v>254</v>
      </c>
      <c r="AD712" s="2" t="s">
        <v>13</v>
      </c>
      <c r="AE712" s="27">
        <v>2</v>
      </c>
      <c r="AF712" s="2" t="s">
        <v>301</v>
      </c>
      <c r="AG712" s="2" t="s">
        <v>281</v>
      </c>
      <c r="AH712" s="2"/>
      <c r="AI712" s="2" t="s">
        <v>253</v>
      </c>
      <c r="AJ712" s="2" t="str">
        <f t="shared" si="51"/>
        <v>Adresse et PrécisionSac et housse de transport : sac à dos tir à l'arc, sac de golf, carquois, …5 g ≤ X &lt; 10 g</v>
      </c>
      <c r="AK712" s="2" t="str">
        <f>VLOOKUP(AD712,'Comprendre la codification'!$E$12:$F$23,2,FALSE)</f>
        <v>H</v>
      </c>
      <c r="AL712" s="2" t="str">
        <f>VLOOKUP(AG712,'Comprendre la codification'!$H$12:$J$200,3,FALSE)</f>
        <v>BAG</v>
      </c>
      <c r="AM712" s="2" t="str">
        <f>VLOOKUP(AI712,'Comprendre la codification'!$M$25:$N$83,2,FALSE)</f>
        <v>21</v>
      </c>
      <c r="AN712" s="2" t="str">
        <f t="shared" si="52"/>
        <v>HBAG21</v>
      </c>
      <c r="AO712" s="2" t="s">
        <v>608</v>
      </c>
    </row>
    <row r="713" spans="13:41" x14ac:dyDescent="0.35">
      <c r="M713" s="26"/>
      <c r="N713" s="26"/>
      <c r="S713" s="2" t="s">
        <v>293</v>
      </c>
      <c r="T713" s="27">
        <v>2</v>
      </c>
      <c r="U713" s="2" t="s">
        <v>295</v>
      </c>
      <c r="V713" s="2" t="s">
        <v>349</v>
      </c>
      <c r="W713" s="2" t="str">
        <f t="shared" si="49"/>
        <v>Forme et CombatSac et housse de transport pour Forme et Combat</v>
      </c>
      <c r="X713" s="2"/>
      <c r="Y713" s="2" t="str">
        <f>VLOOKUP(S713,'Comprendre la codification'!$E$12:$F$23,2,FALSE)</f>
        <v>J</v>
      </c>
      <c r="Z713" s="2" t="str">
        <f>VLOOKUP(V713,'Comprendre la codification'!$H$12:$J$200,3,FALSE)</f>
        <v>BAG</v>
      </c>
      <c r="AA713" s="2" t="str">
        <f t="shared" si="50"/>
        <v>JBAG</v>
      </c>
      <c r="AB713" s="2" t="s">
        <v>255</v>
      </c>
      <c r="AD713" s="2" t="s">
        <v>13</v>
      </c>
      <c r="AE713" s="27">
        <v>2</v>
      </c>
      <c r="AF713" s="2" t="s">
        <v>301</v>
      </c>
      <c r="AG713" s="2" t="s">
        <v>281</v>
      </c>
      <c r="AH713" s="2"/>
      <c r="AI713" s="2" t="s">
        <v>254</v>
      </c>
      <c r="AJ713" s="2" t="str">
        <f t="shared" si="51"/>
        <v>Adresse et PrécisionSac et housse de transport : sac à dos tir à l'arc, sac de golf, carquois, …10 g ≤ X &lt; 20 g</v>
      </c>
      <c r="AK713" s="2" t="str">
        <f>VLOOKUP(AD713,'Comprendre la codification'!$E$12:$F$23,2,FALSE)</f>
        <v>H</v>
      </c>
      <c r="AL713" s="2" t="str">
        <f>VLOOKUP(AG713,'Comprendre la codification'!$H$12:$J$200,3,FALSE)</f>
        <v>BAG</v>
      </c>
      <c r="AM713" s="2" t="str">
        <f>VLOOKUP(AI713,'Comprendre la codification'!$M$25:$N$83,2,FALSE)</f>
        <v>24</v>
      </c>
      <c r="AN713" s="2" t="str">
        <f t="shared" si="52"/>
        <v>HBAG24</v>
      </c>
      <c r="AO713" s="2" t="s">
        <v>608</v>
      </c>
    </row>
    <row r="714" spans="13:41" x14ac:dyDescent="0.35">
      <c r="M714" s="26"/>
      <c r="N714" s="26"/>
      <c r="S714" s="2" t="s">
        <v>293</v>
      </c>
      <c r="T714" s="27">
        <v>2</v>
      </c>
      <c r="U714" s="2" t="s">
        <v>295</v>
      </c>
      <c r="V714" s="2" t="s">
        <v>349</v>
      </c>
      <c r="W714" s="2" t="str">
        <f t="shared" si="49"/>
        <v>Forme et CombatSac et housse de transport pour Forme et Combat</v>
      </c>
      <c r="X714" s="2"/>
      <c r="Y714" s="2" t="str">
        <f>VLOOKUP(S714,'Comprendre la codification'!$E$12:$F$23,2,FALSE)</f>
        <v>J</v>
      </c>
      <c r="Z714" s="2" t="str">
        <f>VLOOKUP(V714,'Comprendre la codification'!$H$12:$J$200,3,FALSE)</f>
        <v>BAG</v>
      </c>
      <c r="AA714" s="2" t="str">
        <f t="shared" si="50"/>
        <v>JBAG</v>
      </c>
      <c r="AB714" s="2" t="s">
        <v>241</v>
      </c>
      <c r="AD714" s="2" t="s">
        <v>13</v>
      </c>
      <c r="AE714" s="27">
        <v>2</v>
      </c>
      <c r="AF714" s="2" t="s">
        <v>301</v>
      </c>
      <c r="AG714" s="2" t="s">
        <v>281</v>
      </c>
      <c r="AH714" s="2"/>
      <c r="AI714" s="2" t="s">
        <v>255</v>
      </c>
      <c r="AJ714" s="2" t="str">
        <f t="shared" si="51"/>
        <v>Adresse et PrécisionSac et housse de transport : sac à dos tir à l'arc, sac de golf, carquois, …20 g ≤ X &lt; 50 g</v>
      </c>
      <c r="AK714" s="2" t="str">
        <f>VLOOKUP(AD714,'Comprendre la codification'!$E$12:$F$23,2,FALSE)</f>
        <v>H</v>
      </c>
      <c r="AL714" s="2" t="str">
        <f>VLOOKUP(AG714,'Comprendre la codification'!$H$12:$J$200,3,FALSE)</f>
        <v>BAG</v>
      </c>
      <c r="AM714" s="2" t="str">
        <f>VLOOKUP(AI714,'Comprendre la codification'!$M$25:$N$83,2,FALSE)</f>
        <v>27</v>
      </c>
      <c r="AN714" s="2" t="str">
        <f t="shared" si="52"/>
        <v>HBAG27</v>
      </c>
      <c r="AO714" s="2" t="s">
        <v>608</v>
      </c>
    </row>
    <row r="715" spans="13:41" x14ac:dyDescent="0.35">
      <c r="M715" s="26"/>
      <c r="N715" s="26"/>
      <c r="S715" s="2" t="s">
        <v>293</v>
      </c>
      <c r="T715" s="27">
        <v>2</v>
      </c>
      <c r="U715" s="2" t="s">
        <v>295</v>
      </c>
      <c r="V715" s="2" t="s">
        <v>349</v>
      </c>
      <c r="W715" s="2" t="str">
        <f t="shared" si="49"/>
        <v>Forme et CombatSac et housse de transport pour Forme et Combat</v>
      </c>
      <c r="X715" s="2"/>
      <c r="Y715" s="2" t="str">
        <f>VLOOKUP(S715,'Comprendre la codification'!$E$12:$F$23,2,FALSE)</f>
        <v>J</v>
      </c>
      <c r="Z715" s="2" t="str">
        <f>VLOOKUP(V715,'Comprendre la codification'!$H$12:$J$200,3,FALSE)</f>
        <v>BAG</v>
      </c>
      <c r="AA715" s="2" t="str">
        <f t="shared" si="50"/>
        <v>JBAG</v>
      </c>
      <c r="AB715" s="2" t="s">
        <v>103</v>
      </c>
      <c r="AD715" s="2" t="s">
        <v>13</v>
      </c>
      <c r="AE715" s="27">
        <v>2</v>
      </c>
      <c r="AF715" s="2" t="s">
        <v>301</v>
      </c>
      <c r="AG715" s="2" t="s">
        <v>281</v>
      </c>
      <c r="AH715" s="2"/>
      <c r="AI715" s="2" t="s">
        <v>241</v>
      </c>
      <c r="AJ715" s="2" t="str">
        <f t="shared" si="51"/>
        <v>Adresse et PrécisionSac et housse de transport : sac à dos tir à l'arc, sac de golf, carquois, …50 g ≤ X &lt; 100 g</v>
      </c>
      <c r="AK715" s="2" t="str">
        <f>VLOOKUP(AD715,'Comprendre la codification'!$E$12:$F$23,2,FALSE)</f>
        <v>H</v>
      </c>
      <c r="AL715" s="2" t="str">
        <f>VLOOKUP(AG715,'Comprendre la codification'!$H$12:$J$200,3,FALSE)</f>
        <v>BAG</v>
      </c>
      <c r="AM715" s="2" t="str">
        <f>VLOOKUP(AI715,'Comprendre la codification'!$M$25:$N$83,2,FALSE)</f>
        <v>30</v>
      </c>
      <c r="AN715" s="2" t="str">
        <f t="shared" si="52"/>
        <v>HBAG30</v>
      </c>
      <c r="AO715" s="2" t="s">
        <v>608</v>
      </c>
    </row>
    <row r="716" spans="13:41" x14ac:dyDescent="0.35">
      <c r="M716" s="26"/>
      <c r="N716" s="26"/>
      <c r="S716" s="2" t="s">
        <v>293</v>
      </c>
      <c r="T716" s="27">
        <v>2</v>
      </c>
      <c r="U716" s="2" t="s">
        <v>295</v>
      </c>
      <c r="V716" s="2" t="s">
        <v>349</v>
      </c>
      <c r="W716" s="2" t="str">
        <f t="shared" si="49"/>
        <v>Forme et CombatSac et housse de transport pour Forme et Combat</v>
      </c>
      <c r="X716" s="2"/>
      <c r="Y716" s="2" t="str">
        <f>VLOOKUP(S716,'Comprendre la codification'!$E$12:$F$23,2,FALSE)</f>
        <v>J</v>
      </c>
      <c r="Z716" s="2" t="str">
        <f>VLOOKUP(V716,'Comprendre la codification'!$H$12:$J$200,3,FALSE)</f>
        <v>BAG</v>
      </c>
      <c r="AA716" s="2" t="str">
        <f t="shared" si="50"/>
        <v>JBAG</v>
      </c>
      <c r="AB716" s="2" t="s">
        <v>98</v>
      </c>
      <c r="AD716" s="2" t="s">
        <v>13</v>
      </c>
      <c r="AE716" s="27">
        <v>2</v>
      </c>
      <c r="AF716" s="2" t="s">
        <v>301</v>
      </c>
      <c r="AG716" s="2" t="s">
        <v>281</v>
      </c>
      <c r="AH716" s="2"/>
      <c r="AI716" s="2" t="s">
        <v>103</v>
      </c>
      <c r="AJ716" s="2" t="str">
        <f t="shared" si="51"/>
        <v>Adresse et PrécisionSac et housse de transport : sac à dos tir à l'arc, sac de golf, carquois, …0,1 kg ≤ X &lt; 0,2 kg</v>
      </c>
      <c r="AK716" s="2" t="str">
        <f>VLOOKUP(AD716,'Comprendre la codification'!$E$12:$F$23,2,FALSE)</f>
        <v>H</v>
      </c>
      <c r="AL716" s="2" t="str">
        <f>VLOOKUP(AG716,'Comprendre la codification'!$H$12:$J$200,3,FALSE)</f>
        <v>BAG</v>
      </c>
      <c r="AM716" s="2" t="str">
        <f>VLOOKUP(AI716,'Comprendre la codification'!$M$25:$N$83,2,FALSE)</f>
        <v>33</v>
      </c>
      <c r="AN716" s="2" t="str">
        <f t="shared" si="52"/>
        <v>HBAG33</v>
      </c>
      <c r="AO716" s="2" t="s">
        <v>608</v>
      </c>
    </row>
    <row r="717" spans="13:41" x14ac:dyDescent="0.35">
      <c r="M717" s="26"/>
      <c r="N717" s="26"/>
      <c r="S717" s="2" t="s">
        <v>293</v>
      </c>
      <c r="T717" s="27">
        <v>2</v>
      </c>
      <c r="U717" s="2" t="s">
        <v>295</v>
      </c>
      <c r="V717" s="2" t="s">
        <v>349</v>
      </c>
      <c r="W717" s="2" t="str">
        <f t="shared" si="49"/>
        <v>Forme et CombatSac et housse de transport pour Forme et Combat</v>
      </c>
      <c r="X717" s="2"/>
      <c r="Y717" s="2" t="str">
        <f>VLOOKUP(S717,'Comprendre la codification'!$E$12:$F$23,2,FALSE)</f>
        <v>J</v>
      </c>
      <c r="Z717" s="2" t="str">
        <f>VLOOKUP(V717,'Comprendre la codification'!$H$12:$J$200,3,FALSE)</f>
        <v>BAG</v>
      </c>
      <c r="AA717" s="2" t="str">
        <f t="shared" si="50"/>
        <v>JBAG</v>
      </c>
      <c r="AB717" s="2" t="s">
        <v>104</v>
      </c>
      <c r="AD717" s="2" t="s">
        <v>13</v>
      </c>
      <c r="AE717" s="27">
        <v>2</v>
      </c>
      <c r="AF717" s="2" t="s">
        <v>301</v>
      </c>
      <c r="AG717" s="2" t="s">
        <v>281</v>
      </c>
      <c r="AH717" s="2"/>
      <c r="AI717" s="2" t="s">
        <v>98</v>
      </c>
      <c r="AJ717" s="2" t="str">
        <f t="shared" si="51"/>
        <v>Adresse et PrécisionSac et housse de transport : sac à dos tir à l'arc, sac de golf, carquois, …0,2 kg ≤ X &lt; 0,5 kg</v>
      </c>
      <c r="AK717" s="2" t="str">
        <f>VLOOKUP(AD717,'Comprendre la codification'!$E$12:$F$23,2,FALSE)</f>
        <v>H</v>
      </c>
      <c r="AL717" s="2" t="str">
        <f>VLOOKUP(AG717,'Comprendre la codification'!$H$12:$J$200,3,FALSE)</f>
        <v>BAG</v>
      </c>
      <c r="AM717" s="2" t="str">
        <f>VLOOKUP(AI717,'Comprendre la codification'!$M$25:$N$83,2,FALSE)</f>
        <v>36</v>
      </c>
      <c r="AN717" s="2" t="str">
        <f t="shared" si="52"/>
        <v>HBAG36</v>
      </c>
      <c r="AO717" s="2" t="s">
        <v>608</v>
      </c>
    </row>
    <row r="718" spans="13:41" x14ac:dyDescent="0.35">
      <c r="M718" s="26"/>
      <c r="N718" s="26"/>
      <c r="S718" s="2" t="s">
        <v>293</v>
      </c>
      <c r="T718" s="27">
        <v>2</v>
      </c>
      <c r="U718" s="2" t="s">
        <v>295</v>
      </c>
      <c r="V718" s="2" t="s">
        <v>349</v>
      </c>
      <c r="W718" s="2" t="str">
        <f t="shared" si="49"/>
        <v>Forme et CombatSac et housse de transport pour Forme et Combat</v>
      </c>
      <c r="X718" s="2"/>
      <c r="Y718" s="2" t="str">
        <f>VLOOKUP(S718,'Comprendre la codification'!$E$12:$F$23,2,FALSE)</f>
        <v>J</v>
      </c>
      <c r="Z718" s="2" t="str">
        <f>VLOOKUP(V718,'Comprendre la codification'!$H$12:$J$200,3,FALSE)</f>
        <v>BAG</v>
      </c>
      <c r="AA718" s="2" t="str">
        <f t="shared" si="50"/>
        <v>JBAG</v>
      </c>
      <c r="AB718" s="2" t="s">
        <v>105</v>
      </c>
      <c r="AD718" s="2" t="s">
        <v>13</v>
      </c>
      <c r="AE718" s="27">
        <v>2</v>
      </c>
      <c r="AF718" s="2" t="s">
        <v>301</v>
      </c>
      <c r="AG718" s="2" t="s">
        <v>281</v>
      </c>
      <c r="AH718" s="2"/>
      <c r="AI718" s="2" t="s">
        <v>104</v>
      </c>
      <c r="AJ718" s="2" t="str">
        <f t="shared" si="51"/>
        <v>Adresse et PrécisionSac et housse de transport : sac à dos tir à l'arc, sac de golf, carquois, …0,5 kg ≤ X &lt; 1 kg</v>
      </c>
      <c r="AK718" s="2" t="str">
        <f>VLOOKUP(AD718,'Comprendre la codification'!$E$12:$F$23,2,FALSE)</f>
        <v>H</v>
      </c>
      <c r="AL718" s="2" t="str">
        <f>VLOOKUP(AG718,'Comprendre la codification'!$H$12:$J$200,3,FALSE)</f>
        <v>BAG</v>
      </c>
      <c r="AM718" s="2" t="str">
        <f>VLOOKUP(AI718,'Comprendre la codification'!$M$25:$N$83,2,FALSE)</f>
        <v>39</v>
      </c>
      <c r="AN718" s="2" t="str">
        <f t="shared" si="52"/>
        <v>HBAG39</v>
      </c>
      <c r="AO718" s="2" t="s">
        <v>608</v>
      </c>
    </row>
    <row r="719" spans="13:41" x14ac:dyDescent="0.35">
      <c r="M719" s="26"/>
      <c r="N719" s="26"/>
      <c r="S719" s="2" t="s">
        <v>293</v>
      </c>
      <c r="T719" s="27">
        <v>2</v>
      </c>
      <c r="U719" s="2" t="s">
        <v>295</v>
      </c>
      <c r="V719" s="2" t="s">
        <v>349</v>
      </c>
      <c r="W719" s="2" t="str">
        <f t="shared" si="49"/>
        <v>Forme et CombatSac et housse de transport pour Forme et Combat</v>
      </c>
      <c r="X719" s="2"/>
      <c r="Y719" s="2" t="str">
        <f>VLOOKUP(S719,'Comprendre la codification'!$E$12:$F$23,2,FALSE)</f>
        <v>J</v>
      </c>
      <c r="Z719" s="2" t="str">
        <f>VLOOKUP(V719,'Comprendre la codification'!$H$12:$J$200,3,FALSE)</f>
        <v>BAG</v>
      </c>
      <c r="AA719" s="2" t="str">
        <f t="shared" si="50"/>
        <v>JBAG</v>
      </c>
      <c r="AB719" s="2" t="s">
        <v>107</v>
      </c>
      <c r="AD719" s="2" t="s">
        <v>13</v>
      </c>
      <c r="AE719" s="27">
        <v>2</v>
      </c>
      <c r="AF719" s="2" t="s">
        <v>301</v>
      </c>
      <c r="AG719" s="2" t="s">
        <v>281</v>
      </c>
      <c r="AH719" s="2"/>
      <c r="AI719" s="2" t="s">
        <v>105</v>
      </c>
      <c r="AJ719" s="2" t="str">
        <f t="shared" si="51"/>
        <v>Adresse et PrécisionSac et housse de transport : sac à dos tir à l'arc, sac de golf, carquois, …1 kg ≤ X &lt; 2 kg</v>
      </c>
      <c r="AK719" s="2" t="str">
        <f>VLOOKUP(AD719,'Comprendre la codification'!$E$12:$F$23,2,FALSE)</f>
        <v>H</v>
      </c>
      <c r="AL719" s="2" t="str">
        <f>VLOOKUP(AG719,'Comprendre la codification'!$H$12:$J$200,3,FALSE)</f>
        <v>BAG</v>
      </c>
      <c r="AM719" s="2" t="str">
        <f>VLOOKUP(AI719,'Comprendre la codification'!$M$25:$N$83,2,FALSE)</f>
        <v>42</v>
      </c>
      <c r="AN719" s="2" t="str">
        <f t="shared" si="52"/>
        <v>HBAG42</v>
      </c>
      <c r="AO719" s="2" t="s">
        <v>608</v>
      </c>
    </row>
    <row r="720" spans="13:41" x14ac:dyDescent="0.35">
      <c r="M720" s="26"/>
      <c r="N720" s="26"/>
      <c r="S720" s="2" t="s">
        <v>293</v>
      </c>
      <c r="T720" s="27">
        <v>2</v>
      </c>
      <c r="U720" s="2" t="s">
        <v>295</v>
      </c>
      <c r="V720" s="2" t="s">
        <v>349</v>
      </c>
      <c r="W720" s="2" t="str">
        <f t="shared" si="49"/>
        <v>Forme et CombatSac et housse de transport pour Forme et Combat</v>
      </c>
      <c r="X720" s="2"/>
      <c r="Y720" s="2" t="str">
        <f>VLOOKUP(S720,'Comprendre la codification'!$E$12:$F$23,2,FALSE)</f>
        <v>J</v>
      </c>
      <c r="Z720" s="2" t="str">
        <f>VLOOKUP(V720,'Comprendre la codification'!$H$12:$J$200,3,FALSE)</f>
        <v>BAG</v>
      </c>
      <c r="AA720" s="2" t="str">
        <f t="shared" si="50"/>
        <v>JBAG</v>
      </c>
      <c r="AB720" s="2" t="s">
        <v>109</v>
      </c>
      <c r="AD720" s="2" t="s">
        <v>13</v>
      </c>
      <c r="AE720" s="27">
        <v>2</v>
      </c>
      <c r="AF720" s="2" t="s">
        <v>301</v>
      </c>
      <c r="AG720" s="2" t="s">
        <v>281</v>
      </c>
      <c r="AH720" s="2"/>
      <c r="AI720" s="2" t="s">
        <v>107</v>
      </c>
      <c r="AJ720" s="2" t="str">
        <f t="shared" si="51"/>
        <v>Adresse et PrécisionSac et housse de transport : sac à dos tir à l'arc, sac de golf, carquois, …2 kg ≤ X &lt; 3 kg</v>
      </c>
      <c r="AK720" s="2" t="str">
        <f>VLOOKUP(AD720,'Comprendre la codification'!$E$12:$F$23,2,FALSE)</f>
        <v>H</v>
      </c>
      <c r="AL720" s="2" t="str">
        <f>VLOOKUP(AG720,'Comprendre la codification'!$H$12:$J$200,3,FALSE)</f>
        <v>BAG</v>
      </c>
      <c r="AM720" s="2" t="str">
        <f>VLOOKUP(AI720,'Comprendre la codification'!$M$25:$N$83,2,FALSE)</f>
        <v>45</v>
      </c>
      <c r="AN720" s="2" t="str">
        <f t="shared" si="52"/>
        <v>HBAG45</v>
      </c>
      <c r="AO720" s="2" t="s">
        <v>608</v>
      </c>
    </row>
    <row r="721" spans="13:41" x14ac:dyDescent="0.35">
      <c r="M721" s="26"/>
      <c r="N721" s="26"/>
      <c r="S721" s="2" t="s">
        <v>293</v>
      </c>
      <c r="T721" s="27">
        <v>2</v>
      </c>
      <c r="U721" s="2" t="s">
        <v>295</v>
      </c>
      <c r="V721" s="2" t="s">
        <v>349</v>
      </c>
      <c r="W721" s="2" t="str">
        <f t="shared" si="49"/>
        <v>Forme et CombatSac et housse de transport pour Forme et Combat</v>
      </c>
      <c r="X721" s="2"/>
      <c r="Y721" s="2" t="str">
        <f>VLOOKUP(S721,'Comprendre la codification'!$E$12:$F$23,2,FALSE)</f>
        <v>J</v>
      </c>
      <c r="Z721" s="2" t="str">
        <f>VLOOKUP(V721,'Comprendre la codification'!$H$12:$J$200,3,FALSE)</f>
        <v>BAG</v>
      </c>
      <c r="AA721" s="2" t="str">
        <f t="shared" si="50"/>
        <v>JBAG</v>
      </c>
      <c r="AB721" s="2" t="s">
        <v>110</v>
      </c>
      <c r="AD721" s="2" t="s">
        <v>13</v>
      </c>
      <c r="AE721" s="27">
        <v>2</v>
      </c>
      <c r="AF721" s="2" t="s">
        <v>301</v>
      </c>
      <c r="AG721" s="2" t="s">
        <v>281</v>
      </c>
      <c r="AH721" s="2"/>
      <c r="AI721" s="2" t="s">
        <v>109</v>
      </c>
      <c r="AJ721" s="2" t="str">
        <f t="shared" si="51"/>
        <v>Adresse et PrécisionSac et housse de transport : sac à dos tir à l'arc, sac de golf, carquois, …3 kg ≤ X &lt; 5 kg</v>
      </c>
      <c r="AK721" s="2" t="str">
        <f>VLOOKUP(AD721,'Comprendre la codification'!$E$12:$F$23,2,FALSE)</f>
        <v>H</v>
      </c>
      <c r="AL721" s="2" t="str">
        <f>VLOOKUP(AG721,'Comprendre la codification'!$H$12:$J$200,3,FALSE)</f>
        <v>BAG</v>
      </c>
      <c r="AM721" s="2" t="str">
        <f>VLOOKUP(AI721,'Comprendre la codification'!$M$25:$N$83,2,FALSE)</f>
        <v>48</v>
      </c>
      <c r="AN721" s="2" t="str">
        <f t="shared" si="52"/>
        <v>HBAG48</v>
      </c>
      <c r="AO721" s="2" t="s">
        <v>608</v>
      </c>
    </row>
    <row r="722" spans="13:41" x14ac:dyDescent="0.35">
      <c r="M722" s="26"/>
      <c r="N722" s="26"/>
      <c r="S722" s="2" t="s">
        <v>293</v>
      </c>
      <c r="T722" s="27">
        <v>2</v>
      </c>
      <c r="U722" s="2" t="s">
        <v>295</v>
      </c>
      <c r="V722" s="2" t="s">
        <v>349</v>
      </c>
      <c r="W722" s="2" t="str">
        <f t="shared" si="49"/>
        <v>Forme et CombatSac et housse de transport pour Forme et Combat</v>
      </c>
      <c r="X722" s="2"/>
      <c r="Y722" s="2" t="str">
        <f>VLOOKUP(S722,'Comprendre la codification'!$E$12:$F$23,2,FALSE)</f>
        <v>J</v>
      </c>
      <c r="Z722" s="2" t="str">
        <f>VLOOKUP(V722,'Comprendre la codification'!$H$12:$J$200,3,FALSE)</f>
        <v>BAG</v>
      </c>
      <c r="AA722" s="2" t="str">
        <f t="shared" si="50"/>
        <v>JBAG</v>
      </c>
      <c r="AB722" s="2" t="s">
        <v>111</v>
      </c>
      <c r="AD722" s="2" t="s">
        <v>13</v>
      </c>
      <c r="AE722" s="27">
        <v>2</v>
      </c>
      <c r="AF722" s="2" t="s">
        <v>301</v>
      </c>
      <c r="AG722" s="2" t="s">
        <v>281</v>
      </c>
      <c r="AH722" s="2"/>
      <c r="AI722" s="2" t="s">
        <v>110</v>
      </c>
      <c r="AJ722" s="2" t="str">
        <f t="shared" si="51"/>
        <v>Adresse et PrécisionSac et housse de transport : sac à dos tir à l'arc, sac de golf, carquois, …5 kg ≤ X &lt; 7 kg</v>
      </c>
      <c r="AK722" s="2" t="str">
        <f>VLOOKUP(AD722,'Comprendre la codification'!$E$12:$F$23,2,FALSE)</f>
        <v>H</v>
      </c>
      <c r="AL722" s="2" t="str">
        <f>VLOOKUP(AG722,'Comprendre la codification'!$H$12:$J$200,3,FALSE)</f>
        <v>BAG</v>
      </c>
      <c r="AM722" s="2" t="str">
        <f>VLOOKUP(AI722,'Comprendre la codification'!$M$25:$N$83,2,FALSE)</f>
        <v>51</v>
      </c>
      <c r="AN722" s="2" t="str">
        <f t="shared" si="52"/>
        <v>HBAG51</v>
      </c>
      <c r="AO722" s="2" t="s">
        <v>608</v>
      </c>
    </row>
    <row r="723" spans="13:41" x14ac:dyDescent="0.35">
      <c r="M723" s="26"/>
      <c r="N723" s="26"/>
      <c r="S723" s="2" t="s">
        <v>293</v>
      </c>
      <c r="T723" s="27">
        <v>2</v>
      </c>
      <c r="U723" s="2" t="s">
        <v>295</v>
      </c>
      <c r="V723" s="2" t="s">
        <v>349</v>
      </c>
      <c r="W723" s="2" t="str">
        <f t="shared" si="49"/>
        <v>Forme et CombatSac et housse de transport pour Forme et Combat</v>
      </c>
      <c r="X723" s="2"/>
      <c r="Y723" s="2" t="str">
        <f>VLOOKUP(S723,'Comprendre la codification'!$E$12:$F$23,2,FALSE)</f>
        <v>J</v>
      </c>
      <c r="Z723" s="2" t="str">
        <f>VLOOKUP(V723,'Comprendre la codification'!$H$12:$J$200,3,FALSE)</f>
        <v>BAG</v>
      </c>
      <c r="AA723" s="2" t="str">
        <f t="shared" si="50"/>
        <v>JBAG</v>
      </c>
      <c r="AB723" s="2" t="s">
        <v>112</v>
      </c>
      <c r="AD723" s="2" t="s">
        <v>13</v>
      </c>
      <c r="AE723" s="27">
        <v>2</v>
      </c>
      <c r="AF723" s="2" t="s">
        <v>301</v>
      </c>
      <c r="AG723" s="2" t="s">
        <v>281</v>
      </c>
      <c r="AH723" s="2"/>
      <c r="AI723" s="2" t="s">
        <v>111</v>
      </c>
      <c r="AJ723" s="2" t="str">
        <f t="shared" si="51"/>
        <v>Adresse et PrécisionSac et housse de transport : sac à dos tir à l'arc, sac de golf, carquois, …7 kg ≤ X &lt; 9 kg</v>
      </c>
      <c r="AK723" s="2" t="str">
        <f>VLOOKUP(AD723,'Comprendre la codification'!$E$12:$F$23,2,FALSE)</f>
        <v>H</v>
      </c>
      <c r="AL723" s="2" t="str">
        <f>VLOOKUP(AG723,'Comprendre la codification'!$H$12:$J$200,3,FALSE)</f>
        <v>BAG</v>
      </c>
      <c r="AM723" s="2" t="str">
        <f>VLOOKUP(AI723,'Comprendre la codification'!$M$25:$N$83,2,FALSE)</f>
        <v>54</v>
      </c>
      <c r="AN723" s="2" t="str">
        <f t="shared" si="52"/>
        <v>HBAG54</v>
      </c>
      <c r="AO723" s="2" t="s">
        <v>608</v>
      </c>
    </row>
    <row r="724" spans="13:41" x14ac:dyDescent="0.35">
      <c r="M724" s="26"/>
      <c r="N724" s="26"/>
      <c r="S724" s="2" t="s">
        <v>293</v>
      </c>
      <c r="T724" s="27">
        <v>2</v>
      </c>
      <c r="U724" s="2" t="s">
        <v>295</v>
      </c>
      <c r="V724" s="2" t="s">
        <v>349</v>
      </c>
      <c r="W724" s="2" t="str">
        <f t="shared" si="49"/>
        <v>Forme et CombatSac et housse de transport pour Forme et Combat</v>
      </c>
      <c r="X724" s="2"/>
      <c r="Y724" s="2" t="str">
        <f>VLOOKUP(S724,'Comprendre la codification'!$E$12:$F$23,2,FALSE)</f>
        <v>J</v>
      </c>
      <c r="Z724" s="2" t="str">
        <f>VLOOKUP(V724,'Comprendre la codification'!$H$12:$J$200,3,FALSE)</f>
        <v>BAG</v>
      </c>
      <c r="AA724" s="2" t="str">
        <f t="shared" si="50"/>
        <v>JBAG</v>
      </c>
      <c r="AB724" s="2" t="s">
        <v>113</v>
      </c>
      <c r="AD724" s="2" t="s">
        <v>13</v>
      </c>
      <c r="AE724" s="27">
        <v>2</v>
      </c>
      <c r="AF724" s="2" t="s">
        <v>301</v>
      </c>
      <c r="AG724" s="2" t="s">
        <v>281</v>
      </c>
      <c r="AH724" s="2"/>
      <c r="AI724" s="2" t="s">
        <v>112</v>
      </c>
      <c r="AJ724" s="2" t="str">
        <f t="shared" si="51"/>
        <v>Adresse et PrécisionSac et housse de transport : sac à dos tir à l'arc, sac de golf, carquois, …9 kg ≤ X &lt; 11 kg</v>
      </c>
      <c r="AK724" s="2" t="str">
        <f>VLOOKUP(AD724,'Comprendre la codification'!$E$12:$F$23,2,FALSE)</f>
        <v>H</v>
      </c>
      <c r="AL724" s="2" t="str">
        <f>VLOOKUP(AG724,'Comprendre la codification'!$H$12:$J$200,3,FALSE)</f>
        <v>BAG</v>
      </c>
      <c r="AM724" s="2" t="str">
        <f>VLOOKUP(AI724,'Comprendre la codification'!$M$25:$N$83,2,FALSE)</f>
        <v>57</v>
      </c>
      <c r="AN724" s="2" t="str">
        <f t="shared" si="52"/>
        <v>HBAG57</v>
      </c>
      <c r="AO724" s="2" t="s">
        <v>608</v>
      </c>
    </row>
    <row r="725" spans="13:41" x14ac:dyDescent="0.35">
      <c r="M725" s="26"/>
      <c r="N725" s="26"/>
      <c r="S725" s="2" t="s">
        <v>293</v>
      </c>
      <c r="T725" s="27">
        <v>2</v>
      </c>
      <c r="U725" s="2" t="s">
        <v>295</v>
      </c>
      <c r="V725" s="2" t="s">
        <v>349</v>
      </c>
      <c r="W725" s="2" t="str">
        <f t="shared" si="49"/>
        <v>Forme et CombatSac et housse de transport pour Forme et Combat</v>
      </c>
      <c r="X725" s="2"/>
      <c r="Y725" s="2" t="str">
        <f>VLOOKUP(S725,'Comprendre la codification'!$E$12:$F$23,2,FALSE)</f>
        <v>J</v>
      </c>
      <c r="Z725" s="2" t="str">
        <f>VLOOKUP(V725,'Comprendre la codification'!$H$12:$J$200,3,FALSE)</f>
        <v>BAG</v>
      </c>
      <c r="AA725" s="2" t="str">
        <f t="shared" si="50"/>
        <v>JBAG</v>
      </c>
      <c r="AB725" s="2" t="s">
        <v>114</v>
      </c>
      <c r="AD725" s="2" t="s">
        <v>13</v>
      </c>
      <c r="AE725" s="27">
        <v>2</v>
      </c>
      <c r="AF725" s="2" t="s">
        <v>301</v>
      </c>
      <c r="AG725" s="2" t="s">
        <v>281</v>
      </c>
      <c r="AH725" s="2"/>
      <c r="AI725" s="2" t="s">
        <v>113</v>
      </c>
      <c r="AJ725" s="2" t="str">
        <f t="shared" si="51"/>
        <v>Adresse et PrécisionSac et housse de transport : sac à dos tir à l'arc, sac de golf, carquois, …11 kg ≤ X &lt; 13 kg</v>
      </c>
      <c r="AK725" s="2" t="str">
        <f>VLOOKUP(AD725,'Comprendre la codification'!$E$12:$F$23,2,FALSE)</f>
        <v>H</v>
      </c>
      <c r="AL725" s="2" t="str">
        <f>VLOOKUP(AG725,'Comprendre la codification'!$H$12:$J$200,3,FALSE)</f>
        <v>BAG</v>
      </c>
      <c r="AM725" s="2" t="str">
        <f>VLOOKUP(AI725,'Comprendre la codification'!$M$25:$N$83,2,FALSE)</f>
        <v>60</v>
      </c>
      <c r="AN725" s="2" t="str">
        <f t="shared" si="52"/>
        <v>HBAG60</v>
      </c>
      <c r="AO725" s="2" t="s">
        <v>608</v>
      </c>
    </row>
    <row r="726" spans="13:41" x14ac:dyDescent="0.35">
      <c r="M726" s="26"/>
      <c r="N726" s="26"/>
      <c r="S726" s="2" t="s">
        <v>293</v>
      </c>
      <c r="T726" s="27">
        <v>2</v>
      </c>
      <c r="U726" s="2" t="s">
        <v>295</v>
      </c>
      <c r="V726" s="2" t="s">
        <v>349</v>
      </c>
      <c r="W726" s="2" t="str">
        <f t="shared" si="49"/>
        <v>Forme et CombatSac et housse de transport pour Forme et Combat</v>
      </c>
      <c r="X726" s="2"/>
      <c r="Y726" s="2" t="str">
        <f>VLOOKUP(S726,'Comprendre la codification'!$E$12:$F$23,2,FALSE)</f>
        <v>J</v>
      </c>
      <c r="Z726" s="2" t="str">
        <f>VLOOKUP(V726,'Comprendre la codification'!$H$12:$J$200,3,FALSE)</f>
        <v>BAG</v>
      </c>
      <c r="AA726" s="2" t="str">
        <f t="shared" si="50"/>
        <v>JBAG</v>
      </c>
      <c r="AB726" s="2" t="s">
        <v>102</v>
      </c>
      <c r="AD726" s="2" t="s">
        <v>13</v>
      </c>
      <c r="AE726" s="27">
        <v>2</v>
      </c>
      <c r="AF726" s="2" t="s">
        <v>301</v>
      </c>
      <c r="AG726" s="2" t="s">
        <v>281</v>
      </c>
      <c r="AH726" s="2"/>
      <c r="AI726" s="2" t="s">
        <v>114</v>
      </c>
      <c r="AJ726" s="2" t="str">
        <f t="shared" si="51"/>
        <v>Adresse et PrécisionSac et housse de transport : sac à dos tir à l'arc, sac de golf, carquois, …13 kg ≤ X &lt; 15 kg</v>
      </c>
      <c r="AK726" s="2" t="str">
        <f>VLOOKUP(AD726,'Comprendre la codification'!$E$12:$F$23,2,FALSE)</f>
        <v>H</v>
      </c>
      <c r="AL726" s="2" t="str">
        <f>VLOOKUP(AG726,'Comprendre la codification'!$H$12:$J$200,3,FALSE)</f>
        <v>BAG</v>
      </c>
      <c r="AM726" s="2" t="str">
        <f>VLOOKUP(AI726,'Comprendre la codification'!$M$25:$N$83,2,FALSE)</f>
        <v>63</v>
      </c>
      <c r="AN726" s="2" t="str">
        <f t="shared" si="52"/>
        <v>HBAG63</v>
      </c>
      <c r="AO726" s="2" t="s">
        <v>608</v>
      </c>
    </row>
    <row r="727" spans="13:41" x14ac:dyDescent="0.35">
      <c r="M727" s="26"/>
      <c r="N727" s="26"/>
      <c r="S727" s="2" t="s">
        <v>293</v>
      </c>
      <c r="T727" s="27">
        <v>2</v>
      </c>
      <c r="U727" s="2" t="s">
        <v>302</v>
      </c>
      <c r="V727" s="11" t="s">
        <v>329</v>
      </c>
      <c r="W727" s="2" t="str">
        <f t="shared" si="49"/>
        <v>Forme et CombatGros article : cheval d'arçons, poutre, barre parallèle, …</v>
      </c>
      <c r="X727" s="2"/>
      <c r="Y727" s="2" t="str">
        <f>VLOOKUP(S727,'Comprendre la codification'!$E$12:$F$23,2,FALSE)</f>
        <v>J</v>
      </c>
      <c r="Z727" s="2" t="str">
        <f>VLOOKUP(V727,'Comprendre la codification'!$H$12:$J$200,3,FALSE)</f>
        <v>BIG</v>
      </c>
      <c r="AA727" s="2" t="str">
        <f t="shared" si="50"/>
        <v>JBIG</v>
      </c>
      <c r="AB727" s="2" t="s">
        <v>233</v>
      </c>
      <c r="AD727" s="2" t="s">
        <v>13</v>
      </c>
      <c r="AE727" s="27">
        <v>2</v>
      </c>
      <c r="AF727" s="2" t="s">
        <v>301</v>
      </c>
      <c r="AG727" s="2" t="s">
        <v>281</v>
      </c>
      <c r="AH727" s="2"/>
      <c r="AI727" s="2" t="s">
        <v>102</v>
      </c>
      <c r="AJ727" s="2" t="str">
        <f t="shared" si="51"/>
        <v>Adresse et PrécisionSac et housse de transport : sac à dos tir à l'arc, sac de golf, carquois, …X ≥ 15 kg</v>
      </c>
      <c r="AK727" s="2" t="str">
        <f>VLOOKUP(AD727,'Comprendre la codification'!$E$12:$F$23,2,FALSE)</f>
        <v>H</v>
      </c>
      <c r="AL727" s="2" t="str">
        <f>VLOOKUP(AG727,'Comprendre la codification'!$H$12:$J$200,3,FALSE)</f>
        <v>BAG</v>
      </c>
      <c r="AM727" s="2" t="str">
        <f>VLOOKUP(AI727,'Comprendre la codification'!$M$25:$N$83,2,FALSE)</f>
        <v>66</v>
      </c>
      <c r="AN727" s="2" t="str">
        <f t="shared" si="52"/>
        <v>HBAG66</v>
      </c>
      <c r="AO727" s="2" t="s">
        <v>608</v>
      </c>
    </row>
    <row r="728" spans="13:41" x14ac:dyDescent="0.35">
      <c r="M728" s="26"/>
      <c r="N728" s="26"/>
      <c r="S728" s="2" t="s">
        <v>293</v>
      </c>
      <c r="T728" s="27">
        <v>2</v>
      </c>
      <c r="U728" s="2" t="s">
        <v>302</v>
      </c>
      <c r="V728" s="11" t="s">
        <v>227</v>
      </c>
      <c r="W728" s="2" t="str">
        <f t="shared" si="49"/>
        <v>Forme et CombatBanc de musculation</v>
      </c>
      <c r="X728" s="2"/>
      <c r="Y728" s="2" t="str">
        <f>VLOOKUP(S728,'Comprendre la codification'!$E$12:$F$23,2,FALSE)</f>
        <v>J</v>
      </c>
      <c r="Z728" s="2" t="str">
        <f>VLOOKUP(V728,'Comprendre la codification'!$H$12:$J$200,3,FALSE)</f>
        <v>BNC</v>
      </c>
      <c r="AA728" s="2" t="str">
        <f t="shared" si="50"/>
        <v>JBNC</v>
      </c>
      <c r="AB728" s="2" t="s">
        <v>228</v>
      </c>
      <c r="AD728" s="2" t="s">
        <v>13</v>
      </c>
      <c r="AE728" s="27">
        <v>2</v>
      </c>
      <c r="AF728" s="2" t="s">
        <v>300</v>
      </c>
      <c r="AG728" s="11" t="s">
        <v>203</v>
      </c>
      <c r="AH728" s="2"/>
      <c r="AI728" s="2" t="s">
        <v>233</v>
      </c>
      <c r="AJ728" s="2" t="str">
        <f t="shared" si="51"/>
        <v>Adresse et PrécisionTable de billard et de babyfootX ≥ 20 kg</v>
      </c>
      <c r="AK728" s="2" t="str">
        <f>VLOOKUP(AD728,'Comprendre la codification'!$E$12:$F$23,2,FALSE)</f>
        <v>H</v>
      </c>
      <c r="AL728" s="2" t="str">
        <f>VLOOKUP(AG728,'Comprendre la codification'!$H$12:$J$200,3,FALSE)</f>
        <v>BIL</v>
      </c>
      <c r="AM728" s="2" t="str">
        <f>VLOOKUP(AI728,'Comprendre la codification'!$M$25:$N$83,2,FALSE)</f>
        <v>67</v>
      </c>
      <c r="AN728" s="2" t="str">
        <f t="shared" si="52"/>
        <v>HBIL67</v>
      </c>
      <c r="AO728" s="2" t="s">
        <v>608</v>
      </c>
    </row>
    <row r="729" spans="13:41" x14ac:dyDescent="0.35">
      <c r="M729" s="26"/>
      <c r="N729" s="26"/>
      <c r="S729" s="2" t="s">
        <v>293</v>
      </c>
      <c r="T729" s="27">
        <v>2</v>
      </c>
      <c r="U729" s="2" t="s">
        <v>302</v>
      </c>
      <c r="V729" s="11" t="s">
        <v>227</v>
      </c>
      <c r="W729" s="2" t="str">
        <f t="shared" si="49"/>
        <v>Forme et CombatBanc de musculation</v>
      </c>
      <c r="X729" s="2"/>
      <c r="Y729" s="2" t="str">
        <f>VLOOKUP(S729,'Comprendre la codification'!$E$12:$F$23,2,FALSE)</f>
        <v>J</v>
      </c>
      <c r="Z729" s="2" t="str">
        <f>VLOOKUP(V729,'Comprendre la codification'!$H$12:$J$200,3,FALSE)</f>
        <v>BNC</v>
      </c>
      <c r="AA729" s="2" t="str">
        <f t="shared" si="50"/>
        <v>JBNC</v>
      </c>
      <c r="AB729" s="2" t="s">
        <v>112</v>
      </c>
      <c r="AD729" s="2" t="s">
        <v>13</v>
      </c>
      <c r="AE729" s="27">
        <v>2</v>
      </c>
      <c r="AF729" s="2" t="s">
        <v>300</v>
      </c>
      <c r="AG729" s="2" t="s">
        <v>209</v>
      </c>
      <c r="AH729" s="2"/>
      <c r="AI729" s="21" t="s">
        <v>608</v>
      </c>
      <c r="AJ729" s="2" t="str">
        <f t="shared" si="51"/>
        <v>Adresse et PrécisionBoule de bowling (à l'unité)-</v>
      </c>
      <c r="AK729" s="2" t="str">
        <f>VLOOKUP(AD729,'Comprendre la codification'!$E$12:$F$23,2,FALSE)</f>
        <v>H</v>
      </c>
      <c r="AL729" s="2" t="str">
        <f>VLOOKUP(AG729,'Comprendre la codification'!$H$12:$J$200,3,FALSE)</f>
        <v>BOW</v>
      </c>
      <c r="AM729" s="2" t="str">
        <f>VLOOKUP(AI729,'Comprendre la codification'!$M$25:$N$83,2,FALSE)</f>
        <v>78</v>
      </c>
      <c r="AN729" s="2" t="str">
        <f t="shared" si="52"/>
        <v>HBOW78</v>
      </c>
      <c r="AO729" s="21" t="s">
        <v>608</v>
      </c>
    </row>
    <row r="730" spans="13:41" x14ac:dyDescent="0.35">
      <c r="M730" s="26"/>
      <c r="N730" s="26"/>
      <c r="S730" s="2" t="s">
        <v>293</v>
      </c>
      <c r="T730" s="27">
        <v>2</v>
      </c>
      <c r="U730" s="2" t="s">
        <v>302</v>
      </c>
      <c r="V730" s="11" t="s">
        <v>227</v>
      </c>
      <c r="W730" s="2" t="str">
        <f t="shared" si="49"/>
        <v>Forme et CombatBanc de musculation</v>
      </c>
      <c r="X730" s="2"/>
      <c r="Y730" s="2" t="str">
        <f>VLOOKUP(S730,'Comprendre la codification'!$E$12:$F$23,2,FALSE)</f>
        <v>J</v>
      </c>
      <c r="Z730" s="2" t="str">
        <f>VLOOKUP(V730,'Comprendre la codification'!$H$12:$J$200,3,FALSE)</f>
        <v>BNC</v>
      </c>
      <c r="AA730" s="2" t="str">
        <f t="shared" si="50"/>
        <v>JBNC</v>
      </c>
      <c r="AB730" s="2" t="s">
        <v>113</v>
      </c>
      <c r="AD730" s="2" t="s">
        <v>13</v>
      </c>
      <c r="AE730" s="27">
        <v>2</v>
      </c>
      <c r="AF730" s="2" t="s">
        <v>274</v>
      </c>
      <c r="AG730" s="11" t="s">
        <v>493</v>
      </c>
      <c r="AH730" s="2"/>
      <c r="AI730" s="30" t="s">
        <v>608</v>
      </c>
      <c r="AJ730" s="2" t="str">
        <f t="shared" si="51"/>
        <v>Adresse et PrécisionChaussants : paire de chaussures de bowling, de golf avec crampons, …-</v>
      </c>
      <c r="AK730" s="2" t="str">
        <f>VLOOKUP(AD730,'Comprendre la codification'!$E$12:$F$23,2,FALSE)</f>
        <v>H</v>
      </c>
      <c r="AL730" s="2" t="str">
        <f>VLOOKUP(AG730,'Comprendre la codification'!$H$12:$J$200,3,FALSE)</f>
        <v>CHS</v>
      </c>
      <c r="AM730" s="2" t="str">
        <f>VLOOKUP(AI730,'Comprendre la codification'!$M$25:$N$83,2,FALSE)</f>
        <v>78</v>
      </c>
      <c r="AN730" s="2" t="str">
        <f t="shared" si="52"/>
        <v>HCHS78</v>
      </c>
      <c r="AO730" s="30" t="s">
        <v>608</v>
      </c>
    </row>
    <row r="731" spans="13:41" x14ac:dyDescent="0.35">
      <c r="M731" s="26"/>
      <c r="N731" s="26"/>
      <c r="S731" s="2" t="s">
        <v>293</v>
      </c>
      <c r="T731" s="27">
        <v>2</v>
      </c>
      <c r="U731" s="2" t="s">
        <v>302</v>
      </c>
      <c r="V731" s="11" t="s">
        <v>227</v>
      </c>
      <c r="W731" s="2" t="str">
        <f t="shared" si="49"/>
        <v>Forme et CombatBanc de musculation</v>
      </c>
      <c r="X731" s="2"/>
      <c r="Y731" s="2" t="str">
        <f>VLOOKUP(S731,'Comprendre la codification'!$E$12:$F$23,2,FALSE)</f>
        <v>J</v>
      </c>
      <c r="Z731" s="2" t="str">
        <f>VLOOKUP(V731,'Comprendre la codification'!$H$12:$J$200,3,FALSE)</f>
        <v>BNC</v>
      </c>
      <c r="AA731" s="2" t="str">
        <f t="shared" si="50"/>
        <v>JBNC</v>
      </c>
      <c r="AB731" s="2" t="s">
        <v>114</v>
      </c>
      <c r="AD731" s="2" t="s">
        <v>13</v>
      </c>
      <c r="AE731" s="27">
        <v>2</v>
      </c>
      <c r="AF731" s="2" t="s">
        <v>300</v>
      </c>
      <c r="AG731" s="11" t="s">
        <v>205</v>
      </c>
      <c r="AH731" s="2"/>
      <c r="AI731" s="21" t="s">
        <v>608</v>
      </c>
      <c r="AJ731" s="2" t="str">
        <f t="shared" si="51"/>
        <v>Adresse et PrécisionClub de golf (à l'unité) -</v>
      </c>
      <c r="AK731" s="2" t="str">
        <f>VLOOKUP(AD731,'Comprendre la codification'!$E$12:$F$23,2,FALSE)</f>
        <v>H</v>
      </c>
      <c r="AL731" s="2" t="str">
        <f>VLOOKUP(AG731,'Comprendre la codification'!$H$12:$J$200,3,FALSE)</f>
        <v>CLU</v>
      </c>
      <c r="AM731" s="2" t="str">
        <f>VLOOKUP(AI731,'Comprendre la codification'!$M$25:$N$83,2,FALSE)</f>
        <v>78</v>
      </c>
      <c r="AN731" s="2" t="str">
        <f t="shared" si="52"/>
        <v>HCLU78</v>
      </c>
      <c r="AO731" s="21" t="s">
        <v>99</v>
      </c>
    </row>
    <row r="732" spans="13:41" x14ac:dyDescent="0.35">
      <c r="M732" s="26"/>
      <c r="N732" s="26"/>
      <c r="S732" s="2" t="s">
        <v>293</v>
      </c>
      <c r="T732" s="27">
        <v>2</v>
      </c>
      <c r="U732" s="2" t="s">
        <v>302</v>
      </c>
      <c r="V732" s="11" t="s">
        <v>227</v>
      </c>
      <c r="W732" s="2" t="str">
        <f t="shared" si="49"/>
        <v>Forme et CombatBanc de musculation</v>
      </c>
      <c r="X732" s="2"/>
      <c r="Y732" s="2" t="str">
        <f>VLOOKUP(S732,'Comprendre la codification'!$E$12:$F$23,2,FALSE)</f>
        <v>J</v>
      </c>
      <c r="Z732" s="2" t="str">
        <f>VLOOKUP(V732,'Comprendre la codification'!$H$12:$J$200,3,FALSE)</f>
        <v>BNC</v>
      </c>
      <c r="AA732" s="2" t="str">
        <f t="shared" si="50"/>
        <v>JBNC</v>
      </c>
      <c r="AB732" s="2" t="s">
        <v>102</v>
      </c>
      <c r="AD732" s="2" t="s">
        <v>13</v>
      </c>
      <c r="AE732" s="27">
        <v>2</v>
      </c>
      <c r="AF732" s="2" t="s">
        <v>300</v>
      </c>
      <c r="AG732" s="11" t="s">
        <v>205</v>
      </c>
      <c r="AH732" s="2"/>
      <c r="AI732" s="21" t="s">
        <v>608</v>
      </c>
      <c r="AJ732" s="2" t="str">
        <f t="shared" si="51"/>
        <v>Adresse et PrécisionClub de golf (à l'unité) -</v>
      </c>
      <c r="AK732" s="2" t="str">
        <f>VLOOKUP(AD732,'Comprendre la codification'!$E$12:$F$23,2,FALSE)</f>
        <v>H</v>
      </c>
      <c r="AL732" s="2" t="str">
        <f>VLOOKUP(AG732,'Comprendre la codification'!$H$12:$J$200,3,FALSE)</f>
        <v>CLU</v>
      </c>
      <c r="AM732" s="2" t="str">
        <f>VLOOKUP(AI732,'Comprendre la codification'!$M$25:$N$83,2,FALSE)</f>
        <v>78</v>
      </c>
      <c r="AN732" s="2" t="str">
        <f t="shared" si="52"/>
        <v>HCLU78</v>
      </c>
      <c r="AO732" s="2" t="s">
        <v>659</v>
      </c>
    </row>
    <row r="733" spans="13:41" x14ac:dyDescent="0.35">
      <c r="M733" s="26"/>
      <c r="N733" s="26"/>
      <c r="Q733" s="15"/>
      <c r="S733" s="2" t="s">
        <v>293</v>
      </c>
      <c r="T733" s="27">
        <v>2</v>
      </c>
      <c r="U733" s="2" t="s">
        <v>313</v>
      </c>
      <c r="V733" s="11" t="s">
        <v>246</v>
      </c>
      <c r="W733" s="2" t="str">
        <f t="shared" si="49"/>
        <v>Forme et CombatBande de boxe pour les mains</v>
      </c>
      <c r="X733" s="2"/>
      <c r="Y733" s="2" t="str">
        <f>VLOOKUP(S733,'Comprendre la codification'!$E$12:$F$23,2,FALSE)</f>
        <v>J</v>
      </c>
      <c r="Z733" s="2" t="str">
        <f>VLOOKUP(V733,'Comprendre la codification'!$H$12:$J$200,3,FALSE)</f>
        <v>BOX</v>
      </c>
      <c r="AA733" s="2" t="str">
        <f t="shared" si="50"/>
        <v>JBOX</v>
      </c>
      <c r="AB733" s="21" t="s">
        <v>608</v>
      </c>
      <c r="AD733" s="2" t="s">
        <v>13</v>
      </c>
      <c r="AE733" s="27">
        <v>2</v>
      </c>
      <c r="AF733" s="2" t="s">
        <v>300</v>
      </c>
      <c r="AG733" s="2" t="s">
        <v>278</v>
      </c>
      <c r="AH733" s="2"/>
      <c r="AI733" s="2" t="s">
        <v>252</v>
      </c>
      <c r="AJ733" s="2" t="str">
        <f t="shared" si="51"/>
        <v>Adresse et PrécisionAutre équipement &amp; accessoire (Adresse et Précision)X &lt; 5 g</v>
      </c>
      <c r="AK733" s="2" t="str">
        <f>VLOOKUP(AD733,'Comprendre la codification'!$E$12:$F$23,2,FALSE)</f>
        <v>H</v>
      </c>
      <c r="AL733" s="2" t="str">
        <f>VLOOKUP(AG733,'Comprendre la codification'!$H$12:$J$200,3,FALSE)</f>
        <v>DIV</v>
      </c>
      <c r="AM733" s="2" t="str">
        <f>VLOOKUP(AI733,'Comprendre la codification'!$M$25:$N$83,2,FALSE)</f>
        <v>20</v>
      </c>
      <c r="AN733" s="2" t="str">
        <f t="shared" si="52"/>
        <v>HDIV20</v>
      </c>
      <c r="AO733" s="2" t="s">
        <v>99</v>
      </c>
    </row>
    <row r="734" spans="13:41" x14ac:dyDescent="0.35">
      <c r="M734" s="26"/>
      <c r="N734" s="26"/>
      <c r="Q734" s="15"/>
      <c r="S734" s="2" t="s">
        <v>293</v>
      </c>
      <c r="T734" s="27">
        <v>2</v>
      </c>
      <c r="U734" s="2" t="s">
        <v>294</v>
      </c>
      <c r="V734" s="2" t="s">
        <v>7306</v>
      </c>
      <c r="W734" s="2" t="str">
        <f t="shared" si="49"/>
        <v>Forme et CombatChaussants : paire de claquettes, de chaussures boxe, de chaussures de taekwondo,…</v>
      </c>
      <c r="X734" s="2"/>
      <c r="Y734" s="2" t="str">
        <f>VLOOKUP(S734,'Comprendre la codification'!$E$12:$F$23,2,FALSE)</f>
        <v>J</v>
      </c>
      <c r="Z734" s="2" t="str">
        <f>VLOOKUP(V734,'Comprendre la codification'!$H$12:$J$200,3,FALSE)</f>
        <v>CLA</v>
      </c>
      <c r="AA734" s="2" t="str">
        <f t="shared" si="50"/>
        <v>JCLA</v>
      </c>
      <c r="AB734" s="21" t="s">
        <v>608</v>
      </c>
      <c r="AD734" s="2" t="s">
        <v>13</v>
      </c>
      <c r="AE734" s="27">
        <v>2</v>
      </c>
      <c r="AF734" s="2" t="s">
        <v>300</v>
      </c>
      <c r="AG734" s="2" t="s">
        <v>278</v>
      </c>
      <c r="AH734" s="2"/>
      <c r="AI734" s="2" t="s">
        <v>252</v>
      </c>
      <c r="AJ734" s="2" t="str">
        <f t="shared" si="51"/>
        <v>Adresse et PrécisionAutre équipement &amp; accessoire (Adresse et Précision)X &lt; 5 g</v>
      </c>
      <c r="AK734" s="2" t="str">
        <f>VLOOKUP(AD734,'Comprendre la codification'!$E$12:$F$23,2,FALSE)</f>
        <v>H</v>
      </c>
      <c r="AL734" s="2" t="str">
        <f>VLOOKUP(AG734,'Comprendre la codification'!$H$12:$J$200,3,FALSE)</f>
        <v>DIV</v>
      </c>
      <c r="AM734" s="2" t="str">
        <f>VLOOKUP(AI734,'Comprendre la codification'!$M$25:$N$83,2,FALSE)</f>
        <v>20</v>
      </c>
      <c r="AN734" s="2" t="str">
        <f t="shared" si="52"/>
        <v>HDIV20</v>
      </c>
      <c r="AO734" s="2" t="s">
        <v>659</v>
      </c>
    </row>
    <row r="735" spans="13:41" x14ac:dyDescent="0.35">
      <c r="M735" s="26"/>
      <c r="N735" s="26"/>
      <c r="S735" s="2" t="s">
        <v>293</v>
      </c>
      <c r="T735" s="27">
        <v>2</v>
      </c>
      <c r="U735" s="2" t="s">
        <v>302</v>
      </c>
      <c r="V735" s="2" t="s">
        <v>296</v>
      </c>
      <c r="W735" s="2" t="str">
        <f t="shared" si="49"/>
        <v>Forme et CombatAutre équipement &amp; accessoire (Forme et Combat)</v>
      </c>
      <c r="X735" s="2"/>
      <c r="Y735" s="2" t="str">
        <f>VLOOKUP(S735,'Comprendre la codification'!$E$12:$F$23,2,FALSE)</f>
        <v>J</v>
      </c>
      <c r="Z735" s="2" t="str">
        <f>VLOOKUP(V735,'Comprendre la codification'!$H$12:$J$200,3,FALSE)</f>
        <v>DIV</v>
      </c>
      <c r="AA735" s="2" t="str">
        <f t="shared" si="50"/>
        <v>JDIV</v>
      </c>
      <c r="AB735" s="2" t="s">
        <v>252</v>
      </c>
      <c r="AD735" s="2" t="s">
        <v>13</v>
      </c>
      <c r="AE735" s="27">
        <v>2</v>
      </c>
      <c r="AF735" s="2" t="s">
        <v>300</v>
      </c>
      <c r="AG735" s="2" t="s">
        <v>278</v>
      </c>
      <c r="AH735" s="2"/>
      <c r="AI735" s="2" t="s">
        <v>253</v>
      </c>
      <c r="AJ735" s="2" t="str">
        <f t="shared" si="51"/>
        <v>Adresse et PrécisionAutre équipement &amp; accessoire (Adresse et Précision)5 g ≤ X &lt; 10 g</v>
      </c>
      <c r="AK735" s="2" t="str">
        <f>VLOOKUP(AD735,'Comprendre la codification'!$E$12:$F$23,2,FALSE)</f>
        <v>H</v>
      </c>
      <c r="AL735" s="2" t="str">
        <f>VLOOKUP(AG735,'Comprendre la codification'!$H$12:$J$200,3,FALSE)</f>
        <v>DIV</v>
      </c>
      <c r="AM735" s="2" t="str">
        <f>VLOOKUP(AI735,'Comprendre la codification'!$M$25:$N$83,2,FALSE)</f>
        <v>21</v>
      </c>
      <c r="AN735" s="2" t="str">
        <f t="shared" si="52"/>
        <v>HDIV21</v>
      </c>
      <c r="AO735" s="2" t="s">
        <v>99</v>
      </c>
    </row>
    <row r="736" spans="13:41" x14ac:dyDescent="0.35">
      <c r="M736" s="26"/>
      <c r="N736" s="26"/>
      <c r="S736" s="2" t="s">
        <v>293</v>
      </c>
      <c r="T736" s="27">
        <v>2</v>
      </c>
      <c r="U736" s="2" t="s">
        <v>302</v>
      </c>
      <c r="V736" s="2" t="s">
        <v>296</v>
      </c>
      <c r="W736" s="2" t="str">
        <f t="shared" si="49"/>
        <v>Forme et CombatAutre équipement &amp; accessoire (Forme et Combat)</v>
      </c>
      <c r="X736" s="2"/>
      <c r="Y736" s="2" t="str">
        <f>VLOOKUP(S736,'Comprendre la codification'!$E$12:$F$23,2,FALSE)</f>
        <v>J</v>
      </c>
      <c r="Z736" s="2" t="str">
        <f>VLOOKUP(V736,'Comprendre la codification'!$H$12:$J$200,3,FALSE)</f>
        <v>DIV</v>
      </c>
      <c r="AA736" s="2" t="str">
        <f t="shared" si="50"/>
        <v>JDIV</v>
      </c>
      <c r="AB736" s="2" t="s">
        <v>253</v>
      </c>
      <c r="AD736" s="2" t="s">
        <v>13</v>
      </c>
      <c r="AE736" s="27">
        <v>2</v>
      </c>
      <c r="AF736" s="2" t="s">
        <v>300</v>
      </c>
      <c r="AG736" s="2" t="s">
        <v>278</v>
      </c>
      <c r="AH736" s="2"/>
      <c r="AI736" s="2" t="s">
        <v>253</v>
      </c>
      <c r="AJ736" s="2" t="str">
        <f t="shared" si="51"/>
        <v>Adresse et PrécisionAutre équipement &amp; accessoire (Adresse et Précision)5 g ≤ X &lt; 10 g</v>
      </c>
      <c r="AK736" s="2" t="str">
        <f>VLOOKUP(AD736,'Comprendre la codification'!$E$12:$F$23,2,FALSE)</f>
        <v>H</v>
      </c>
      <c r="AL736" s="2" t="str">
        <f>VLOOKUP(AG736,'Comprendre la codification'!$H$12:$J$200,3,FALSE)</f>
        <v>DIV</v>
      </c>
      <c r="AM736" s="2" t="str">
        <f>VLOOKUP(AI736,'Comprendre la codification'!$M$25:$N$83,2,FALSE)</f>
        <v>21</v>
      </c>
      <c r="AN736" s="2" t="str">
        <f t="shared" si="52"/>
        <v>HDIV21</v>
      </c>
      <c r="AO736" s="2" t="s">
        <v>659</v>
      </c>
    </row>
    <row r="737" spans="13:41" x14ac:dyDescent="0.35">
      <c r="M737" s="26"/>
      <c r="N737" s="26"/>
      <c r="Q737" s="15"/>
      <c r="S737" s="2" t="s">
        <v>293</v>
      </c>
      <c r="T737" s="27">
        <v>2</v>
      </c>
      <c r="U737" s="2" t="s">
        <v>302</v>
      </c>
      <c r="V737" s="2" t="s">
        <v>296</v>
      </c>
      <c r="W737" s="2" t="str">
        <f t="shared" si="49"/>
        <v>Forme et CombatAutre équipement &amp; accessoire (Forme et Combat)</v>
      </c>
      <c r="X737" s="2"/>
      <c r="Y737" s="2" t="str">
        <f>VLOOKUP(S737,'Comprendre la codification'!$E$12:$F$23,2,FALSE)</f>
        <v>J</v>
      </c>
      <c r="Z737" s="2" t="str">
        <f>VLOOKUP(V737,'Comprendre la codification'!$H$12:$J$200,3,FALSE)</f>
        <v>DIV</v>
      </c>
      <c r="AA737" s="2" t="str">
        <f t="shared" si="50"/>
        <v>JDIV</v>
      </c>
      <c r="AB737" s="2" t="s">
        <v>254</v>
      </c>
      <c r="AD737" s="2" t="s">
        <v>13</v>
      </c>
      <c r="AE737" s="27">
        <v>2</v>
      </c>
      <c r="AF737" s="2" t="s">
        <v>300</v>
      </c>
      <c r="AG737" s="2" t="s">
        <v>278</v>
      </c>
      <c r="AH737" s="2"/>
      <c r="AI737" s="2" t="s">
        <v>254</v>
      </c>
      <c r="AJ737" s="2" t="str">
        <f t="shared" si="51"/>
        <v>Adresse et PrécisionAutre équipement &amp; accessoire (Adresse et Précision)10 g ≤ X &lt; 20 g</v>
      </c>
      <c r="AK737" s="2" t="str">
        <f>VLOOKUP(AD737,'Comprendre la codification'!$E$12:$F$23,2,FALSE)</f>
        <v>H</v>
      </c>
      <c r="AL737" s="2" t="str">
        <f>VLOOKUP(AG737,'Comprendre la codification'!$H$12:$J$200,3,FALSE)</f>
        <v>DIV</v>
      </c>
      <c r="AM737" s="2" t="str">
        <f>VLOOKUP(AI737,'Comprendre la codification'!$M$25:$N$83,2,FALSE)</f>
        <v>24</v>
      </c>
      <c r="AN737" s="2" t="str">
        <f t="shared" si="52"/>
        <v>HDIV24</v>
      </c>
      <c r="AO737" s="2" t="s">
        <v>99</v>
      </c>
    </row>
    <row r="738" spans="13:41" x14ac:dyDescent="0.35">
      <c r="M738" s="26"/>
      <c r="N738" s="26"/>
      <c r="Q738" s="15"/>
      <c r="S738" s="2" t="s">
        <v>293</v>
      </c>
      <c r="T738" s="27">
        <v>2</v>
      </c>
      <c r="U738" s="2" t="s">
        <v>302</v>
      </c>
      <c r="V738" s="2" t="s">
        <v>296</v>
      </c>
      <c r="W738" s="2" t="str">
        <f t="shared" si="49"/>
        <v>Forme et CombatAutre équipement &amp; accessoire (Forme et Combat)</v>
      </c>
      <c r="X738" s="2"/>
      <c r="Y738" s="2" t="str">
        <f>VLOOKUP(S738,'Comprendre la codification'!$E$12:$F$23,2,FALSE)</f>
        <v>J</v>
      </c>
      <c r="Z738" s="2" t="str">
        <f>VLOOKUP(V738,'Comprendre la codification'!$H$12:$J$200,3,FALSE)</f>
        <v>DIV</v>
      </c>
      <c r="AA738" s="2" t="str">
        <f t="shared" si="50"/>
        <v>JDIV</v>
      </c>
      <c r="AB738" s="2" t="s">
        <v>255</v>
      </c>
      <c r="AD738" s="2" t="s">
        <v>13</v>
      </c>
      <c r="AE738" s="27">
        <v>2</v>
      </c>
      <c r="AF738" s="2" t="s">
        <v>300</v>
      </c>
      <c r="AG738" s="2" t="s">
        <v>278</v>
      </c>
      <c r="AH738" s="2"/>
      <c r="AI738" s="2" t="s">
        <v>254</v>
      </c>
      <c r="AJ738" s="2" t="str">
        <f t="shared" si="51"/>
        <v>Adresse et PrécisionAutre équipement &amp; accessoire (Adresse et Précision)10 g ≤ X &lt; 20 g</v>
      </c>
      <c r="AK738" s="2" t="str">
        <f>VLOOKUP(AD738,'Comprendre la codification'!$E$12:$F$23,2,FALSE)</f>
        <v>H</v>
      </c>
      <c r="AL738" s="2" t="str">
        <f>VLOOKUP(AG738,'Comprendre la codification'!$H$12:$J$200,3,FALSE)</f>
        <v>DIV</v>
      </c>
      <c r="AM738" s="2" t="str">
        <f>VLOOKUP(AI738,'Comprendre la codification'!$M$25:$N$83,2,FALSE)</f>
        <v>24</v>
      </c>
      <c r="AN738" s="2" t="str">
        <f t="shared" si="52"/>
        <v>HDIV24</v>
      </c>
      <c r="AO738" s="2" t="s">
        <v>659</v>
      </c>
    </row>
    <row r="739" spans="13:41" x14ac:dyDescent="0.35">
      <c r="M739" s="26"/>
      <c r="N739" s="26"/>
      <c r="Q739" s="15"/>
      <c r="S739" s="2" t="s">
        <v>293</v>
      </c>
      <c r="T739" s="27">
        <v>2</v>
      </c>
      <c r="U739" s="2" t="s">
        <v>302</v>
      </c>
      <c r="V739" s="2" t="s">
        <v>296</v>
      </c>
      <c r="W739" s="2" t="str">
        <f t="shared" si="49"/>
        <v>Forme et CombatAutre équipement &amp; accessoire (Forme et Combat)</v>
      </c>
      <c r="X739" s="2"/>
      <c r="Y739" s="2" t="str">
        <f>VLOOKUP(S739,'Comprendre la codification'!$E$12:$F$23,2,FALSE)</f>
        <v>J</v>
      </c>
      <c r="Z739" s="2" t="str">
        <f>VLOOKUP(V739,'Comprendre la codification'!$H$12:$J$200,3,FALSE)</f>
        <v>DIV</v>
      </c>
      <c r="AA739" s="2" t="str">
        <f t="shared" si="50"/>
        <v>JDIV</v>
      </c>
      <c r="AB739" s="2" t="s">
        <v>241</v>
      </c>
      <c r="AD739" s="2" t="s">
        <v>13</v>
      </c>
      <c r="AE739" s="27">
        <v>2</v>
      </c>
      <c r="AF739" s="2" t="s">
        <v>300</v>
      </c>
      <c r="AG739" s="2" t="s">
        <v>278</v>
      </c>
      <c r="AH739" s="2"/>
      <c r="AI739" s="2" t="s">
        <v>255</v>
      </c>
      <c r="AJ739" s="2" t="str">
        <f t="shared" si="51"/>
        <v>Adresse et PrécisionAutre équipement &amp; accessoire (Adresse et Précision)20 g ≤ X &lt; 50 g</v>
      </c>
      <c r="AK739" s="2" t="str">
        <f>VLOOKUP(AD739,'Comprendre la codification'!$E$12:$F$23,2,FALSE)</f>
        <v>H</v>
      </c>
      <c r="AL739" s="2" t="str">
        <f>VLOOKUP(AG739,'Comprendre la codification'!$H$12:$J$200,3,FALSE)</f>
        <v>DIV</v>
      </c>
      <c r="AM739" s="2" t="str">
        <f>VLOOKUP(AI739,'Comprendre la codification'!$M$25:$N$83,2,FALSE)</f>
        <v>27</v>
      </c>
      <c r="AN739" s="2" t="str">
        <f t="shared" si="52"/>
        <v>HDIV27</v>
      </c>
      <c r="AO739" s="2" t="s">
        <v>99</v>
      </c>
    </row>
    <row r="740" spans="13:41" x14ac:dyDescent="0.35">
      <c r="M740" s="26"/>
      <c r="N740" s="26"/>
      <c r="Q740" s="15"/>
      <c r="S740" s="2" t="s">
        <v>293</v>
      </c>
      <c r="T740" s="27">
        <v>2</v>
      </c>
      <c r="U740" s="2" t="s">
        <v>302</v>
      </c>
      <c r="V740" s="2" t="s">
        <v>296</v>
      </c>
      <c r="W740" s="2" t="str">
        <f t="shared" si="49"/>
        <v>Forme et CombatAutre équipement &amp; accessoire (Forme et Combat)</v>
      </c>
      <c r="X740" s="2"/>
      <c r="Y740" s="2" t="str">
        <f>VLOOKUP(S740,'Comprendre la codification'!$E$12:$F$23,2,FALSE)</f>
        <v>J</v>
      </c>
      <c r="Z740" s="2" t="str">
        <f>VLOOKUP(V740,'Comprendre la codification'!$H$12:$J$200,3,FALSE)</f>
        <v>DIV</v>
      </c>
      <c r="AA740" s="2" t="str">
        <f t="shared" si="50"/>
        <v>JDIV</v>
      </c>
      <c r="AB740" s="2" t="s">
        <v>103</v>
      </c>
      <c r="AD740" s="2" t="s">
        <v>13</v>
      </c>
      <c r="AE740" s="27">
        <v>2</v>
      </c>
      <c r="AF740" s="2" t="s">
        <v>300</v>
      </c>
      <c r="AG740" s="2" t="s">
        <v>278</v>
      </c>
      <c r="AH740" s="2"/>
      <c r="AI740" s="2" t="s">
        <v>255</v>
      </c>
      <c r="AJ740" s="2" t="str">
        <f t="shared" si="51"/>
        <v>Adresse et PrécisionAutre équipement &amp; accessoire (Adresse et Précision)20 g ≤ X &lt; 50 g</v>
      </c>
      <c r="AK740" s="2" t="str">
        <f>VLOOKUP(AD740,'Comprendre la codification'!$E$12:$F$23,2,FALSE)</f>
        <v>H</v>
      </c>
      <c r="AL740" s="2" t="str">
        <f>VLOOKUP(AG740,'Comprendre la codification'!$H$12:$J$200,3,FALSE)</f>
        <v>DIV</v>
      </c>
      <c r="AM740" s="2" t="str">
        <f>VLOOKUP(AI740,'Comprendre la codification'!$M$25:$N$83,2,FALSE)</f>
        <v>27</v>
      </c>
      <c r="AN740" s="2" t="str">
        <f t="shared" si="52"/>
        <v>HDIV27</v>
      </c>
      <c r="AO740" s="2" t="s">
        <v>659</v>
      </c>
    </row>
    <row r="741" spans="13:41" x14ac:dyDescent="0.35">
      <c r="M741" s="26"/>
      <c r="N741" s="26"/>
      <c r="Q741" s="15"/>
      <c r="S741" s="2" t="s">
        <v>293</v>
      </c>
      <c r="T741" s="27">
        <v>2</v>
      </c>
      <c r="U741" s="2" t="s">
        <v>302</v>
      </c>
      <c r="V741" s="2" t="s">
        <v>296</v>
      </c>
      <c r="W741" s="2" t="str">
        <f t="shared" si="49"/>
        <v>Forme et CombatAutre équipement &amp; accessoire (Forme et Combat)</v>
      </c>
      <c r="X741" s="2"/>
      <c r="Y741" s="2" t="str">
        <f>VLOOKUP(S741,'Comprendre la codification'!$E$12:$F$23,2,FALSE)</f>
        <v>J</v>
      </c>
      <c r="Z741" s="2" t="str">
        <f>VLOOKUP(V741,'Comprendre la codification'!$H$12:$J$200,3,FALSE)</f>
        <v>DIV</v>
      </c>
      <c r="AA741" s="2" t="str">
        <f t="shared" si="50"/>
        <v>JDIV</v>
      </c>
      <c r="AB741" s="2" t="s">
        <v>98</v>
      </c>
      <c r="AD741" s="2" t="s">
        <v>13</v>
      </c>
      <c r="AE741" s="27">
        <v>2</v>
      </c>
      <c r="AF741" s="2" t="s">
        <v>300</v>
      </c>
      <c r="AG741" s="2" t="s">
        <v>278</v>
      </c>
      <c r="AH741" s="2"/>
      <c r="AI741" s="2" t="s">
        <v>241</v>
      </c>
      <c r="AJ741" s="2" t="str">
        <f t="shared" si="51"/>
        <v>Adresse et PrécisionAutre équipement &amp; accessoire (Adresse et Précision)50 g ≤ X &lt; 100 g</v>
      </c>
      <c r="AK741" s="2" t="str">
        <f>VLOOKUP(AD741,'Comprendre la codification'!$E$12:$F$23,2,FALSE)</f>
        <v>H</v>
      </c>
      <c r="AL741" s="2" t="str">
        <f>VLOOKUP(AG741,'Comprendre la codification'!$H$12:$J$200,3,FALSE)</f>
        <v>DIV</v>
      </c>
      <c r="AM741" s="2" t="str">
        <f>VLOOKUP(AI741,'Comprendre la codification'!$M$25:$N$83,2,FALSE)</f>
        <v>30</v>
      </c>
      <c r="AN741" s="2" t="str">
        <f t="shared" si="52"/>
        <v>HDIV30</v>
      </c>
      <c r="AO741" s="2" t="s">
        <v>99</v>
      </c>
    </row>
    <row r="742" spans="13:41" x14ac:dyDescent="0.35">
      <c r="M742" s="26"/>
      <c r="N742" s="26"/>
      <c r="S742" s="2" t="s">
        <v>293</v>
      </c>
      <c r="T742" s="27">
        <v>2</v>
      </c>
      <c r="U742" s="2" t="s">
        <v>302</v>
      </c>
      <c r="V742" s="2" t="s">
        <v>296</v>
      </c>
      <c r="W742" s="2" t="str">
        <f t="shared" si="49"/>
        <v>Forme et CombatAutre équipement &amp; accessoire (Forme et Combat)</v>
      </c>
      <c r="X742" s="2"/>
      <c r="Y742" s="2" t="str">
        <f>VLOOKUP(S742,'Comprendre la codification'!$E$12:$F$23,2,FALSE)</f>
        <v>J</v>
      </c>
      <c r="Z742" s="2" t="str">
        <f>VLOOKUP(V742,'Comprendre la codification'!$H$12:$J$200,3,FALSE)</f>
        <v>DIV</v>
      </c>
      <c r="AA742" s="2" t="str">
        <f t="shared" si="50"/>
        <v>JDIV</v>
      </c>
      <c r="AB742" s="2" t="s">
        <v>104</v>
      </c>
      <c r="AD742" s="2" t="s">
        <v>13</v>
      </c>
      <c r="AE742" s="27">
        <v>2</v>
      </c>
      <c r="AF742" s="2" t="s">
        <v>300</v>
      </c>
      <c r="AG742" s="2" t="s">
        <v>278</v>
      </c>
      <c r="AH742" s="2"/>
      <c r="AI742" s="2" t="s">
        <v>241</v>
      </c>
      <c r="AJ742" s="2" t="str">
        <f t="shared" si="51"/>
        <v>Adresse et PrécisionAutre équipement &amp; accessoire (Adresse et Précision)50 g ≤ X &lt; 100 g</v>
      </c>
      <c r="AK742" s="2" t="str">
        <f>VLOOKUP(AD742,'Comprendre la codification'!$E$12:$F$23,2,FALSE)</f>
        <v>H</v>
      </c>
      <c r="AL742" s="2" t="str">
        <f>VLOOKUP(AG742,'Comprendre la codification'!$H$12:$J$200,3,FALSE)</f>
        <v>DIV</v>
      </c>
      <c r="AM742" s="2" t="str">
        <f>VLOOKUP(AI742,'Comprendre la codification'!$M$25:$N$83,2,FALSE)</f>
        <v>30</v>
      </c>
      <c r="AN742" s="2" t="str">
        <f t="shared" si="52"/>
        <v>HDIV30</v>
      </c>
      <c r="AO742" s="2" t="s">
        <v>659</v>
      </c>
    </row>
    <row r="743" spans="13:41" x14ac:dyDescent="0.35">
      <c r="M743" s="26"/>
      <c r="N743" s="26"/>
      <c r="S743" s="2" t="s">
        <v>293</v>
      </c>
      <c r="T743" s="27">
        <v>2</v>
      </c>
      <c r="U743" s="2" t="s">
        <v>302</v>
      </c>
      <c r="V743" s="2" t="s">
        <v>296</v>
      </c>
      <c r="W743" s="2" t="str">
        <f t="shared" si="49"/>
        <v>Forme et CombatAutre équipement &amp; accessoire (Forme et Combat)</v>
      </c>
      <c r="X743" s="2"/>
      <c r="Y743" s="2" t="str">
        <f>VLOOKUP(S743,'Comprendre la codification'!$E$12:$F$23,2,FALSE)</f>
        <v>J</v>
      </c>
      <c r="Z743" s="2" t="str">
        <f>VLOOKUP(V743,'Comprendre la codification'!$H$12:$J$200,3,FALSE)</f>
        <v>DIV</v>
      </c>
      <c r="AA743" s="2" t="str">
        <f t="shared" si="50"/>
        <v>JDIV</v>
      </c>
      <c r="AB743" s="2" t="s">
        <v>105</v>
      </c>
      <c r="AD743" s="2" t="s">
        <v>13</v>
      </c>
      <c r="AE743" s="27">
        <v>2</v>
      </c>
      <c r="AF743" s="2" t="s">
        <v>300</v>
      </c>
      <c r="AG743" s="2" t="s">
        <v>278</v>
      </c>
      <c r="AH743" s="2"/>
      <c r="AI743" s="2" t="s">
        <v>103</v>
      </c>
      <c r="AJ743" s="2" t="str">
        <f t="shared" si="51"/>
        <v>Adresse et PrécisionAutre équipement &amp; accessoire (Adresse et Précision)0,1 kg ≤ X &lt; 0,2 kg</v>
      </c>
      <c r="AK743" s="2" t="str">
        <f>VLOOKUP(AD743,'Comprendre la codification'!$E$12:$F$23,2,FALSE)</f>
        <v>H</v>
      </c>
      <c r="AL743" s="2" t="str">
        <f>VLOOKUP(AG743,'Comprendre la codification'!$H$12:$J$200,3,FALSE)</f>
        <v>DIV</v>
      </c>
      <c r="AM743" s="2" t="str">
        <f>VLOOKUP(AI743,'Comprendre la codification'!$M$25:$N$83,2,FALSE)</f>
        <v>33</v>
      </c>
      <c r="AN743" s="2" t="str">
        <f t="shared" si="52"/>
        <v>HDIV33</v>
      </c>
      <c r="AO743" s="2" t="s">
        <v>99</v>
      </c>
    </row>
    <row r="744" spans="13:41" x14ac:dyDescent="0.35">
      <c r="M744" s="26"/>
      <c r="N744" s="26"/>
      <c r="S744" s="2" t="s">
        <v>293</v>
      </c>
      <c r="T744" s="27">
        <v>2</v>
      </c>
      <c r="U744" s="2" t="s">
        <v>302</v>
      </c>
      <c r="V744" s="2" t="s">
        <v>296</v>
      </c>
      <c r="W744" s="2" t="str">
        <f t="shared" si="49"/>
        <v>Forme et CombatAutre équipement &amp; accessoire (Forme et Combat)</v>
      </c>
      <c r="X744" s="2"/>
      <c r="Y744" s="2" t="str">
        <f>VLOOKUP(S744,'Comprendre la codification'!$E$12:$F$23,2,FALSE)</f>
        <v>J</v>
      </c>
      <c r="Z744" s="2" t="str">
        <f>VLOOKUP(V744,'Comprendre la codification'!$H$12:$J$200,3,FALSE)</f>
        <v>DIV</v>
      </c>
      <c r="AA744" s="2" t="str">
        <f t="shared" si="50"/>
        <v>JDIV</v>
      </c>
      <c r="AB744" s="2" t="s">
        <v>107</v>
      </c>
      <c r="AD744" s="2" t="s">
        <v>13</v>
      </c>
      <c r="AE744" s="27">
        <v>2</v>
      </c>
      <c r="AF744" s="2" t="s">
        <v>300</v>
      </c>
      <c r="AG744" s="2" t="s">
        <v>278</v>
      </c>
      <c r="AH744" s="2"/>
      <c r="AI744" s="2" t="s">
        <v>103</v>
      </c>
      <c r="AJ744" s="2" t="str">
        <f t="shared" si="51"/>
        <v>Adresse et PrécisionAutre équipement &amp; accessoire (Adresse et Précision)0,1 kg ≤ X &lt; 0,2 kg</v>
      </c>
      <c r="AK744" s="2" t="str">
        <f>VLOOKUP(AD744,'Comprendre la codification'!$E$12:$F$23,2,FALSE)</f>
        <v>H</v>
      </c>
      <c r="AL744" s="2" t="str">
        <f>VLOOKUP(AG744,'Comprendre la codification'!$H$12:$J$200,3,FALSE)</f>
        <v>DIV</v>
      </c>
      <c r="AM744" s="2" t="str">
        <f>VLOOKUP(AI744,'Comprendre la codification'!$M$25:$N$83,2,FALSE)</f>
        <v>33</v>
      </c>
      <c r="AN744" s="2" t="str">
        <f t="shared" si="52"/>
        <v>HDIV33</v>
      </c>
      <c r="AO744" s="2" t="s">
        <v>659</v>
      </c>
    </row>
    <row r="745" spans="13:41" x14ac:dyDescent="0.35">
      <c r="M745" s="26"/>
      <c r="N745" s="26"/>
      <c r="S745" s="2" t="s">
        <v>293</v>
      </c>
      <c r="T745" s="27">
        <v>2</v>
      </c>
      <c r="U745" s="2" t="s">
        <v>302</v>
      </c>
      <c r="V745" s="2" t="s">
        <v>296</v>
      </c>
      <c r="W745" s="2" t="str">
        <f t="shared" si="49"/>
        <v>Forme et CombatAutre équipement &amp; accessoire (Forme et Combat)</v>
      </c>
      <c r="X745" s="2"/>
      <c r="Y745" s="2" t="str">
        <f>VLOOKUP(S745,'Comprendre la codification'!$E$12:$F$23,2,FALSE)</f>
        <v>J</v>
      </c>
      <c r="Z745" s="2" t="str">
        <f>VLOOKUP(V745,'Comprendre la codification'!$H$12:$J$200,3,FALSE)</f>
        <v>DIV</v>
      </c>
      <c r="AA745" s="2" t="str">
        <f t="shared" si="50"/>
        <v>JDIV</v>
      </c>
      <c r="AB745" s="2" t="s">
        <v>109</v>
      </c>
      <c r="AD745" s="2" t="s">
        <v>13</v>
      </c>
      <c r="AE745" s="27">
        <v>2</v>
      </c>
      <c r="AF745" s="2" t="s">
        <v>300</v>
      </c>
      <c r="AG745" s="2" t="s">
        <v>278</v>
      </c>
      <c r="AH745" s="2"/>
      <c r="AI745" s="2" t="s">
        <v>98</v>
      </c>
      <c r="AJ745" s="2" t="str">
        <f t="shared" si="51"/>
        <v>Adresse et PrécisionAutre équipement &amp; accessoire (Adresse et Précision)0,2 kg ≤ X &lt; 0,5 kg</v>
      </c>
      <c r="AK745" s="2" t="str">
        <f>VLOOKUP(AD745,'Comprendre la codification'!$E$12:$F$23,2,FALSE)</f>
        <v>H</v>
      </c>
      <c r="AL745" s="2" t="str">
        <f>VLOOKUP(AG745,'Comprendre la codification'!$H$12:$J$200,3,FALSE)</f>
        <v>DIV</v>
      </c>
      <c r="AM745" s="2" t="str">
        <f>VLOOKUP(AI745,'Comprendre la codification'!$M$25:$N$83,2,FALSE)</f>
        <v>36</v>
      </c>
      <c r="AN745" s="2" t="str">
        <f t="shared" si="52"/>
        <v>HDIV36</v>
      </c>
      <c r="AO745" s="2" t="s">
        <v>99</v>
      </c>
    </row>
    <row r="746" spans="13:41" x14ac:dyDescent="0.35">
      <c r="M746" s="26"/>
      <c r="N746" s="26"/>
      <c r="S746" s="2" t="s">
        <v>293</v>
      </c>
      <c r="T746" s="27">
        <v>2</v>
      </c>
      <c r="U746" s="2" t="s">
        <v>302</v>
      </c>
      <c r="V746" s="2" t="s">
        <v>296</v>
      </c>
      <c r="W746" s="2" t="str">
        <f t="shared" si="49"/>
        <v>Forme et CombatAutre équipement &amp; accessoire (Forme et Combat)</v>
      </c>
      <c r="X746" s="2"/>
      <c r="Y746" s="2" t="str">
        <f>VLOOKUP(S746,'Comprendre la codification'!$E$12:$F$23,2,FALSE)</f>
        <v>J</v>
      </c>
      <c r="Z746" s="2" t="str">
        <f>VLOOKUP(V746,'Comprendre la codification'!$H$12:$J$200,3,FALSE)</f>
        <v>DIV</v>
      </c>
      <c r="AA746" s="2" t="str">
        <f t="shared" si="50"/>
        <v>JDIV</v>
      </c>
      <c r="AB746" s="2" t="s">
        <v>110</v>
      </c>
      <c r="AD746" s="2" t="s">
        <v>13</v>
      </c>
      <c r="AE746" s="27">
        <v>2</v>
      </c>
      <c r="AF746" s="2" t="s">
        <v>300</v>
      </c>
      <c r="AG746" s="2" t="s">
        <v>278</v>
      </c>
      <c r="AH746" s="2"/>
      <c r="AI746" s="2" t="s">
        <v>98</v>
      </c>
      <c r="AJ746" s="2" t="str">
        <f t="shared" si="51"/>
        <v>Adresse et PrécisionAutre équipement &amp; accessoire (Adresse et Précision)0,2 kg ≤ X &lt; 0,5 kg</v>
      </c>
      <c r="AK746" s="2" t="str">
        <f>VLOOKUP(AD746,'Comprendre la codification'!$E$12:$F$23,2,FALSE)</f>
        <v>H</v>
      </c>
      <c r="AL746" s="2" t="str">
        <f>VLOOKUP(AG746,'Comprendre la codification'!$H$12:$J$200,3,FALSE)</f>
        <v>DIV</v>
      </c>
      <c r="AM746" s="2" t="str">
        <f>VLOOKUP(AI746,'Comprendre la codification'!$M$25:$N$83,2,FALSE)</f>
        <v>36</v>
      </c>
      <c r="AN746" s="2" t="str">
        <f t="shared" si="52"/>
        <v>HDIV36</v>
      </c>
      <c r="AO746" s="2" t="s">
        <v>659</v>
      </c>
    </row>
    <row r="747" spans="13:41" x14ac:dyDescent="0.35">
      <c r="M747" s="26"/>
      <c r="N747" s="26"/>
      <c r="S747" s="2" t="s">
        <v>293</v>
      </c>
      <c r="T747" s="27">
        <v>2</v>
      </c>
      <c r="U747" s="2" t="s">
        <v>302</v>
      </c>
      <c r="V747" s="2" t="s">
        <v>296</v>
      </c>
      <c r="W747" s="2" t="str">
        <f t="shared" si="49"/>
        <v>Forme et CombatAutre équipement &amp; accessoire (Forme et Combat)</v>
      </c>
      <c r="X747" s="2"/>
      <c r="Y747" s="2" t="str">
        <f>VLOOKUP(S747,'Comprendre la codification'!$E$12:$F$23,2,FALSE)</f>
        <v>J</v>
      </c>
      <c r="Z747" s="2" t="str">
        <f>VLOOKUP(V747,'Comprendre la codification'!$H$12:$J$200,3,FALSE)</f>
        <v>DIV</v>
      </c>
      <c r="AA747" s="2" t="str">
        <f t="shared" si="50"/>
        <v>JDIV</v>
      </c>
      <c r="AB747" s="2" t="s">
        <v>111</v>
      </c>
      <c r="AD747" s="2" t="s">
        <v>13</v>
      </c>
      <c r="AE747" s="27">
        <v>2</v>
      </c>
      <c r="AF747" s="2" t="s">
        <v>300</v>
      </c>
      <c r="AG747" s="2" t="s">
        <v>278</v>
      </c>
      <c r="AH747" s="2"/>
      <c r="AI747" s="2" t="s">
        <v>104</v>
      </c>
      <c r="AJ747" s="2" t="str">
        <f t="shared" si="51"/>
        <v>Adresse et PrécisionAutre équipement &amp; accessoire (Adresse et Précision)0,5 kg ≤ X &lt; 1 kg</v>
      </c>
      <c r="AK747" s="2" t="str">
        <f>VLOOKUP(AD747,'Comprendre la codification'!$E$12:$F$23,2,FALSE)</f>
        <v>H</v>
      </c>
      <c r="AL747" s="2" t="str">
        <f>VLOOKUP(AG747,'Comprendre la codification'!$H$12:$J$200,3,FALSE)</f>
        <v>DIV</v>
      </c>
      <c r="AM747" s="2" t="str">
        <f>VLOOKUP(AI747,'Comprendre la codification'!$M$25:$N$83,2,FALSE)</f>
        <v>39</v>
      </c>
      <c r="AN747" s="2" t="str">
        <f t="shared" si="52"/>
        <v>HDIV39</v>
      </c>
      <c r="AO747" s="2" t="s">
        <v>99</v>
      </c>
    </row>
    <row r="748" spans="13:41" x14ac:dyDescent="0.35">
      <c r="M748" s="26"/>
      <c r="N748" s="26"/>
      <c r="S748" s="2" t="s">
        <v>293</v>
      </c>
      <c r="T748" s="27">
        <v>2</v>
      </c>
      <c r="U748" s="2" t="s">
        <v>302</v>
      </c>
      <c r="V748" s="2" t="s">
        <v>296</v>
      </c>
      <c r="W748" s="2" t="str">
        <f t="shared" si="49"/>
        <v>Forme et CombatAutre équipement &amp; accessoire (Forme et Combat)</v>
      </c>
      <c r="X748" s="2"/>
      <c r="Y748" s="2" t="str">
        <f>VLOOKUP(S748,'Comprendre la codification'!$E$12:$F$23,2,FALSE)</f>
        <v>J</v>
      </c>
      <c r="Z748" s="2" t="str">
        <f>VLOOKUP(V748,'Comprendre la codification'!$H$12:$J$200,3,FALSE)</f>
        <v>DIV</v>
      </c>
      <c r="AA748" s="2" t="str">
        <f t="shared" si="50"/>
        <v>JDIV</v>
      </c>
      <c r="AB748" s="2" t="s">
        <v>112</v>
      </c>
      <c r="AD748" s="2" t="s">
        <v>13</v>
      </c>
      <c r="AE748" s="27">
        <v>2</v>
      </c>
      <c r="AF748" s="2" t="s">
        <v>300</v>
      </c>
      <c r="AG748" s="2" t="s">
        <v>278</v>
      </c>
      <c r="AH748" s="2"/>
      <c r="AI748" s="2" t="s">
        <v>104</v>
      </c>
      <c r="AJ748" s="2" t="str">
        <f t="shared" si="51"/>
        <v>Adresse et PrécisionAutre équipement &amp; accessoire (Adresse et Précision)0,5 kg ≤ X &lt; 1 kg</v>
      </c>
      <c r="AK748" s="2" t="str">
        <f>VLOOKUP(AD748,'Comprendre la codification'!$E$12:$F$23,2,FALSE)</f>
        <v>H</v>
      </c>
      <c r="AL748" s="2" t="str">
        <f>VLOOKUP(AG748,'Comprendre la codification'!$H$12:$J$200,3,FALSE)</f>
        <v>DIV</v>
      </c>
      <c r="AM748" s="2" t="str">
        <f>VLOOKUP(AI748,'Comprendre la codification'!$M$25:$N$83,2,FALSE)</f>
        <v>39</v>
      </c>
      <c r="AN748" s="2" t="str">
        <f t="shared" si="52"/>
        <v>HDIV39</v>
      </c>
      <c r="AO748" s="2" t="s">
        <v>659</v>
      </c>
    </row>
    <row r="749" spans="13:41" x14ac:dyDescent="0.35">
      <c r="M749" s="26"/>
      <c r="N749" s="26"/>
      <c r="S749" s="2" t="s">
        <v>293</v>
      </c>
      <c r="T749" s="27">
        <v>2</v>
      </c>
      <c r="U749" s="2" t="s">
        <v>302</v>
      </c>
      <c r="V749" s="2" t="s">
        <v>296</v>
      </c>
      <c r="W749" s="2" t="str">
        <f t="shared" si="49"/>
        <v>Forme et CombatAutre équipement &amp; accessoire (Forme et Combat)</v>
      </c>
      <c r="X749" s="2"/>
      <c r="Y749" s="2" t="str">
        <f>VLOOKUP(S749,'Comprendre la codification'!$E$12:$F$23,2,FALSE)</f>
        <v>J</v>
      </c>
      <c r="Z749" s="2" t="str">
        <f>VLOOKUP(V749,'Comprendre la codification'!$H$12:$J$200,3,FALSE)</f>
        <v>DIV</v>
      </c>
      <c r="AA749" s="2" t="str">
        <f t="shared" si="50"/>
        <v>JDIV</v>
      </c>
      <c r="AB749" s="2" t="s">
        <v>113</v>
      </c>
      <c r="AD749" s="2" t="s">
        <v>13</v>
      </c>
      <c r="AE749" s="27">
        <v>2</v>
      </c>
      <c r="AF749" s="2" t="s">
        <v>300</v>
      </c>
      <c r="AG749" s="2" t="s">
        <v>278</v>
      </c>
      <c r="AH749" s="2"/>
      <c r="AI749" s="2" t="s">
        <v>105</v>
      </c>
      <c r="AJ749" s="2" t="str">
        <f t="shared" si="51"/>
        <v>Adresse et PrécisionAutre équipement &amp; accessoire (Adresse et Précision)1 kg ≤ X &lt; 2 kg</v>
      </c>
      <c r="AK749" s="2" t="str">
        <f>VLOOKUP(AD749,'Comprendre la codification'!$E$12:$F$23,2,FALSE)</f>
        <v>H</v>
      </c>
      <c r="AL749" s="2" t="str">
        <f>VLOOKUP(AG749,'Comprendre la codification'!$H$12:$J$200,3,FALSE)</f>
        <v>DIV</v>
      </c>
      <c r="AM749" s="2" t="str">
        <f>VLOOKUP(AI749,'Comprendre la codification'!$M$25:$N$83,2,FALSE)</f>
        <v>42</v>
      </c>
      <c r="AN749" s="2" t="str">
        <f t="shared" si="52"/>
        <v>HDIV42</v>
      </c>
      <c r="AO749" s="2" t="s">
        <v>99</v>
      </c>
    </row>
    <row r="750" spans="13:41" x14ac:dyDescent="0.35">
      <c r="M750" s="26"/>
      <c r="N750" s="26"/>
      <c r="S750" s="2" t="s">
        <v>293</v>
      </c>
      <c r="T750" s="27">
        <v>2</v>
      </c>
      <c r="U750" s="2" t="s">
        <v>302</v>
      </c>
      <c r="V750" s="2" t="s">
        <v>296</v>
      </c>
      <c r="W750" s="2" t="str">
        <f t="shared" si="49"/>
        <v>Forme et CombatAutre équipement &amp; accessoire (Forme et Combat)</v>
      </c>
      <c r="X750" s="2"/>
      <c r="Y750" s="2" t="str">
        <f>VLOOKUP(S750,'Comprendre la codification'!$E$12:$F$23,2,FALSE)</f>
        <v>J</v>
      </c>
      <c r="Z750" s="2" t="str">
        <f>VLOOKUP(V750,'Comprendre la codification'!$H$12:$J$200,3,FALSE)</f>
        <v>DIV</v>
      </c>
      <c r="AA750" s="2" t="str">
        <f t="shared" si="50"/>
        <v>JDIV</v>
      </c>
      <c r="AB750" s="2" t="s">
        <v>114</v>
      </c>
      <c r="AD750" s="2" t="s">
        <v>13</v>
      </c>
      <c r="AE750" s="27">
        <v>2</v>
      </c>
      <c r="AF750" s="2" t="s">
        <v>300</v>
      </c>
      <c r="AG750" s="2" t="s">
        <v>278</v>
      </c>
      <c r="AH750" s="2"/>
      <c r="AI750" s="2" t="s">
        <v>105</v>
      </c>
      <c r="AJ750" s="2" t="str">
        <f t="shared" si="51"/>
        <v>Adresse et PrécisionAutre équipement &amp; accessoire (Adresse et Précision)1 kg ≤ X &lt; 2 kg</v>
      </c>
      <c r="AK750" s="2" t="str">
        <f>VLOOKUP(AD750,'Comprendre la codification'!$E$12:$F$23,2,FALSE)</f>
        <v>H</v>
      </c>
      <c r="AL750" s="2" t="str">
        <f>VLOOKUP(AG750,'Comprendre la codification'!$H$12:$J$200,3,FALSE)</f>
        <v>DIV</v>
      </c>
      <c r="AM750" s="2" t="str">
        <f>VLOOKUP(AI750,'Comprendre la codification'!$M$25:$N$83,2,FALSE)</f>
        <v>42</v>
      </c>
      <c r="AN750" s="2" t="str">
        <f t="shared" si="52"/>
        <v>HDIV42</v>
      </c>
      <c r="AO750" s="2" t="s">
        <v>659</v>
      </c>
    </row>
    <row r="751" spans="13:41" x14ac:dyDescent="0.35">
      <c r="M751" s="26"/>
      <c r="N751" s="26"/>
      <c r="S751" s="2" t="s">
        <v>293</v>
      </c>
      <c r="T751" s="27">
        <v>2</v>
      </c>
      <c r="U751" s="2" t="s">
        <v>302</v>
      </c>
      <c r="V751" s="2" t="s">
        <v>296</v>
      </c>
      <c r="W751" s="2" t="str">
        <f t="shared" si="49"/>
        <v>Forme et CombatAutre équipement &amp; accessoire (Forme et Combat)</v>
      </c>
      <c r="X751" s="2"/>
      <c r="Y751" s="2" t="str">
        <f>VLOOKUP(S751,'Comprendre la codification'!$E$12:$F$23,2,FALSE)</f>
        <v>J</v>
      </c>
      <c r="Z751" s="2" t="str">
        <f>VLOOKUP(V751,'Comprendre la codification'!$H$12:$J$200,3,FALSE)</f>
        <v>DIV</v>
      </c>
      <c r="AA751" s="2" t="str">
        <f t="shared" si="50"/>
        <v>JDIV</v>
      </c>
      <c r="AB751" s="2" t="s">
        <v>102</v>
      </c>
      <c r="AD751" s="2" t="s">
        <v>13</v>
      </c>
      <c r="AE751" s="27">
        <v>2</v>
      </c>
      <c r="AF751" s="2" t="s">
        <v>300</v>
      </c>
      <c r="AG751" s="2" t="s">
        <v>278</v>
      </c>
      <c r="AH751" s="2"/>
      <c r="AI751" s="2" t="s">
        <v>107</v>
      </c>
      <c r="AJ751" s="2" t="str">
        <f t="shared" si="51"/>
        <v>Adresse et PrécisionAutre équipement &amp; accessoire (Adresse et Précision)2 kg ≤ X &lt; 3 kg</v>
      </c>
      <c r="AK751" s="2" t="str">
        <f>VLOOKUP(AD751,'Comprendre la codification'!$E$12:$F$23,2,FALSE)</f>
        <v>H</v>
      </c>
      <c r="AL751" s="2" t="str">
        <f>VLOOKUP(AG751,'Comprendre la codification'!$H$12:$J$200,3,FALSE)</f>
        <v>DIV</v>
      </c>
      <c r="AM751" s="2" t="str">
        <f>VLOOKUP(AI751,'Comprendre la codification'!$M$25:$N$83,2,FALSE)</f>
        <v>45</v>
      </c>
      <c r="AN751" s="2" t="str">
        <f t="shared" si="52"/>
        <v>HDIV45</v>
      </c>
      <c r="AO751" s="2" t="s">
        <v>99</v>
      </c>
    </row>
    <row r="752" spans="13:41" x14ac:dyDescent="0.35">
      <c r="M752" s="26"/>
      <c r="N752" s="26"/>
      <c r="S752" s="2" t="s">
        <v>293</v>
      </c>
      <c r="T752" s="27">
        <v>2</v>
      </c>
      <c r="U752" s="2" t="s">
        <v>302</v>
      </c>
      <c r="V752" s="2" t="s">
        <v>229</v>
      </c>
      <c r="W752" s="2" t="str">
        <f t="shared" si="49"/>
        <v>Forme et CombatElliptique (hors EEE), Rameur, Reformer</v>
      </c>
      <c r="X752" s="2"/>
      <c r="Y752" s="2" t="str">
        <f>VLOOKUP(S752,'Comprendre la codification'!$E$12:$F$23,2,FALSE)</f>
        <v>J</v>
      </c>
      <c r="Z752" s="2" t="str">
        <f>VLOOKUP(V752,'Comprendre la codification'!$H$12:$J$200,3,FALSE)</f>
        <v>ELI</v>
      </c>
      <c r="AA752" s="2" t="str">
        <f t="shared" si="50"/>
        <v>JELI</v>
      </c>
      <c r="AB752" s="21" t="s">
        <v>608</v>
      </c>
      <c r="AD752" s="2" t="s">
        <v>13</v>
      </c>
      <c r="AE752" s="27">
        <v>2</v>
      </c>
      <c r="AF752" s="2" t="s">
        <v>300</v>
      </c>
      <c r="AG752" s="2" t="s">
        <v>278</v>
      </c>
      <c r="AH752" s="2"/>
      <c r="AI752" s="2" t="s">
        <v>107</v>
      </c>
      <c r="AJ752" s="2" t="str">
        <f t="shared" si="51"/>
        <v>Adresse et PrécisionAutre équipement &amp; accessoire (Adresse et Précision)2 kg ≤ X &lt; 3 kg</v>
      </c>
      <c r="AK752" s="2" t="str">
        <f>VLOOKUP(AD752,'Comprendre la codification'!$E$12:$F$23,2,FALSE)</f>
        <v>H</v>
      </c>
      <c r="AL752" s="2" t="str">
        <f>VLOOKUP(AG752,'Comprendre la codification'!$H$12:$J$200,3,FALSE)</f>
        <v>DIV</v>
      </c>
      <c r="AM752" s="2" t="str">
        <f>VLOOKUP(AI752,'Comprendre la codification'!$M$25:$N$83,2,FALSE)</f>
        <v>45</v>
      </c>
      <c r="AN752" s="2" t="str">
        <f t="shared" si="52"/>
        <v>HDIV45</v>
      </c>
      <c r="AO752" s="2" t="s">
        <v>659</v>
      </c>
    </row>
    <row r="753" spans="13:41" x14ac:dyDescent="0.35">
      <c r="M753" s="26"/>
      <c r="N753" s="26"/>
      <c r="S753" s="2" t="s">
        <v>293</v>
      </c>
      <c r="T753" s="27">
        <v>2</v>
      </c>
      <c r="U753" s="2" t="s">
        <v>302</v>
      </c>
      <c r="V753" s="2" t="s">
        <v>244</v>
      </c>
      <c r="W753" s="2" t="str">
        <f t="shared" si="49"/>
        <v>Forme et CombatFleuret, sabre, épée, nunchaku</v>
      </c>
      <c r="X753" s="2"/>
      <c r="Y753" s="2" t="str">
        <f>VLOOKUP(S753,'Comprendre la codification'!$E$12:$F$23,2,FALSE)</f>
        <v>J</v>
      </c>
      <c r="Z753" s="2" t="str">
        <f>VLOOKUP(V753,'Comprendre la codification'!$H$12:$J$200,3,FALSE)</f>
        <v>EPE</v>
      </c>
      <c r="AA753" s="2" t="str">
        <f t="shared" si="50"/>
        <v>JEPE</v>
      </c>
      <c r="AB753" s="21" t="s">
        <v>608</v>
      </c>
      <c r="AD753" s="2" t="s">
        <v>13</v>
      </c>
      <c r="AE753" s="27">
        <v>2</v>
      </c>
      <c r="AF753" s="2" t="s">
        <v>300</v>
      </c>
      <c r="AG753" s="2" t="s">
        <v>278</v>
      </c>
      <c r="AH753" s="2"/>
      <c r="AI753" s="2" t="s">
        <v>109</v>
      </c>
      <c r="AJ753" s="2" t="str">
        <f t="shared" si="51"/>
        <v>Adresse et PrécisionAutre équipement &amp; accessoire (Adresse et Précision)3 kg ≤ X &lt; 5 kg</v>
      </c>
      <c r="AK753" s="2" t="str">
        <f>VLOOKUP(AD753,'Comprendre la codification'!$E$12:$F$23,2,FALSE)</f>
        <v>H</v>
      </c>
      <c r="AL753" s="2" t="str">
        <f>VLOOKUP(AG753,'Comprendre la codification'!$H$12:$J$200,3,FALSE)</f>
        <v>DIV</v>
      </c>
      <c r="AM753" s="2" t="str">
        <f>VLOOKUP(AI753,'Comprendre la codification'!$M$25:$N$83,2,FALSE)</f>
        <v>48</v>
      </c>
      <c r="AN753" s="2" t="str">
        <f t="shared" si="52"/>
        <v>HDIV48</v>
      </c>
      <c r="AO753" s="2" t="s">
        <v>99</v>
      </c>
    </row>
    <row r="754" spans="13:41" x14ac:dyDescent="0.35">
      <c r="M754" s="26"/>
      <c r="N754" s="26"/>
      <c r="S754" s="2" t="s">
        <v>293</v>
      </c>
      <c r="T754" s="27">
        <v>2</v>
      </c>
      <c r="U754" s="2" t="s">
        <v>302</v>
      </c>
      <c r="V754" s="2" t="s">
        <v>234</v>
      </c>
      <c r="W754" s="2" t="str">
        <f t="shared" si="49"/>
        <v>Forme et CombatSac de frappe</v>
      </c>
      <c r="X754" s="2"/>
      <c r="Y754" s="2" t="str">
        <f>VLOOKUP(S754,'Comprendre la codification'!$E$12:$F$23,2,FALSE)</f>
        <v>J</v>
      </c>
      <c r="Z754" s="2" t="str">
        <f>VLOOKUP(V754,'Comprendre la codification'!$H$12:$J$200,3,FALSE)</f>
        <v>FRA</v>
      </c>
      <c r="AA754" s="2" t="str">
        <f t="shared" si="50"/>
        <v>JFRA</v>
      </c>
      <c r="AB754" s="2" t="s">
        <v>142</v>
      </c>
      <c r="AD754" s="2" t="s">
        <v>13</v>
      </c>
      <c r="AE754" s="27">
        <v>2</v>
      </c>
      <c r="AF754" s="2" t="s">
        <v>300</v>
      </c>
      <c r="AG754" s="2" t="s">
        <v>278</v>
      </c>
      <c r="AH754" s="2"/>
      <c r="AI754" s="2" t="s">
        <v>109</v>
      </c>
      <c r="AJ754" s="2" t="str">
        <f t="shared" si="51"/>
        <v>Adresse et PrécisionAutre équipement &amp; accessoire (Adresse et Précision)3 kg ≤ X &lt; 5 kg</v>
      </c>
      <c r="AK754" s="2" t="str">
        <f>VLOOKUP(AD754,'Comprendre la codification'!$E$12:$F$23,2,FALSE)</f>
        <v>H</v>
      </c>
      <c r="AL754" s="2" t="str">
        <f>VLOOKUP(AG754,'Comprendre la codification'!$H$12:$J$200,3,FALSE)</f>
        <v>DIV</v>
      </c>
      <c r="AM754" s="2" t="str">
        <f>VLOOKUP(AI754,'Comprendre la codification'!$M$25:$N$83,2,FALSE)</f>
        <v>48</v>
      </c>
      <c r="AN754" s="2" t="str">
        <f t="shared" si="52"/>
        <v>HDIV48</v>
      </c>
      <c r="AO754" s="2" t="s">
        <v>659</v>
      </c>
    </row>
    <row r="755" spans="13:41" x14ac:dyDescent="0.35">
      <c r="M755" s="26"/>
      <c r="N755" s="26"/>
      <c r="S755" s="2" t="s">
        <v>293</v>
      </c>
      <c r="T755" s="27">
        <v>2</v>
      </c>
      <c r="U755" s="2" t="s">
        <v>302</v>
      </c>
      <c r="V755" s="2" t="s">
        <v>234</v>
      </c>
      <c r="W755" s="2" t="str">
        <f t="shared" si="49"/>
        <v>Forme et CombatSac de frappe</v>
      </c>
      <c r="X755" s="2"/>
      <c r="Y755" s="2" t="str">
        <f>VLOOKUP(S755,'Comprendre la codification'!$E$12:$F$23,2,FALSE)</f>
        <v>J</v>
      </c>
      <c r="Z755" s="2" t="str">
        <f>VLOOKUP(V755,'Comprendre la codification'!$H$12:$J$200,3,FALSE)</f>
        <v>FRA</v>
      </c>
      <c r="AA755" s="2" t="str">
        <f t="shared" si="50"/>
        <v>JFRA</v>
      </c>
      <c r="AB755" s="2" t="s">
        <v>110</v>
      </c>
      <c r="AD755" s="2" t="s">
        <v>13</v>
      </c>
      <c r="AE755" s="27">
        <v>2</v>
      </c>
      <c r="AF755" s="2" t="s">
        <v>300</v>
      </c>
      <c r="AG755" s="2" t="s">
        <v>278</v>
      </c>
      <c r="AH755" s="2"/>
      <c r="AI755" s="2" t="s">
        <v>110</v>
      </c>
      <c r="AJ755" s="2" t="str">
        <f t="shared" si="51"/>
        <v>Adresse et PrécisionAutre équipement &amp; accessoire (Adresse et Précision)5 kg ≤ X &lt; 7 kg</v>
      </c>
      <c r="AK755" s="2" t="str">
        <f>VLOOKUP(AD755,'Comprendre la codification'!$E$12:$F$23,2,FALSE)</f>
        <v>H</v>
      </c>
      <c r="AL755" s="2" t="str">
        <f>VLOOKUP(AG755,'Comprendre la codification'!$H$12:$J$200,3,FALSE)</f>
        <v>DIV</v>
      </c>
      <c r="AM755" s="2" t="str">
        <f>VLOOKUP(AI755,'Comprendre la codification'!$M$25:$N$83,2,FALSE)</f>
        <v>51</v>
      </c>
      <c r="AN755" s="2" t="str">
        <f t="shared" si="52"/>
        <v>HDIV51</v>
      </c>
      <c r="AO755" s="2" t="s">
        <v>99</v>
      </c>
    </row>
    <row r="756" spans="13:41" x14ac:dyDescent="0.35">
      <c r="M756" s="26"/>
      <c r="N756" s="26"/>
      <c r="S756" s="2" t="s">
        <v>293</v>
      </c>
      <c r="T756" s="27">
        <v>2</v>
      </c>
      <c r="U756" s="2" t="s">
        <v>302</v>
      </c>
      <c r="V756" s="2" t="s">
        <v>234</v>
      </c>
      <c r="W756" s="2" t="str">
        <f t="shared" si="49"/>
        <v>Forme et CombatSac de frappe</v>
      </c>
      <c r="X756" s="2"/>
      <c r="Y756" s="2" t="str">
        <f>VLOOKUP(S756,'Comprendre la codification'!$E$12:$F$23,2,FALSE)</f>
        <v>J</v>
      </c>
      <c r="Z756" s="2" t="str">
        <f>VLOOKUP(V756,'Comprendre la codification'!$H$12:$J$200,3,FALSE)</f>
        <v>FRA</v>
      </c>
      <c r="AA756" s="2" t="str">
        <f t="shared" si="50"/>
        <v>JFRA</v>
      </c>
      <c r="AB756" s="2" t="s">
        <v>111</v>
      </c>
      <c r="AD756" s="2" t="s">
        <v>13</v>
      </c>
      <c r="AE756" s="27">
        <v>2</v>
      </c>
      <c r="AF756" s="2" t="s">
        <v>300</v>
      </c>
      <c r="AG756" s="2" t="s">
        <v>278</v>
      </c>
      <c r="AH756" s="2"/>
      <c r="AI756" s="2" t="s">
        <v>110</v>
      </c>
      <c r="AJ756" s="2" t="str">
        <f t="shared" si="51"/>
        <v>Adresse et PrécisionAutre équipement &amp; accessoire (Adresse et Précision)5 kg ≤ X &lt; 7 kg</v>
      </c>
      <c r="AK756" s="2" t="str">
        <f>VLOOKUP(AD756,'Comprendre la codification'!$E$12:$F$23,2,FALSE)</f>
        <v>H</v>
      </c>
      <c r="AL756" s="2" t="str">
        <f>VLOOKUP(AG756,'Comprendre la codification'!$H$12:$J$200,3,FALSE)</f>
        <v>DIV</v>
      </c>
      <c r="AM756" s="2" t="str">
        <f>VLOOKUP(AI756,'Comprendre la codification'!$M$25:$N$83,2,FALSE)</f>
        <v>51</v>
      </c>
      <c r="AN756" s="2" t="str">
        <f t="shared" si="52"/>
        <v>HDIV51</v>
      </c>
      <c r="AO756" s="2" t="s">
        <v>659</v>
      </c>
    </row>
    <row r="757" spans="13:41" x14ac:dyDescent="0.35">
      <c r="M757" s="26"/>
      <c r="N757" s="26"/>
      <c r="S757" s="2" t="s">
        <v>293</v>
      </c>
      <c r="T757" s="27">
        <v>2</v>
      </c>
      <c r="U757" s="2" t="s">
        <v>302</v>
      </c>
      <c r="V757" s="2" t="s">
        <v>234</v>
      </c>
      <c r="W757" s="2" t="str">
        <f t="shared" si="49"/>
        <v>Forme et CombatSac de frappe</v>
      </c>
      <c r="X757" s="2"/>
      <c r="Y757" s="2" t="str">
        <f>VLOOKUP(S757,'Comprendre la codification'!$E$12:$F$23,2,FALSE)</f>
        <v>J</v>
      </c>
      <c r="Z757" s="2" t="str">
        <f>VLOOKUP(V757,'Comprendre la codification'!$H$12:$J$200,3,FALSE)</f>
        <v>FRA</v>
      </c>
      <c r="AA757" s="2" t="str">
        <f t="shared" si="50"/>
        <v>JFRA</v>
      </c>
      <c r="AB757" s="2" t="s">
        <v>112</v>
      </c>
      <c r="AD757" s="2" t="s">
        <v>13</v>
      </c>
      <c r="AE757" s="27">
        <v>2</v>
      </c>
      <c r="AF757" s="2" t="s">
        <v>300</v>
      </c>
      <c r="AG757" s="2" t="s">
        <v>278</v>
      </c>
      <c r="AH757" s="2"/>
      <c r="AI757" s="2" t="s">
        <v>111</v>
      </c>
      <c r="AJ757" s="2" t="str">
        <f t="shared" si="51"/>
        <v>Adresse et PrécisionAutre équipement &amp; accessoire (Adresse et Précision)7 kg ≤ X &lt; 9 kg</v>
      </c>
      <c r="AK757" s="2" t="str">
        <f>VLOOKUP(AD757,'Comprendre la codification'!$E$12:$F$23,2,FALSE)</f>
        <v>H</v>
      </c>
      <c r="AL757" s="2" t="str">
        <f>VLOOKUP(AG757,'Comprendre la codification'!$H$12:$J$200,3,FALSE)</f>
        <v>DIV</v>
      </c>
      <c r="AM757" s="2" t="str">
        <f>VLOOKUP(AI757,'Comprendre la codification'!$M$25:$N$83,2,FALSE)</f>
        <v>54</v>
      </c>
      <c r="AN757" s="2" t="str">
        <f t="shared" si="52"/>
        <v>HDIV54</v>
      </c>
      <c r="AO757" s="2" t="s">
        <v>99</v>
      </c>
    </row>
    <row r="758" spans="13:41" x14ac:dyDescent="0.35">
      <c r="M758" s="26"/>
      <c r="N758" s="26"/>
      <c r="S758" s="2" t="s">
        <v>293</v>
      </c>
      <c r="T758" s="27">
        <v>2</v>
      </c>
      <c r="U758" s="2" t="s">
        <v>302</v>
      </c>
      <c r="V758" s="2" t="s">
        <v>234</v>
      </c>
      <c r="W758" s="2" t="str">
        <f t="shared" si="49"/>
        <v>Forme et CombatSac de frappe</v>
      </c>
      <c r="X758" s="2"/>
      <c r="Y758" s="2" t="str">
        <f>VLOOKUP(S758,'Comprendre la codification'!$E$12:$F$23,2,FALSE)</f>
        <v>J</v>
      </c>
      <c r="Z758" s="2" t="str">
        <f>VLOOKUP(V758,'Comprendre la codification'!$H$12:$J$200,3,FALSE)</f>
        <v>FRA</v>
      </c>
      <c r="AA758" s="2" t="str">
        <f t="shared" si="50"/>
        <v>JFRA</v>
      </c>
      <c r="AB758" s="2" t="s">
        <v>113</v>
      </c>
      <c r="AD758" s="2" t="s">
        <v>13</v>
      </c>
      <c r="AE758" s="27">
        <v>2</v>
      </c>
      <c r="AF758" s="2" t="s">
        <v>300</v>
      </c>
      <c r="AG758" s="2" t="s">
        <v>278</v>
      </c>
      <c r="AH758" s="2"/>
      <c r="AI758" s="2" t="s">
        <v>111</v>
      </c>
      <c r="AJ758" s="2" t="str">
        <f t="shared" si="51"/>
        <v>Adresse et PrécisionAutre équipement &amp; accessoire (Adresse et Précision)7 kg ≤ X &lt; 9 kg</v>
      </c>
      <c r="AK758" s="2" t="str">
        <f>VLOOKUP(AD758,'Comprendre la codification'!$E$12:$F$23,2,FALSE)</f>
        <v>H</v>
      </c>
      <c r="AL758" s="2" t="str">
        <f>VLOOKUP(AG758,'Comprendre la codification'!$H$12:$J$200,3,FALSE)</f>
        <v>DIV</v>
      </c>
      <c r="AM758" s="2" t="str">
        <f>VLOOKUP(AI758,'Comprendre la codification'!$M$25:$N$83,2,FALSE)</f>
        <v>54</v>
      </c>
      <c r="AN758" s="2" t="str">
        <f t="shared" si="52"/>
        <v>HDIV54</v>
      </c>
      <c r="AO758" s="2" t="s">
        <v>659</v>
      </c>
    </row>
    <row r="759" spans="13:41" x14ac:dyDescent="0.35">
      <c r="M759" s="26"/>
      <c r="N759" s="26"/>
      <c r="S759" s="2" t="s">
        <v>293</v>
      </c>
      <c r="T759" s="27">
        <v>2</v>
      </c>
      <c r="U759" s="2" t="s">
        <v>302</v>
      </c>
      <c r="V759" s="2" t="s">
        <v>234</v>
      </c>
      <c r="W759" s="2" t="str">
        <f t="shared" si="49"/>
        <v>Forme et CombatSac de frappe</v>
      </c>
      <c r="X759" s="2"/>
      <c r="Y759" s="2" t="str">
        <f>VLOOKUP(S759,'Comprendre la codification'!$E$12:$F$23,2,FALSE)</f>
        <v>J</v>
      </c>
      <c r="Z759" s="2" t="str">
        <f>VLOOKUP(V759,'Comprendre la codification'!$H$12:$J$200,3,FALSE)</f>
        <v>FRA</v>
      </c>
      <c r="AA759" s="2" t="str">
        <f t="shared" si="50"/>
        <v>JFRA</v>
      </c>
      <c r="AB759" s="2" t="s">
        <v>114</v>
      </c>
      <c r="AD759" s="2" t="s">
        <v>13</v>
      </c>
      <c r="AE759" s="27">
        <v>2</v>
      </c>
      <c r="AF759" s="2" t="s">
        <v>300</v>
      </c>
      <c r="AG759" s="2" t="s">
        <v>278</v>
      </c>
      <c r="AH759" s="2"/>
      <c r="AI759" s="2" t="s">
        <v>112</v>
      </c>
      <c r="AJ759" s="2" t="str">
        <f t="shared" si="51"/>
        <v>Adresse et PrécisionAutre équipement &amp; accessoire (Adresse et Précision)9 kg ≤ X &lt; 11 kg</v>
      </c>
      <c r="AK759" s="2" t="str">
        <f>VLOOKUP(AD759,'Comprendre la codification'!$E$12:$F$23,2,FALSE)</f>
        <v>H</v>
      </c>
      <c r="AL759" s="2" t="str">
        <f>VLOOKUP(AG759,'Comprendre la codification'!$H$12:$J$200,3,FALSE)</f>
        <v>DIV</v>
      </c>
      <c r="AM759" s="2" t="str">
        <f>VLOOKUP(AI759,'Comprendre la codification'!$M$25:$N$83,2,FALSE)</f>
        <v>57</v>
      </c>
      <c r="AN759" s="2" t="str">
        <f t="shared" si="52"/>
        <v>HDIV57</v>
      </c>
      <c r="AO759" s="2" t="s">
        <v>99</v>
      </c>
    </row>
    <row r="760" spans="13:41" x14ac:dyDescent="0.35">
      <c r="M760" s="26"/>
      <c r="N760" s="26"/>
      <c r="S760" s="2" t="s">
        <v>293</v>
      </c>
      <c r="T760" s="27">
        <v>2</v>
      </c>
      <c r="U760" s="2" t="s">
        <v>302</v>
      </c>
      <c r="V760" s="2" t="s">
        <v>234</v>
      </c>
      <c r="W760" s="2" t="str">
        <f t="shared" si="49"/>
        <v>Forme et CombatSac de frappe</v>
      </c>
      <c r="X760" s="2"/>
      <c r="Y760" s="2" t="str">
        <f>VLOOKUP(S760,'Comprendre la codification'!$E$12:$F$23,2,FALSE)</f>
        <v>J</v>
      </c>
      <c r="Z760" s="2" t="str">
        <f>VLOOKUP(V760,'Comprendre la codification'!$H$12:$J$200,3,FALSE)</f>
        <v>FRA</v>
      </c>
      <c r="AA760" s="2" t="str">
        <f t="shared" si="50"/>
        <v>JFRA</v>
      </c>
      <c r="AB760" s="2" t="s">
        <v>102</v>
      </c>
      <c r="AD760" s="2" t="s">
        <v>13</v>
      </c>
      <c r="AE760" s="27">
        <v>2</v>
      </c>
      <c r="AF760" s="2" t="s">
        <v>300</v>
      </c>
      <c r="AG760" s="2" t="s">
        <v>278</v>
      </c>
      <c r="AH760" s="2"/>
      <c r="AI760" s="2" t="s">
        <v>112</v>
      </c>
      <c r="AJ760" s="2" t="str">
        <f t="shared" si="51"/>
        <v>Adresse et PrécisionAutre équipement &amp; accessoire (Adresse et Précision)9 kg ≤ X &lt; 11 kg</v>
      </c>
      <c r="AK760" s="2" t="str">
        <f>VLOOKUP(AD760,'Comprendre la codification'!$E$12:$F$23,2,FALSE)</f>
        <v>H</v>
      </c>
      <c r="AL760" s="2" t="str">
        <f>VLOOKUP(AG760,'Comprendre la codification'!$H$12:$J$200,3,FALSE)</f>
        <v>DIV</v>
      </c>
      <c r="AM760" s="2" t="str">
        <f>VLOOKUP(AI760,'Comprendre la codification'!$M$25:$N$83,2,FALSE)</f>
        <v>57</v>
      </c>
      <c r="AN760" s="2" t="str">
        <f t="shared" si="52"/>
        <v>HDIV57</v>
      </c>
      <c r="AO760" s="2" t="s">
        <v>659</v>
      </c>
    </row>
    <row r="761" spans="13:41" x14ac:dyDescent="0.35">
      <c r="M761" s="26"/>
      <c r="N761" s="26"/>
      <c r="S761" s="2" t="s">
        <v>293</v>
      </c>
      <c r="T761" s="27">
        <v>2</v>
      </c>
      <c r="U761" s="2" t="s">
        <v>313</v>
      </c>
      <c r="V761" s="2" t="s">
        <v>245</v>
      </c>
      <c r="W761" s="2" t="str">
        <f t="shared" si="49"/>
        <v>Forme et CombatPaire de gants et mitaines de sport de combat</v>
      </c>
      <c r="X761" s="2"/>
      <c r="Y761" s="2" t="str">
        <f>VLOOKUP(S761,'Comprendre la codification'!$E$12:$F$23,2,FALSE)</f>
        <v>J</v>
      </c>
      <c r="Z761" s="2" t="str">
        <f>VLOOKUP(V761,'Comprendre la codification'!$H$12:$J$200,3,FALSE)</f>
        <v>GAN</v>
      </c>
      <c r="AA761" s="2" t="str">
        <f t="shared" si="50"/>
        <v>JGAN</v>
      </c>
      <c r="AB761" s="2" t="s">
        <v>189</v>
      </c>
      <c r="AD761" s="2" t="s">
        <v>13</v>
      </c>
      <c r="AE761" s="27">
        <v>2</v>
      </c>
      <c r="AF761" s="2" t="s">
        <v>300</v>
      </c>
      <c r="AG761" s="2" t="s">
        <v>278</v>
      </c>
      <c r="AH761" s="2"/>
      <c r="AI761" s="2" t="s">
        <v>113</v>
      </c>
      <c r="AJ761" s="2" t="str">
        <f t="shared" si="51"/>
        <v>Adresse et PrécisionAutre équipement &amp; accessoire (Adresse et Précision)11 kg ≤ X &lt; 13 kg</v>
      </c>
      <c r="AK761" s="2" t="str">
        <f>VLOOKUP(AD761,'Comprendre la codification'!$E$12:$F$23,2,FALSE)</f>
        <v>H</v>
      </c>
      <c r="AL761" s="2" t="str">
        <f>VLOOKUP(AG761,'Comprendre la codification'!$H$12:$J$200,3,FALSE)</f>
        <v>DIV</v>
      </c>
      <c r="AM761" s="2" t="str">
        <f>VLOOKUP(AI761,'Comprendre la codification'!$M$25:$N$83,2,FALSE)</f>
        <v>60</v>
      </c>
      <c r="AN761" s="2" t="str">
        <f t="shared" si="52"/>
        <v>HDIV60</v>
      </c>
      <c r="AO761" s="2" t="s">
        <v>99</v>
      </c>
    </row>
    <row r="762" spans="13:41" x14ac:dyDescent="0.35">
      <c r="M762" s="26"/>
      <c r="N762" s="26"/>
      <c r="S762" s="2" t="s">
        <v>293</v>
      </c>
      <c r="T762" s="27">
        <v>2</v>
      </c>
      <c r="U762" s="2" t="s">
        <v>313</v>
      </c>
      <c r="V762" s="2" t="s">
        <v>245</v>
      </c>
      <c r="W762" s="2" t="str">
        <f t="shared" si="49"/>
        <v>Forme et CombatPaire de gants et mitaines de sport de combat</v>
      </c>
      <c r="X762" s="2"/>
      <c r="Y762" s="2" t="str">
        <f>VLOOKUP(S762,'Comprendre la codification'!$E$12:$F$23,2,FALSE)</f>
        <v>J</v>
      </c>
      <c r="Z762" s="2" t="str">
        <f>VLOOKUP(V762,'Comprendre la codification'!$H$12:$J$200,3,FALSE)</f>
        <v>GAN</v>
      </c>
      <c r="AA762" s="2" t="str">
        <f t="shared" si="50"/>
        <v>JGAN</v>
      </c>
      <c r="AB762" s="2" t="s">
        <v>129</v>
      </c>
      <c r="AD762" s="2" t="s">
        <v>13</v>
      </c>
      <c r="AE762" s="27">
        <v>2</v>
      </c>
      <c r="AF762" s="2" t="s">
        <v>300</v>
      </c>
      <c r="AG762" s="2" t="s">
        <v>278</v>
      </c>
      <c r="AH762" s="2"/>
      <c r="AI762" s="2" t="s">
        <v>113</v>
      </c>
      <c r="AJ762" s="2" t="str">
        <f t="shared" si="51"/>
        <v>Adresse et PrécisionAutre équipement &amp; accessoire (Adresse et Précision)11 kg ≤ X &lt; 13 kg</v>
      </c>
      <c r="AK762" s="2" t="str">
        <f>VLOOKUP(AD762,'Comprendre la codification'!$E$12:$F$23,2,FALSE)</f>
        <v>H</v>
      </c>
      <c r="AL762" s="2" t="str">
        <f>VLOOKUP(AG762,'Comprendre la codification'!$H$12:$J$200,3,FALSE)</f>
        <v>DIV</v>
      </c>
      <c r="AM762" s="2" t="str">
        <f>VLOOKUP(AI762,'Comprendre la codification'!$M$25:$N$83,2,FALSE)</f>
        <v>60</v>
      </c>
      <c r="AN762" s="2" t="str">
        <f t="shared" si="52"/>
        <v>HDIV60</v>
      </c>
      <c r="AO762" s="2" t="s">
        <v>659</v>
      </c>
    </row>
    <row r="763" spans="13:41" x14ac:dyDescent="0.35">
      <c r="M763" s="26"/>
      <c r="N763" s="26"/>
      <c r="Q763" s="15"/>
      <c r="S763" s="2" t="s">
        <v>293</v>
      </c>
      <c r="T763" s="27">
        <v>2</v>
      </c>
      <c r="U763" s="2" t="s">
        <v>302</v>
      </c>
      <c r="V763" s="2" t="s">
        <v>338</v>
      </c>
      <c r="W763" s="2" t="str">
        <f t="shared" si="49"/>
        <v>Forme et CombatPoids, charge de fitness : haltère, medecine ball, ballon lesté, barre, poids, disque de poids, kettle bell, sand bag, corde de crossfit, gilet lesté, …</v>
      </c>
      <c r="X763" s="2"/>
      <c r="Y763" s="2" t="str">
        <f>VLOOKUP(S763,'Comprendre la codification'!$E$12:$F$23,2,FALSE)</f>
        <v>J</v>
      </c>
      <c r="Z763" s="2" t="str">
        <f>VLOOKUP(V763,'Comprendre la codification'!$H$12:$J$200,3,FALSE)</f>
        <v>HAL</v>
      </c>
      <c r="AA763" s="2" t="str">
        <f t="shared" si="50"/>
        <v>JHAL</v>
      </c>
      <c r="AB763" s="2" t="s">
        <v>108</v>
      </c>
      <c r="AD763" s="2" t="s">
        <v>13</v>
      </c>
      <c r="AE763" s="27">
        <v>2</v>
      </c>
      <c r="AF763" s="2" t="s">
        <v>300</v>
      </c>
      <c r="AG763" s="2" t="s">
        <v>278</v>
      </c>
      <c r="AH763" s="2"/>
      <c r="AI763" s="2" t="s">
        <v>114</v>
      </c>
      <c r="AJ763" s="2" t="str">
        <f t="shared" si="51"/>
        <v>Adresse et PrécisionAutre équipement &amp; accessoire (Adresse et Précision)13 kg ≤ X &lt; 15 kg</v>
      </c>
      <c r="AK763" s="2" t="str">
        <f>VLOOKUP(AD763,'Comprendre la codification'!$E$12:$F$23,2,FALSE)</f>
        <v>H</v>
      </c>
      <c r="AL763" s="2" t="str">
        <f>VLOOKUP(AG763,'Comprendre la codification'!$H$12:$J$200,3,FALSE)</f>
        <v>DIV</v>
      </c>
      <c r="AM763" s="2" t="str">
        <f>VLOOKUP(AI763,'Comprendre la codification'!$M$25:$N$83,2,FALSE)</f>
        <v>63</v>
      </c>
      <c r="AN763" s="2" t="str">
        <f t="shared" si="52"/>
        <v>HDIV63</v>
      </c>
      <c r="AO763" s="2" t="s">
        <v>99</v>
      </c>
    </row>
    <row r="764" spans="13:41" x14ac:dyDescent="0.35">
      <c r="M764" s="26"/>
      <c r="N764" s="26"/>
      <c r="Q764" s="15"/>
      <c r="S764" s="2" t="s">
        <v>293</v>
      </c>
      <c r="T764" s="27">
        <v>2</v>
      </c>
      <c r="U764" s="2" t="s">
        <v>302</v>
      </c>
      <c r="V764" s="2" t="s">
        <v>338</v>
      </c>
      <c r="W764" s="2" t="str">
        <f t="shared" si="49"/>
        <v>Forme et CombatPoids, charge de fitness : haltère, medecine ball, ballon lesté, barre, poids, disque de poids, kettle bell, sand bag, corde de crossfit, gilet lesté, …</v>
      </c>
      <c r="X764" s="2"/>
      <c r="Y764" s="2" t="str">
        <f>VLOOKUP(S764,'Comprendre la codification'!$E$12:$F$23,2,FALSE)</f>
        <v>J</v>
      </c>
      <c r="Z764" s="2" t="str">
        <f>VLOOKUP(V764,'Comprendre la codification'!$H$12:$J$200,3,FALSE)</f>
        <v>HAL</v>
      </c>
      <c r="AA764" s="2" t="str">
        <f t="shared" si="50"/>
        <v>JHAL</v>
      </c>
      <c r="AB764" s="2" t="s">
        <v>105</v>
      </c>
      <c r="AD764" s="2" t="s">
        <v>13</v>
      </c>
      <c r="AE764" s="27">
        <v>2</v>
      </c>
      <c r="AF764" s="2" t="s">
        <v>300</v>
      </c>
      <c r="AG764" s="2" t="s">
        <v>278</v>
      </c>
      <c r="AH764" s="2"/>
      <c r="AI764" s="2" t="s">
        <v>114</v>
      </c>
      <c r="AJ764" s="2" t="str">
        <f t="shared" si="51"/>
        <v>Adresse et PrécisionAutre équipement &amp; accessoire (Adresse et Précision)13 kg ≤ X &lt; 15 kg</v>
      </c>
      <c r="AK764" s="2" t="str">
        <f>VLOOKUP(AD764,'Comprendre la codification'!$E$12:$F$23,2,FALSE)</f>
        <v>H</v>
      </c>
      <c r="AL764" s="2" t="str">
        <f>VLOOKUP(AG764,'Comprendre la codification'!$H$12:$J$200,3,FALSE)</f>
        <v>DIV</v>
      </c>
      <c r="AM764" s="2" t="str">
        <f>VLOOKUP(AI764,'Comprendre la codification'!$M$25:$N$83,2,FALSE)</f>
        <v>63</v>
      </c>
      <c r="AN764" s="2" t="str">
        <f t="shared" si="52"/>
        <v>HDIV63</v>
      </c>
      <c r="AO764" s="2" t="s">
        <v>659</v>
      </c>
    </row>
    <row r="765" spans="13:41" x14ac:dyDescent="0.35">
      <c r="M765" s="26"/>
      <c r="N765" s="26"/>
      <c r="Q765" s="15"/>
      <c r="S765" s="2" t="s">
        <v>293</v>
      </c>
      <c r="T765" s="27">
        <v>2</v>
      </c>
      <c r="U765" s="2" t="s">
        <v>302</v>
      </c>
      <c r="V765" s="2" t="s">
        <v>338</v>
      </c>
      <c r="W765" s="2" t="str">
        <f t="shared" si="49"/>
        <v>Forme et CombatPoids, charge de fitness : haltère, medecine ball, ballon lesté, barre, poids, disque de poids, kettle bell, sand bag, corde de crossfit, gilet lesté, …</v>
      </c>
      <c r="X765" s="2"/>
      <c r="Y765" s="2" t="str">
        <f>VLOOKUP(S765,'Comprendre la codification'!$E$12:$F$23,2,FALSE)</f>
        <v>J</v>
      </c>
      <c r="Z765" s="2" t="str">
        <f>VLOOKUP(V765,'Comprendre la codification'!$H$12:$J$200,3,FALSE)</f>
        <v>HAL</v>
      </c>
      <c r="AA765" s="2" t="str">
        <f t="shared" si="50"/>
        <v>JHAL</v>
      </c>
      <c r="AB765" s="2" t="s">
        <v>107</v>
      </c>
      <c r="AD765" s="2" t="s">
        <v>13</v>
      </c>
      <c r="AE765" s="27">
        <v>2</v>
      </c>
      <c r="AF765" s="2" t="s">
        <v>300</v>
      </c>
      <c r="AG765" s="2" t="s">
        <v>278</v>
      </c>
      <c r="AH765" s="2"/>
      <c r="AI765" s="2" t="s">
        <v>102</v>
      </c>
      <c r="AJ765" s="2" t="str">
        <f t="shared" si="51"/>
        <v>Adresse et PrécisionAutre équipement &amp; accessoire (Adresse et Précision)X ≥ 15 kg</v>
      </c>
      <c r="AK765" s="2" t="str">
        <f>VLOOKUP(AD765,'Comprendre la codification'!$E$12:$F$23,2,FALSE)</f>
        <v>H</v>
      </c>
      <c r="AL765" s="2" t="str">
        <f>VLOOKUP(AG765,'Comprendre la codification'!$H$12:$J$200,3,FALSE)</f>
        <v>DIV</v>
      </c>
      <c r="AM765" s="2" t="str">
        <f>VLOOKUP(AI765,'Comprendre la codification'!$M$25:$N$83,2,FALSE)</f>
        <v>66</v>
      </c>
      <c r="AN765" s="2" t="str">
        <f t="shared" si="52"/>
        <v>HDIV66</v>
      </c>
      <c r="AO765" s="2" t="s">
        <v>99</v>
      </c>
    </row>
    <row r="766" spans="13:41" x14ac:dyDescent="0.35">
      <c r="M766" s="26"/>
      <c r="N766" s="26"/>
      <c r="Q766" s="15"/>
      <c r="S766" s="2" t="s">
        <v>293</v>
      </c>
      <c r="T766" s="27">
        <v>2</v>
      </c>
      <c r="U766" s="2" t="s">
        <v>302</v>
      </c>
      <c r="V766" s="2" t="s">
        <v>338</v>
      </c>
      <c r="W766" s="2" t="str">
        <f t="shared" si="49"/>
        <v>Forme et CombatPoids, charge de fitness : haltère, medecine ball, ballon lesté, barre, poids, disque de poids, kettle bell, sand bag, corde de crossfit, gilet lesté, …</v>
      </c>
      <c r="X766" s="2"/>
      <c r="Y766" s="2" t="str">
        <f>VLOOKUP(S766,'Comprendre la codification'!$E$12:$F$23,2,FALSE)</f>
        <v>J</v>
      </c>
      <c r="Z766" s="2" t="str">
        <f>VLOOKUP(V766,'Comprendre la codification'!$H$12:$J$200,3,FALSE)</f>
        <v>HAL</v>
      </c>
      <c r="AA766" s="2" t="str">
        <f t="shared" si="50"/>
        <v>JHAL</v>
      </c>
      <c r="AB766" s="2" t="s">
        <v>109</v>
      </c>
      <c r="AD766" s="2" t="s">
        <v>13</v>
      </c>
      <c r="AE766" s="27">
        <v>2</v>
      </c>
      <c r="AF766" s="2" t="s">
        <v>300</v>
      </c>
      <c r="AG766" s="2" t="s">
        <v>278</v>
      </c>
      <c r="AH766" s="2"/>
      <c r="AI766" s="2" t="s">
        <v>102</v>
      </c>
      <c r="AJ766" s="2" t="str">
        <f t="shared" si="51"/>
        <v>Adresse et PrécisionAutre équipement &amp; accessoire (Adresse et Précision)X ≥ 15 kg</v>
      </c>
      <c r="AK766" s="2" t="str">
        <f>VLOOKUP(AD766,'Comprendre la codification'!$E$12:$F$23,2,FALSE)</f>
        <v>H</v>
      </c>
      <c r="AL766" s="2" t="str">
        <f>VLOOKUP(AG766,'Comprendre la codification'!$H$12:$J$200,3,FALSE)</f>
        <v>DIV</v>
      </c>
      <c r="AM766" s="2" t="str">
        <f>VLOOKUP(AI766,'Comprendre la codification'!$M$25:$N$83,2,FALSE)</f>
        <v>66</v>
      </c>
      <c r="AN766" s="2" t="str">
        <f t="shared" si="52"/>
        <v>HDIV66</v>
      </c>
      <c r="AO766" s="2" t="s">
        <v>659</v>
      </c>
    </row>
    <row r="767" spans="13:41" x14ac:dyDescent="0.35">
      <c r="M767" s="26"/>
      <c r="N767" s="26"/>
      <c r="Q767" s="15"/>
      <c r="S767" s="2" t="s">
        <v>293</v>
      </c>
      <c r="T767" s="27">
        <v>2</v>
      </c>
      <c r="U767" s="2" t="s">
        <v>302</v>
      </c>
      <c r="V767" s="2" t="s">
        <v>338</v>
      </c>
      <c r="W767" s="2" t="str">
        <f t="shared" si="49"/>
        <v>Forme et CombatPoids, charge de fitness : haltère, medecine ball, ballon lesté, barre, poids, disque de poids, kettle bell, sand bag, corde de crossfit, gilet lesté, …</v>
      </c>
      <c r="X767" s="2"/>
      <c r="Y767" s="2" t="str">
        <f>VLOOKUP(S767,'Comprendre la codification'!$E$12:$F$23,2,FALSE)</f>
        <v>J</v>
      </c>
      <c r="Z767" s="2" t="str">
        <f>VLOOKUP(V767,'Comprendre la codification'!$H$12:$J$200,3,FALSE)</f>
        <v>HAL</v>
      </c>
      <c r="AA767" s="2" t="str">
        <f t="shared" si="50"/>
        <v>JHAL</v>
      </c>
      <c r="AB767" s="2" t="s">
        <v>110</v>
      </c>
      <c r="AD767" s="2" t="s">
        <v>13</v>
      </c>
      <c r="AE767" s="27">
        <v>2</v>
      </c>
      <c r="AF767" s="2" t="s">
        <v>300</v>
      </c>
      <c r="AG767" s="2" t="s">
        <v>214</v>
      </c>
      <c r="AH767" s="2"/>
      <c r="AI767" s="2" t="s">
        <v>144</v>
      </c>
      <c r="AJ767" s="2" t="str">
        <f t="shared" si="51"/>
        <v>Adresse et PrécisionChariot de golf (hors DEEE)X &lt; 3 kg</v>
      </c>
      <c r="AK767" s="2" t="str">
        <f>VLOOKUP(AD767,'Comprendre la codification'!$E$12:$F$23,2,FALSE)</f>
        <v>H</v>
      </c>
      <c r="AL767" s="2" t="str">
        <f>VLOOKUP(AG767,'Comprendre la codification'!$H$12:$J$200,3,FALSE)</f>
        <v>GOL</v>
      </c>
      <c r="AM767" s="2" t="str">
        <f>VLOOKUP(AI767,'Comprendre la codification'!$M$25:$N$83,2,FALSE)</f>
        <v>47</v>
      </c>
      <c r="AN767" s="2" t="str">
        <f t="shared" si="52"/>
        <v>HGOL47</v>
      </c>
      <c r="AO767" s="2" t="s">
        <v>99</v>
      </c>
    </row>
    <row r="768" spans="13:41" x14ac:dyDescent="0.35">
      <c r="M768" s="26"/>
      <c r="N768" s="26"/>
      <c r="Q768" s="15"/>
      <c r="S768" s="2" t="s">
        <v>293</v>
      </c>
      <c r="T768" s="27">
        <v>2</v>
      </c>
      <c r="U768" s="2" t="s">
        <v>302</v>
      </c>
      <c r="V768" s="2" t="s">
        <v>338</v>
      </c>
      <c r="W768" s="2" t="str">
        <f t="shared" si="49"/>
        <v>Forme et CombatPoids, charge de fitness : haltère, medecine ball, ballon lesté, barre, poids, disque de poids, kettle bell, sand bag, corde de crossfit, gilet lesté, …</v>
      </c>
      <c r="X768" s="2"/>
      <c r="Y768" s="2" t="str">
        <f>VLOOKUP(S768,'Comprendre la codification'!$E$12:$F$23,2,FALSE)</f>
        <v>J</v>
      </c>
      <c r="Z768" s="2" t="str">
        <f>VLOOKUP(V768,'Comprendre la codification'!$H$12:$J$200,3,FALSE)</f>
        <v>HAL</v>
      </c>
      <c r="AA768" s="2" t="str">
        <f t="shared" si="50"/>
        <v>JHAL</v>
      </c>
      <c r="AB768" s="2" t="s">
        <v>111</v>
      </c>
      <c r="AD768" s="2" t="s">
        <v>13</v>
      </c>
      <c r="AE768" s="27">
        <v>2</v>
      </c>
      <c r="AF768" s="2" t="s">
        <v>300</v>
      </c>
      <c r="AG768" s="2" t="s">
        <v>214</v>
      </c>
      <c r="AH768" s="2"/>
      <c r="AI768" s="2" t="s">
        <v>109</v>
      </c>
      <c r="AJ768" s="2" t="str">
        <f t="shared" si="51"/>
        <v>Adresse et PrécisionChariot de golf (hors DEEE)3 kg ≤ X &lt; 5 kg</v>
      </c>
      <c r="AK768" s="2" t="str">
        <f>VLOOKUP(AD768,'Comprendre la codification'!$E$12:$F$23,2,FALSE)</f>
        <v>H</v>
      </c>
      <c r="AL768" s="2" t="str">
        <f>VLOOKUP(AG768,'Comprendre la codification'!$H$12:$J$200,3,FALSE)</f>
        <v>GOL</v>
      </c>
      <c r="AM768" s="2" t="str">
        <f>VLOOKUP(AI768,'Comprendre la codification'!$M$25:$N$83,2,FALSE)</f>
        <v>48</v>
      </c>
      <c r="AN768" s="2" t="str">
        <f t="shared" si="52"/>
        <v>HGOL48</v>
      </c>
      <c r="AO768" s="2" t="s">
        <v>99</v>
      </c>
    </row>
    <row r="769" spans="13:41" x14ac:dyDescent="0.35">
      <c r="M769" s="26"/>
      <c r="N769" s="26"/>
      <c r="Q769" s="15"/>
      <c r="S769" s="2" t="s">
        <v>293</v>
      </c>
      <c r="T769" s="27">
        <v>2</v>
      </c>
      <c r="U769" s="2" t="s">
        <v>302</v>
      </c>
      <c r="V769" s="2" t="s">
        <v>338</v>
      </c>
      <c r="W769" s="2" t="str">
        <f t="shared" si="49"/>
        <v>Forme et CombatPoids, charge de fitness : haltère, medecine ball, ballon lesté, barre, poids, disque de poids, kettle bell, sand bag, corde de crossfit, gilet lesté, …</v>
      </c>
      <c r="X769" s="2"/>
      <c r="Y769" s="2" t="str">
        <f>VLOOKUP(S769,'Comprendre la codification'!$E$12:$F$23,2,FALSE)</f>
        <v>J</v>
      </c>
      <c r="Z769" s="2" t="str">
        <f>VLOOKUP(V769,'Comprendre la codification'!$H$12:$J$200,3,FALSE)</f>
        <v>HAL</v>
      </c>
      <c r="AA769" s="2" t="str">
        <f t="shared" si="50"/>
        <v>JHAL</v>
      </c>
      <c r="AB769" s="2" t="s">
        <v>112</v>
      </c>
      <c r="AD769" s="2" t="s">
        <v>13</v>
      </c>
      <c r="AE769" s="27">
        <v>2</v>
      </c>
      <c r="AF769" s="2" t="s">
        <v>300</v>
      </c>
      <c r="AG769" s="2" t="s">
        <v>214</v>
      </c>
      <c r="AH769" s="2"/>
      <c r="AI769" s="2" t="s">
        <v>110</v>
      </c>
      <c r="AJ769" s="2" t="str">
        <f t="shared" si="51"/>
        <v>Adresse et PrécisionChariot de golf (hors DEEE)5 kg ≤ X &lt; 7 kg</v>
      </c>
      <c r="AK769" s="2" t="str">
        <f>VLOOKUP(AD769,'Comprendre la codification'!$E$12:$F$23,2,FALSE)</f>
        <v>H</v>
      </c>
      <c r="AL769" s="2" t="str">
        <f>VLOOKUP(AG769,'Comprendre la codification'!$H$12:$J$200,3,FALSE)</f>
        <v>GOL</v>
      </c>
      <c r="AM769" s="2" t="str">
        <f>VLOOKUP(AI769,'Comprendre la codification'!$M$25:$N$83,2,FALSE)</f>
        <v>51</v>
      </c>
      <c r="AN769" s="2" t="str">
        <f t="shared" si="52"/>
        <v>HGOL51</v>
      </c>
      <c r="AO769" s="2" t="s">
        <v>99</v>
      </c>
    </row>
    <row r="770" spans="13:41" x14ac:dyDescent="0.35">
      <c r="M770" s="26"/>
      <c r="N770" s="26"/>
      <c r="Q770" s="15"/>
      <c r="S770" s="2" t="s">
        <v>293</v>
      </c>
      <c r="T770" s="27">
        <v>2</v>
      </c>
      <c r="U770" s="2" t="s">
        <v>302</v>
      </c>
      <c r="V770" s="2" t="s">
        <v>338</v>
      </c>
      <c r="W770" s="2" t="str">
        <f t="shared" si="49"/>
        <v>Forme et CombatPoids, charge de fitness : haltère, medecine ball, ballon lesté, barre, poids, disque de poids, kettle bell, sand bag, corde de crossfit, gilet lesté, …</v>
      </c>
      <c r="X770" s="2"/>
      <c r="Y770" s="2" t="str">
        <f>VLOOKUP(S770,'Comprendre la codification'!$E$12:$F$23,2,FALSE)</f>
        <v>J</v>
      </c>
      <c r="Z770" s="2" t="str">
        <f>VLOOKUP(V770,'Comprendre la codification'!$H$12:$J$200,3,FALSE)</f>
        <v>HAL</v>
      </c>
      <c r="AA770" s="2" t="str">
        <f t="shared" si="50"/>
        <v>JHAL</v>
      </c>
      <c r="AB770" s="2" t="s">
        <v>113</v>
      </c>
      <c r="AD770" s="2" t="s">
        <v>13</v>
      </c>
      <c r="AE770" s="27">
        <v>2</v>
      </c>
      <c r="AF770" s="2" t="s">
        <v>300</v>
      </c>
      <c r="AG770" s="2" t="s">
        <v>214</v>
      </c>
      <c r="AH770" s="2"/>
      <c r="AI770" s="2" t="s">
        <v>215</v>
      </c>
      <c r="AJ770" s="2" t="str">
        <f t="shared" si="51"/>
        <v>Adresse et PrécisionChariot de golf (hors DEEE)X ≥ 7 kg</v>
      </c>
      <c r="AK770" s="2" t="str">
        <f>VLOOKUP(AD770,'Comprendre la codification'!$E$12:$F$23,2,FALSE)</f>
        <v>H</v>
      </c>
      <c r="AL770" s="2" t="str">
        <f>VLOOKUP(AG770,'Comprendre la codification'!$H$12:$J$200,3,FALSE)</f>
        <v>GOL</v>
      </c>
      <c r="AM770" s="2" t="str">
        <f>VLOOKUP(AI770,'Comprendre la codification'!$M$25:$N$83,2,FALSE)</f>
        <v>55</v>
      </c>
      <c r="AN770" s="2" t="str">
        <f t="shared" si="52"/>
        <v>HGOL55</v>
      </c>
      <c r="AO770" s="2" t="s">
        <v>99</v>
      </c>
    </row>
    <row r="771" spans="13:41" x14ac:dyDescent="0.35">
      <c r="M771" s="26"/>
      <c r="N771" s="26"/>
      <c r="Q771" s="15"/>
      <c r="S771" s="2" t="s">
        <v>293</v>
      </c>
      <c r="T771" s="27">
        <v>2</v>
      </c>
      <c r="U771" s="2" t="s">
        <v>302</v>
      </c>
      <c r="V771" s="2" t="s">
        <v>338</v>
      </c>
      <c r="W771" s="2" t="str">
        <f t="shared" si="49"/>
        <v>Forme et CombatPoids, charge de fitness : haltère, medecine ball, ballon lesté, barre, poids, disque de poids, kettle bell, sand bag, corde de crossfit, gilet lesté, …</v>
      </c>
      <c r="X771" s="2"/>
      <c r="Y771" s="2" t="str">
        <f>VLOOKUP(S771,'Comprendre la codification'!$E$12:$F$23,2,FALSE)</f>
        <v>J</v>
      </c>
      <c r="Z771" s="2" t="str">
        <f>VLOOKUP(V771,'Comprendre la codification'!$H$12:$J$200,3,FALSE)</f>
        <v>HAL</v>
      </c>
      <c r="AA771" s="2" t="str">
        <f t="shared" si="50"/>
        <v>JHAL</v>
      </c>
      <c r="AB771" s="2" t="s">
        <v>114</v>
      </c>
      <c r="AD771" s="2" t="s">
        <v>13</v>
      </c>
      <c r="AE771" s="27">
        <v>2</v>
      </c>
      <c r="AF771" s="2" t="s">
        <v>300</v>
      </c>
      <c r="AG771" s="2" t="s">
        <v>732</v>
      </c>
      <c r="AH771" s="2"/>
      <c r="AI771" s="2" t="s">
        <v>142</v>
      </c>
      <c r="AJ771" s="2" t="str">
        <f t="shared" si="51"/>
        <v>Adresse et PrécisionPalets, jeu de palets et autre jeu d'extérieur (tout autre matériau)X &lt; 5 kg</v>
      </c>
      <c r="AK771" s="2" t="str">
        <f>VLOOKUP(AD771,'Comprendre la codification'!$E$12:$F$23,2,FALSE)</f>
        <v>H</v>
      </c>
      <c r="AL771" s="2" t="str">
        <f>VLOOKUP(AG771,'Comprendre la codification'!$H$12:$J$200,3,FALSE)</f>
        <v>JPA</v>
      </c>
      <c r="AM771" s="2" t="str">
        <f>VLOOKUP(AI771,'Comprendre la codification'!$M$25:$N$83,2,FALSE)</f>
        <v>50</v>
      </c>
      <c r="AN771" s="2" t="str">
        <f t="shared" si="52"/>
        <v>HJPA50</v>
      </c>
      <c r="AO771" s="2" t="s">
        <v>99</v>
      </c>
    </row>
    <row r="772" spans="13:41" x14ac:dyDescent="0.35">
      <c r="M772" s="26"/>
      <c r="N772" s="26"/>
      <c r="Q772" s="15"/>
      <c r="S772" s="2" t="s">
        <v>293</v>
      </c>
      <c r="T772" s="27">
        <v>2</v>
      </c>
      <c r="U772" s="2" t="s">
        <v>302</v>
      </c>
      <c r="V772" s="2" t="s">
        <v>338</v>
      </c>
      <c r="W772" s="2" t="str">
        <f t="shared" si="49"/>
        <v>Forme et CombatPoids, charge de fitness : haltère, medecine ball, ballon lesté, barre, poids, disque de poids, kettle bell, sand bag, corde de crossfit, gilet lesté, …</v>
      </c>
      <c r="X772" s="2"/>
      <c r="Y772" s="2" t="str">
        <f>VLOOKUP(S772,'Comprendre la codification'!$E$12:$F$23,2,FALSE)</f>
        <v>J</v>
      </c>
      <c r="Z772" s="2" t="str">
        <f>VLOOKUP(V772,'Comprendre la codification'!$H$12:$J$200,3,FALSE)</f>
        <v>HAL</v>
      </c>
      <c r="AA772" s="2" t="str">
        <f t="shared" si="50"/>
        <v>JHAL</v>
      </c>
      <c r="AB772" s="2" t="s">
        <v>102</v>
      </c>
      <c r="AD772" s="2" t="s">
        <v>13</v>
      </c>
      <c r="AE772" s="27">
        <v>2</v>
      </c>
      <c r="AF772" s="2" t="s">
        <v>300</v>
      </c>
      <c r="AG772" s="2" t="s">
        <v>732</v>
      </c>
      <c r="AH772" s="2"/>
      <c r="AI772" s="2" t="s">
        <v>142</v>
      </c>
      <c r="AJ772" s="2" t="str">
        <f t="shared" si="51"/>
        <v>Adresse et PrécisionPalets, jeu de palets et autre jeu d'extérieur (tout autre matériau)X &lt; 5 kg</v>
      </c>
      <c r="AK772" s="2" t="str">
        <f>VLOOKUP(AD772,'Comprendre la codification'!$E$12:$F$23,2,FALSE)</f>
        <v>H</v>
      </c>
      <c r="AL772" s="2" t="str">
        <f>VLOOKUP(AG772,'Comprendre la codification'!$H$12:$J$200,3,FALSE)</f>
        <v>JPA</v>
      </c>
      <c r="AM772" s="2" t="str">
        <f>VLOOKUP(AI772,'Comprendre la codification'!$M$25:$N$83,2,FALSE)</f>
        <v>50</v>
      </c>
      <c r="AN772" s="2" t="str">
        <f t="shared" si="52"/>
        <v>HJPA50</v>
      </c>
      <c r="AO772" s="2" t="s">
        <v>659</v>
      </c>
    </row>
    <row r="773" spans="13:41" x14ac:dyDescent="0.35">
      <c r="M773" s="26"/>
      <c r="N773" s="26"/>
      <c r="Q773" s="15"/>
      <c r="S773" s="2" t="s">
        <v>293</v>
      </c>
      <c r="T773" s="27">
        <v>2</v>
      </c>
      <c r="U773" s="2" t="s">
        <v>313</v>
      </c>
      <c r="V773" s="2" t="s">
        <v>247</v>
      </c>
      <c r="W773" s="2" t="str">
        <f t="shared" ref="W773:W836" si="53">S773&amp;V773</f>
        <v>Forme et CombatProtection haut de tête (escrime, judo, lutte, MMA, …)</v>
      </c>
      <c r="X773" s="2"/>
      <c r="Y773" s="2" t="str">
        <f>VLOOKUP(S773,'Comprendre la codification'!$E$12:$F$23,2,FALSE)</f>
        <v>J</v>
      </c>
      <c r="Z773" s="2" t="str">
        <f>VLOOKUP(V773,'Comprendre la codification'!$H$12:$J$200,3,FALSE)</f>
        <v>HDT</v>
      </c>
      <c r="AA773" s="2" t="str">
        <f t="shared" ref="AA773:AA836" si="54">Y773&amp;Z773</f>
        <v>JHDT</v>
      </c>
      <c r="AB773" s="2" t="s">
        <v>189</v>
      </c>
      <c r="AD773" s="2" t="s">
        <v>13</v>
      </c>
      <c r="AE773" s="27">
        <v>2</v>
      </c>
      <c r="AF773" s="2" t="s">
        <v>300</v>
      </c>
      <c r="AG773" s="2" t="s">
        <v>732</v>
      </c>
      <c r="AH773" s="2"/>
      <c r="AI773" s="2" t="s">
        <v>110</v>
      </c>
      <c r="AJ773" s="2" t="str">
        <f t="shared" ref="AJ773:AJ836" si="55">AD773&amp;AG773&amp;AI773</f>
        <v>Adresse et PrécisionPalets, jeu de palets et autre jeu d'extérieur (tout autre matériau)5 kg ≤ X &lt; 7 kg</v>
      </c>
      <c r="AK773" s="2" t="str">
        <f>VLOOKUP(AD773,'Comprendre la codification'!$E$12:$F$23,2,FALSE)</f>
        <v>H</v>
      </c>
      <c r="AL773" s="2" t="str">
        <f>VLOOKUP(AG773,'Comprendre la codification'!$H$12:$J$200,3,FALSE)</f>
        <v>JPA</v>
      </c>
      <c r="AM773" s="2" t="str">
        <f>VLOOKUP(AI773,'Comprendre la codification'!$M$25:$N$83,2,FALSE)</f>
        <v>51</v>
      </c>
      <c r="AN773" s="2" t="str">
        <f t="shared" ref="AN773:AN836" si="56">AK773&amp;AL773&amp;AM773</f>
        <v>HJPA51</v>
      </c>
      <c r="AO773" s="2" t="s">
        <v>99</v>
      </c>
    </row>
    <row r="774" spans="13:41" x14ac:dyDescent="0.35">
      <c r="M774" s="26"/>
      <c r="N774" s="26"/>
      <c r="Q774" s="15"/>
      <c r="S774" s="2" t="s">
        <v>293</v>
      </c>
      <c r="T774" s="27">
        <v>2</v>
      </c>
      <c r="U774" s="2" t="s">
        <v>313</v>
      </c>
      <c r="V774" s="2" t="s">
        <v>247</v>
      </c>
      <c r="W774" s="2" t="str">
        <f t="shared" si="53"/>
        <v>Forme et CombatProtection haut de tête (escrime, judo, lutte, MMA, …)</v>
      </c>
      <c r="X774" s="2"/>
      <c r="Y774" s="2" t="str">
        <f>VLOOKUP(S774,'Comprendre la codification'!$E$12:$F$23,2,FALSE)</f>
        <v>J</v>
      </c>
      <c r="Z774" s="2" t="str">
        <f>VLOOKUP(V774,'Comprendre la codification'!$H$12:$J$200,3,FALSE)</f>
        <v>HDT</v>
      </c>
      <c r="AA774" s="2" t="str">
        <f t="shared" si="54"/>
        <v>JHDT</v>
      </c>
      <c r="AB774" s="2" t="s">
        <v>129</v>
      </c>
      <c r="AD774" s="2" t="s">
        <v>13</v>
      </c>
      <c r="AE774" s="27">
        <v>2</v>
      </c>
      <c r="AF774" s="2" t="s">
        <v>300</v>
      </c>
      <c r="AG774" s="2" t="s">
        <v>732</v>
      </c>
      <c r="AH774" s="2"/>
      <c r="AI774" s="2" t="s">
        <v>110</v>
      </c>
      <c r="AJ774" s="2" t="str">
        <f t="shared" si="55"/>
        <v>Adresse et PrécisionPalets, jeu de palets et autre jeu d'extérieur (tout autre matériau)5 kg ≤ X &lt; 7 kg</v>
      </c>
      <c r="AK774" s="2" t="str">
        <f>VLOOKUP(AD774,'Comprendre la codification'!$E$12:$F$23,2,FALSE)</f>
        <v>H</v>
      </c>
      <c r="AL774" s="2" t="str">
        <f>VLOOKUP(AG774,'Comprendre la codification'!$H$12:$J$200,3,FALSE)</f>
        <v>JPA</v>
      </c>
      <c r="AM774" s="2" t="str">
        <f>VLOOKUP(AI774,'Comprendre la codification'!$M$25:$N$83,2,FALSE)</f>
        <v>51</v>
      </c>
      <c r="AN774" s="2" t="str">
        <f t="shared" si="56"/>
        <v>HJPA51</v>
      </c>
      <c r="AO774" s="2" t="s">
        <v>659</v>
      </c>
    </row>
    <row r="775" spans="13:41" x14ac:dyDescent="0.35">
      <c r="M775" s="26"/>
      <c r="N775" s="26"/>
      <c r="Q775" s="15"/>
      <c r="S775" s="2" t="s">
        <v>293</v>
      </c>
      <c r="T775" s="27">
        <v>2</v>
      </c>
      <c r="U775" s="2" t="s">
        <v>302</v>
      </c>
      <c r="V775" s="2" t="s">
        <v>242</v>
      </c>
      <c r="W775" s="2" t="str">
        <f t="shared" si="53"/>
        <v>Forme et CombatJustaucorps (danse, gymnastique, …)</v>
      </c>
      <c r="X775" s="2"/>
      <c r="Y775" s="2" t="str">
        <f>VLOOKUP(S775,'Comprendre la codification'!$E$12:$F$23,2,FALSE)</f>
        <v>J</v>
      </c>
      <c r="Z775" s="2" t="str">
        <f>VLOOKUP(V775,'Comprendre la codification'!$H$12:$J$200,3,FALSE)</f>
        <v>JST</v>
      </c>
      <c r="AA775" s="2" t="str">
        <f t="shared" si="54"/>
        <v>JJST</v>
      </c>
      <c r="AB775" s="21" t="s">
        <v>608</v>
      </c>
      <c r="AD775" s="2" t="s">
        <v>13</v>
      </c>
      <c r="AE775" s="27">
        <v>2</v>
      </c>
      <c r="AF775" s="2" t="s">
        <v>300</v>
      </c>
      <c r="AG775" s="2" t="s">
        <v>732</v>
      </c>
      <c r="AH775" s="2"/>
      <c r="AI775" s="2" t="s">
        <v>111</v>
      </c>
      <c r="AJ775" s="2" t="str">
        <f t="shared" si="55"/>
        <v>Adresse et PrécisionPalets, jeu de palets et autre jeu d'extérieur (tout autre matériau)7 kg ≤ X &lt; 9 kg</v>
      </c>
      <c r="AK775" s="2" t="str">
        <f>VLOOKUP(AD775,'Comprendre la codification'!$E$12:$F$23,2,FALSE)</f>
        <v>H</v>
      </c>
      <c r="AL775" s="2" t="str">
        <f>VLOOKUP(AG775,'Comprendre la codification'!$H$12:$J$200,3,FALSE)</f>
        <v>JPA</v>
      </c>
      <c r="AM775" s="2" t="str">
        <f>VLOOKUP(AI775,'Comprendre la codification'!$M$25:$N$83,2,FALSE)</f>
        <v>54</v>
      </c>
      <c r="AN775" s="2" t="str">
        <f t="shared" si="56"/>
        <v>HJPA54</v>
      </c>
      <c r="AO775" s="2" t="s">
        <v>99</v>
      </c>
    </row>
    <row r="776" spans="13:41" x14ac:dyDescent="0.35">
      <c r="M776" s="26"/>
      <c r="N776" s="26"/>
      <c r="Q776" s="15"/>
      <c r="S776" s="2" t="s">
        <v>293</v>
      </c>
      <c r="T776" s="27">
        <v>2</v>
      </c>
      <c r="U776" s="2" t="s">
        <v>302</v>
      </c>
      <c r="V776" s="2" t="s">
        <v>236</v>
      </c>
      <c r="W776" s="2" t="str">
        <f t="shared" si="53"/>
        <v>Forme et CombatMachine de musculation amovible et ne nécessitant pas d'installation (hors EEE)</v>
      </c>
      <c r="X776" s="2"/>
      <c r="Y776" s="2" t="str">
        <f>VLOOKUP(S776,'Comprendre la codification'!$E$12:$F$23,2,FALSE)</f>
        <v>J</v>
      </c>
      <c r="Z776" s="2" t="str">
        <f>VLOOKUP(V776,'Comprendre la codification'!$H$12:$J$200,3,FALSE)</f>
        <v>MAC</v>
      </c>
      <c r="AA776" s="2" t="str">
        <f t="shared" si="54"/>
        <v>JMAC</v>
      </c>
      <c r="AB776" s="21" t="s">
        <v>608</v>
      </c>
      <c r="AD776" s="2" t="s">
        <v>13</v>
      </c>
      <c r="AE776" s="27">
        <v>2</v>
      </c>
      <c r="AF776" s="2" t="s">
        <v>300</v>
      </c>
      <c r="AG776" s="2" t="s">
        <v>732</v>
      </c>
      <c r="AH776" s="2"/>
      <c r="AI776" s="2" t="s">
        <v>111</v>
      </c>
      <c r="AJ776" s="2" t="str">
        <f t="shared" si="55"/>
        <v>Adresse et PrécisionPalets, jeu de palets et autre jeu d'extérieur (tout autre matériau)7 kg ≤ X &lt; 9 kg</v>
      </c>
      <c r="AK776" s="2" t="str">
        <f>VLOOKUP(AD776,'Comprendre la codification'!$E$12:$F$23,2,FALSE)</f>
        <v>H</v>
      </c>
      <c r="AL776" s="2" t="str">
        <f>VLOOKUP(AG776,'Comprendre la codification'!$H$12:$J$200,3,FALSE)</f>
        <v>JPA</v>
      </c>
      <c r="AM776" s="2" t="str">
        <f>VLOOKUP(AI776,'Comprendre la codification'!$M$25:$N$83,2,FALSE)</f>
        <v>54</v>
      </c>
      <c r="AN776" s="2" t="str">
        <f t="shared" si="56"/>
        <v>HJPA54</v>
      </c>
      <c r="AO776" s="2" t="s">
        <v>659</v>
      </c>
    </row>
    <row r="777" spans="13:41" x14ac:dyDescent="0.35">
      <c r="M777" s="26"/>
      <c r="N777" s="26"/>
      <c r="Q777" s="15"/>
      <c r="S777" s="2" t="s">
        <v>293</v>
      </c>
      <c r="T777" s="27">
        <v>2</v>
      </c>
      <c r="U777" s="2" t="s">
        <v>302</v>
      </c>
      <c r="V777" s="2" t="s">
        <v>327</v>
      </c>
      <c r="W777" s="2" t="str">
        <f t="shared" si="53"/>
        <v>Forme et CombatTapis / matelas de réception, de gym et autre module de mousse (hors jouet)</v>
      </c>
      <c r="X777" s="2"/>
      <c r="Y777" s="2" t="str">
        <f>VLOOKUP(S777,'Comprendre la codification'!$E$12:$F$23,2,FALSE)</f>
        <v>J</v>
      </c>
      <c r="Z777" s="2" t="str">
        <f>VLOOKUP(V777,'Comprendre la codification'!$H$12:$J$200,3,FALSE)</f>
        <v>MAT</v>
      </c>
      <c r="AA777" s="2" t="str">
        <f t="shared" si="54"/>
        <v>JMAT</v>
      </c>
      <c r="AB777" s="2" t="s">
        <v>144</v>
      </c>
      <c r="AD777" s="2" t="s">
        <v>13</v>
      </c>
      <c r="AE777" s="27">
        <v>2</v>
      </c>
      <c r="AF777" s="2" t="s">
        <v>300</v>
      </c>
      <c r="AG777" s="2" t="s">
        <v>732</v>
      </c>
      <c r="AH777" s="2"/>
      <c r="AI777" s="2" t="s">
        <v>112</v>
      </c>
      <c r="AJ777" s="2" t="str">
        <f t="shared" si="55"/>
        <v>Adresse et PrécisionPalets, jeu de palets et autre jeu d'extérieur (tout autre matériau)9 kg ≤ X &lt; 11 kg</v>
      </c>
      <c r="AK777" s="2" t="str">
        <f>VLOOKUP(AD777,'Comprendre la codification'!$E$12:$F$23,2,FALSE)</f>
        <v>H</v>
      </c>
      <c r="AL777" s="2" t="str">
        <f>VLOOKUP(AG777,'Comprendre la codification'!$H$12:$J$200,3,FALSE)</f>
        <v>JPA</v>
      </c>
      <c r="AM777" s="2" t="str">
        <f>VLOOKUP(AI777,'Comprendre la codification'!$M$25:$N$83,2,FALSE)</f>
        <v>57</v>
      </c>
      <c r="AN777" s="2" t="str">
        <f t="shared" si="56"/>
        <v>HJPA57</v>
      </c>
      <c r="AO777" s="2" t="s">
        <v>99</v>
      </c>
    </row>
    <row r="778" spans="13:41" x14ac:dyDescent="0.35">
      <c r="M778" s="26"/>
      <c r="N778" s="26"/>
      <c r="Q778" s="15"/>
      <c r="S778" s="2" t="s">
        <v>293</v>
      </c>
      <c r="T778" s="27">
        <v>2</v>
      </c>
      <c r="U778" s="2" t="s">
        <v>302</v>
      </c>
      <c r="V778" s="2" t="s">
        <v>327</v>
      </c>
      <c r="W778" s="2" t="str">
        <f t="shared" si="53"/>
        <v>Forme et CombatTapis / matelas de réception, de gym et autre module de mousse (hors jouet)</v>
      </c>
      <c r="X778" s="2"/>
      <c r="Y778" s="2" t="str">
        <f>VLOOKUP(S778,'Comprendre la codification'!$E$12:$F$23,2,FALSE)</f>
        <v>J</v>
      </c>
      <c r="Z778" s="2" t="str">
        <f>VLOOKUP(V778,'Comprendre la codification'!$H$12:$J$200,3,FALSE)</f>
        <v>MAT</v>
      </c>
      <c r="AA778" s="2" t="str">
        <f t="shared" si="54"/>
        <v>JMAT</v>
      </c>
      <c r="AB778" s="2" t="s">
        <v>109</v>
      </c>
      <c r="AD778" s="2" t="s">
        <v>13</v>
      </c>
      <c r="AE778" s="27">
        <v>2</v>
      </c>
      <c r="AF778" s="2" t="s">
        <v>300</v>
      </c>
      <c r="AG778" s="2" t="s">
        <v>732</v>
      </c>
      <c r="AH778" s="2"/>
      <c r="AI778" s="2" t="s">
        <v>112</v>
      </c>
      <c r="AJ778" s="2" t="str">
        <f t="shared" si="55"/>
        <v>Adresse et PrécisionPalets, jeu de palets et autre jeu d'extérieur (tout autre matériau)9 kg ≤ X &lt; 11 kg</v>
      </c>
      <c r="AK778" s="2" t="str">
        <f>VLOOKUP(AD778,'Comprendre la codification'!$E$12:$F$23,2,FALSE)</f>
        <v>H</v>
      </c>
      <c r="AL778" s="2" t="str">
        <f>VLOOKUP(AG778,'Comprendre la codification'!$H$12:$J$200,3,FALSE)</f>
        <v>JPA</v>
      </c>
      <c r="AM778" s="2" t="str">
        <f>VLOOKUP(AI778,'Comprendre la codification'!$M$25:$N$83,2,FALSE)</f>
        <v>57</v>
      </c>
      <c r="AN778" s="2" t="str">
        <f t="shared" si="56"/>
        <v>HJPA57</v>
      </c>
      <c r="AO778" s="2" t="s">
        <v>659</v>
      </c>
    </row>
    <row r="779" spans="13:41" x14ac:dyDescent="0.35">
      <c r="M779" s="26"/>
      <c r="N779" s="26"/>
      <c r="Q779" s="15"/>
      <c r="S779" s="2" t="s">
        <v>293</v>
      </c>
      <c r="T779" s="27">
        <v>2</v>
      </c>
      <c r="U779" s="2" t="s">
        <v>302</v>
      </c>
      <c r="V779" s="2" t="s">
        <v>327</v>
      </c>
      <c r="W779" s="2" t="str">
        <f t="shared" si="53"/>
        <v>Forme et CombatTapis / matelas de réception, de gym et autre module de mousse (hors jouet)</v>
      </c>
      <c r="X779" s="2"/>
      <c r="Y779" s="2" t="str">
        <f>VLOOKUP(S779,'Comprendre la codification'!$E$12:$F$23,2,FALSE)</f>
        <v>J</v>
      </c>
      <c r="Z779" s="2" t="str">
        <f>VLOOKUP(V779,'Comprendre la codification'!$H$12:$J$200,3,FALSE)</f>
        <v>MAT</v>
      </c>
      <c r="AA779" s="2" t="str">
        <f t="shared" si="54"/>
        <v>JMAT</v>
      </c>
      <c r="AB779" s="2" t="s">
        <v>110</v>
      </c>
      <c r="AD779" s="2" t="s">
        <v>13</v>
      </c>
      <c r="AE779" s="27">
        <v>2</v>
      </c>
      <c r="AF779" s="2" t="s">
        <v>300</v>
      </c>
      <c r="AG779" s="2" t="s">
        <v>732</v>
      </c>
      <c r="AH779" s="2"/>
      <c r="AI779" s="2" t="s">
        <v>174</v>
      </c>
      <c r="AJ779" s="2" t="str">
        <f t="shared" si="55"/>
        <v>Adresse et PrécisionPalets, jeu de palets et autre jeu d'extérieur (tout autre matériau)X ≥ 11 kg</v>
      </c>
      <c r="AK779" s="2" t="str">
        <f>VLOOKUP(AD779,'Comprendre la codification'!$E$12:$F$23,2,FALSE)</f>
        <v>H</v>
      </c>
      <c r="AL779" s="2" t="str">
        <f>VLOOKUP(AG779,'Comprendre la codification'!$H$12:$J$200,3,FALSE)</f>
        <v>JPA</v>
      </c>
      <c r="AM779" s="2" t="str">
        <f>VLOOKUP(AI779,'Comprendre la codification'!$M$25:$N$83,2,FALSE)</f>
        <v>61</v>
      </c>
      <c r="AN779" s="2" t="str">
        <f t="shared" si="56"/>
        <v>HJPA61</v>
      </c>
      <c r="AO779" s="2" t="s">
        <v>99</v>
      </c>
    </row>
    <row r="780" spans="13:41" x14ac:dyDescent="0.35">
      <c r="M780" s="26"/>
      <c r="N780" s="26"/>
      <c r="Q780" s="15"/>
      <c r="S780" s="2" t="s">
        <v>293</v>
      </c>
      <c r="T780" s="27">
        <v>2</v>
      </c>
      <c r="U780" s="2" t="s">
        <v>302</v>
      </c>
      <c r="V780" s="2" t="s">
        <v>327</v>
      </c>
      <c r="W780" s="2" t="str">
        <f t="shared" si="53"/>
        <v>Forme et CombatTapis / matelas de réception, de gym et autre module de mousse (hors jouet)</v>
      </c>
      <c r="X780" s="2"/>
      <c r="Y780" s="2" t="str">
        <f>VLOOKUP(S780,'Comprendre la codification'!$E$12:$F$23,2,FALSE)</f>
        <v>J</v>
      </c>
      <c r="Z780" s="2" t="str">
        <f>VLOOKUP(V780,'Comprendre la codification'!$H$12:$J$200,3,FALSE)</f>
        <v>MAT</v>
      </c>
      <c r="AA780" s="2" t="str">
        <f t="shared" si="54"/>
        <v>JMAT</v>
      </c>
      <c r="AB780" s="2" t="s">
        <v>111</v>
      </c>
      <c r="AD780" s="2" t="s">
        <v>13</v>
      </c>
      <c r="AE780" s="27">
        <v>2</v>
      </c>
      <c r="AF780" s="2" t="s">
        <v>300</v>
      </c>
      <c r="AG780" s="2" t="s">
        <v>732</v>
      </c>
      <c r="AH780" s="2"/>
      <c r="AI780" s="2" t="s">
        <v>174</v>
      </c>
      <c r="AJ780" s="2" t="str">
        <f t="shared" si="55"/>
        <v>Adresse et PrécisionPalets, jeu de palets et autre jeu d'extérieur (tout autre matériau)X ≥ 11 kg</v>
      </c>
      <c r="AK780" s="2" t="str">
        <f>VLOOKUP(AD780,'Comprendre la codification'!$E$12:$F$23,2,FALSE)</f>
        <v>H</v>
      </c>
      <c r="AL780" s="2" t="str">
        <f>VLOOKUP(AG780,'Comprendre la codification'!$H$12:$J$200,3,FALSE)</f>
        <v>JPA</v>
      </c>
      <c r="AM780" s="2" t="str">
        <f>VLOOKUP(AI780,'Comprendre la codification'!$M$25:$N$83,2,FALSE)</f>
        <v>61</v>
      </c>
      <c r="AN780" s="2" t="str">
        <f t="shared" si="56"/>
        <v>HJPA61</v>
      </c>
      <c r="AO780" s="2" t="s">
        <v>659</v>
      </c>
    </row>
    <row r="781" spans="13:41" x14ac:dyDescent="0.35">
      <c r="M781" s="26"/>
      <c r="N781" s="26"/>
      <c r="Q781" s="15"/>
      <c r="S781" s="2" t="s">
        <v>293</v>
      </c>
      <c r="T781" s="27">
        <v>2</v>
      </c>
      <c r="U781" s="2" t="s">
        <v>302</v>
      </c>
      <c r="V781" s="2" t="s">
        <v>327</v>
      </c>
      <c r="W781" s="2" t="str">
        <f t="shared" si="53"/>
        <v>Forme et CombatTapis / matelas de réception, de gym et autre module de mousse (hors jouet)</v>
      </c>
      <c r="X781" s="2"/>
      <c r="Y781" s="2" t="str">
        <f>VLOOKUP(S781,'Comprendre la codification'!$E$12:$F$23,2,FALSE)</f>
        <v>J</v>
      </c>
      <c r="Z781" s="2" t="str">
        <f>VLOOKUP(V781,'Comprendre la codification'!$H$12:$J$200,3,FALSE)</f>
        <v>MAT</v>
      </c>
      <c r="AA781" s="2" t="str">
        <f t="shared" si="54"/>
        <v>JMAT</v>
      </c>
      <c r="AB781" s="2" t="s">
        <v>112</v>
      </c>
      <c r="AD781" s="2" t="s">
        <v>13</v>
      </c>
      <c r="AE781" s="27">
        <v>2</v>
      </c>
      <c r="AF781" s="2" t="s">
        <v>300</v>
      </c>
      <c r="AG781" s="2" t="s">
        <v>734</v>
      </c>
      <c r="AH781" s="2"/>
      <c r="AI781" s="2" t="s">
        <v>142</v>
      </c>
      <c r="AJ781" s="2" t="str">
        <f t="shared" si="55"/>
        <v>Adresse et PrécisionPalets, jeu de palets et autre jeu d'extérieur composé à plus de 70% de boisX &lt; 5 kg</v>
      </c>
      <c r="AK781" s="2" t="str">
        <f>VLOOKUP(AD781,'Comprendre la codification'!$E$12:$F$23,2,FALSE)</f>
        <v>H</v>
      </c>
      <c r="AL781" s="2" t="str">
        <f>VLOOKUP(AG781,'Comprendre la codification'!$H$12:$J$200,3,FALSE)</f>
        <v>JPB</v>
      </c>
      <c r="AM781" s="2" t="str">
        <f>VLOOKUP(AI781,'Comprendre la codification'!$M$25:$N$83,2,FALSE)</f>
        <v>50</v>
      </c>
      <c r="AN781" s="2" t="str">
        <f t="shared" si="56"/>
        <v>HJPB50</v>
      </c>
      <c r="AO781" s="2" t="s">
        <v>608</v>
      </c>
    </row>
    <row r="782" spans="13:41" x14ac:dyDescent="0.35">
      <c r="M782" s="26"/>
      <c r="N782" s="26"/>
      <c r="Q782" s="15"/>
      <c r="S782" s="2" t="s">
        <v>293</v>
      </c>
      <c r="T782" s="27">
        <v>2</v>
      </c>
      <c r="U782" s="2" t="s">
        <v>302</v>
      </c>
      <c r="V782" s="2" t="s">
        <v>327</v>
      </c>
      <c r="W782" s="2" t="str">
        <f t="shared" si="53"/>
        <v>Forme et CombatTapis / matelas de réception, de gym et autre module de mousse (hors jouet)</v>
      </c>
      <c r="X782" s="2"/>
      <c r="Y782" s="2" t="str">
        <f>VLOOKUP(S782,'Comprendre la codification'!$E$12:$F$23,2,FALSE)</f>
        <v>J</v>
      </c>
      <c r="Z782" s="2" t="str">
        <f>VLOOKUP(V782,'Comprendre la codification'!$H$12:$J$200,3,FALSE)</f>
        <v>MAT</v>
      </c>
      <c r="AA782" s="2" t="str">
        <f t="shared" si="54"/>
        <v>JMAT</v>
      </c>
      <c r="AB782" s="2" t="s">
        <v>113</v>
      </c>
      <c r="AD782" s="2" t="s">
        <v>13</v>
      </c>
      <c r="AE782" s="27">
        <v>2</v>
      </c>
      <c r="AF782" s="2" t="s">
        <v>300</v>
      </c>
      <c r="AG782" s="2" t="s">
        <v>734</v>
      </c>
      <c r="AH782" s="2"/>
      <c r="AI782" s="2" t="s">
        <v>110</v>
      </c>
      <c r="AJ782" s="2" t="str">
        <f t="shared" si="55"/>
        <v>Adresse et PrécisionPalets, jeu de palets et autre jeu d'extérieur composé à plus de 70% de bois5 kg ≤ X &lt; 7 kg</v>
      </c>
      <c r="AK782" s="2" t="str">
        <f>VLOOKUP(AD782,'Comprendre la codification'!$E$12:$F$23,2,FALSE)</f>
        <v>H</v>
      </c>
      <c r="AL782" s="2" t="str">
        <f>VLOOKUP(AG782,'Comprendre la codification'!$H$12:$J$200,3,FALSE)</f>
        <v>JPB</v>
      </c>
      <c r="AM782" s="2" t="str">
        <f>VLOOKUP(AI782,'Comprendre la codification'!$M$25:$N$83,2,FALSE)</f>
        <v>51</v>
      </c>
      <c r="AN782" s="2" t="str">
        <f t="shared" si="56"/>
        <v>HJPB51</v>
      </c>
      <c r="AO782" s="2" t="s">
        <v>608</v>
      </c>
    </row>
    <row r="783" spans="13:41" x14ac:dyDescent="0.35">
      <c r="M783" s="26"/>
      <c r="N783" s="26"/>
      <c r="Q783" s="15"/>
      <c r="S783" s="2" t="s">
        <v>293</v>
      </c>
      <c r="T783" s="27">
        <v>2</v>
      </c>
      <c r="U783" s="2" t="s">
        <v>302</v>
      </c>
      <c r="V783" s="2" t="s">
        <v>327</v>
      </c>
      <c r="W783" s="2" t="str">
        <f t="shared" si="53"/>
        <v>Forme et CombatTapis / matelas de réception, de gym et autre module de mousse (hors jouet)</v>
      </c>
      <c r="X783" s="2"/>
      <c r="Y783" s="2" t="str">
        <f>VLOOKUP(S783,'Comprendre la codification'!$E$12:$F$23,2,FALSE)</f>
        <v>J</v>
      </c>
      <c r="Z783" s="2" t="str">
        <f>VLOOKUP(V783,'Comprendre la codification'!$H$12:$J$200,3,FALSE)</f>
        <v>MAT</v>
      </c>
      <c r="AA783" s="2" t="str">
        <f t="shared" si="54"/>
        <v>JMAT</v>
      </c>
      <c r="AB783" s="2" t="s">
        <v>114</v>
      </c>
      <c r="AD783" s="2" t="s">
        <v>13</v>
      </c>
      <c r="AE783" s="27">
        <v>2</v>
      </c>
      <c r="AF783" s="2" t="s">
        <v>300</v>
      </c>
      <c r="AG783" s="2" t="s">
        <v>734</v>
      </c>
      <c r="AH783" s="2"/>
      <c r="AI783" s="2" t="s">
        <v>111</v>
      </c>
      <c r="AJ783" s="2" t="str">
        <f t="shared" si="55"/>
        <v>Adresse et PrécisionPalets, jeu de palets et autre jeu d'extérieur composé à plus de 70% de bois7 kg ≤ X &lt; 9 kg</v>
      </c>
      <c r="AK783" s="2" t="str">
        <f>VLOOKUP(AD783,'Comprendre la codification'!$E$12:$F$23,2,FALSE)</f>
        <v>H</v>
      </c>
      <c r="AL783" s="2" t="str">
        <f>VLOOKUP(AG783,'Comprendre la codification'!$H$12:$J$200,3,FALSE)</f>
        <v>JPB</v>
      </c>
      <c r="AM783" s="2" t="str">
        <f>VLOOKUP(AI783,'Comprendre la codification'!$M$25:$N$83,2,FALSE)</f>
        <v>54</v>
      </c>
      <c r="AN783" s="2" t="str">
        <f t="shared" si="56"/>
        <v>HJPB54</v>
      </c>
      <c r="AO783" s="2" t="s">
        <v>608</v>
      </c>
    </row>
    <row r="784" spans="13:41" x14ac:dyDescent="0.35">
      <c r="M784" s="26"/>
      <c r="N784" s="26"/>
      <c r="S784" s="2" t="s">
        <v>293</v>
      </c>
      <c r="T784" s="27">
        <v>2</v>
      </c>
      <c r="U784" s="2" t="s">
        <v>302</v>
      </c>
      <c r="V784" s="2" t="s">
        <v>327</v>
      </c>
      <c r="W784" s="2" t="str">
        <f t="shared" si="53"/>
        <v>Forme et CombatTapis / matelas de réception, de gym et autre module de mousse (hors jouet)</v>
      </c>
      <c r="X784" s="2"/>
      <c r="Y784" s="2" t="str">
        <f>VLOOKUP(S784,'Comprendre la codification'!$E$12:$F$23,2,FALSE)</f>
        <v>J</v>
      </c>
      <c r="Z784" s="2" t="str">
        <f>VLOOKUP(V784,'Comprendre la codification'!$H$12:$J$200,3,FALSE)</f>
        <v>MAT</v>
      </c>
      <c r="AA784" s="2" t="str">
        <f t="shared" si="54"/>
        <v>JMAT</v>
      </c>
      <c r="AB784" s="2" t="s">
        <v>102</v>
      </c>
      <c r="AD784" s="2" t="s">
        <v>13</v>
      </c>
      <c r="AE784" s="27">
        <v>2</v>
      </c>
      <c r="AF784" s="2" t="s">
        <v>300</v>
      </c>
      <c r="AG784" s="2" t="s">
        <v>734</v>
      </c>
      <c r="AH784" s="2"/>
      <c r="AI784" s="2" t="s">
        <v>112</v>
      </c>
      <c r="AJ784" s="2" t="str">
        <f t="shared" si="55"/>
        <v>Adresse et PrécisionPalets, jeu de palets et autre jeu d'extérieur composé à plus de 70% de bois9 kg ≤ X &lt; 11 kg</v>
      </c>
      <c r="AK784" s="2" t="str">
        <f>VLOOKUP(AD784,'Comprendre la codification'!$E$12:$F$23,2,FALSE)</f>
        <v>H</v>
      </c>
      <c r="AL784" s="2" t="str">
        <f>VLOOKUP(AG784,'Comprendre la codification'!$H$12:$J$200,3,FALSE)</f>
        <v>JPB</v>
      </c>
      <c r="AM784" s="2" t="str">
        <f>VLOOKUP(AI784,'Comprendre la codification'!$M$25:$N$83,2,FALSE)</f>
        <v>57</v>
      </c>
      <c r="AN784" s="2" t="str">
        <f t="shared" si="56"/>
        <v>HJPB57</v>
      </c>
      <c r="AO784" s="2" t="s">
        <v>608</v>
      </c>
    </row>
    <row r="785" spans="13:41" x14ac:dyDescent="0.35">
      <c r="M785" s="26"/>
      <c r="N785" s="26"/>
      <c r="S785" s="2" t="s">
        <v>293</v>
      </c>
      <c r="T785" s="27">
        <v>2</v>
      </c>
      <c r="U785" s="2" t="s">
        <v>313</v>
      </c>
      <c r="V785" s="11" t="s">
        <v>322</v>
      </c>
      <c r="W785" s="2" t="str">
        <f t="shared" si="53"/>
        <v>Forme et CombatAutre protection / EPI : paire de protège-poignet, combinaison d'escrime (hors batterie et capteur), pao de boxe, bouclier, shin in step, coque, …</v>
      </c>
      <c r="X785" s="2"/>
      <c r="Y785" s="2" t="str">
        <f>VLOOKUP(S785,'Comprendre la codification'!$E$12:$F$23,2,FALSE)</f>
        <v>J</v>
      </c>
      <c r="Z785" s="2" t="str">
        <f>VLOOKUP(V785,'Comprendre la codification'!$H$12:$J$200,3,FALSE)</f>
        <v>PRO</v>
      </c>
      <c r="AA785" s="2" t="str">
        <f t="shared" si="54"/>
        <v>JPRO</v>
      </c>
      <c r="AB785" s="2" t="s">
        <v>252</v>
      </c>
      <c r="AD785" s="2" t="s">
        <v>13</v>
      </c>
      <c r="AE785" s="27">
        <v>2</v>
      </c>
      <c r="AF785" s="2" t="s">
        <v>300</v>
      </c>
      <c r="AG785" s="2" t="s">
        <v>734</v>
      </c>
      <c r="AH785" s="2"/>
      <c r="AI785" s="2" t="s">
        <v>174</v>
      </c>
      <c r="AJ785" s="2" t="str">
        <f t="shared" si="55"/>
        <v>Adresse et PrécisionPalets, jeu de palets et autre jeu d'extérieur composé à plus de 70% de boisX ≥ 11 kg</v>
      </c>
      <c r="AK785" s="2" t="str">
        <f>VLOOKUP(AD785,'Comprendre la codification'!$E$12:$F$23,2,FALSE)</f>
        <v>H</v>
      </c>
      <c r="AL785" s="2" t="str">
        <f>VLOOKUP(AG785,'Comprendre la codification'!$H$12:$J$200,3,FALSE)</f>
        <v>JPB</v>
      </c>
      <c r="AM785" s="2" t="str">
        <f>VLOOKUP(AI785,'Comprendre la codification'!$M$25:$N$83,2,FALSE)</f>
        <v>61</v>
      </c>
      <c r="AN785" s="2" t="str">
        <f t="shared" si="56"/>
        <v>HJPB61</v>
      </c>
      <c r="AO785" s="2" t="s">
        <v>608</v>
      </c>
    </row>
    <row r="786" spans="13:41" x14ac:dyDescent="0.35">
      <c r="M786" s="26"/>
      <c r="N786" s="26"/>
      <c r="S786" s="2" t="s">
        <v>293</v>
      </c>
      <c r="T786" s="27">
        <v>2</v>
      </c>
      <c r="U786" s="2" t="s">
        <v>313</v>
      </c>
      <c r="V786" s="11" t="s">
        <v>322</v>
      </c>
      <c r="W786" s="2" t="str">
        <f t="shared" si="53"/>
        <v>Forme et CombatAutre protection / EPI : paire de protège-poignet, combinaison d'escrime (hors batterie et capteur), pao de boxe, bouclier, shin in step, coque, …</v>
      </c>
      <c r="X786" s="2"/>
      <c r="Y786" s="2" t="str">
        <f>VLOOKUP(S786,'Comprendre la codification'!$E$12:$F$23,2,FALSE)</f>
        <v>J</v>
      </c>
      <c r="Z786" s="2" t="str">
        <f>VLOOKUP(V786,'Comprendre la codification'!$H$12:$J$200,3,FALSE)</f>
        <v>PRO</v>
      </c>
      <c r="AA786" s="2" t="str">
        <f t="shared" si="54"/>
        <v>JPRO</v>
      </c>
      <c r="AB786" s="2" t="s">
        <v>253</v>
      </c>
      <c r="AD786" s="2" t="s">
        <v>13</v>
      </c>
      <c r="AE786" s="27">
        <v>2</v>
      </c>
      <c r="AF786" s="2" t="s">
        <v>300</v>
      </c>
      <c r="AG786" s="2" t="s">
        <v>208</v>
      </c>
      <c r="AH786" s="2"/>
      <c r="AI786" s="21" t="s">
        <v>608</v>
      </c>
      <c r="AJ786" s="2" t="str">
        <f t="shared" si="55"/>
        <v>Adresse et PrécisionBoule de pétanque, boule lyonnaise (à l'unité)-</v>
      </c>
      <c r="AK786" s="2" t="str">
        <f>VLOOKUP(AD786,'Comprendre la codification'!$E$12:$F$23,2,FALSE)</f>
        <v>H</v>
      </c>
      <c r="AL786" s="2" t="str">
        <f>VLOOKUP(AG786,'Comprendre la codification'!$H$12:$J$200,3,FALSE)</f>
        <v>LYO</v>
      </c>
      <c r="AM786" s="2" t="str">
        <f>VLOOKUP(AI786,'Comprendre la codification'!$M$25:$N$83,2,FALSE)</f>
        <v>78</v>
      </c>
      <c r="AN786" s="2" t="str">
        <f t="shared" si="56"/>
        <v>HLYO78</v>
      </c>
      <c r="AO786" s="21" t="s">
        <v>99</v>
      </c>
    </row>
    <row r="787" spans="13:41" x14ac:dyDescent="0.35">
      <c r="M787" s="26"/>
      <c r="N787" s="26"/>
      <c r="S787" s="2" t="s">
        <v>293</v>
      </c>
      <c r="T787" s="27">
        <v>2</v>
      </c>
      <c r="U787" s="2" t="s">
        <v>313</v>
      </c>
      <c r="V787" s="11" t="s">
        <v>322</v>
      </c>
      <c r="W787" s="2" t="str">
        <f t="shared" si="53"/>
        <v>Forme et CombatAutre protection / EPI : paire de protège-poignet, combinaison d'escrime (hors batterie et capteur), pao de boxe, bouclier, shin in step, coque, …</v>
      </c>
      <c r="X787" s="2"/>
      <c r="Y787" s="2" t="str">
        <f>VLOOKUP(S787,'Comprendre la codification'!$E$12:$F$23,2,FALSE)</f>
        <v>J</v>
      </c>
      <c r="Z787" s="2" t="str">
        <f>VLOOKUP(V787,'Comprendre la codification'!$H$12:$J$200,3,FALSE)</f>
        <v>PRO</v>
      </c>
      <c r="AA787" s="2" t="str">
        <f t="shared" si="54"/>
        <v>JPRO</v>
      </c>
      <c r="AB787" s="2" t="s">
        <v>254</v>
      </c>
      <c r="AD787" s="2" t="s">
        <v>13</v>
      </c>
      <c r="AE787" s="27">
        <v>2</v>
      </c>
      <c r="AF787" s="2" t="s">
        <v>312</v>
      </c>
      <c r="AG787" s="2" t="s">
        <v>320</v>
      </c>
      <c r="AH787" s="2"/>
      <c r="AI787" s="2" t="s">
        <v>252</v>
      </c>
      <c r="AJ787" s="2" t="str">
        <f t="shared" si="55"/>
        <v>Adresse et PrécisionProtection / EPI : gant pour le golf, le tir à l'arc, plastron, protection de l'avant-bras…X &lt; 5 g</v>
      </c>
      <c r="AK787" s="2" t="str">
        <f>VLOOKUP(AD787,'Comprendre la codification'!$E$12:$F$23,2,FALSE)</f>
        <v>H</v>
      </c>
      <c r="AL787" s="2" t="str">
        <f>VLOOKUP(AG787,'Comprendre la codification'!$H$12:$J$200,3,FALSE)</f>
        <v>PRO</v>
      </c>
      <c r="AM787" s="2" t="str">
        <f>VLOOKUP(AI787,'Comprendre la codification'!$M$25:$N$83,2,FALSE)</f>
        <v>20</v>
      </c>
      <c r="AN787" s="2" t="str">
        <f t="shared" si="56"/>
        <v>HPRO20</v>
      </c>
      <c r="AO787" s="2" t="s">
        <v>608</v>
      </c>
    </row>
    <row r="788" spans="13:41" x14ac:dyDescent="0.35">
      <c r="M788" s="26"/>
      <c r="N788" s="26"/>
      <c r="S788" s="2" t="s">
        <v>293</v>
      </c>
      <c r="T788" s="27">
        <v>2</v>
      </c>
      <c r="U788" s="2" t="s">
        <v>313</v>
      </c>
      <c r="V788" s="11" t="s">
        <v>322</v>
      </c>
      <c r="W788" s="2" t="str">
        <f t="shared" si="53"/>
        <v>Forme et CombatAutre protection / EPI : paire de protège-poignet, combinaison d'escrime (hors batterie et capteur), pao de boxe, bouclier, shin in step, coque, …</v>
      </c>
      <c r="X788" s="2"/>
      <c r="Y788" s="2" t="str">
        <f>VLOOKUP(S788,'Comprendre la codification'!$E$12:$F$23,2,FALSE)</f>
        <v>J</v>
      </c>
      <c r="Z788" s="2" t="str">
        <f>VLOOKUP(V788,'Comprendre la codification'!$H$12:$J$200,3,FALSE)</f>
        <v>PRO</v>
      </c>
      <c r="AA788" s="2" t="str">
        <f t="shared" si="54"/>
        <v>JPRO</v>
      </c>
      <c r="AB788" s="2" t="s">
        <v>255</v>
      </c>
      <c r="AD788" s="2" t="s">
        <v>13</v>
      </c>
      <c r="AE788" s="27">
        <v>2</v>
      </c>
      <c r="AF788" s="2" t="s">
        <v>312</v>
      </c>
      <c r="AG788" s="2" t="s">
        <v>320</v>
      </c>
      <c r="AH788" s="2"/>
      <c r="AI788" s="2" t="s">
        <v>253</v>
      </c>
      <c r="AJ788" s="2" t="str">
        <f t="shared" si="55"/>
        <v>Adresse et PrécisionProtection / EPI : gant pour le golf, le tir à l'arc, plastron, protection de l'avant-bras…5 g ≤ X &lt; 10 g</v>
      </c>
      <c r="AK788" s="2" t="str">
        <f>VLOOKUP(AD788,'Comprendre la codification'!$E$12:$F$23,2,FALSE)</f>
        <v>H</v>
      </c>
      <c r="AL788" s="2" t="str">
        <f>VLOOKUP(AG788,'Comprendre la codification'!$H$12:$J$200,3,FALSE)</f>
        <v>PRO</v>
      </c>
      <c r="AM788" s="2" t="str">
        <f>VLOOKUP(AI788,'Comprendre la codification'!$M$25:$N$83,2,FALSE)</f>
        <v>21</v>
      </c>
      <c r="AN788" s="2" t="str">
        <f t="shared" si="56"/>
        <v>HPRO21</v>
      </c>
      <c r="AO788" s="2" t="s">
        <v>608</v>
      </c>
    </row>
    <row r="789" spans="13:41" x14ac:dyDescent="0.35">
      <c r="M789" s="26"/>
      <c r="N789" s="26"/>
      <c r="S789" s="2" t="s">
        <v>293</v>
      </c>
      <c r="T789" s="27">
        <v>2</v>
      </c>
      <c r="U789" s="2" t="s">
        <v>313</v>
      </c>
      <c r="V789" s="11" t="s">
        <v>322</v>
      </c>
      <c r="W789" s="2" t="str">
        <f t="shared" si="53"/>
        <v>Forme et CombatAutre protection / EPI : paire de protège-poignet, combinaison d'escrime (hors batterie et capteur), pao de boxe, bouclier, shin in step, coque, …</v>
      </c>
      <c r="X789" s="2"/>
      <c r="Y789" s="2" t="str">
        <f>VLOOKUP(S789,'Comprendre la codification'!$E$12:$F$23,2,FALSE)</f>
        <v>J</v>
      </c>
      <c r="Z789" s="2" t="str">
        <f>VLOOKUP(V789,'Comprendre la codification'!$H$12:$J$200,3,FALSE)</f>
        <v>PRO</v>
      </c>
      <c r="AA789" s="2" t="str">
        <f t="shared" si="54"/>
        <v>JPRO</v>
      </c>
      <c r="AB789" s="2" t="s">
        <v>241</v>
      </c>
      <c r="AD789" s="2" t="s">
        <v>13</v>
      </c>
      <c r="AE789" s="27">
        <v>2</v>
      </c>
      <c r="AF789" s="2" t="s">
        <v>312</v>
      </c>
      <c r="AG789" s="2" t="s">
        <v>320</v>
      </c>
      <c r="AH789" s="2"/>
      <c r="AI789" s="2" t="s">
        <v>254</v>
      </c>
      <c r="AJ789" s="2" t="str">
        <f t="shared" si="55"/>
        <v>Adresse et PrécisionProtection / EPI : gant pour le golf, le tir à l'arc, plastron, protection de l'avant-bras…10 g ≤ X &lt; 20 g</v>
      </c>
      <c r="AK789" s="2" t="str">
        <f>VLOOKUP(AD789,'Comprendre la codification'!$E$12:$F$23,2,FALSE)</f>
        <v>H</v>
      </c>
      <c r="AL789" s="2" t="str">
        <f>VLOOKUP(AG789,'Comprendre la codification'!$H$12:$J$200,3,FALSE)</f>
        <v>PRO</v>
      </c>
      <c r="AM789" s="2" t="str">
        <f>VLOOKUP(AI789,'Comprendre la codification'!$M$25:$N$83,2,FALSE)</f>
        <v>24</v>
      </c>
      <c r="AN789" s="2" t="str">
        <f t="shared" si="56"/>
        <v>HPRO24</v>
      </c>
      <c r="AO789" s="2" t="s">
        <v>608</v>
      </c>
    </row>
    <row r="790" spans="13:41" x14ac:dyDescent="0.35">
      <c r="M790" s="26"/>
      <c r="N790" s="26"/>
      <c r="S790" s="2" t="s">
        <v>293</v>
      </c>
      <c r="T790" s="27">
        <v>2</v>
      </c>
      <c r="U790" s="2" t="s">
        <v>313</v>
      </c>
      <c r="V790" s="11" t="s">
        <v>322</v>
      </c>
      <c r="W790" s="2" t="str">
        <f t="shared" si="53"/>
        <v>Forme et CombatAutre protection / EPI : paire de protège-poignet, combinaison d'escrime (hors batterie et capteur), pao de boxe, bouclier, shin in step, coque, …</v>
      </c>
      <c r="X790" s="2"/>
      <c r="Y790" s="2" t="str">
        <f>VLOOKUP(S790,'Comprendre la codification'!$E$12:$F$23,2,FALSE)</f>
        <v>J</v>
      </c>
      <c r="Z790" s="2" t="str">
        <f>VLOOKUP(V790,'Comprendre la codification'!$H$12:$J$200,3,FALSE)</f>
        <v>PRO</v>
      </c>
      <c r="AA790" s="2" t="str">
        <f t="shared" si="54"/>
        <v>JPRO</v>
      </c>
      <c r="AB790" s="2" t="s">
        <v>103</v>
      </c>
      <c r="AD790" s="2" t="s">
        <v>13</v>
      </c>
      <c r="AE790" s="27">
        <v>2</v>
      </c>
      <c r="AF790" s="2" t="s">
        <v>312</v>
      </c>
      <c r="AG790" s="2" t="s">
        <v>320</v>
      </c>
      <c r="AH790" s="2"/>
      <c r="AI790" s="2" t="s">
        <v>255</v>
      </c>
      <c r="AJ790" s="2" t="str">
        <f t="shared" si="55"/>
        <v>Adresse et PrécisionProtection / EPI : gant pour le golf, le tir à l'arc, plastron, protection de l'avant-bras…20 g ≤ X &lt; 50 g</v>
      </c>
      <c r="AK790" s="2" t="str">
        <f>VLOOKUP(AD790,'Comprendre la codification'!$E$12:$F$23,2,FALSE)</f>
        <v>H</v>
      </c>
      <c r="AL790" s="2" t="str">
        <f>VLOOKUP(AG790,'Comprendre la codification'!$H$12:$J$200,3,FALSE)</f>
        <v>PRO</v>
      </c>
      <c r="AM790" s="2" t="str">
        <f>VLOOKUP(AI790,'Comprendre la codification'!$M$25:$N$83,2,FALSE)</f>
        <v>27</v>
      </c>
      <c r="AN790" s="2" t="str">
        <f t="shared" si="56"/>
        <v>HPRO27</v>
      </c>
      <c r="AO790" s="2" t="s">
        <v>608</v>
      </c>
    </row>
    <row r="791" spans="13:41" x14ac:dyDescent="0.35">
      <c r="M791" s="26"/>
      <c r="N791" s="26"/>
      <c r="S791" s="2" t="s">
        <v>293</v>
      </c>
      <c r="T791" s="27">
        <v>2</v>
      </c>
      <c r="U791" s="2" t="s">
        <v>313</v>
      </c>
      <c r="V791" s="11" t="s">
        <v>322</v>
      </c>
      <c r="W791" s="2" t="str">
        <f t="shared" si="53"/>
        <v>Forme et CombatAutre protection / EPI : paire de protège-poignet, combinaison d'escrime (hors batterie et capteur), pao de boxe, bouclier, shin in step, coque, …</v>
      </c>
      <c r="X791" s="2"/>
      <c r="Y791" s="2" t="str">
        <f>VLOOKUP(S791,'Comprendre la codification'!$E$12:$F$23,2,FALSE)</f>
        <v>J</v>
      </c>
      <c r="Z791" s="2" t="str">
        <f>VLOOKUP(V791,'Comprendre la codification'!$H$12:$J$200,3,FALSE)</f>
        <v>PRO</v>
      </c>
      <c r="AA791" s="2" t="str">
        <f t="shared" si="54"/>
        <v>JPRO</v>
      </c>
      <c r="AB791" s="2" t="s">
        <v>98</v>
      </c>
      <c r="AD791" s="2" t="s">
        <v>13</v>
      </c>
      <c r="AE791" s="27">
        <v>2</v>
      </c>
      <c r="AF791" s="2" t="s">
        <v>312</v>
      </c>
      <c r="AG791" s="2" t="s">
        <v>320</v>
      </c>
      <c r="AH791" s="2"/>
      <c r="AI791" s="2" t="s">
        <v>241</v>
      </c>
      <c r="AJ791" s="2" t="str">
        <f t="shared" si="55"/>
        <v>Adresse et PrécisionProtection / EPI : gant pour le golf, le tir à l'arc, plastron, protection de l'avant-bras…50 g ≤ X &lt; 100 g</v>
      </c>
      <c r="AK791" s="2" t="str">
        <f>VLOOKUP(AD791,'Comprendre la codification'!$E$12:$F$23,2,FALSE)</f>
        <v>H</v>
      </c>
      <c r="AL791" s="2" t="str">
        <f>VLOOKUP(AG791,'Comprendre la codification'!$H$12:$J$200,3,FALSE)</f>
        <v>PRO</v>
      </c>
      <c r="AM791" s="2" t="str">
        <f>VLOOKUP(AI791,'Comprendre la codification'!$M$25:$N$83,2,FALSE)</f>
        <v>30</v>
      </c>
      <c r="AN791" s="2" t="str">
        <f t="shared" si="56"/>
        <v>HPRO30</v>
      </c>
      <c r="AO791" s="2" t="s">
        <v>608</v>
      </c>
    </row>
    <row r="792" spans="13:41" x14ac:dyDescent="0.35">
      <c r="M792" s="26"/>
      <c r="N792" s="26"/>
      <c r="S792" s="2" t="s">
        <v>293</v>
      </c>
      <c r="T792" s="27">
        <v>2</v>
      </c>
      <c r="U792" s="2" t="s">
        <v>313</v>
      </c>
      <c r="V792" s="11" t="s">
        <v>322</v>
      </c>
      <c r="W792" s="2" t="str">
        <f t="shared" si="53"/>
        <v>Forme et CombatAutre protection / EPI : paire de protège-poignet, combinaison d'escrime (hors batterie et capteur), pao de boxe, bouclier, shin in step, coque, …</v>
      </c>
      <c r="X792" s="2"/>
      <c r="Y792" s="2" t="str">
        <f>VLOOKUP(S792,'Comprendre la codification'!$E$12:$F$23,2,FALSE)</f>
        <v>J</v>
      </c>
      <c r="Z792" s="2" t="str">
        <f>VLOOKUP(V792,'Comprendre la codification'!$H$12:$J$200,3,FALSE)</f>
        <v>PRO</v>
      </c>
      <c r="AA792" s="2" t="str">
        <f t="shared" si="54"/>
        <v>JPRO</v>
      </c>
      <c r="AB792" s="2" t="s">
        <v>104</v>
      </c>
      <c r="AD792" s="2" t="s">
        <v>13</v>
      </c>
      <c r="AE792" s="27">
        <v>2</v>
      </c>
      <c r="AF792" s="2" t="s">
        <v>312</v>
      </c>
      <c r="AG792" s="2" t="s">
        <v>320</v>
      </c>
      <c r="AH792" s="2"/>
      <c r="AI792" s="2" t="s">
        <v>103</v>
      </c>
      <c r="AJ792" s="2" t="str">
        <f t="shared" si="55"/>
        <v>Adresse et PrécisionProtection / EPI : gant pour le golf, le tir à l'arc, plastron, protection de l'avant-bras…0,1 kg ≤ X &lt; 0,2 kg</v>
      </c>
      <c r="AK792" s="2" t="str">
        <f>VLOOKUP(AD792,'Comprendre la codification'!$E$12:$F$23,2,FALSE)</f>
        <v>H</v>
      </c>
      <c r="AL792" s="2" t="str">
        <f>VLOOKUP(AG792,'Comprendre la codification'!$H$12:$J$200,3,FALSE)</f>
        <v>PRO</v>
      </c>
      <c r="AM792" s="2" t="str">
        <f>VLOOKUP(AI792,'Comprendre la codification'!$M$25:$N$83,2,FALSE)</f>
        <v>33</v>
      </c>
      <c r="AN792" s="2" t="str">
        <f t="shared" si="56"/>
        <v>HPRO33</v>
      </c>
      <c r="AO792" s="2" t="s">
        <v>608</v>
      </c>
    </row>
    <row r="793" spans="13:41" x14ac:dyDescent="0.35">
      <c r="M793" s="26"/>
      <c r="N793" s="26"/>
      <c r="S793" s="2" t="s">
        <v>293</v>
      </c>
      <c r="T793" s="27">
        <v>2</v>
      </c>
      <c r="U793" s="2" t="s">
        <v>313</v>
      </c>
      <c r="V793" s="11" t="s">
        <v>322</v>
      </c>
      <c r="W793" s="2" t="str">
        <f t="shared" si="53"/>
        <v>Forme et CombatAutre protection / EPI : paire de protège-poignet, combinaison d'escrime (hors batterie et capteur), pao de boxe, bouclier, shin in step, coque, …</v>
      </c>
      <c r="X793" s="2"/>
      <c r="Y793" s="2" t="str">
        <f>VLOOKUP(S793,'Comprendre la codification'!$E$12:$F$23,2,FALSE)</f>
        <v>J</v>
      </c>
      <c r="Z793" s="2" t="str">
        <f>VLOOKUP(V793,'Comprendre la codification'!$H$12:$J$200,3,FALSE)</f>
        <v>PRO</v>
      </c>
      <c r="AA793" s="2" t="str">
        <f t="shared" si="54"/>
        <v>JPRO</v>
      </c>
      <c r="AB793" s="2" t="s">
        <v>105</v>
      </c>
      <c r="AD793" s="2" t="s">
        <v>13</v>
      </c>
      <c r="AE793" s="27">
        <v>2</v>
      </c>
      <c r="AF793" s="2" t="s">
        <v>312</v>
      </c>
      <c r="AG793" s="2" t="s">
        <v>320</v>
      </c>
      <c r="AH793" s="2"/>
      <c r="AI793" s="2" t="s">
        <v>98</v>
      </c>
      <c r="AJ793" s="2" t="str">
        <f t="shared" si="55"/>
        <v>Adresse et PrécisionProtection / EPI : gant pour le golf, le tir à l'arc, plastron, protection de l'avant-bras…0,2 kg ≤ X &lt; 0,5 kg</v>
      </c>
      <c r="AK793" s="2" t="str">
        <f>VLOOKUP(AD793,'Comprendre la codification'!$E$12:$F$23,2,FALSE)</f>
        <v>H</v>
      </c>
      <c r="AL793" s="2" t="str">
        <f>VLOOKUP(AG793,'Comprendre la codification'!$H$12:$J$200,3,FALSE)</f>
        <v>PRO</v>
      </c>
      <c r="AM793" s="2" t="str">
        <f>VLOOKUP(AI793,'Comprendre la codification'!$M$25:$N$83,2,FALSE)</f>
        <v>36</v>
      </c>
      <c r="AN793" s="2" t="str">
        <f t="shared" si="56"/>
        <v>HPRO36</v>
      </c>
      <c r="AO793" s="2" t="s">
        <v>608</v>
      </c>
    </row>
    <row r="794" spans="13:41" x14ac:dyDescent="0.35">
      <c r="M794" s="26"/>
      <c r="N794" s="26"/>
      <c r="S794" s="2" t="s">
        <v>293</v>
      </c>
      <c r="T794" s="27">
        <v>2</v>
      </c>
      <c r="U794" s="2" t="s">
        <v>313</v>
      </c>
      <c r="V794" s="11" t="s">
        <v>322</v>
      </c>
      <c r="W794" s="2" t="str">
        <f t="shared" si="53"/>
        <v>Forme et CombatAutre protection / EPI : paire de protège-poignet, combinaison d'escrime (hors batterie et capteur), pao de boxe, bouclier, shin in step, coque, …</v>
      </c>
      <c r="X794" s="2"/>
      <c r="Y794" s="2" t="str">
        <f>VLOOKUP(S794,'Comprendre la codification'!$E$12:$F$23,2,FALSE)</f>
        <v>J</v>
      </c>
      <c r="Z794" s="2" t="str">
        <f>VLOOKUP(V794,'Comprendre la codification'!$H$12:$J$200,3,FALSE)</f>
        <v>PRO</v>
      </c>
      <c r="AA794" s="2" t="str">
        <f t="shared" si="54"/>
        <v>JPRO</v>
      </c>
      <c r="AB794" s="2" t="s">
        <v>107</v>
      </c>
      <c r="AD794" s="2" t="s">
        <v>13</v>
      </c>
      <c r="AE794" s="27">
        <v>2</v>
      </c>
      <c r="AF794" s="2" t="s">
        <v>312</v>
      </c>
      <c r="AG794" s="2" t="s">
        <v>320</v>
      </c>
      <c r="AH794" s="2"/>
      <c r="AI794" s="2" t="s">
        <v>104</v>
      </c>
      <c r="AJ794" s="2" t="str">
        <f t="shared" si="55"/>
        <v>Adresse et PrécisionProtection / EPI : gant pour le golf, le tir à l'arc, plastron, protection de l'avant-bras…0,5 kg ≤ X &lt; 1 kg</v>
      </c>
      <c r="AK794" s="2" t="str">
        <f>VLOOKUP(AD794,'Comprendre la codification'!$E$12:$F$23,2,FALSE)</f>
        <v>H</v>
      </c>
      <c r="AL794" s="2" t="str">
        <f>VLOOKUP(AG794,'Comprendre la codification'!$H$12:$J$200,3,FALSE)</f>
        <v>PRO</v>
      </c>
      <c r="AM794" s="2" t="str">
        <f>VLOOKUP(AI794,'Comprendre la codification'!$M$25:$N$83,2,FALSE)</f>
        <v>39</v>
      </c>
      <c r="AN794" s="2" t="str">
        <f t="shared" si="56"/>
        <v>HPRO39</v>
      </c>
      <c r="AO794" s="2" t="s">
        <v>608</v>
      </c>
    </row>
    <row r="795" spans="13:41" x14ac:dyDescent="0.35">
      <c r="M795" s="26"/>
      <c r="N795" s="26"/>
      <c r="S795" s="2" t="s">
        <v>293</v>
      </c>
      <c r="T795" s="27">
        <v>2</v>
      </c>
      <c r="U795" s="2" t="s">
        <v>313</v>
      </c>
      <c r="V795" s="11" t="s">
        <v>322</v>
      </c>
      <c r="W795" s="2" t="str">
        <f t="shared" si="53"/>
        <v>Forme et CombatAutre protection / EPI : paire de protège-poignet, combinaison d'escrime (hors batterie et capteur), pao de boxe, bouclier, shin in step, coque, …</v>
      </c>
      <c r="X795" s="2"/>
      <c r="Y795" s="2" t="str">
        <f>VLOOKUP(S795,'Comprendre la codification'!$E$12:$F$23,2,FALSE)</f>
        <v>J</v>
      </c>
      <c r="Z795" s="2" t="str">
        <f>VLOOKUP(V795,'Comprendre la codification'!$H$12:$J$200,3,FALSE)</f>
        <v>PRO</v>
      </c>
      <c r="AA795" s="2" t="str">
        <f t="shared" si="54"/>
        <v>JPRO</v>
      </c>
      <c r="AB795" s="2" t="s">
        <v>109</v>
      </c>
      <c r="AD795" s="2" t="s">
        <v>13</v>
      </c>
      <c r="AE795" s="27">
        <v>2</v>
      </c>
      <c r="AF795" s="2" t="s">
        <v>312</v>
      </c>
      <c r="AG795" s="2" t="s">
        <v>320</v>
      </c>
      <c r="AH795" s="2"/>
      <c r="AI795" s="2" t="s">
        <v>105</v>
      </c>
      <c r="AJ795" s="2" t="str">
        <f t="shared" si="55"/>
        <v>Adresse et PrécisionProtection / EPI : gant pour le golf, le tir à l'arc, plastron, protection de l'avant-bras…1 kg ≤ X &lt; 2 kg</v>
      </c>
      <c r="AK795" s="2" t="str">
        <f>VLOOKUP(AD795,'Comprendre la codification'!$E$12:$F$23,2,FALSE)</f>
        <v>H</v>
      </c>
      <c r="AL795" s="2" t="str">
        <f>VLOOKUP(AG795,'Comprendre la codification'!$H$12:$J$200,3,FALSE)</f>
        <v>PRO</v>
      </c>
      <c r="AM795" s="2" t="str">
        <f>VLOOKUP(AI795,'Comprendre la codification'!$M$25:$N$83,2,FALSE)</f>
        <v>42</v>
      </c>
      <c r="AN795" s="2" t="str">
        <f t="shared" si="56"/>
        <v>HPRO42</v>
      </c>
      <c r="AO795" s="2" t="s">
        <v>608</v>
      </c>
    </row>
    <row r="796" spans="13:41" x14ac:dyDescent="0.35">
      <c r="M796" s="26"/>
      <c r="N796" s="26"/>
      <c r="S796" s="2" t="s">
        <v>293</v>
      </c>
      <c r="T796" s="27">
        <v>2</v>
      </c>
      <c r="U796" s="2" t="s">
        <v>313</v>
      </c>
      <c r="V796" s="11" t="s">
        <v>322</v>
      </c>
      <c r="W796" s="2" t="str">
        <f t="shared" si="53"/>
        <v>Forme et CombatAutre protection / EPI : paire de protège-poignet, combinaison d'escrime (hors batterie et capteur), pao de boxe, bouclier, shin in step, coque, …</v>
      </c>
      <c r="X796" s="2"/>
      <c r="Y796" s="2" t="str">
        <f>VLOOKUP(S796,'Comprendre la codification'!$E$12:$F$23,2,FALSE)</f>
        <v>J</v>
      </c>
      <c r="Z796" s="2" t="str">
        <f>VLOOKUP(V796,'Comprendre la codification'!$H$12:$J$200,3,FALSE)</f>
        <v>PRO</v>
      </c>
      <c r="AA796" s="2" t="str">
        <f t="shared" si="54"/>
        <v>JPRO</v>
      </c>
      <c r="AB796" s="2" t="s">
        <v>110</v>
      </c>
      <c r="AD796" s="2" t="s">
        <v>13</v>
      </c>
      <c r="AE796" s="27">
        <v>2</v>
      </c>
      <c r="AF796" s="2" t="s">
        <v>312</v>
      </c>
      <c r="AG796" s="2" t="s">
        <v>320</v>
      </c>
      <c r="AH796" s="2"/>
      <c r="AI796" s="2" t="s">
        <v>107</v>
      </c>
      <c r="AJ796" s="2" t="str">
        <f t="shared" si="55"/>
        <v>Adresse et PrécisionProtection / EPI : gant pour le golf, le tir à l'arc, plastron, protection de l'avant-bras…2 kg ≤ X &lt; 3 kg</v>
      </c>
      <c r="AK796" s="2" t="str">
        <f>VLOOKUP(AD796,'Comprendre la codification'!$E$12:$F$23,2,FALSE)</f>
        <v>H</v>
      </c>
      <c r="AL796" s="2" t="str">
        <f>VLOOKUP(AG796,'Comprendre la codification'!$H$12:$J$200,3,FALSE)</f>
        <v>PRO</v>
      </c>
      <c r="AM796" s="2" t="str">
        <f>VLOOKUP(AI796,'Comprendre la codification'!$M$25:$N$83,2,FALSE)</f>
        <v>45</v>
      </c>
      <c r="AN796" s="2" t="str">
        <f t="shared" si="56"/>
        <v>HPRO45</v>
      </c>
      <c r="AO796" s="2" t="s">
        <v>608</v>
      </c>
    </row>
    <row r="797" spans="13:41" x14ac:dyDescent="0.35">
      <c r="M797" s="26"/>
      <c r="N797" s="26"/>
      <c r="S797" s="2" t="s">
        <v>293</v>
      </c>
      <c r="T797" s="27">
        <v>2</v>
      </c>
      <c r="U797" s="2" t="s">
        <v>313</v>
      </c>
      <c r="V797" s="11" t="s">
        <v>322</v>
      </c>
      <c r="W797" s="2" t="str">
        <f t="shared" si="53"/>
        <v>Forme et CombatAutre protection / EPI : paire de protège-poignet, combinaison d'escrime (hors batterie et capteur), pao de boxe, bouclier, shin in step, coque, …</v>
      </c>
      <c r="X797" s="2"/>
      <c r="Y797" s="2" t="str">
        <f>VLOOKUP(S797,'Comprendre la codification'!$E$12:$F$23,2,FALSE)</f>
        <v>J</v>
      </c>
      <c r="Z797" s="2" t="str">
        <f>VLOOKUP(V797,'Comprendre la codification'!$H$12:$J$200,3,FALSE)</f>
        <v>PRO</v>
      </c>
      <c r="AA797" s="2" t="str">
        <f t="shared" si="54"/>
        <v>JPRO</v>
      </c>
      <c r="AB797" s="2" t="s">
        <v>111</v>
      </c>
      <c r="AD797" s="2" t="s">
        <v>13</v>
      </c>
      <c r="AE797" s="27">
        <v>2</v>
      </c>
      <c r="AF797" s="2" t="s">
        <v>312</v>
      </c>
      <c r="AG797" s="2" t="s">
        <v>320</v>
      </c>
      <c r="AH797" s="2"/>
      <c r="AI797" s="2" t="s">
        <v>109</v>
      </c>
      <c r="AJ797" s="2" t="str">
        <f t="shared" si="55"/>
        <v>Adresse et PrécisionProtection / EPI : gant pour le golf, le tir à l'arc, plastron, protection de l'avant-bras…3 kg ≤ X &lt; 5 kg</v>
      </c>
      <c r="AK797" s="2" t="str">
        <f>VLOOKUP(AD797,'Comprendre la codification'!$E$12:$F$23,2,FALSE)</f>
        <v>H</v>
      </c>
      <c r="AL797" s="2" t="str">
        <f>VLOOKUP(AG797,'Comprendre la codification'!$H$12:$J$200,3,FALSE)</f>
        <v>PRO</v>
      </c>
      <c r="AM797" s="2" t="str">
        <f>VLOOKUP(AI797,'Comprendre la codification'!$M$25:$N$83,2,FALSE)</f>
        <v>48</v>
      </c>
      <c r="AN797" s="2" t="str">
        <f t="shared" si="56"/>
        <v>HPRO48</v>
      </c>
      <c r="AO797" s="2" t="s">
        <v>608</v>
      </c>
    </row>
    <row r="798" spans="13:41" x14ac:dyDescent="0.35">
      <c r="M798" s="26"/>
      <c r="N798" s="26"/>
      <c r="S798" s="2" t="s">
        <v>293</v>
      </c>
      <c r="T798" s="27">
        <v>2</v>
      </c>
      <c r="U798" s="2" t="s">
        <v>313</v>
      </c>
      <c r="V798" s="11" t="s">
        <v>322</v>
      </c>
      <c r="W798" s="2" t="str">
        <f t="shared" si="53"/>
        <v>Forme et CombatAutre protection / EPI : paire de protège-poignet, combinaison d'escrime (hors batterie et capteur), pao de boxe, bouclier, shin in step, coque, …</v>
      </c>
      <c r="X798" s="2"/>
      <c r="Y798" s="2" t="str">
        <f>VLOOKUP(S798,'Comprendre la codification'!$E$12:$F$23,2,FALSE)</f>
        <v>J</v>
      </c>
      <c r="Z798" s="2" t="str">
        <f>VLOOKUP(V798,'Comprendre la codification'!$H$12:$J$200,3,FALSE)</f>
        <v>PRO</v>
      </c>
      <c r="AA798" s="2" t="str">
        <f t="shared" si="54"/>
        <v>JPRO</v>
      </c>
      <c r="AB798" s="2" t="s">
        <v>112</v>
      </c>
      <c r="AD798" s="2" t="s">
        <v>13</v>
      </c>
      <c r="AE798" s="27">
        <v>2</v>
      </c>
      <c r="AF798" s="2" t="s">
        <v>312</v>
      </c>
      <c r="AG798" s="2" t="s">
        <v>320</v>
      </c>
      <c r="AH798" s="2"/>
      <c r="AI798" s="2" t="s">
        <v>110</v>
      </c>
      <c r="AJ798" s="2" t="str">
        <f t="shared" si="55"/>
        <v>Adresse et PrécisionProtection / EPI : gant pour le golf, le tir à l'arc, plastron, protection de l'avant-bras…5 kg ≤ X &lt; 7 kg</v>
      </c>
      <c r="AK798" s="2" t="str">
        <f>VLOOKUP(AD798,'Comprendre la codification'!$E$12:$F$23,2,FALSE)</f>
        <v>H</v>
      </c>
      <c r="AL798" s="2" t="str">
        <f>VLOOKUP(AG798,'Comprendre la codification'!$H$12:$J$200,3,FALSE)</f>
        <v>PRO</v>
      </c>
      <c r="AM798" s="2" t="str">
        <f>VLOOKUP(AI798,'Comprendre la codification'!$M$25:$N$83,2,FALSE)</f>
        <v>51</v>
      </c>
      <c r="AN798" s="2" t="str">
        <f t="shared" si="56"/>
        <v>HPRO51</v>
      </c>
      <c r="AO798" s="2" t="s">
        <v>608</v>
      </c>
    </row>
    <row r="799" spans="13:41" x14ac:dyDescent="0.35">
      <c r="M799" s="26"/>
      <c r="N799" s="26"/>
      <c r="S799" s="2" t="s">
        <v>293</v>
      </c>
      <c r="T799" s="27">
        <v>2</v>
      </c>
      <c r="U799" s="2" t="s">
        <v>313</v>
      </c>
      <c r="V799" s="11" t="s">
        <v>322</v>
      </c>
      <c r="W799" s="2" t="str">
        <f t="shared" si="53"/>
        <v>Forme et CombatAutre protection / EPI : paire de protège-poignet, combinaison d'escrime (hors batterie et capteur), pao de boxe, bouclier, shin in step, coque, …</v>
      </c>
      <c r="X799" s="2"/>
      <c r="Y799" s="2" t="str">
        <f>VLOOKUP(S799,'Comprendre la codification'!$E$12:$F$23,2,FALSE)</f>
        <v>J</v>
      </c>
      <c r="Z799" s="2" t="str">
        <f>VLOOKUP(V799,'Comprendre la codification'!$H$12:$J$200,3,FALSE)</f>
        <v>PRO</v>
      </c>
      <c r="AA799" s="2" t="str">
        <f t="shared" si="54"/>
        <v>JPRO</v>
      </c>
      <c r="AB799" s="2" t="s">
        <v>113</v>
      </c>
      <c r="AD799" s="2" t="s">
        <v>13</v>
      </c>
      <c r="AE799" s="27">
        <v>2</v>
      </c>
      <c r="AF799" s="2" t="s">
        <v>312</v>
      </c>
      <c r="AG799" s="2" t="s">
        <v>320</v>
      </c>
      <c r="AH799" s="2"/>
      <c r="AI799" s="2" t="s">
        <v>111</v>
      </c>
      <c r="AJ799" s="2" t="str">
        <f t="shared" si="55"/>
        <v>Adresse et PrécisionProtection / EPI : gant pour le golf, le tir à l'arc, plastron, protection de l'avant-bras…7 kg ≤ X &lt; 9 kg</v>
      </c>
      <c r="AK799" s="2" t="str">
        <f>VLOOKUP(AD799,'Comprendre la codification'!$E$12:$F$23,2,FALSE)</f>
        <v>H</v>
      </c>
      <c r="AL799" s="2" t="str">
        <f>VLOOKUP(AG799,'Comprendre la codification'!$H$12:$J$200,3,FALSE)</f>
        <v>PRO</v>
      </c>
      <c r="AM799" s="2" t="str">
        <f>VLOOKUP(AI799,'Comprendre la codification'!$M$25:$N$83,2,FALSE)</f>
        <v>54</v>
      </c>
      <c r="AN799" s="2" t="str">
        <f t="shared" si="56"/>
        <v>HPRO54</v>
      </c>
      <c r="AO799" s="2" t="s">
        <v>608</v>
      </c>
    </row>
    <row r="800" spans="13:41" x14ac:dyDescent="0.35">
      <c r="M800" s="26"/>
      <c r="N800" s="26"/>
      <c r="S800" s="2" t="s">
        <v>293</v>
      </c>
      <c r="T800" s="27">
        <v>2</v>
      </c>
      <c r="U800" s="2" t="s">
        <v>313</v>
      </c>
      <c r="V800" s="11" t="s">
        <v>322</v>
      </c>
      <c r="W800" s="2" t="str">
        <f t="shared" si="53"/>
        <v>Forme et CombatAutre protection / EPI : paire de protège-poignet, combinaison d'escrime (hors batterie et capteur), pao de boxe, bouclier, shin in step, coque, …</v>
      </c>
      <c r="X800" s="2"/>
      <c r="Y800" s="2" t="str">
        <f>VLOOKUP(S800,'Comprendre la codification'!$E$12:$F$23,2,FALSE)</f>
        <v>J</v>
      </c>
      <c r="Z800" s="2" t="str">
        <f>VLOOKUP(V800,'Comprendre la codification'!$H$12:$J$200,3,FALSE)</f>
        <v>PRO</v>
      </c>
      <c r="AA800" s="2" t="str">
        <f t="shared" si="54"/>
        <v>JPRO</v>
      </c>
      <c r="AB800" s="2" t="s">
        <v>114</v>
      </c>
      <c r="AD800" s="2" t="s">
        <v>13</v>
      </c>
      <c r="AE800" s="27">
        <v>2</v>
      </c>
      <c r="AF800" s="2" t="s">
        <v>312</v>
      </c>
      <c r="AG800" s="2" t="s">
        <v>320</v>
      </c>
      <c r="AH800" s="2"/>
      <c r="AI800" s="2" t="s">
        <v>112</v>
      </c>
      <c r="AJ800" s="2" t="str">
        <f t="shared" si="55"/>
        <v>Adresse et PrécisionProtection / EPI : gant pour le golf, le tir à l'arc, plastron, protection de l'avant-bras…9 kg ≤ X &lt; 11 kg</v>
      </c>
      <c r="AK800" s="2" t="str">
        <f>VLOOKUP(AD800,'Comprendre la codification'!$E$12:$F$23,2,FALSE)</f>
        <v>H</v>
      </c>
      <c r="AL800" s="2" t="str">
        <f>VLOOKUP(AG800,'Comprendre la codification'!$H$12:$J$200,3,FALSE)</f>
        <v>PRO</v>
      </c>
      <c r="AM800" s="2" t="str">
        <f>VLOOKUP(AI800,'Comprendre la codification'!$M$25:$N$83,2,FALSE)</f>
        <v>57</v>
      </c>
      <c r="AN800" s="2" t="str">
        <f t="shared" si="56"/>
        <v>HPRO57</v>
      </c>
      <c r="AO800" s="2" t="s">
        <v>608</v>
      </c>
    </row>
    <row r="801" spans="13:41" x14ac:dyDescent="0.35">
      <c r="M801" s="26"/>
      <c r="N801" s="26"/>
      <c r="S801" s="2" t="s">
        <v>293</v>
      </c>
      <c r="T801" s="27">
        <v>2</v>
      </c>
      <c r="U801" s="2" t="s">
        <v>313</v>
      </c>
      <c r="V801" s="11" t="s">
        <v>322</v>
      </c>
      <c r="W801" s="2" t="str">
        <f t="shared" si="53"/>
        <v>Forme et CombatAutre protection / EPI : paire de protège-poignet, combinaison d'escrime (hors batterie et capteur), pao de boxe, bouclier, shin in step, coque, …</v>
      </c>
      <c r="X801" s="2"/>
      <c r="Y801" s="2" t="str">
        <f>VLOOKUP(S801,'Comprendre la codification'!$E$12:$F$23,2,FALSE)</f>
        <v>J</v>
      </c>
      <c r="Z801" s="2" t="str">
        <f>VLOOKUP(V801,'Comprendre la codification'!$H$12:$J$200,3,FALSE)</f>
        <v>PRO</v>
      </c>
      <c r="AA801" s="2" t="str">
        <f t="shared" si="54"/>
        <v>JPRO</v>
      </c>
      <c r="AB801" s="2" t="s">
        <v>102</v>
      </c>
      <c r="AD801" s="2" t="s">
        <v>13</v>
      </c>
      <c r="AE801" s="27">
        <v>2</v>
      </c>
      <c r="AF801" s="2" t="s">
        <v>312</v>
      </c>
      <c r="AG801" s="2" t="s">
        <v>320</v>
      </c>
      <c r="AH801" s="2"/>
      <c r="AI801" s="2" t="s">
        <v>113</v>
      </c>
      <c r="AJ801" s="2" t="str">
        <f t="shared" si="55"/>
        <v>Adresse et PrécisionProtection / EPI : gant pour le golf, le tir à l'arc, plastron, protection de l'avant-bras…11 kg ≤ X &lt; 13 kg</v>
      </c>
      <c r="AK801" s="2" t="str">
        <f>VLOOKUP(AD801,'Comprendre la codification'!$E$12:$F$23,2,FALSE)</f>
        <v>H</v>
      </c>
      <c r="AL801" s="2" t="str">
        <f>VLOOKUP(AG801,'Comprendre la codification'!$H$12:$J$200,3,FALSE)</f>
        <v>PRO</v>
      </c>
      <c r="AM801" s="2" t="str">
        <f>VLOOKUP(AI801,'Comprendre la codification'!$M$25:$N$83,2,FALSE)</f>
        <v>60</v>
      </c>
      <c r="AN801" s="2" t="str">
        <f t="shared" si="56"/>
        <v>HPRO60</v>
      </c>
      <c r="AO801" s="2" t="s">
        <v>608</v>
      </c>
    </row>
    <row r="802" spans="13:41" x14ac:dyDescent="0.35">
      <c r="M802" s="26"/>
      <c r="N802" s="26"/>
      <c r="S802" s="2" t="s">
        <v>293</v>
      </c>
      <c r="T802" s="27">
        <v>2</v>
      </c>
      <c r="U802" s="2" t="s">
        <v>302</v>
      </c>
      <c r="V802" s="2" t="s">
        <v>235</v>
      </c>
      <c r="W802" s="2" t="str">
        <f t="shared" si="53"/>
        <v>Forme et CombatPunching ball</v>
      </c>
      <c r="X802" s="2"/>
      <c r="Y802" s="2" t="str">
        <f>VLOOKUP(S802,'Comprendre la codification'!$E$12:$F$23,2,FALSE)</f>
        <v>J</v>
      </c>
      <c r="Z802" s="2" t="str">
        <f>VLOOKUP(V802,'Comprendre la codification'!$H$12:$J$200,3,FALSE)</f>
        <v>PUN</v>
      </c>
      <c r="AA802" s="2" t="str">
        <f t="shared" si="54"/>
        <v>JPUN</v>
      </c>
      <c r="AB802" s="2" t="s">
        <v>180</v>
      </c>
      <c r="AD802" s="2" t="s">
        <v>13</v>
      </c>
      <c r="AE802" s="27">
        <v>2</v>
      </c>
      <c r="AF802" s="2" t="s">
        <v>312</v>
      </c>
      <c r="AG802" s="2" t="s">
        <v>320</v>
      </c>
      <c r="AH802" s="2"/>
      <c r="AI802" s="2" t="s">
        <v>114</v>
      </c>
      <c r="AJ802" s="2" t="str">
        <f t="shared" si="55"/>
        <v>Adresse et PrécisionProtection / EPI : gant pour le golf, le tir à l'arc, plastron, protection de l'avant-bras…13 kg ≤ X &lt; 15 kg</v>
      </c>
      <c r="AK802" s="2" t="str">
        <f>VLOOKUP(AD802,'Comprendre la codification'!$E$12:$F$23,2,FALSE)</f>
        <v>H</v>
      </c>
      <c r="AL802" s="2" t="str">
        <f>VLOOKUP(AG802,'Comprendre la codification'!$H$12:$J$200,3,FALSE)</f>
        <v>PRO</v>
      </c>
      <c r="AM802" s="2" t="str">
        <f>VLOOKUP(AI802,'Comprendre la codification'!$M$25:$N$83,2,FALSE)</f>
        <v>63</v>
      </c>
      <c r="AN802" s="2" t="str">
        <f t="shared" si="56"/>
        <v>HPRO63</v>
      </c>
      <c r="AO802" s="2" t="s">
        <v>608</v>
      </c>
    </row>
    <row r="803" spans="13:41" x14ac:dyDescent="0.35">
      <c r="M803" s="26"/>
      <c r="N803" s="26"/>
      <c r="S803" s="2" t="s">
        <v>293</v>
      </c>
      <c r="T803" s="27">
        <v>2</v>
      </c>
      <c r="U803" s="2" t="s">
        <v>302</v>
      </c>
      <c r="V803" s="2" t="s">
        <v>235</v>
      </c>
      <c r="W803" s="2" t="str">
        <f t="shared" si="53"/>
        <v>Forme et CombatPunching ball</v>
      </c>
      <c r="X803" s="2"/>
      <c r="Y803" s="2" t="str">
        <f>VLOOKUP(S803,'Comprendre la codification'!$E$12:$F$23,2,FALSE)</f>
        <v>J</v>
      </c>
      <c r="Z803" s="2" t="str">
        <f>VLOOKUP(V803,'Comprendre la codification'!$H$12:$J$200,3,FALSE)</f>
        <v>PUN</v>
      </c>
      <c r="AA803" s="2" t="str">
        <f t="shared" si="54"/>
        <v>JPUN</v>
      </c>
      <c r="AB803" s="2" t="s">
        <v>107</v>
      </c>
      <c r="AD803" s="2" t="s">
        <v>13</v>
      </c>
      <c r="AE803" s="27">
        <v>2</v>
      </c>
      <c r="AF803" s="2" t="s">
        <v>312</v>
      </c>
      <c r="AG803" s="2" t="s">
        <v>320</v>
      </c>
      <c r="AH803" s="2"/>
      <c r="AI803" s="2" t="s">
        <v>102</v>
      </c>
      <c r="AJ803" s="2" t="str">
        <f t="shared" si="55"/>
        <v>Adresse et PrécisionProtection / EPI : gant pour le golf, le tir à l'arc, plastron, protection de l'avant-bras…X ≥ 15 kg</v>
      </c>
      <c r="AK803" s="2" t="str">
        <f>VLOOKUP(AD803,'Comprendre la codification'!$E$12:$F$23,2,FALSE)</f>
        <v>H</v>
      </c>
      <c r="AL803" s="2" t="str">
        <f>VLOOKUP(AG803,'Comprendre la codification'!$H$12:$J$200,3,FALSE)</f>
        <v>PRO</v>
      </c>
      <c r="AM803" s="2" t="str">
        <f>VLOOKUP(AI803,'Comprendre la codification'!$M$25:$N$83,2,FALSE)</f>
        <v>66</v>
      </c>
      <c r="AN803" s="2" t="str">
        <f t="shared" si="56"/>
        <v>HPRO66</v>
      </c>
      <c r="AO803" s="2" t="s">
        <v>608</v>
      </c>
    </row>
    <row r="804" spans="13:41" x14ac:dyDescent="0.35">
      <c r="M804" s="26"/>
      <c r="N804" s="26"/>
      <c r="S804" s="2" t="s">
        <v>293</v>
      </c>
      <c r="T804" s="27">
        <v>2</v>
      </c>
      <c r="U804" s="2" t="s">
        <v>302</v>
      </c>
      <c r="V804" s="2" t="s">
        <v>235</v>
      </c>
      <c r="W804" s="2" t="str">
        <f t="shared" si="53"/>
        <v>Forme et CombatPunching ball</v>
      </c>
      <c r="X804" s="2"/>
      <c r="Y804" s="2" t="str">
        <f>VLOOKUP(S804,'Comprendre la codification'!$E$12:$F$23,2,FALSE)</f>
        <v>J</v>
      </c>
      <c r="Z804" s="2" t="str">
        <f>VLOOKUP(V804,'Comprendre la codification'!$H$12:$J$200,3,FALSE)</f>
        <v>PUN</v>
      </c>
      <c r="AA804" s="2" t="str">
        <f t="shared" si="54"/>
        <v>JPUN</v>
      </c>
      <c r="AB804" s="2" t="s">
        <v>109</v>
      </c>
      <c r="AD804" s="2" t="s">
        <v>13</v>
      </c>
      <c r="AE804" s="27">
        <v>2</v>
      </c>
      <c r="AF804" s="2" t="s">
        <v>300</v>
      </c>
      <c r="AG804" s="11" t="s">
        <v>204</v>
      </c>
      <c r="AH804" s="2"/>
      <c r="AI804" s="21" t="s">
        <v>608</v>
      </c>
      <c r="AJ804" s="2" t="str">
        <f t="shared" si="55"/>
        <v>Adresse et PrécisionQueue de billard (à l'unité)-</v>
      </c>
      <c r="AK804" s="2" t="str">
        <f>VLOOKUP(AD804,'Comprendre la codification'!$E$12:$F$23,2,FALSE)</f>
        <v>H</v>
      </c>
      <c r="AL804" s="2" t="str">
        <f>VLOOKUP(AG804,'Comprendre la codification'!$H$12:$J$200,3,FALSE)</f>
        <v>QUE</v>
      </c>
      <c r="AM804" s="2" t="str">
        <f>VLOOKUP(AI804,'Comprendre la codification'!$M$25:$N$83,2,FALSE)</f>
        <v>78</v>
      </c>
      <c r="AN804" s="2" t="str">
        <f t="shared" si="56"/>
        <v>HQUE78</v>
      </c>
      <c r="AO804" s="21" t="s">
        <v>608</v>
      </c>
    </row>
    <row r="805" spans="13:41" x14ac:dyDescent="0.35">
      <c r="M805" s="26"/>
      <c r="N805" s="26"/>
      <c r="S805" s="2" t="s">
        <v>293</v>
      </c>
      <c r="T805" s="27">
        <v>2</v>
      </c>
      <c r="U805" s="2" t="s">
        <v>302</v>
      </c>
      <c r="V805" s="2" t="s">
        <v>235</v>
      </c>
      <c r="W805" s="2" t="str">
        <f t="shared" si="53"/>
        <v>Forme et CombatPunching ball</v>
      </c>
      <c r="X805" s="2"/>
      <c r="Y805" s="2" t="str">
        <f>VLOOKUP(S805,'Comprendre la codification'!$E$12:$F$23,2,FALSE)</f>
        <v>J</v>
      </c>
      <c r="Z805" s="2" t="str">
        <f>VLOOKUP(V805,'Comprendre la codification'!$H$12:$J$200,3,FALSE)</f>
        <v>PUN</v>
      </c>
      <c r="AA805" s="2" t="str">
        <f t="shared" si="54"/>
        <v>JPUN</v>
      </c>
      <c r="AB805" s="2" t="s">
        <v>100</v>
      </c>
      <c r="AD805" s="2" t="s">
        <v>13</v>
      </c>
      <c r="AE805" s="27">
        <v>2</v>
      </c>
      <c r="AF805" s="2" t="s">
        <v>300</v>
      </c>
      <c r="AG805" s="11" t="s">
        <v>206</v>
      </c>
      <c r="AH805" s="2"/>
      <c r="AI805" s="2" t="s">
        <v>144</v>
      </c>
      <c r="AJ805" s="2" t="str">
        <f t="shared" si="55"/>
        <v>Adresse et PrécisionSet de golf (clubs et sac)X &lt; 3 kg</v>
      </c>
      <c r="AK805" s="2" t="str">
        <f>VLOOKUP(AD805,'Comprendre la codification'!$E$12:$F$23,2,FALSE)</f>
        <v>H</v>
      </c>
      <c r="AL805" s="2" t="str">
        <f>VLOOKUP(AG805,'Comprendre la codification'!$H$12:$J$200,3,FALSE)</f>
        <v>SET</v>
      </c>
      <c r="AM805" s="2" t="str">
        <f>VLOOKUP(AI805,'Comprendre la codification'!$M$25:$N$83,2,FALSE)</f>
        <v>47</v>
      </c>
      <c r="AN805" s="2" t="str">
        <f t="shared" si="56"/>
        <v>HSET47</v>
      </c>
      <c r="AO805" s="2" t="s">
        <v>608</v>
      </c>
    </row>
    <row r="806" spans="13:41" x14ac:dyDescent="0.35">
      <c r="M806" s="26"/>
      <c r="N806" s="26"/>
      <c r="S806" s="2" t="s">
        <v>293</v>
      </c>
      <c r="T806" s="27">
        <v>2</v>
      </c>
      <c r="U806" s="2" t="s">
        <v>302</v>
      </c>
      <c r="V806" s="2" t="s">
        <v>239</v>
      </c>
      <c r="W806" s="2" t="str">
        <f t="shared" si="53"/>
        <v>Forme et CombatCorde à sauter de fitness</v>
      </c>
      <c r="X806" s="2"/>
      <c r="Y806" s="2" t="str">
        <f>VLOOKUP(S806,'Comprendre la codification'!$E$12:$F$23,2,FALSE)</f>
        <v>J</v>
      </c>
      <c r="Z806" s="2" t="str">
        <f>VLOOKUP(V806,'Comprendre la codification'!$H$12:$J$200,3,FALSE)</f>
        <v>SAU</v>
      </c>
      <c r="AA806" s="2" t="str">
        <f t="shared" si="54"/>
        <v>JSAU</v>
      </c>
      <c r="AB806" s="2" t="s">
        <v>106</v>
      </c>
      <c r="AD806" s="2" t="s">
        <v>13</v>
      </c>
      <c r="AE806" s="27">
        <v>2</v>
      </c>
      <c r="AF806" s="2" t="s">
        <v>300</v>
      </c>
      <c r="AG806" s="11" t="s">
        <v>206</v>
      </c>
      <c r="AH806" s="2"/>
      <c r="AI806" s="2" t="s">
        <v>109</v>
      </c>
      <c r="AJ806" s="2" t="str">
        <f t="shared" si="55"/>
        <v>Adresse et PrécisionSet de golf (clubs et sac)3 kg ≤ X &lt; 5 kg</v>
      </c>
      <c r="AK806" s="2" t="str">
        <f>VLOOKUP(AD806,'Comprendre la codification'!$E$12:$F$23,2,FALSE)</f>
        <v>H</v>
      </c>
      <c r="AL806" s="2" t="str">
        <f>VLOOKUP(AG806,'Comprendre la codification'!$H$12:$J$200,3,FALSE)</f>
        <v>SET</v>
      </c>
      <c r="AM806" s="2" t="str">
        <f>VLOOKUP(AI806,'Comprendre la codification'!$M$25:$N$83,2,FALSE)</f>
        <v>48</v>
      </c>
      <c r="AN806" s="2" t="str">
        <f t="shared" si="56"/>
        <v>HSET48</v>
      </c>
      <c r="AO806" s="2" t="s">
        <v>608</v>
      </c>
    </row>
    <row r="807" spans="13:41" x14ac:dyDescent="0.35">
      <c r="M807" s="26"/>
      <c r="N807" s="26"/>
      <c r="S807" s="2" t="s">
        <v>293</v>
      </c>
      <c r="T807" s="27">
        <v>2</v>
      </c>
      <c r="U807" s="2" t="s">
        <v>302</v>
      </c>
      <c r="V807" s="2" t="s">
        <v>239</v>
      </c>
      <c r="W807" s="2" t="str">
        <f t="shared" si="53"/>
        <v>Forme et CombatCorde à sauter de fitness</v>
      </c>
      <c r="X807" s="2"/>
      <c r="Y807" s="2" t="str">
        <f>VLOOKUP(S807,'Comprendre la codification'!$E$12:$F$23,2,FALSE)</f>
        <v>J</v>
      </c>
      <c r="Z807" s="2" t="str">
        <f>VLOOKUP(V807,'Comprendre la codification'!$H$12:$J$200,3,FALSE)</f>
        <v>SAU</v>
      </c>
      <c r="AA807" s="2" t="str">
        <f t="shared" si="54"/>
        <v>JSAU</v>
      </c>
      <c r="AB807" s="2" t="s">
        <v>98</v>
      </c>
      <c r="AD807" s="2" t="s">
        <v>13</v>
      </c>
      <c r="AE807" s="27">
        <v>2</v>
      </c>
      <c r="AF807" s="2" t="s">
        <v>300</v>
      </c>
      <c r="AG807" s="11" t="s">
        <v>206</v>
      </c>
      <c r="AH807" s="2"/>
      <c r="AI807" s="13" t="s">
        <v>100</v>
      </c>
      <c r="AJ807" s="2" t="str">
        <f t="shared" si="55"/>
        <v>Adresse et PrécisionSet de golf (clubs et sac)X ≥ 5 kg</v>
      </c>
      <c r="AK807" s="2" t="str">
        <f>VLOOKUP(AD807,'Comprendre la codification'!$E$12:$F$23,2,FALSE)</f>
        <v>H</v>
      </c>
      <c r="AL807" s="2" t="str">
        <f>VLOOKUP(AG807,'Comprendre la codification'!$H$12:$J$200,3,FALSE)</f>
        <v>SET</v>
      </c>
      <c r="AM807" s="2" t="str">
        <f>VLOOKUP(AI807,'Comprendre la codification'!$M$25:$N$83,2,FALSE)</f>
        <v>52</v>
      </c>
      <c r="AN807" s="2" t="str">
        <f t="shared" si="56"/>
        <v>HSET52</v>
      </c>
      <c r="AO807" s="13" t="s">
        <v>608</v>
      </c>
    </row>
    <row r="808" spans="13:41" x14ac:dyDescent="0.35">
      <c r="M808" s="26"/>
      <c r="N808" s="26"/>
      <c r="S808" s="2" t="s">
        <v>293</v>
      </c>
      <c r="T808" s="27">
        <v>2</v>
      </c>
      <c r="U808" s="2" t="s">
        <v>302</v>
      </c>
      <c r="V808" s="2" t="s">
        <v>239</v>
      </c>
      <c r="W808" s="2" t="str">
        <f t="shared" si="53"/>
        <v>Forme et CombatCorde à sauter de fitness</v>
      </c>
      <c r="X808" s="2"/>
      <c r="Y808" s="2" t="str">
        <f>VLOOKUP(S808,'Comprendre la codification'!$E$12:$F$23,2,FALSE)</f>
        <v>J</v>
      </c>
      <c r="Z808" s="2" t="str">
        <f>VLOOKUP(V808,'Comprendre la codification'!$H$12:$J$200,3,FALSE)</f>
        <v>SAU</v>
      </c>
      <c r="AA808" s="2" t="str">
        <f t="shared" si="54"/>
        <v>JSAU</v>
      </c>
      <c r="AB808" s="2" t="s">
        <v>104</v>
      </c>
      <c r="AD808" s="2" t="s">
        <v>13</v>
      </c>
      <c r="AE808" s="27">
        <v>2</v>
      </c>
      <c r="AF808" s="2" t="s">
        <v>300</v>
      </c>
      <c r="AG808" s="11" t="s">
        <v>211</v>
      </c>
      <c r="AH808" s="2" t="s">
        <v>97</v>
      </c>
      <c r="AI808" s="2" t="s">
        <v>180</v>
      </c>
      <c r="AJ808" s="2" t="str">
        <f t="shared" si="55"/>
        <v>Adresse et PrécisionCible de fléchettesX &lt; 2 kg</v>
      </c>
      <c r="AK808" s="2" t="str">
        <f>VLOOKUP(AD808,'Comprendre la codification'!$E$12:$F$23,2,FALSE)</f>
        <v>H</v>
      </c>
      <c r="AL808" s="2" t="str">
        <f>VLOOKUP(AG808,'Comprendre la codification'!$H$12:$J$200,3,FALSE)</f>
        <v>ZCB</v>
      </c>
      <c r="AM808" s="2" t="str">
        <f>VLOOKUP(AI808,'Comprendre la codification'!$M$25:$N$83,2,FALSE)</f>
        <v>44</v>
      </c>
      <c r="AN808" s="2" t="str">
        <f t="shared" si="56"/>
        <v>HZCB44</v>
      </c>
      <c r="AO808" s="2" t="s">
        <v>608</v>
      </c>
    </row>
    <row r="809" spans="13:41" x14ac:dyDescent="0.35">
      <c r="M809" s="26"/>
      <c r="N809" s="26"/>
      <c r="S809" s="2" t="s">
        <v>293</v>
      </c>
      <c r="T809" s="27">
        <v>2</v>
      </c>
      <c r="U809" s="2" t="s">
        <v>302</v>
      </c>
      <c r="V809" s="2" t="s">
        <v>239</v>
      </c>
      <c r="W809" s="2" t="str">
        <f t="shared" si="53"/>
        <v>Forme et CombatCorde à sauter de fitness</v>
      </c>
      <c r="X809" s="2"/>
      <c r="Y809" s="2" t="str">
        <f>VLOOKUP(S809,'Comprendre la codification'!$E$12:$F$23,2,FALSE)</f>
        <v>J</v>
      </c>
      <c r="Z809" s="2" t="str">
        <f>VLOOKUP(V809,'Comprendre la codification'!$H$12:$J$200,3,FALSE)</f>
        <v>SAU</v>
      </c>
      <c r="AA809" s="2" t="str">
        <f t="shared" si="54"/>
        <v>JSAU</v>
      </c>
      <c r="AB809" s="2" t="s">
        <v>171</v>
      </c>
      <c r="AD809" s="2" t="s">
        <v>13</v>
      </c>
      <c r="AE809" s="27">
        <v>2</v>
      </c>
      <c r="AF809" s="2" t="s">
        <v>300</v>
      </c>
      <c r="AG809" s="11" t="s">
        <v>211</v>
      </c>
      <c r="AH809" s="2" t="s">
        <v>97</v>
      </c>
      <c r="AI809" s="2" t="s">
        <v>107</v>
      </c>
      <c r="AJ809" s="2" t="str">
        <f t="shared" si="55"/>
        <v>Adresse et PrécisionCible de fléchettes2 kg ≤ X &lt; 3 kg</v>
      </c>
      <c r="AK809" s="2" t="str">
        <f>VLOOKUP(AD809,'Comprendre la codification'!$E$12:$F$23,2,FALSE)</f>
        <v>H</v>
      </c>
      <c r="AL809" s="2" t="str">
        <f>VLOOKUP(AG809,'Comprendre la codification'!$H$12:$J$200,3,FALSE)</f>
        <v>ZCB</v>
      </c>
      <c r="AM809" s="2" t="str">
        <f>VLOOKUP(AI809,'Comprendre la codification'!$M$25:$N$83,2,FALSE)</f>
        <v>45</v>
      </c>
      <c r="AN809" s="2" t="str">
        <f t="shared" si="56"/>
        <v>HZCB45</v>
      </c>
      <c r="AO809" s="2" t="s">
        <v>608</v>
      </c>
    </row>
    <row r="810" spans="13:41" x14ac:dyDescent="0.35">
      <c r="M810" s="26"/>
      <c r="N810" s="26"/>
      <c r="S810" s="2" t="s">
        <v>293</v>
      </c>
      <c r="T810" s="27">
        <v>2</v>
      </c>
      <c r="U810" s="2" t="s">
        <v>294</v>
      </c>
      <c r="V810" s="2" t="s">
        <v>495</v>
      </c>
      <c r="W810" s="2" t="str">
        <f t="shared" si="53"/>
        <v>Forme et CombatPaire de chaussons : de gymnastique, de danse…</v>
      </c>
      <c r="X810" s="2"/>
      <c r="Y810" s="2" t="str">
        <f>VLOOKUP(S810,'Comprendre la codification'!$E$12:$F$23,2,FALSE)</f>
        <v>J</v>
      </c>
      <c r="Z810" s="2" t="str">
        <f>VLOOKUP(V810,'Comprendre la codification'!$H$12:$J$200,3,FALSE)</f>
        <v>SON</v>
      </c>
      <c r="AA810" s="2" t="str">
        <f t="shared" si="54"/>
        <v>JSON</v>
      </c>
      <c r="AB810" s="21" t="s">
        <v>608</v>
      </c>
      <c r="AD810" s="2" t="s">
        <v>13</v>
      </c>
      <c r="AE810" s="27">
        <v>2</v>
      </c>
      <c r="AF810" s="2" t="s">
        <v>300</v>
      </c>
      <c r="AG810" s="11" t="s">
        <v>211</v>
      </c>
      <c r="AH810" s="2" t="s">
        <v>97</v>
      </c>
      <c r="AI810" s="2" t="s">
        <v>109</v>
      </c>
      <c r="AJ810" s="2" t="str">
        <f t="shared" si="55"/>
        <v>Adresse et PrécisionCible de fléchettes3 kg ≤ X &lt; 5 kg</v>
      </c>
      <c r="AK810" s="2" t="str">
        <f>VLOOKUP(AD810,'Comprendre la codification'!$E$12:$F$23,2,FALSE)</f>
        <v>H</v>
      </c>
      <c r="AL810" s="2" t="str">
        <f>VLOOKUP(AG810,'Comprendre la codification'!$H$12:$J$200,3,FALSE)</f>
        <v>ZCB</v>
      </c>
      <c r="AM810" s="2" t="str">
        <f>VLOOKUP(AI810,'Comprendre la codification'!$M$25:$N$83,2,FALSE)</f>
        <v>48</v>
      </c>
      <c r="AN810" s="2" t="str">
        <f t="shared" si="56"/>
        <v>HZCB48</v>
      </c>
      <c r="AO810" s="2" t="s">
        <v>608</v>
      </c>
    </row>
    <row r="811" spans="13:41" x14ac:dyDescent="0.35">
      <c r="M811" s="26"/>
      <c r="N811" s="26"/>
      <c r="S811" s="2" t="s">
        <v>293</v>
      </c>
      <c r="T811" s="27">
        <v>2</v>
      </c>
      <c r="U811" s="2" t="s">
        <v>302</v>
      </c>
      <c r="V811" s="2" t="s">
        <v>2015</v>
      </c>
      <c r="W811" s="2" t="str">
        <f t="shared" si="53"/>
        <v>Forme et CombatMarche de step</v>
      </c>
      <c r="X811" s="2"/>
      <c r="Y811" s="2" t="str">
        <f>VLOOKUP(S811,'Comprendre la codification'!$E$12:$F$23,2,FALSE)</f>
        <v>J</v>
      </c>
      <c r="Z811" s="2" t="str">
        <f>VLOOKUP(V811,'Comprendre la codification'!$H$12:$J$200,3,FALSE)</f>
        <v>STP</v>
      </c>
      <c r="AA811" s="2" t="str">
        <f t="shared" si="54"/>
        <v>JSTP</v>
      </c>
      <c r="AB811" s="2" t="s">
        <v>144</v>
      </c>
      <c r="AD811" s="2" t="s">
        <v>13</v>
      </c>
      <c r="AE811" s="27">
        <v>2</v>
      </c>
      <c r="AF811" s="2" t="s">
        <v>300</v>
      </c>
      <c r="AG811" s="11" t="s">
        <v>211</v>
      </c>
      <c r="AH811" s="2" t="s">
        <v>97</v>
      </c>
      <c r="AI811" s="2" t="s">
        <v>100</v>
      </c>
      <c r="AJ811" s="2" t="str">
        <f t="shared" si="55"/>
        <v>Adresse et PrécisionCible de fléchettesX ≥ 5 kg</v>
      </c>
      <c r="AK811" s="2" t="str">
        <f>VLOOKUP(AD811,'Comprendre la codification'!$E$12:$F$23,2,FALSE)</f>
        <v>H</v>
      </c>
      <c r="AL811" s="2" t="str">
        <f>VLOOKUP(AG811,'Comprendre la codification'!$H$12:$J$200,3,FALSE)</f>
        <v>ZCB</v>
      </c>
      <c r="AM811" s="2" t="str">
        <f>VLOOKUP(AI811,'Comprendre la codification'!$M$25:$N$83,2,FALSE)</f>
        <v>52</v>
      </c>
      <c r="AN811" s="2" t="str">
        <f t="shared" si="56"/>
        <v>HZCB52</v>
      </c>
      <c r="AO811" s="2" t="s">
        <v>608</v>
      </c>
    </row>
    <row r="812" spans="13:41" x14ac:dyDescent="0.35">
      <c r="M812" s="26"/>
      <c r="N812" s="26"/>
      <c r="S812" s="2" t="s">
        <v>293</v>
      </c>
      <c r="T812" s="27">
        <v>2</v>
      </c>
      <c r="U812" s="2" t="s">
        <v>302</v>
      </c>
      <c r="V812" s="2" t="s">
        <v>2015</v>
      </c>
      <c r="W812" s="2" t="str">
        <f t="shared" si="53"/>
        <v>Forme et CombatMarche de step</v>
      </c>
      <c r="X812" s="2"/>
      <c r="Y812" s="2" t="str">
        <f>VLOOKUP(S812,'Comprendre la codification'!$E$12:$F$23,2,FALSE)</f>
        <v>J</v>
      </c>
      <c r="Z812" s="2" t="str">
        <f>VLOOKUP(V812,'Comprendre la codification'!$H$12:$J$200,3,FALSE)</f>
        <v>STP</v>
      </c>
      <c r="AA812" s="2" t="str">
        <f t="shared" si="54"/>
        <v>JSTP</v>
      </c>
      <c r="AB812" s="2" t="s">
        <v>109</v>
      </c>
      <c r="AD812" s="2" t="s">
        <v>13</v>
      </c>
      <c r="AE812" s="27">
        <v>2</v>
      </c>
      <c r="AF812" s="2" t="s">
        <v>300</v>
      </c>
      <c r="AG812" s="11" t="s">
        <v>286</v>
      </c>
      <c r="AH812" s="2" t="s">
        <v>97</v>
      </c>
      <c r="AI812" s="2" t="s">
        <v>629</v>
      </c>
      <c r="AJ812" s="2" t="str">
        <f t="shared" si="55"/>
        <v>Adresse et PrécisionCible de tir à l'arcX &lt; 11 kg</v>
      </c>
      <c r="AK812" s="2" t="str">
        <f>VLOOKUP(AD812,'Comprendre la codification'!$E$12:$F$23,2,FALSE)</f>
        <v>H</v>
      </c>
      <c r="AL812" s="2" t="str">
        <f>VLOOKUP(AG812,'Comprendre la codification'!$H$12:$J$200,3,FALSE)</f>
        <v>ZCI</v>
      </c>
      <c r="AM812" s="2" t="str">
        <f>VLOOKUP(AI812,'Comprendre la codification'!$M$25:$N$83,2,FALSE)</f>
        <v>59</v>
      </c>
      <c r="AN812" s="2" t="str">
        <f t="shared" si="56"/>
        <v>HZCI59</v>
      </c>
      <c r="AO812" s="2" t="s">
        <v>608</v>
      </c>
    </row>
    <row r="813" spans="13:41" x14ac:dyDescent="0.35">
      <c r="M813" s="26"/>
      <c r="N813" s="26"/>
      <c r="S813" s="2" t="s">
        <v>293</v>
      </c>
      <c r="T813" s="27">
        <v>2</v>
      </c>
      <c r="U813" s="2" t="s">
        <v>302</v>
      </c>
      <c r="V813" s="2" t="s">
        <v>2015</v>
      </c>
      <c r="W813" s="2" t="str">
        <f t="shared" si="53"/>
        <v>Forme et CombatMarche de step</v>
      </c>
      <c r="X813" s="2"/>
      <c r="Y813" s="2" t="str">
        <f>VLOOKUP(S813,'Comprendre la codification'!$E$12:$F$23,2,FALSE)</f>
        <v>J</v>
      </c>
      <c r="Z813" s="2" t="str">
        <f>VLOOKUP(V813,'Comprendre la codification'!$H$12:$J$200,3,FALSE)</f>
        <v>STP</v>
      </c>
      <c r="AA813" s="2" t="str">
        <f t="shared" si="54"/>
        <v>JSTP</v>
      </c>
      <c r="AB813" s="2" t="s">
        <v>110</v>
      </c>
      <c r="AD813" s="2" t="s">
        <v>13</v>
      </c>
      <c r="AE813" s="27">
        <v>2</v>
      </c>
      <c r="AF813" s="2" t="s">
        <v>300</v>
      </c>
      <c r="AG813" s="11" t="s">
        <v>286</v>
      </c>
      <c r="AH813" s="2" t="s">
        <v>97</v>
      </c>
      <c r="AI813" s="13" t="s">
        <v>174</v>
      </c>
      <c r="AJ813" s="2" t="str">
        <f t="shared" si="55"/>
        <v>Adresse et PrécisionCible de tir à l'arcX ≥ 11 kg</v>
      </c>
      <c r="AK813" s="2" t="str">
        <f>VLOOKUP(AD813,'Comprendre la codification'!$E$12:$F$23,2,FALSE)</f>
        <v>H</v>
      </c>
      <c r="AL813" s="2" t="str">
        <f>VLOOKUP(AG813,'Comprendre la codification'!$H$12:$J$200,3,FALSE)</f>
        <v>ZCI</v>
      </c>
      <c r="AM813" s="2" t="str">
        <f>VLOOKUP(AI813,'Comprendre la codification'!$M$25:$N$83,2,FALSE)</f>
        <v>61</v>
      </c>
      <c r="AN813" s="2" t="str">
        <f t="shared" si="56"/>
        <v>HZCI61</v>
      </c>
      <c r="AO813" s="13" t="s">
        <v>608</v>
      </c>
    </row>
    <row r="814" spans="13:41" x14ac:dyDescent="0.35">
      <c r="M814" s="26"/>
      <c r="N814" s="26"/>
      <c r="S814" s="2" t="s">
        <v>293</v>
      </c>
      <c r="T814" s="27">
        <v>2</v>
      </c>
      <c r="U814" s="2" t="s">
        <v>302</v>
      </c>
      <c r="V814" s="2" t="s">
        <v>2015</v>
      </c>
      <c r="W814" s="2" t="str">
        <f t="shared" si="53"/>
        <v>Forme et CombatMarche de step</v>
      </c>
      <c r="X814" s="2"/>
      <c r="Y814" s="2" t="str">
        <f>VLOOKUP(S814,'Comprendre la codification'!$E$12:$F$23,2,FALSE)</f>
        <v>J</v>
      </c>
      <c r="Z814" s="2" t="str">
        <f>VLOOKUP(V814,'Comprendre la codification'!$H$12:$J$200,3,FALSE)</f>
        <v>STP</v>
      </c>
      <c r="AA814" s="2" t="str">
        <f t="shared" si="54"/>
        <v>JSTP</v>
      </c>
      <c r="AB814" s="2" t="s">
        <v>111</v>
      </c>
      <c r="AD814" s="2" t="s">
        <v>13</v>
      </c>
      <c r="AE814" s="27">
        <v>2</v>
      </c>
      <c r="AF814" s="2" t="s">
        <v>300</v>
      </c>
      <c r="AG814" s="11" t="s">
        <v>212</v>
      </c>
      <c r="AH814" s="2" t="s">
        <v>97</v>
      </c>
      <c r="AI814" s="21" t="s">
        <v>608</v>
      </c>
      <c r="AJ814" s="2" t="str">
        <f t="shared" si="55"/>
        <v>Adresse et PrécisionFléchette (à l'unité)-</v>
      </c>
      <c r="AK814" s="2" t="str">
        <f>VLOOKUP(AD814,'Comprendre la codification'!$E$12:$F$23,2,FALSE)</f>
        <v>H</v>
      </c>
      <c r="AL814" s="2" t="str">
        <f>VLOOKUP(AG814,'Comprendre la codification'!$H$12:$J$200,3,FALSE)</f>
        <v>ZFE</v>
      </c>
      <c r="AM814" s="2" t="str">
        <f>VLOOKUP(AI814,'Comprendre la codification'!$M$25:$N$83,2,FALSE)</f>
        <v>78</v>
      </c>
      <c r="AN814" s="2" t="str">
        <f t="shared" si="56"/>
        <v>HZFE78</v>
      </c>
      <c r="AO814" s="21" t="s">
        <v>99</v>
      </c>
    </row>
    <row r="815" spans="13:41" x14ac:dyDescent="0.35">
      <c r="M815" s="26"/>
      <c r="N815" s="26"/>
      <c r="S815" s="2" t="s">
        <v>293</v>
      </c>
      <c r="T815" s="27">
        <v>2</v>
      </c>
      <c r="U815" s="2" t="s">
        <v>302</v>
      </c>
      <c r="V815" s="2" t="s">
        <v>2015</v>
      </c>
      <c r="W815" s="2" t="str">
        <f t="shared" si="53"/>
        <v>Forme et CombatMarche de step</v>
      </c>
      <c r="X815" s="2"/>
      <c r="Y815" s="2" t="str">
        <f>VLOOKUP(S815,'Comprendre la codification'!$E$12:$F$23,2,FALSE)</f>
        <v>J</v>
      </c>
      <c r="Z815" s="2" t="str">
        <f>VLOOKUP(V815,'Comprendre la codification'!$H$12:$J$200,3,FALSE)</f>
        <v>STP</v>
      </c>
      <c r="AA815" s="2" t="str">
        <f t="shared" si="54"/>
        <v>JSTP</v>
      </c>
      <c r="AB815" s="2" t="s">
        <v>240</v>
      </c>
      <c r="AD815" s="2" t="s">
        <v>13</v>
      </c>
      <c r="AE815" s="27">
        <v>2</v>
      </c>
      <c r="AF815" s="2" t="s">
        <v>300</v>
      </c>
      <c r="AG815" s="11" t="s">
        <v>212</v>
      </c>
      <c r="AH815" s="2" t="s">
        <v>97</v>
      </c>
      <c r="AI815" s="21" t="s">
        <v>608</v>
      </c>
      <c r="AJ815" s="2" t="str">
        <f t="shared" si="55"/>
        <v>Adresse et PrécisionFléchette (à l'unité)-</v>
      </c>
      <c r="AK815" s="2" t="str">
        <f>VLOOKUP(AD815,'Comprendre la codification'!$E$12:$F$23,2,FALSE)</f>
        <v>H</v>
      </c>
      <c r="AL815" s="2" t="str">
        <f>VLOOKUP(AG815,'Comprendre la codification'!$H$12:$J$200,3,FALSE)</f>
        <v>ZFE</v>
      </c>
      <c r="AM815" s="2" t="str">
        <f>VLOOKUP(AI815,'Comprendre la codification'!$M$25:$N$83,2,FALSE)</f>
        <v>78</v>
      </c>
      <c r="AN815" s="2" t="str">
        <f t="shared" si="56"/>
        <v>HZFE78</v>
      </c>
      <c r="AO815" s="2" t="s">
        <v>659</v>
      </c>
    </row>
    <row r="816" spans="13:41" x14ac:dyDescent="0.35">
      <c r="M816" s="26"/>
      <c r="N816" s="26"/>
      <c r="S816" s="2" t="s">
        <v>293</v>
      </c>
      <c r="T816" s="27">
        <v>2</v>
      </c>
      <c r="U816" s="2" t="s">
        <v>302</v>
      </c>
      <c r="V816" s="2" t="s">
        <v>231</v>
      </c>
      <c r="W816" s="2" t="str">
        <f t="shared" si="53"/>
        <v>Forme et CombatTrampoline d'extérieur / tremplin de gym</v>
      </c>
      <c r="X816" s="2"/>
      <c r="Y816" s="2" t="str">
        <f>VLOOKUP(S816,'Comprendre la codification'!$E$12:$F$23,2,FALSE)</f>
        <v>J</v>
      </c>
      <c r="Z816" s="2" t="str">
        <f>VLOOKUP(V816,'Comprendre la codification'!$H$12:$J$200,3,FALSE)</f>
        <v>TEX</v>
      </c>
      <c r="AA816" s="2" t="str">
        <f t="shared" si="54"/>
        <v>JTEX</v>
      </c>
      <c r="AB816" s="21" t="s">
        <v>608</v>
      </c>
      <c r="AD816" s="2" t="s">
        <v>13</v>
      </c>
      <c r="AE816" s="27">
        <v>2</v>
      </c>
      <c r="AF816" s="2" t="s">
        <v>300</v>
      </c>
      <c r="AG816" s="11" t="s">
        <v>210</v>
      </c>
      <c r="AH816" s="2" t="s">
        <v>97</v>
      </c>
      <c r="AI816" s="21" t="s">
        <v>608</v>
      </c>
      <c r="AJ816" s="2" t="str">
        <f t="shared" si="55"/>
        <v>Adresse et PrécisionFlèche (à l'unité)-</v>
      </c>
      <c r="AK816" s="2" t="str">
        <f>VLOOKUP(AD816,'Comprendre la codification'!$E$12:$F$23,2,FALSE)</f>
        <v>H</v>
      </c>
      <c r="AL816" s="2" t="str">
        <f>VLOOKUP(AG816,'Comprendre la codification'!$H$12:$J$200,3,FALSE)</f>
        <v>ZFL</v>
      </c>
      <c r="AM816" s="2" t="str">
        <f>VLOOKUP(AI816,'Comprendre la codification'!$M$25:$N$83,2,FALSE)</f>
        <v>78</v>
      </c>
      <c r="AN816" s="2" t="str">
        <f t="shared" si="56"/>
        <v>HZFL78</v>
      </c>
      <c r="AO816" s="21" t="s">
        <v>99</v>
      </c>
    </row>
    <row r="817" spans="13:41" x14ac:dyDescent="0.35">
      <c r="M817" s="26"/>
      <c r="N817" s="26"/>
      <c r="S817" s="2" t="s">
        <v>293</v>
      </c>
      <c r="T817" s="27">
        <v>2</v>
      </c>
      <c r="U817" s="2" t="s">
        <v>302</v>
      </c>
      <c r="V817" s="2" t="s">
        <v>232</v>
      </c>
      <c r="W817" s="2" t="str">
        <f t="shared" si="53"/>
        <v xml:space="preserve">Forme et CombatTrampoline d'intérieur </v>
      </c>
      <c r="X817" s="2"/>
      <c r="Y817" s="2" t="str">
        <f>VLOOKUP(S817,'Comprendre la codification'!$E$12:$F$23,2,FALSE)</f>
        <v>J</v>
      </c>
      <c r="Z817" s="2" t="str">
        <f>VLOOKUP(V817,'Comprendre la codification'!$H$12:$J$200,3,FALSE)</f>
        <v>TIN</v>
      </c>
      <c r="AA817" s="2" t="str">
        <f t="shared" si="54"/>
        <v>JTIN</v>
      </c>
      <c r="AB817" s="21" t="s">
        <v>608</v>
      </c>
      <c r="AD817" s="2" t="s">
        <v>13</v>
      </c>
      <c r="AE817" s="27">
        <v>2</v>
      </c>
      <c r="AF817" s="2" t="s">
        <v>300</v>
      </c>
      <c r="AG817" s="11" t="s">
        <v>210</v>
      </c>
      <c r="AH817" s="2" t="s">
        <v>97</v>
      </c>
      <c r="AI817" s="21" t="s">
        <v>608</v>
      </c>
      <c r="AJ817" s="2" t="str">
        <f t="shared" si="55"/>
        <v>Adresse et PrécisionFlèche (à l'unité)-</v>
      </c>
      <c r="AK817" s="2" t="str">
        <f>VLOOKUP(AD817,'Comprendre la codification'!$E$12:$F$23,2,FALSE)</f>
        <v>H</v>
      </c>
      <c r="AL817" s="2" t="str">
        <f>VLOOKUP(AG817,'Comprendre la codification'!$H$12:$J$200,3,FALSE)</f>
        <v>ZFL</v>
      </c>
      <c r="AM817" s="2" t="str">
        <f>VLOOKUP(AI817,'Comprendre la codification'!$M$25:$N$83,2,FALSE)</f>
        <v>78</v>
      </c>
      <c r="AN817" s="2" t="str">
        <f t="shared" si="56"/>
        <v>HZFL78</v>
      </c>
      <c r="AO817" s="2" t="s">
        <v>659</v>
      </c>
    </row>
    <row r="818" spans="13:41" x14ac:dyDescent="0.35">
      <c r="M818" s="26"/>
      <c r="N818" s="26"/>
      <c r="Q818" s="15"/>
      <c r="S818" s="2" t="s">
        <v>293</v>
      </c>
      <c r="T818" s="27">
        <v>2</v>
      </c>
      <c r="U818" s="2" t="s">
        <v>302</v>
      </c>
      <c r="V818" s="2" t="s">
        <v>238</v>
      </c>
      <c r="W818" s="2" t="str">
        <f t="shared" si="53"/>
        <v>Forme et CombatBarre de traction</v>
      </c>
      <c r="X818" s="2"/>
      <c r="Y818" s="2" t="str">
        <f>VLOOKUP(S818,'Comprendre la codification'!$E$12:$F$23,2,FALSE)</f>
        <v>J</v>
      </c>
      <c r="Z818" s="2" t="str">
        <f>VLOOKUP(V818,'Comprendre la codification'!$H$12:$J$200,3,FALSE)</f>
        <v>TRA</v>
      </c>
      <c r="AA818" s="2" t="str">
        <f t="shared" si="54"/>
        <v>JTRA</v>
      </c>
      <c r="AB818" s="21" t="s">
        <v>608</v>
      </c>
      <c r="AD818" s="2" t="s">
        <v>13</v>
      </c>
      <c r="AE818" s="27">
        <v>2</v>
      </c>
      <c r="AF818" s="2" t="s">
        <v>300</v>
      </c>
      <c r="AG818" s="2" t="s">
        <v>207</v>
      </c>
      <c r="AH818" s="2" t="s">
        <v>97</v>
      </c>
      <c r="AI818" s="21" t="s">
        <v>608</v>
      </c>
      <c r="AJ818" s="2" t="str">
        <f t="shared" si="55"/>
        <v>Adresse et PrécisionBalle de golf (à l'unité)-</v>
      </c>
      <c r="AK818" s="2" t="str">
        <f>VLOOKUP(AD818,'Comprendre la codification'!$E$12:$F$23,2,FALSE)</f>
        <v>H</v>
      </c>
      <c r="AL818" s="2" t="str">
        <f>VLOOKUP(AG818,'Comprendre la codification'!$H$12:$J$200,3,FALSE)</f>
        <v>ZGO</v>
      </c>
      <c r="AM818" s="2" t="str">
        <f>VLOOKUP(AI818,'Comprendre la codification'!$M$25:$N$83,2,FALSE)</f>
        <v>78</v>
      </c>
      <c r="AN818" s="2" t="str">
        <f t="shared" si="56"/>
        <v>HZGO78</v>
      </c>
      <c r="AO818" s="21" t="s">
        <v>608</v>
      </c>
    </row>
    <row r="819" spans="13:41" x14ac:dyDescent="0.35">
      <c r="M819" s="26"/>
      <c r="N819" s="26"/>
      <c r="S819" s="2" t="s">
        <v>293</v>
      </c>
      <c r="T819" s="27">
        <v>2</v>
      </c>
      <c r="U819" s="2" t="s">
        <v>302</v>
      </c>
      <c r="V819" s="2" t="s">
        <v>243</v>
      </c>
      <c r="W819" s="2" t="str">
        <f t="shared" si="53"/>
        <v>Forme et CombatUniforme sport de combat (kimonos, judogi, …)</v>
      </c>
      <c r="X819" s="2"/>
      <c r="Y819" s="2" t="str">
        <f>VLOOKUP(S819,'Comprendre la codification'!$E$12:$F$23,2,FALSE)</f>
        <v>J</v>
      </c>
      <c r="Z819" s="2" t="str">
        <f>VLOOKUP(V819,'Comprendre la codification'!$H$12:$J$200,3,FALSE)</f>
        <v>UNI</v>
      </c>
      <c r="AA819" s="2" t="str">
        <f t="shared" si="54"/>
        <v>JUNI</v>
      </c>
      <c r="AB819" s="21" t="s">
        <v>608</v>
      </c>
      <c r="AD819" s="2" t="s">
        <v>13</v>
      </c>
      <c r="AE819" s="27">
        <v>2</v>
      </c>
      <c r="AF819" s="2" t="s">
        <v>300</v>
      </c>
      <c r="AG819" s="2" t="s">
        <v>213</v>
      </c>
      <c r="AH819" s="2" t="s">
        <v>97</v>
      </c>
      <c r="AI819" s="30" t="s">
        <v>608</v>
      </c>
      <c r="AJ819" s="2" t="str">
        <f t="shared" si="55"/>
        <v>Adresse et PrécisionTee de golf-</v>
      </c>
      <c r="AK819" s="2" t="str">
        <f>VLOOKUP(AD819,'Comprendre la codification'!$E$12:$F$23,2,FALSE)</f>
        <v>H</v>
      </c>
      <c r="AL819" s="2" t="str">
        <f>VLOOKUP(AG819,'Comprendre la codification'!$H$12:$J$200,3,FALSE)</f>
        <v>ZTE</v>
      </c>
      <c r="AM819" s="2" t="str">
        <f>VLOOKUP(AI819,'Comprendre la codification'!$M$25:$N$83,2,FALSE)</f>
        <v>78</v>
      </c>
      <c r="AN819" s="2" t="str">
        <f t="shared" si="56"/>
        <v>HZTE78</v>
      </c>
      <c r="AO819" s="30" t="s">
        <v>608</v>
      </c>
    </row>
    <row r="820" spans="13:41" x14ac:dyDescent="0.35">
      <c r="M820" s="26"/>
      <c r="N820" s="26"/>
      <c r="S820" s="2" t="s">
        <v>293</v>
      </c>
      <c r="T820" s="27">
        <v>2</v>
      </c>
      <c r="U820" s="2" t="s">
        <v>302</v>
      </c>
      <c r="V820" s="2" t="s">
        <v>237</v>
      </c>
      <c r="W820" s="2" t="str">
        <f t="shared" si="53"/>
        <v xml:space="preserve">Forme et CombatTapis de yoga </v>
      </c>
      <c r="X820" s="2"/>
      <c r="Y820" s="2" t="str">
        <f>VLOOKUP(S820,'Comprendre la codification'!$E$12:$F$23,2,FALSE)</f>
        <v>J</v>
      </c>
      <c r="Z820" s="2" t="str">
        <f>VLOOKUP(V820,'Comprendre la codification'!$H$12:$J$200,3,FALSE)</f>
        <v>YOG</v>
      </c>
      <c r="AA820" s="2" t="str">
        <f t="shared" si="54"/>
        <v>JYOG</v>
      </c>
      <c r="AB820" s="21" t="s">
        <v>608</v>
      </c>
      <c r="AD820" s="2" t="s">
        <v>645</v>
      </c>
      <c r="AE820" s="27">
        <v>2</v>
      </c>
      <c r="AF820" s="11" t="s">
        <v>648</v>
      </c>
      <c r="AG820" s="11" t="s">
        <v>224</v>
      </c>
      <c r="AH820" s="2"/>
      <c r="AI820" s="21" t="s">
        <v>608</v>
      </c>
      <c r="AJ820" s="2" t="str">
        <f t="shared" si="55"/>
        <v>Verticalité et Sports AériensPaire de crampons d'alpinisme-</v>
      </c>
      <c r="AK820" s="2" t="str">
        <f>VLOOKUP(AD820,'Comprendre la codification'!$E$12:$F$23,2,FALSE)</f>
        <v>I</v>
      </c>
      <c r="AL820" s="2" t="str">
        <f>VLOOKUP(AG820,'Comprendre la codification'!$H$12:$J$200,3,FALSE)</f>
        <v>API</v>
      </c>
      <c r="AM820" s="2" t="str">
        <f>VLOOKUP(AI820,'Comprendre la codification'!$M$25:$N$83,2,FALSE)</f>
        <v>78</v>
      </c>
      <c r="AN820" s="2" t="str">
        <f t="shared" si="56"/>
        <v>IAPI78</v>
      </c>
      <c r="AO820" s="21" t="s">
        <v>99</v>
      </c>
    </row>
    <row r="821" spans="13:41" x14ac:dyDescent="0.35">
      <c r="M821" s="26"/>
      <c r="N821" s="26"/>
      <c r="S821" s="2" t="s">
        <v>293</v>
      </c>
      <c r="T821" s="27">
        <v>2</v>
      </c>
      <c r="U821" s="2" t="s">
        <v>302</v>
      </c>
      <c r="V821" s="2" t="s">
        <v>330</v>
      </c>
      <c r="W821" s="2" t="str">
        <f t="shared" si="53"/>
        <v>Forme et CombatBande élastique</v>
      </c>
      <c r="X821" s="2" t="s">
        <v>97</v>
      </c>
      <c r="Y821" s="2" t="str">
        <f>VLOOKUP(S821,'Comprendre la codification'!$E$12:$F$23,2,FALSE)</f>
        <v>J</v>
      </c>
      <c r="Z821" s="2" t="str">
        <f>VLOOKUP(V821,'Comprendre la codification'!$H$12:$J$200,3,FALSE)</f>
        <v>ZBE</v>
      </c>
      <c r="AA821" s="2" t="str">
        <f t="shared" si="54"/>
        <v>JZBE</v>
      </c>
      <c r="AB821" s="2" t="s">
        <v>187</v>
      </c>
      <c r="AD821" s="2" t="s">
        <v>645</v>
      </c>
      <c r="AE821" s="27">
        <v>2</v>
      </c>
      <c r="AF821" s="11" t="s">
        <v>648</v>
      </c>
      <c r="AG821" s="11" t="s">
        <v>224</v>
      </c>
      <c r="AH821" s="2"/>
      <c r="AI821" s="21" t="s">
        <v>608</v>
      </c>
      <c r="AJ821" s="2" t="str">
        <f t="shared" si="55"/>
        <v>Verticalité et Sports AériensPaire de crampons d'alpinisme-</v>
      </c>
      <c r="AK821" s="2" t="str">
        <f>VLOOKUP(AD821,'Comprendre la codification'!$E$12:$F$23,2,FALSE)</f>
        <v>I</v>
      </c>
      <c r="AL821" s="2" t="str">
        <f>VLOOKUP(AG821,'Comprendre la codification'!$H$12:$J$200,3,FALSE)</f>
        <v>API</v>
      </c>
      <c r="AM821" s="2" t="str">
        <f>VLOOKUP(AI821,'Comprendre la codification'!$M$25:$N$83,2,FALSE)</f>
        <v>78</v>
      </c>
      <c r="AN821" s="2" t="str">
        <f t="shared" si="56"/>
        <v>IAPI78</v>
      </c>
      <c r="AO821" s="2" t="s">
        <v>659</v>
      </c>
    </row>
    <row r="822" spans="13:41" x14ac:dyDescent="0.35">
      <c r="M822" s="26"/>
      <c r="N822" s="26"/>
      <c r="S822" s="2" t="s">
        <v>293</v>
      </c>
      <c r="T822" s="27">
        <v>2</v>
      </c>
      <c r="U822" s="2" t="s">
        <v>302</v>
      </c>
      <c r="V822" s="2" t="s">
        <v>330</v>
      </c>
      <c r="W822" s="2" t="str">
        <f t="shared" si="53"/>
        <v>Forme et CombatBande élastique</v>
      </c>
      <c r="X822" s="2" t="s">
        <v>97</v>
      </c>
      <c r="Y822" s="2" t="str">
        <f>VLOOKUP(S822,'Comprendre la codification'!$E$12:$F$23,2,FALSE)</f>
        <v>J</v>
      </c>
      <c r="Z822" s="2" t="str">
        <f>VLOOKUP(V822,'Comprendre la codification'!$H$12:$J$200,3,FALSE)</f>
        <v>ZBE</v>
      </c>
      <c r="AA822" s="2" t="str">
        <f t="shared" si="54"/>
        <v>JZBE</v>
      </c>
      <c r="AB822" s="2" t="s">
        <v>241</v>
      </c>
      <c r="AD822" s="2" t="s">
        <v>645</v>
      </c>
      <c r="AE822" s="27">
        <v>2</v>
      </c>
      <c r="AF822" s="2" t="s">
        <v>647</v>
      </c>
      <c r="AG822" s="2" t="s">
        <v>223</v>
      </c>
      <c r="AH822" s="2"/>
      <c r="AI822" s="2" t="s">
        <v>252</v>
      </c>
      <c r="AJ822" s="2" t="str">
        <f t="shared" si="55"/>
        <v>Verticalité et Sports AériensSac, pochette et housse (sac à magnésie, sac à pof, pochette radio, sac à corde, housse de corde, sac à dos d'escalade…)X &lt; 5 g</v>
      </c>
      <c r="AK822" s="2" t="str">
        <f>VLOOKUP(AD822,'Comprendre la codification'!$E$12:$F$23,2,FALSE)</f>
        <v>I</v>
      </c>
      <c r="AL822" s="2" t="str">
        <f>VLOOKUP(AG822,'Comprendre la codification'!$H$12:$J$200,3,FALSE)</f>
        <v>BAG</v>
      </c>
      <c r="AM822" s="2" t="str">
        <f>VLOOKUP(AI822,'Comprendre la codification'!$M$25:$N$83,2,FALSE)</f>
        <v>20</v>
      </c>
      <c r="AN822" s="2" t="str">
        <f t="shared" si="56"/>
        <v>IBAG20</v>
      </c>
      <c r="AO822" s="2" t="s">
        <v>608</v>
      </c>
    </row>
    <row r="823" spans="13:41" x14ac:dyDescent="0.35">
      <c r="M823" s="26"/>
      <c r="N823" s="26"/>
      <c r="S823" s="2" t="s">
        <v>293</v>
      </c>
      <c r="T823" s="27">
        <v>2</v>
      </c>
      <c r="U823" s="2" t="s">
        <v>302</v>
      </c>
      <c r="V823" s="2" t="s">
        <v>330</v>
      </c>
      <c r="W823" s="2" t="str">
        <f t="shared" si="53"/>
        <v>Forme et CombatBande élastique</v>
      </c>
      <c r="X823" s="2" t="s">
        <v>97</v>
      </c>
      <c r="Y823" s="2" t="str">
        <f>VLOOKUP(S823,'Comprendre la codification'!$E$12:$F$23,2,FALSE)</f>
        <v>J</v>
      </c>
      <c r="Z823" s="2" t="str">
        <f>VLOOKUP(V823,'Comprendre la codification'!$H$12:$J$200,3,FALSE)</f>
        <v>ZBE</v>
      </c>
      <c r="AA823" s="2" t="str">
        <f t="shared" si="54"/>
        <v>JZBE</v>
      </c>
      <c r="AB823" s="2" t="s">
        <v>103</v>
      </c>
      <c r="AD823" s="2" t="s">
        <v>645</v>
      </c>
      <c r="AE823" s="27">
        <v>2</v>
      </c>
      <c r="AF823" s="2" t="s">
        <v>647</v>
      </c>
      <c r="AG823" s="2" t="s">
        <v>223</v>
      </c>
      <c r="AH823" s="2"/>
      <c r="AI823" s="2" t="s">
        <v>253</v>
      </c>
      <c r="AJ823" s="2" t="str">
        <f t="shared" si="55"/>
        <v>Verticalité et Sports AériensSac, pochette et housse (sac à magnésie, sac à pof, pochette radio, sac à corde, housse de corde, sac à dos d'escalade…)5 g ≤ X &lt; 10 g</v>
      </c>
      <c r="AK823" s="2" t="str">
        <f>VLOOKUP(AD823,'Comprendre la codification'!$E$12:$F$23,2,FALSE)</f>
        <v>I</v>
      </c>
      <c r="AL823" s="2" t="str">
        <f>VLOOKUP(AG823,'Comprendre la codification'!$H$12:$J$200,3,FALSE)</f>
        <v>BAG</v>
      </c>
      <c r="AM823" s="2" t="str">
        <f>VLOOKUP(AI823,'Comprendre la codification'!$M$25:$N$83,2,FALSE)</f>
        <v>21</v>
      </c>
      <c r="AN823" s="2" t="str">
        <f t="shared" si="56"/>
        <v>IBAG21</v>
      </c>
      <c r="AO823" s="2" t="s">
        <v>608</v>
      </c>
    </row>
    <row r="824" spans="13:41" x14ac:dyDescent="0.35">
      <c r="M824" s="26"/>
      <c r="N824" s="26"/>
      <c r="S824" s="2" t="s">
        <v>293</v>
      </c>
      <c r="T824" s="27">
        <v>2</v>
      </c>
      <c r="U824" s="2" t="s">
        <v>302</v>
      </c>
      <c r="V824" s="2" t="s">
        <v>330</v>
      </c>
      <c r="W824" s="2" t="str">
        <f t="shared" si="53"/>
        <v>Forme et CombatBande élastique</v>
      </c>
      <c r="X824" s="2" t="s">
        <v>97</v>
      </c>
      <c r="Y824" s="2" t="str">
        <f>VLOOKUP(S824,'Comprendre la codification'!$E$12:$F$23,2,FALSE)</f>
        <v>J</v>
      </c>
      <c r="Z824" s="2" t="str">
        <f>VLOOKUP(V824,'Comprendre la codification'!$H$12:$J$200,3,FALSE)</f>
        <v>ZBE</v>
      </c>
      <c r="AA824" s="2" t="str">
        <f t="shared" si="54"/>
        <v>JZBE</v>
      </c>
      <c r="AB824" s="2" t="s">
        <v>98</v>
      </c>
      <c r="AD824" s="2" t="s">
        <v>645</v>
      </c>
      <c r="AE824" s="27">
        <v>2</v>
      </c>
      <c r="AF824" s="2" t="s">
        <v>647</v>
      </c>
      <c r="AG824" s="2" t="s">
        <v>223</v>
      </c>
      <c r="AH824" s="2"/>
      <c r="AI824" s="2" t="s">
        <v>254</v>
      </c>
      <c r="AJ824" s="2" t="str">
        <f t="shared" si="55"/>
        <v>Verticalité et Sports AériensSac, pochette et housse (sac à magnésie, sac à pof, pochette radio, sac à corde, housse de corde, sac à dos d'escalade…)10 g ≤ X &lt; 20 g</v>
      </c>
      <c r="AK824" s="2" t="str">
        <f>VLOOKUP(AD824,'Comprendre la codification'!$E$12:$F$23,2,FALSE)</f>
        <v>I</v>
      </c>
      <c r="AL824" s="2" t="str">
        <f>VLOOKUP(AG824,'Comprendre la codification'!$H$12:$J$200,3,FALSE)</f>
        <v>BAG</v>
      </c>
      <c r="AM824" s="2" t="str">
        <f>VLOOKUP(AI824,'Comprendre la codification'!$M$25:$N$83,2,FALSE)</f>
        <v>24</v>
      </c>
      <c r="AN824" s="2" t="str">
        <f t="shared" si="56"/>
        <v>IBAG24</v>
      </c>
      <c r="AO824" s="2" t="s">
        <v>608</v>
      </c>
    </row>
    <row r="825" spans="13:41" x14ac:dyDescent="0.35">
      <c r="M825" s="26"/>
      <c r="N825" s="26"/>
      <c r="S825" s="2" t="s">
        <v>293</v>
      </c>
      <c r="T825" s="27">
        <v>2</v>
      </c>
      <c r="U825" s="2" t="s">
        <v>302</v>
      </c>
      <c r="V825" s="2" t="s">
        <v>330</v>
      </c>
      <c r="W825" s="2" t="str">
        <f t="shared" si="53"/>
        <v>Forme et CombatBande élastique</v>
      </c>
      <c r="X825" s="2" t="s">
        <v>97</v>
      </c>
      <c r="Y825" s="2" t="str">
        <f>VLOOKUP(S825,'Comprendre la codification'!$E$12:$F$23,2,FALSE)</f>
        <v>J</v>
      </c>
      <c r="Z825" s="2" t="str">
        <f>VLOOKUP(V825,'Comprendre la codification'!$H$12:$J$200,3,FALSE)</f>
        <v>ZBE</v>
      </c>
      <c r="AA825" s="2" t="str">
        <f t="shared" si="54"/>
        <v>JZBE</v>
      </c>
      <c r="AB825" s="2" t="s">
        <v>129</v>
      </c>
      <c r="AD825" s="2" t="s">
        <v>645</v>
      </c>
      <c r="AE825" s="27">
        <v>2</v>
      </c>
      <c r="AF825" s="2" t="s">
        <v>647</v>
      </c>
      <c r="AG825" s="2" t="s">
        <v>223</v>
      </c>
      <c r="AH825" s="2"/>
      <c r="AI825" s="2" t="s">
        <v>255</v>
      </c>
      <c r="AJ825" s="2" t="str">
        <f t="shared" si="55"/>
        <v>Verticalité et Sports AériensSac, pochette et housse (sac à magnésie, sac à pof, pochette radio, sac à corde, housse de corde, sac à dos d'escalade…)20 g ≤ X &lt; 50 g</v>
      </c>
      <c r="AK825" s="2" t="str">
        <f>VLOOKUP(AD825,'Comprendre la codification'!$E$12:$F$23,2,FALSE)</f>
        <v>I</v>
      </c>
      <c r="AL825" s="2" t="str">
        <f>VLOOKUP(AG825,'Comprendre la codification'!$H$12:$J$200,3,FALSE)</f>
        <v>BAG</v>
      </c>
      <c r="AM825" s="2" t="str">
        <f>VLOOKUP(AI825,'Comprendre la codification'!$M$25:$N$83,2,FALSE)</f>
        <v>27</v>
      </c>
      <c r="AN825" s="2" t="str">
        <f t="shared" si="56"/>
        <v>IBAG27</v>
      </c>
      <c r="AO825" s="2" t="s">
        <v>608</v>
      </c>
    </row>
    <row r="826" spans="13:41" x14ac:dyDescent="0.35">
      <c r="M826" s="26"/>
      <c r="N826" s="26"/>
      <c r="S826" s="2" t="s">
        <v>293</v>
      </c>
      <c r="T826" s="27">
        <v>2</v>
      </c>
      <c r="U826" s="2" t="s">
        <v>302</v>
      </c>
      <c r="V826" s="2" t="s">
        <v>7308</v>
      </c>
      <c r="W826" s="2" t="str">
        <f t="shared" si="53"/>
        <v xml:space="preserve">Forme et CombatBrique et bloc de yoga </v>
      </c>
      <c r="X826" s="2" t="s">
        <v>97</v>
      </c>
      <c r="Y826" s="2" t="str">
        <f>VLOOKUP(S826,'Comprendre la codification'!$E$12:$F$23,2,FALSE)</f>
        <v>J</v>
      </c>
      <c r="Z826" s="2" t="str">
        <f>VLOOKUP(V826,'Comprendre la codification'!$H$12:$J$200,3,FALSE)</f>
        <v>ZBY</v>
      </c>
      <c r="AA826" s="2" t="str">
        <f t="shared" si="54"/>
        <v>JZBY</v>
      </c>
      <c r="AB826" s="21" t="s">
        <v>608</v>
      </c>
      <c r="AD826" s="2" t="s">
        <v>645</v>
      </c>
      <c r="AE826" s="27">
        <v>2</v>
      </c>
      <c r="AF826" s="2" t="s">
        <v>647</v>
      </c>
      <c r="AG826" s="2" t="s">
        <v>223</v>
      </c>
      <c r="AH826" s="2"/>
      <c r="AI826" s="2" t="s">
        <v>241</v>
      </c>
      <c r="AJ826" s="2" t="str">
        <f t="shared" si="55"/>
        <v>Verticalité et Sports AériensSac, pochette et housse (sac à magnésie, sac à pof, pochette radio, sac à corde, housse de corde, sac à dos d'escalade…)50 g ≤ X &lt; 100 g</v>
      </c>
      <c r="AK826" s="2" t="str">
        <f>VLOOKUP(AD826,'Comprendre la codification'!$E$12:$F$23,2,FALSE)</f>
        <v>I</v>
      </c>
      <c r="AL826" s="2" t="str">
        <f>VLOOKUP(AG826,'Comprendre la codification'!$H$12:$J$200,3,FALSE)</f>
        <v>BAG</v>
      </c>
      <c r="AM826" s="2" t="str">
        <f>VLOOKUP(AI826,'Comprendre la codification'!$M$25:$N$83,2,FALSE)</f>
        <v>30</v>
      </c>
      <c r="AN826" s="2" t="str">
        <f t="shared" si="56"/>
        <v>IBAG30</v>
      </c>
      <c r="AO826" s="2" t="s">
        <v>608</v>
      </c>
    </row>
    <row r="827" spans="13:41" x14ac:dyDescent="0.35">
      <c r="M827" s="26"/>
      <c r="N827" s="26"/>
      <c r="S827" s="2" t="s">
        <v>293</v>
      </c>
      <c r="T827" s="27">
        <v>2</v>
      </c>
      <c r="U827" s="2" t="s">
        <v>302</v>
      </c>
      <c r="V827" s="11" t="s">
        <v>337</v>
      </c>
      <c r="W827" s="2" t="str">
        <f t="shared" si="53"/>
        <v>Forme et CombatBallon de fitness : gym ball, ballon pilates / yoga, ..</v>
      </c>
      <c r="X827" s="2" t="s">
        <v>97</v>
      </c>
      <c r="Y827" s="2" t="str">
        <f>VLOOKUP(S827,'Comprendre la codification'!$E$12:$F$23,2,FALSE)</f>
        <v>J</v>
      </c>
      <c r="Z827" s="2" t="str">
        <f>VLOOKUP(V827,'Comprendre la codification'!$H$12:$J$200,3,FALSE)</f>
        <v>ZFI</v>
      </c>
      <c r="AA827" s="2" t="str">
        <f t="shared" si="54"/>
        <v>JZFI</v>
      </c>
      <c r="AB827" s="2" t="s">
        <v>106</v>
      </c>
      <c r="AD827" s="2" t="s">
        <v>645</v>
      </c>
      <c r="AE827" s="27">
        <v>2</v>
      </c>
      <c r="AF827" s="2" t="s">
        <v>647</v>
      </c>
      <c r="AG827" s="2" t="s">
        <v>223</v>
      </c>
      <c r="AH827" s="2"/>
      <c r="AI827" s="2" t="s">
        <v>103</v>
      </c>
      <c r="AJ827" s="2" t="str">
        <f t="shared" si="55"/>
        <v>Verticalité et Sports AériensSac, pochette et housse (sac à magnésie, sac à pof, pochette radio, sac à corde, housse de corde, sac à dos d'escalade…)0,1 kg ≤ X &lt; 0,2 kg</v>
      </c>
      <c r="AK827" s="2" t="str">
        <f>VLOOKUP(AD827,'Comprendre la codification'!$E$12:$F$23,2,FALSE)</f>
        <v>I</v>
      </c>
      <c r="AL827" s="2" t="str">
        <f>VLOOKUP(AG827,'Comprendre la codification'!$H$12:$J$200,3,FALSE)</f>
        <v>BAG</v>
      </c>
      <c r="AM827" s="2" t="str">
        <f>VLOOKUP(AI827,'Comprendre la codification'!$M$25:$N$83,2,FALSE)</f>
        <v>33</v>
      </c>
      <c r="AN827" s="2" t="str">
        <f t="shared" si="56"/>
        <v>IBAG33</v>
      </c>
      <c r="AO827" s="2" t="s">
        <v>608</v>
      </c>
    </row>
    <row r="828" spans="13:41" x14ac:dyDescent="0.35">
      <c r="M828" s="26"/>
      <c r="N828" s="26"/>
      <c r="S828" s="2" t="s">
        <v>293</v>
      </c>
      <c r="T828" s="27">
        <v>2</v>
      </c>
      <c r="U828" s="2" t="s">
        <v>302</v>
      </c>
      <c r="V828" s="11" t="s">
        <v>337</v>
      </c>
      <c r="W828" s="2" t="str">
        <f t="shared" si="53"/>
        <v>Forme et CombatBallon de fitness : gym ball, ballon pilates / yoga, ..</v>
      </c>
      <c r="X828" s="2" t="s">
        <v>97</v>
      </c>
      <c r="Y828" s="2" t="str">
        <f>VLOOKUP(S828,'Comprendre la codification'!$E$12:$F$23,2,FALSE)</f>
        <v>J</v>
      </c>
      <c r="Z828" s="2" t="str">
        <f>VLOOKUP(V828,'Comprendre la codification'!$H$12:$J$200,3,FALSE)</f>
        <v>ZFI</v>
      </c>
      <c r="AA828" s="2" t="str">
        <f t="shared" si="54"/>
        <v>JZFI</v>
      </c>
      <c r="AB828" s="2" t="s">
        <v>98</v>
      </c>
      <c r="AD828" s="2" t="s">
        <v>645</v>
      </c>
      <c r="AE828" s="27">
        <v>2</v>
      </c>
      <c r="AF828" s="2" t="s">
        <v>647</v>
      </c>
      <c r="AG828" s="2" t="s">
        <v>223</v>
      </c>
      <c r="AH828" s="2"/>
      <c r="AI828" s="2" t="s">
        <v>98</v>
      </c>
      <c r="AJ828" s="2" t="str">
        <f t="shared" si="55"/>
        <v>Verticalité et Sports AériensSac, pochette et housse (sac à magnésie, sac à pof, pochette radio, sac à corde, housse de corde, sac à dos d'escalade…)0,2 kg ≤ X &lt; 0,5 kg</v>
      </c>
      <c r="AK828" s="2" t="str">
        <f>VLOOKUP(AD828,'Comprendre la codification'!$E$12:$F$23,2,FALSE)</f>
        <v>I</v>
      </c>
      <c r="AL828" s="2" t="str">
        <f>VLOOKUP(AG828,'Comprendre la codification'!$H$12:$J$200,3,FALSE)</f>
        <v>BAG</v>
      </c>
      <c r="AM828" s="2" t="str">
        <f>VLOOKUP(AI828,'Comprendre la codification'!$M$25:$N$83,2,FALSE)</f>
        <v>36</v>
      </c>
      <c r="AN828" s="2" t="str">
        <f t="shared" si="56"/>
        <v>IBAG36</v>
      </c>
      <c r="AO828" s="2" t="s">
        <v>608</v>
      </c>
    </row>
    <row r="829" spans="13:41" x14ac:dyDescent="0.35">
      <c r="M829" s="26"/>
      <c r="N829" s="26"/>
      <c r="S829" s="2" t="s">
        <v>293</v>
      </c>
      <c r="T829" s="27">
        <v>2</v>
      </c>
      <c r="U829" s="2" t="s">
        <v>302</v>
      </c>
      <c r="V829" s="11" t="s">
        <v>337</v>
      </c>
      <c r="W829" s="2" t="str">
        <f t="shared" si="53"/>
        <v>Forme et CombatBallon de fitness : gym ball, ballon pilates / yoga, ..</v>
      </c>
      <c r="X829" s="2" t="s">
        <v>97</v>
      </c>
      <c r="Y829" s="2" t="str">
        <f>VLOOKUP(S829,'Comprendre la codification'!$E$12:$F$23,2,FALSE)</f>
        <v>J</v>
      </c>
      <c r="Z829" s="2" t="str">
        <f>VLOOKUP(V829,'Comprendre la codification'!$H$12:$J$200,3,FALSE)</f>
        <v>ZFI</v>
      </c>
      <c r="AA829" s="2" t="str">
        <f t="shared" si="54"/>
        <v>JZFI</v>
      </c>
      <c r="AB829" s="2" t="s">
        <v>104</v>
      </c>
      <c r="AD829" s="2" t="s">
        <v>645</v>
      </c>
      <c r="AE829" s="27">
        <v>2</v>
      </c>
      <c r="AF829" s="2" t="s">
        <v>647</v>
      </c>
      <c r="AG829" s="2" t="s">
        <v>223</v>
      </c>
      <c r="AH829" s="2"/>
      <c r="AI829" s="2" t="s">
        <v>104</v>
      </c>
      <c r="AJ829" s="2" t="str">
        <f t="shared" si="55"/>
        <v>Verticalité et Sports AériensSac, pochette et housse (sac à magnésie, sac à pof, pochette radio, sac à corde, housse de corde, sac à dos d'escalade…)0,5 kg ≤ X &lt; 1 kg</v>
      </c>
      <c r="AK829" s="2" t="str">
        <f>VLOOKUP(AD829,'Comprendre la codification'!$E$12:$F$23,2,FALSE)</f>
        <v>I</v>
      </c>
      <c r="AL829" s="2" t="str">
        <f>VLOOKUP(AG829,'Comprendre la codification'!$H$12:$J$200,3,FALSE)</f>
        <v>BAG</v>
      </c>
      <c r="AM829" s="2" t="str">
        <f>VLOOKUP(AI829,'Comprendre la codification'!$M$25:$N$83,2,FALSE)</f>
        <v>39</v>
      </c>
      <c r="AN829" s="2" t="str">
        <f t="shared" si="56"/>
        <v>IBAG39</v>
      </c>
      <c r="AO829" s="2" t="s">
        <v>608</v>
      </c>
    </row>
    <row r="830" spans="13:41" x14ac:dyDescent="0.35">
      <c r="M830" s="26"/>
      <c r="N830" s="26"/>
      <c r="S830" s="2" t="s">
        <v>293</v>
      </c>
      <c r="T830" s="27">
        <v>2</v>
      </c>
      <c r="U830" s="2" t="s">
        <v>302</v>
      </c>
      <c r="V830" s="11" t="s">
        <v>337</v>
      </c>
      <c r="W830" s="2" t="str">
        <f t="shared" si="53"/>
        <v>Forme et CombatBallon de fitness : gym ball, ballon pilates / yoga, ..</v>
      </c>
      <c r="X830" s="2" t="s">
        <v>97</v>
      </c>
      <c r="Y830" s="2" t="str">
        <f>VLOOKUP(S830,'Comprendre la codification'!$E$12:$F$23,2,FALSE)</f>
        <v>J</v>
      </c>
      <c r="Z830" s="2" t="str">
        <f>VLOOKUP(V830,'Comprendre la codification'!$H$12:$J$200,3,FALSE)</f>
        <v>ZFI</v>
      </c>
      <c r="AA830" s="2" t="str">
        <f t="shared" si="54"/>
        <v>JZFI</v>
      </c>
      <c r="AB830" s="2" t="s">
        <v>105</v>
      </c>
      <c r="AD830" s="2" t="s">
        <v>645</v>
      </c>
      <c r="AE830" s="27">
        <v>2</v>
      </c>
      <c r="AF830" s="2" t="s">
        <v>647</v>
      </c>
      <c r="AG830" s="2" t="s">
        <v>223</v>
      </c>
      <c r="AH830" s="2"/>
      <c r="AI830" s="2" t="s">
        <v>105</v>
      </c>
      <c r="AJ830" s="2" t="str">
        <f t="shared" si="55"/>
        <v>Verticalité et Sports AériensSac, pochette et housse (sac à magnésie, sac à pof, pochette radio, sac à corde, housse de corde, sac à dos d'escalade…)1 kg ≤ X &lt; 2 kg</v>
      </c>
      <c r="AK830" s="2" t="str">
        <f>VLOOKUP(AD830,'Comprendre la codification'!$E$12:$F$23,2,FALSE)</f>
        <v>I</v>
      </c>
      <c r="AL830" s="2" t="str">
        <f>VLOOKUP(AG830,'Comprendre la codification'!$H$12:$J$200,3,FALSE)</f>
        <v>BAG</v>
      </c>
      <c r="AM830" s="2" t="str">
        <f>VLOOKUP(AI830,'Comprendre la codification'!$M$25:$N$83,2,FALSE)</f>
        <v>42</v>
      </c>
      <c r="AN830" s="2" t="str">
        <f t="shared" si="56"/>
        <v>IBAG42</v>
      </c>
      <c r="AO830" s="2" t="s">
        <v>608</v>
      </c>
    </row>
    <row r="831" spans="13:41" x14ac:dyDescent="0.35">
      <c r="M831" s="26"/>
      <c r="N831" s="26"/>
      <c r="S831" s="2" t="s">
        <v>293</v>
      </c>
      <c r="T831" s="27">
        <v>2</v>
      </c>
      <c r="U831" s="2" t="s">
        <v>302</v>
      </c>
      <c r="V831" s="11" t="s">
        <v>337</v>
      </c>
      <c r="W831" s="2" t="str">
        <f t="shared" si="53"/>
        <v>Forme et CombatBallon de fitness : gym ball, ballon pilates / yoga, ..</v>
      </c>
      <c r="X831" s="2" t="s">
        <v>97</v>
      </c>
      <c r="Y831" s="2" t="str">
        <f>VLOOKUP(S831,'Comprendre la codification'!$E$12:$F$23,2,FALSE)</f>
        <v>J</v>
      </c>
      <c r="Z831" s="2" t="str">
        <f>VLOOKUP(V831,'Comprendre la codification'!$H$12:$J$200,3,FALSE)</f>
        <v>ZFI</v>
      </c>
      <c r="AA831" s="2" t="str">
        <f t="shared" si="54"/>
        <v>JZFI</v>
      </c>
      <c r="AB831" s="2" t="s">
        <v>163</v>
      </c>
      <c r="AD831" s="2" t="s">
        <v>645</v>
      </c>
      <c r="AE831" s="27">
        <v>2</v>
      </c>
      <c r="AF831" s="2" t="s">
        <v>647</v>
      </c>
      <c r="AG831" s="2" t="s">
        <v>223</v>
      </c>
      <c r="AH831" s="2"/>
      <c r="AI831" s="2" t="s">
        <v>107</v>
      </c>
      <c r="AJ831" s="2" t="str">
        <f t="shared" si="55"/>
        <v>Verticalité et Sports AériensSac, pochette et housse (sac à magnésie, sac à pof, pochette radio, sac à corde, housse de corde, sac à dos d'escalade…)2 kg ≤ X &lt; 3 kg</v>
      </c>
      <c r="AK831" s="2" t="str">
        <f>VLOOKUP(AD831,'Comprendre la codification'!$E$12:$F$23,2,FALSE)</f>
        <v>I</v>
      </c>
      <c r="AL831" s="2" t="str">
        <f>VLOOKUP(AG831,'Comprendre la codification'!$H$12:$J$200,3,FALSE)</f>
        <v>BAG</v>
      </c>
      <c r="AM831" s="2" t="str">
        <f>VLOOKUP(AI831,'Comprendre la codification'!$M$25:$N$83,2,FALSE)</f>
        <v>45</v>
      </c>
      <c r="AN831" s="2" t="str">
        <f t="shared" si="56"/>
        <v>IBAG45</v>
      </c>
      <c r="AO831" s="2" t="s">
        <v>608</v>
      </c>
    </row>
    <row r="832" spans="13:41" x14ac:dyDescent="0.35">
      <c r="M832" s="26"/>
      <c r="N832" s="26"/>
      <c r="S832" s="2" t="s">
        <v>342</v>
      </c>
      <c r="T832" s="27">
        <v>2</v>
      </c>
      <c r="U832" s="2" t="s">
        <v>344</v>
      </c>
      <c r="V832" s="2" t="s">
        <v>339</v>
      </c>
      <c r="W832" s="2" t="str">
        <f t="shared" si="53"/>
        <v>Chasse, Tir Sportif et PêcheBoîte, bagage, chariot de pêche, housse, étuis de transport (cannes, carabines, …), boîte pour munitions, boîte à leurres, seau, tapis de réception,…</v>
      </c>
      <c r="X832" s="2"/>
      <c r="Y832" s="2" t="str">
        <f>VLOOKUP(S832,'Comprendre la codification'!$E$12:$F$23,2,FALSE)</f>
        <v>K</v>
      </c>
      <c r="Z832" s="2" t="str">
        <f>VLOOKUP(V832,'Comprendre la codification'!$H$12:$J$200,3,FALSE)</f>
        <v>BAG</v>
      </c>
      <c r="AA832" s="2" t="str">
        <f t="shared" si="54"/>
        <v>KBAG</v>
      </c>
      <c r="AB832" s="2" t="s">
        <v>252</v>
      </c>
      <c r="AD832" s="2" t="s">
        <v>645</v>
      </c>
      <c r="AE832" s="27">
        <v>2</v>
      </c>
      <c r="AF832" s="2" t="s">
        <v>647</v>
      </c>
      <c r="AG832" s="2" t="s">
        <v>223</v>
      </c>
      <c r="AH832" s="2"/>
      <c r="AI832" s="2" t="s">
        <v>109</v>
      </c>
      <c r="AJ832" s="2" t="str">
        <f t="shared" si="55"/>
        <v>Verticalité et Sports AériensSac, pochette et housse (sac à magnésie, sac à pof, pochette radio, sac à corde, housse de corde, sac à dos d'escalade…)3 kg ≤ X &lt; 5 kg</v>
      </c>
      <c r="AK832" s="2" t="str">
        <f>VLOOKUP(AD832,'Comprendre la codification'!$E$12:$F$23,2,FALSE)</f>
        <v>I</v>
      </c>
      <c r="AL832" s="2" t="str">
        <f>VLOOKUP(AG832,'Comprendre la codification'!$H$12:$J$200,3,FALSE)</f>
        <v>BAG</v>
      </c>
      <c r="AM832" s="2" t="str">
        <f>VLOOKUP(AI832,'Comprendre la codification'!$M$25:$N$83,2,FALSE)</f>
        <v>48</v>
      </c>
      <c r="AN832" s="2" t="str">
        <f t="shared" si="56"/>
        <v>IBAG48</v>
      </c>
      <c r="AO832" s="2" t="s">
        <v>608</v>
      </c>
    </row>
    <row r="833" spans="13:41" x14ac:dyDescent="0.35">
      <c r="M833" s="26"/>
      <c r="N833" s="26"/>
      <c r="S833" s="2" t="s">
        <v>342</v>
      </c>
      <c r="T833" s="27">
        <v>2</v>
      </c>
      <c r="U833" s="2" t="s">
        <v>344</v>
      </c>
      <c r="V833" s="2" t="s">
        <v>339</v>
      </c>
      <c r="W833" s="2" t="str">
        <f t="shared" si="53"/>
        <v>Chasse, Tir Sportif et PêcheBoîte, bagage, chariot de pêche, housse, étuis de transport (cannes, carabines, …), boîte pour munitions, boîte à leurres, seau, tapis de réception,…</v>
      </c>
      <c r="X833" s="2"/>
      <c r="Y833" s="2" t="str">
        <f>VLOOKUP(S833,'Comprendre la codification'!$E$12:$F$23,2,FALSE)</f>
        <v>K</v>
      </c>
      <c r="Z833" s="2" t="str">
        <f>VLOOKUP(V833,'Comprendre la codification'!$H$12:$J$200,3,FALSE)</f>
        <v>BAG</v>
      </c>
      <c r="AA833" s="2" t="str">
        <f t="shared" si="54"/>
        <v>KBAG</v>
      </c>
      <c r="AB833" s="2" t="s">
        <v>253</v>
      </c>
      <c r="AD833" s="2" t="s">
        <v>645</v>
      </c>
      <c r="AE833" s="27">
        <v>2</v>
      </c>
      <c r="AF833" s="2" t="s">
        <v>647</v>
      </c>
      <c r="AG833" s="2" t="s">
        <v>223</v>
      </c>
      <c r="AH833" s="2"/>
      <c r="AI833" s="2" t="s">
        <v>110</v>
      </c>
      <c r="AJ833" s="2" t="str">
        <f t="shared" si="55"/>
        <v>Verticalité et Sports AériensSac, pochette et housse (sac à magnésie, sac à pof, pochette radio, sac à corde, housse de corde, sac à dos d'escalade…)5 kg ≤ X &lt; 7 kg</v>
      </c>
      <c r="AK833" s="2" t="str">
        <f>VLOOKUP(AD833,'Comprendre la codification'!$E$12:$F$23,2,FALSE)</f>
        <v>I</v>
      </c>
      <c r="AL833" s="2" t="str">
        <f>VLOOKUP(AG833,'Comprendre la codification'!$H$12:$J$200,3,FALSE)</f>
        <v>BAG</v>
      </c>
      <c r="AM833" s="2" t="str">
        <f>VLOOKUP(AI833,'Comprendre la codification'!$M$25:$N$83,2,FALSE)</f>
        <v>51</v>
      </c>
      <c r="AN833" s="2" t="str">
        <f t="shared" si="56"/>
        <v>IBAG51</v>
      </c>
      <c r="AO833" s="2" t="s">
        <v>608</v>
      </c>
    </row>
    <row r="834" spans="13:41" x14ac:dyDescent="0.35">
      <c r="M834" s="26"/>
      <c r="N834" s="26"/>
      <c r="S834" s="2" t="s">
        <v>342</v>
      </c>
      <c r="T834" s="27">
        <v>2</v>
      </c>
      <c r="U834" s="2" t="s">
        <v>344</v>
      </c>
      <c r="V834" s="2" t="s">
        <v>339</v>
      </c>
      <c r="W834" s="2" t="str">
        <f t="shared" si="53"/>
        <v>Chasse, Tir Sportif et PêcheBoîte, bagage, chariot de pêche, housse, étuis de transport (cannes, carabines, …), boîte pour munitions, boîte à leurres, seau, tapis de réception,…</v>
      </c>
      <c r="X834" s="2"/>
      <c r="Y834" s="2" t="str">
        <f>VLOOKUP(S834,'Comprendre la codification'!$E$12:$F$23,2,FALSE)</f>
        <v>K</v>
      </c>
      <c r="Z834" s="2" t="str">
        <f>VLOOKUP(V834,'Comprendre la codification'!$H$12:$J$200,3,FALSE)</f>
        <v>BAG</v>
      </c>
      <c r="AA834" s="2" t="str">
        <f t="shared" si="54"/>
        <v>KBAG</v>
      </c>
      <c r="AB834" s="2" t="s">
        <v>254</v>
      </c>
      <c r="AD834" s="2" t="s">
        <v>645</v>
      </c>
      <c r="AE834" s="27">
        <v>2</v>
      </c>
      <c r="AF834" s="2" t="s">
        <v>647</v>
      </c>
      <c r="AG834" s="2" t="s">
        <v>223</v>
      </c>
      <c r="AH834" s="2"/>
      <c r="AI834" s="2" t="s">
        <v>111</v>
      </c>
      <c r="AJ834" s="2" t="str">
        <f t="shared" si="55"/>
        <v>Verticalité et Sports AériensSac, pochette et housse (sac à magnésie, sac à pof, pochette radio, sac à corde, housse de corde, sac à dos d'escalade…)7 kg ≤ X &lt; 9 kg</v>
      </c>
      <c r="AK834" s="2" t="str">
        <f>VLOOKUP(AD834,'Comprendre la codification'!$E$12:$F$23,2,FALSE)</f>
        <v>I</v>
      </c>
      <c r="AL834" s="2" t="str">
        <f>VLOOKUP(AG834,'Comprendre la codification'!$H$12:$J$200,3,FALSE)</f>
        <v>BAG</v>
      </c>
      <c r="AM834" s="2" t="str">
        <f>VLOOKUP(AI834,'Comprendre la codification'!$M$25:$N$83,2,FALSE)</f>
        <v>54</v>
      </c>
      <c r="AN834" s="2" t="str">
        <f t="shared" si="56"/>
        <v>IBAG54</v>
      </c>
      <c r="AO834" s="2" t="s">
        <v>608</v>
      </c>
    </row>
    <row r="835" spans="13:41" x14ac:dyDescent="0.35">
      <c r="M835" s="26"/>
      <c r="N835" s="26"/>
      <c r="S835" s="2" t="s">
        <v>342</v>
      </c>
      <c r="T835" s="27">
        <v>2</v>
      </c>
      <c r="U835" s="2" t="s">
        <v>344</v>
      </c>
      <c r="V835" s="2" t="s">
        <v>339</v>
      </c>
      <c r="W835" s="2" t="str">
        <f t="shared" si="53"/>
        <v>Chasse, Tir Sportif et PêcheBoîte, bagage, chariot de pêche, housse, étuis de transport (cannes, carabines, …), boîte pour munitions, boîte à leurres, seau, tapis de réception,…</v>
      </c>
      <c r="X835" s="2"/>
      <c r="Y835" s="2" t="str">
        <f>VLOOKUP(S835,'Comprendre la codification'!$E$12:$F$23,2,FALSE)</f>
        <v>K</v>
      </c>
      <c r="Z835" s="2" t="str">
        <f>VLOOKUP(V835,'Comprendre la codification'!$H$12:$J$200,3,FALSE)</f>
        <v>BAG</v>
      </c>
      <c r="AA835" s="2" t="str">
        <f t="shared" si="54"/>
        <v>KBAG</v>
      </c>
      <c r="AB835" s="2" t="s">
        <v>255</v>
      </c>
      <c r="AD835" s="2" t="s">
        <v>645</v>
      </c>
      <c r="AE835" s="27">
        <v>2</v>
      </c>
      <c r="AF835" s="2" t="s">
        <v>647</v>
      </c>
      <c r="AG835" s="2" t="s">
        <v>223</v>
      </c>
      <c r="AH835" s="2"/>
      <c r="AI835" s="2" t="s">
        <v>112</v>
      </c>
      <c r="AJ835" s="2" t="str">
        <f t="shared" si="55"/>
        <v>Verticalité et Sports AériensSac, pochette et housse (sac à magnésie, sac à pof, pochette radio, sac à corde, housse de corde, sac à dos d'escalade…)9 kg ≤ X &lt; 11 kg</v>
      </c>
      <c r="AK835" s="2" t="str">
        <f>VLOOKUP(AD835,'Comprendre la codification'!$E$12:$F$23,2,FALSE)</f>
        <v>I</v>
      </c>
      <c r="AL835" s="2" t="str">
        <f>VLOOKUP(AG835,'Comprendre la codification'!$H$12:$J$200,3,FALSE)</f>
        <v>BAG</v>
      </c>
      <c r="AM835" s="2" t="str">
        <f>VLOOKUP(AI835,'Comprendre la codification'!$M$25:$N$83,2,FALSE)</f>
        <v>57</v>
      </c>
      <c r="AN835" s="2" t="str">
        <f t="shared" si="56"/>
        <v>IBAG57</v>
      </c>
      <c r="AO835" s="2" t="s">
        <v>608</v>
      </c>
    </row>
    <row r="836" spans="13:41" x14ac:dyDescent="0.35">
      <c r="M836" s="26"/>
      <c r="N836" s="26"/>
      <c r="O836" s="15"/>
      <c r="Q836" s="15"/>
      <c r="S836" s="2" t="s">
        <v>342</v>
      </c>
      <c r="T836" s="27">
        <v>2</v>
      </c>
      <c r="U836" s="2" t="s">
        <v>344</v>
      </c>
      <c r="V836" s="2" t="s">
        <v>339</v>
      </c>
      <c r="W836" s="2" t="str">
        <f t="shared" si="53"/>
        <v>Chasse, Tir Sportif et PêcheBoîte, bagage, chariot de pêche, housse, étuis de transport (cannes, carabines, …), boîte pour munitions, boîte à leurres, seau, tapis de réception,…</v>
      </c>
      <c r="X836" s="2"/>
      <c r="Y836" s="2" t="str">
        <f>VLOOKUP(S836,'Comprendre la codification'!$E$12:$F$23,2,FALSE)</f>
        <v>K</v>
      </c>
      <c r="Z836" s="2" t="str">
        <f>VLOOKUP(V836,'Comprendre la codification'!$H$12:$J$200,3,FALSE)</f>
        <v>BAG</v>
      </c>
      <c r="AA836" s="2" t="str">
        <f t="shared" si="54"/>
        <v>KBAG</v>
      </c>
      <c r="AB836" s="2" t="s">
        <v>241</v>
      </c>
      <c r="AD836" s="2" t="s">
        <v>645</v>
      </c>
      <c r="AE836" s="27">
        <v>2</v>
      </c>
      <c r="AF836" s="2" t="s">
        <v>647</v>
      </c>
      <c r="AG836" s="2" t="s">
        <v>223</v>
      </c>
      <c r="AH836" s="2"/>
      <c r="AI836" s="2" t="s">
        <v>113</v>
      </c>
      <c r="AJ836" s="2" t="str">
        <f t="shared" si="55"/>
        <v>Verticalité et Sports AériensSac, pochette et housse (sac à magnésie, sac à pof, pochette radio, sac à corde, housse de corde, sac à dos d'escalade…)11 kg ≤ X &lt; 13 kg</v>
      </c>
      <c r="AK836" s="2" t="str">
        <f>VLOOKUP(AD836,'Comprendre la codification'!$E$12:$F$23,2,FALSE)</f>
        <v>I</v>
      </c>
      <c r="AL836" s="2" t="str">
        <f>VLOOKUP(AG836,'Comprendre la codification'!$H$12:$J$200,3,FALSE)</f>
        <v>BAG</v>
      </c>
      <c r="AM836" s="2" t="str">
        <f>VLOOKUP(AI836,'Comprendre la codification'!$M$25:$N$83,2,FALSE)</f>
        <v>60</v>
      </c>
      <c r="AN836" s="2" t="str">
        <f t="shared" si="56"/>
        <v>IBAG60</v>
      </c>
      <c r="AO836" s="2" t="s">
        <v>608</v>
      </c>
    </row>
    <row r="837" spans="13:41" x14ac:dyDescent="0.35">
      <c r="M837" s="26"/>
      <c r="N837" s="26"/>
      <c r="O837" s="15"/>
      <c r="Q837" s="15"/>
      <c r="S837" s="2" t="s">
        <v>342</v>
      </c>
      <c r="T837" s="27">
        <v>2</v>
      </c>
      <c r="U837" s="2" t="s">
        <v>344</v>
      </c>
      <c r="V837" s="2" t="s">
        <v>339</v>
      </c>
      <c r="W837" s="2" t="str">
        <f t="shared" ref="W837:W900" si="57">S837&amp;V837</f>
        <v>Chasse, Tir Sportif et PêcheBoîte, bagage, chariot de pêche, housse, étuis de transport (cannes, carabines, …), boîte pour munitions, boîte à leurres, seau, tapis de réception,…</v>
      </c>
      <c r="X837" s="2"/>
      <c r="Y837" s="2" t="str">
        <f>VLOOKUP(S837,'Comprendre la codification'!$E$12:$F$23,2,FALSE)</f>
        <v>K</v>
      </c>
      <c r="Z837" s="2" t="str">
        <f>VLOOKUP(V837,'Comprendre la codification'!$H$12:$J$200,3,FALSE)</f>
        <v>BAG</v>
      </c>
      <c r="AA837" s="2" t="str">
        <f t="shared" ref="AA837:AA900" si="58">Y837&amp;Z837</f>
        <v>KBAG</v>
      </c>
      <c r="AB837" s="2" t="s">
        <v>103</v>
      </c>
      <c r="AD837" s="2" t="s">
        <v>645</v>
      </c>
      <c r="AE837" s="27">
        <v>2</v>
      </c>
      <c r="AF837" s="2" t="s">
        <v>647</v>
      </c>
      <c r="AG837" s="2" t="s">
        <v>223</v>
      </c>
      <c r="AH837" s="2"/>
      <c r="AI837" s="2" t="s">
        <v>114</v>
      </c>
      <c r="AJ837" s="2" t="str">
        <f t="shared" ref="AJ837:AJ900" si="59">AD837&amp;AG837&amp;AI837</f>
        <v>Verticalité et Sports AériensSac, pochette et housse (sac à magnésie, sac à pof, pochette radio, sac à corde, housse de corde, sac à dos d'escalade…)13 kg ≤ X &lt; 15 kg</v>
      </c>
      <c r="AK837" s="2" t="str">
        <f>VLOOKUP(AD837,'Comprendre la codification'!$E$12:$F$23,2,FALSE)</f>
        <v>I</v>
      </c>
      <c r="AL837" s="2" t="str">
        <f>VLOOKUP(AG837,'Comprendre la codification'!$H$12:$J$200,3,FALSE)</f>
        <v>BAG</v>
      </c>
      <c r="AM837" s="2" t="str">
        <f>VLOOKUP(AI837,'Comprendre la codification'!$M$25:$N$83,2,FALSE)</f>
        <v>63</v>
      </c>
      <c r="AN837" s="2" t="str">
        <f t="shared" ref="AN837:AN900" si="60">AK837&amp;AL837&amp;AM837</f>
        <v>IBAG63</v>
      </c>
      <c r="AO837" s="2" t="s">
        <v>608</v>
      </c>
    </row>
    <row r="838" spans="13:41" x14ac:dyDescent="0.35">
      <c r="M838" s="26"/>
      <c r="N838" s="26"/>
      <c r="O838" s="15"/>
      <c r="Q838" s="15"/>
      <c r="S838" s="2" t="s">
        <v>342</v>
      </c>
      <c r="T838" s="27">
        <v>2</v>
      </c>
      <c r="U838" s="2" t="s">
        <v>344</v>
      </c>
      <c r="V838" s="2" t="s">
        <v>339</v>
      </c>
      <c r="W838" s="2" t="str">
        <f t="shared" si="57"/>
        <v>Chasse, Tir Sportif et PêcheBoîte, bagage, chariot de pêche, housse, étuis de transport (cannes, carabines, …), boîte pour munitions, boîte à leurres, seau, tapis de réception,…</v>
      </c>
      <c r="X838" s="2"/>
      <c r="Y838" s="2" t="str">
        <f>VLOOKUP(S838,'Comprendre la codification'!$E$12:$F$23,2,FALSE)</f>
        <v>K</v>
      </c>
      <c r="Z838" s="2" t="str">
        <f>VLOOKUP(V838,'Comprendre la codification'!$H$12:$J$200,3,FALSE)</f>
        <v>BAG</v>
      </c>
      <c r="AA838" s="2" t="str">
        <f t="shared" si="58"/>
        <v>KBAG</v>
      </c>
      <c r="AB838" s="2" t="s">
        <v>98</v>
      </c>
      <c r="AD838" s="2" t="s">
        <v>645</v>
      </c>
      <c r="AE838" s="27">
        <v>2</v>
      </c>
      <c r="AF838" s="2" t="s">
        <v>647</v>
      </c>
      <c r="AG838" s="2" t="s">
        <v>223</v>
      </c>
      <c r="AH838" s="2"/>
      <c r="AI838" s="2" t="s">
        <v>102</v>
      </c>
      <c r="AJ838" s="2" t="str">
        <f t="shared" si="59"/>
        <v>Verticalité et Sports AériensSac, pochette et housse (sac à magnésie, sac à pof, pochette radio, sac à corde, housse de corde, sac à dos d'escalade…)X ≥ 15 kg</v>
      </c>
      <c r="AK838" s="2" t="str">
        <f>VLOOKUP(AD838,'Comprendre la codification'!$E$12:$F$23,2,FALSE)</f>
        <v>I</v>
      </c>
      <c r="AL838" s="2" t="str">
        <f>VLOOKUP(AG838,'Comprendre la codification'!$H$12:$J$200,3,FALSE)</f>
        <v>BAG</v>
      </c>
      <c r="AM838" s="2" t="str">
        <f>VLOOKUP(AI838,'Comprendre la codification'!$M$25:$N$83,2,FALSE)</f>
        <v>66</v>
      </c>
      <c r="AN838" s="2" t="str">
        <f t="shared" si="60"/>
        <v>IBAG66</v>
      </c>
      <c r="AO838" s="2" t="s">
        <v>608</v>
      </c>
    </row>
    <row r="839" spans="13:41" x14ac:dyDescent="0.35">
      <c r="M839" s="26"/>
      <c r="N839" s="26"/>
      <c r="O839" s="15"/>
      <c r="Q839" s="15"/>
      <c r="S839" s="2" t="s">
        <v>342</v>
      </c>
      <c r="T839" s="27">
        <v>2</v>
      </c>
      <c r="U839" s="2" t="s">
        <v>344</v>
      </c>
      <c r="V839" s="2" t="s">
        <v>339</v>
      </c>
      <c r="W839" s="2" t="str">
        <f t="shared" si="57"/>
        <v>Chasse, Tir Sportif et PêcheBoîte, bagage, chariot de pêche, housse, étuis de transport (cannes, carabines, …), boîte pour munitions, boîte à leurres, seau, tapis de réception,…</v>
      </c>
      <c r="X839" s="2"/>
      <c r="Y839" s="2" t="str">
        <f>VLOOKUP(S839,'Comprendre la codification'!$E$12:$F$23,2,FALSE)</f>
        <v>K</v>
      </c>
      <c r="Z839" s="2" t="str">
        <f>VLOOKUP(V839,'Comprendre la codification'!$H$12:$J$200,3,FALSE)</f>
        <v>BAG</v>
      </c>
      <c r="AA839" s="2" t="str">
        <f t="shared" si="58"/>
        <v>KBAG</v>
      </c>
      <c r="AB839" s="2" t="s">
        <v>104</v>
      </c>
      <c r="AD839" s="2" t="s">
        <v>645</v>
      </c>
      <c r="AE839" s="27">
        <v>2</v>
      </c>
      <c r="AF839" s="11" t="s">
        <v>648</v>
      </c>
      <c r="AG839" s="11" t="s">
        <v>226</v>
      </c>
      <c r="AH839" s="2" t="s">
        <v>97</v>
      </c>
      <c r="AI839" s="2" t="s">
        <v>106</v>
      </c>
      <c r="AJ839" s="2" t="str">
        <f t="shared" si="59"/>
        <v>Verticalité et Sports AériensCorde sans pièces métalliques (corde d'escalade dynamique, statique,  …)X &lt; 0,2 kg</v>
      </c>
      <c r="AK839" s="2" t="str">
        <f>VLOOKUP(AD839,'Comprendre la codification'!$E$12:$F$23,2,FALSE)</f>
        <v>I</v>
      </c>
      <c r="AL839" s="2" t="str">
        <f>VLOOKUP(AG839,'Comprendre la codification'!$H$12:$J$200,3,FALSE)</f>
        <v>COR</v>
      </c>
      <c r="AM839" s="2" t="str">
        <f>VLOOKUP(AI839,'Comprendre la codification'!$M$25:$N$83,2,FALSE)</f>
        <v>35</v>
      </c>
      <c r="AN839" s="2" t="str">
        <f t="shared" si="60"/>
        <v>ICOR35</v>
      </c>
      <c r="AO839" s="2" t="s">
        <v>608</v>
      </c>
    </row>
    <row r="840" spans="13:41" x14ac:dyDescent="0.35">
      <c r="M840" s="26"/>
      <c r="N840" s="26"/>
      <c r="O840" s="15"/>
      <c r="Q840" s="15"/>
      <c r="S840" s="2" t="s">
        <v>342</v>
      </c>
      <c r="T840" s="27">
        <v>2</v>
      </c>
      <c r="U840" s="2" t="s">
        <v>344</v>
      </c>
      <c r="V840" s="2" t="s">
        <v>339</v>
      </c>
      <c r="W840" s="2" t="str">
        <f t="shared" si="57"/>
        <v>Chasse, Tir Sportif et PêcheBoîte, bagage, chariot de pêche, housse, étuis de transport (cannes, carabines, …), boîte pour munitions, boîte à leurres, seau, tapis de réception,…</v>
      </c>
      <c r="X840" s="2"/>
      <c r="Y840" s="2" t="str">
        <f>VLOOKUP(S840,'Comprendre la codification'!$E$12:$F$23,2,FALSE)</f>
        <v>K</v>
      </c>
      <c r="Z840" s="2" t="str">
        <f>VLOOKUP(V840,'Comprendre la codification'!$H$12:$J$200,3,FALSE)</f>
        <v>BAG</v>
      </c>
      <c r="AA840" s="2" t="str">
        <f t="shared" si="58"/>
        <v>KBAG</v>
      </c>
      <c r="AB840" s="2" t="s">
        <v>105</v>
      </c>
      <c r="AD840" s="2" t="s">
        <v>645</v>
      </c>
      <c r="AE840" s="27">
        <v>2</v>
      </c>
      <c r="AF840" s="11" t="s">
        <v>648</v>
      </c>
      <c r="AG840" s="11" t="s">
        <v>226</v>
      </c>
      <c r="AH840" s="2" t="s">
        <v>97</v>
      </c>
      <c r="AI840" s="2" t="s">
        <v>98</v>
      </c>
      <c r="AJ840" s="2" t="str">
        <f t="shared" si="59"/>
        <v>Verticalité et Sports AériensCorde sans pièces métalliques (corde d'escalade dynamique, statique,  …)0,2 kg ≤ X &lt; 0,5 kg</v>
      </c>
      <c r="AK840" s="2" t="str">
        <f>VLOOKUP(AD840,'Comprendre la codification'!$E$12:$F$23,2,FALSE)</f>
        <v>I</v>
      </c>
      <c r="AL840" s="2" t="str">
        <f>VLOOKUP(AG840,'Comprendre la codification'!$H$12:$J$200,3,FALSE)</f>
        <v>COR</v>
      </c>
      <c r="AM840" s="2" t="str">
        <f>VLOOKUP(AI840,'Comprendre la codification'!$M$25:$N$83,2,FALSE)</f>
        <v>36</v>
      </c>
      <c r="AN840" s="2" t="str">
        <f t="shared" si="60"/>
        <v>ICOR36</v>
      </c>
      <c r="AO840" s="2" t="s">
        <v>608</v>
      </c>
    </row>
    <row r="841" spans="13:41" x14ac:dyDescent="0.35">
      <c r="M841" s="26"/>
      <c r="N841" s="26"/>
      <c r="O841" s="15"/>
      <c r="Q841" s="15"/>
      <c r="S841" s="2" t="s">
        <v>342</v>
      </c>
      <c r="T841" s="27">
        <v>2</v>
      </c>
      <c r="U841" s="2" t="s">
        <v>344</v>
      </c>
      <c r="V841" s="2" t="s">
        <v>339</v>
      </c>
      <c r="W841" s="2" t="str">
        <f t="shared" si="57"/>
        <v>Chasse, Tir Sportif et PêcheBoîte, bagage, chariot de pêche, housse, étuis de transport (cannes, carabines, …), boîte pour munitions, boîte à leurres, seau, tapis de réception,…</v>
      </c>
      <c r="X841" s="2"/>
      <c r="Y841" s="2" t="str">
        <f>VLOOKUP(S841,'Comprendre la codification'!$E$12:$F$23,2,FALSE)</f>
        <v>K</v>
      </c>
      <c r="Z841" s="2" t="str">
        <f>VLOOKUP(V841,'Comprendre la codification'!$H$12:$J$200,3,FALSE)</f>
        <v>BAG</v>
      </c>
      <c r="AA841" s="2" t="str">
        <f t="shared" si="58"/>
        <v>KBAG</v>
      </c>
      <c r="AB841" s="2" t="s">
        <v>107</v>
      </c>
      <c r="AD841" s="2" t="s">
        <v>645</v>
      </c>
      <c r="AE841" s="27">
        <v>2</v>
      </c>
      <c r="AF841" s="11" t="s">
        <v>648</v>
      </c>
      <c r="AG841" s="11" t="s">
        <v>226</v>
      </c>
      <c r="AH841" s="2" t="s">
        <v>97</v>
      </c>
      <c r="AI841" s="2" t="s">
        <v>104</v>
      </c>
      <c r="AJ841" s="2" t="str">
        <f t="shared" si="59"/>
        <v>Verticalité et Sports AériensCorde sans pièces métalliques (corde d'escalade dynamique, statique,  …)0,5 kg ≤ X &lt; 1 kg</v>
      </c>
      <c r="AK841" s="2" t="str">
        <f>VLOOKUP(AD841,'Comprendre la codification'!$E$12:$F$23,2,FALSE)</f>
        <v>I</v>
      </c>
      <c r="AL841" s="2" t="str">
        <f>VLOOKUP(AG841,'Comprendre la codification'!$H$12:$J$200,3,FALSE)</f>
        <v>COR</v>
      </c>
      <c r="AM841" s="2" t="str">
        <f>VLOOKUP(AI841,'Comprendre la codification'!$M$25:$N$83,2,FALSE)</f>
        <v>39</v>
      </c>
      <c r="AN841" s="2" t="str">
        <f t="shared" si="60"/>
        <v>ICOR39</v>
      </c>
      <c r="AO841" s="2" t="s">
        <v>608</v>
      </c>
    </row>
    <row r="842" spans="13:41" x14ac:dyDescent="0.35">
      <c r="M842" s="26"/>
      <c r="N842" s="26"/>
      <c r="O842" s="15"/>
      <c r="Q842" s="15"/>
      <c r="S842" s="2" t="s">
        <v>342</v>
      </c>
      <c r="T842" s="27">
        <v>2</v>
      </c>
      <c r="U842" s="2" t="s">
        <v>344</v>
      </c>
      <c r="V842" s="2" t="s">
        <v>339</v>
      </c>
      <c r="W842" s="2" t="str">
        <f t="shared" si="57"/>
        <v>Chasse, Tir Sportif et PêcheBoîte, bagage, chariot de pêche, housse, étuis de transport (cannes, carabines, …), boîte pour munitions, boîte à leurres, seau, tapis de réception,…</v>
      </c>
      <c r="X842" s="2"/>
      <c r="Y842" s="2" t="str">
        <f>VLOOKUP(S842,'Comprendre la codification'!$E$12:$F$23,2,FALSE)</f>
        <v>K</v>
      </c>
      <c r="Z842" s="2" t="str">
        <f>VLOOKUP(V842,'Comprendre la codification'!$H$12:$J$200,3,FALSE)</f>
        <v>BAG</v>
      </c>
      <c r="AA842" s="2" t="str">
        <f t="shared" si="58"/>
        <v>KBAG</v>
      </c>
      <c r="AB842" s="2" t="s">
        <v>109</v>
      </c>
      <c r="AD842" s="2" t="s">
        <v>645</v>
      </c>
      <c r="AE842" s="27">
        <v>2</v>
      </c>
      <c r="AF842" s="11" t="s">
        <v>648</v>
      </c>
      <c r="AG842" s="11" t="s">
        <v>226</v>
      </c>
      <c r="AH842" s="2" t="s">
        <v>97</v>
      </c>
      <c r="AI842" s="2" t="s">
        <v>105</v>
      </c>
      <c r="AJ842" s="2" t="str">
        <f t="shared" si="59"/>
        <v>Verticalité et Sports AériensCorde sans pièces métalliques (corde d'escalade dynamique, statique,  …)1 kg ≤ X &lt; 2 kg</v>
      </c>
      <c r="AK842" s="2" t="str">
        <f>VLOOKUP(AD842,'Comprendre la codification'!$E$12:$F$23,2,FALSE)</f>
        <v>I</v>
      </c>
      <c r="AL842" s="2" t="str">
        <f>VLOOKUP(AG842,'Comprendre la codification'!$H$12:$J$200,3,FALSE)</f>
        <v>COR</v>
      </c>
      <c r="AM842" s="2" t="str">
        <f>VLOOKUP(AI842,'Comprendre la codification'!$M$25:$N$83,2,FALSE)</f>
        <v>42</v>
      </c>
      <c r="AN842" s="2" t="str">
        <f t="shared" si="60"/>
        <v>ICOR42</v>
      </c>
      <c r="AO842" s="2" t="s">
        <v>608</v>
      </c>
    </row>
    <row r="843" spans="13:41" x14ac:dyDescent="0.35">
      <c r="M843" s="26"/>
      <c r="N843" s="26"/>
      <c r="O843" s="15"/>
      <c r="Q843" s="15"/>
      <c r="S843" s="2" t="s">
        <v>342</v>
      </c>
      <c r="T843" s="27">
        <v>2</v>
      </c>
      <c r="U843" s="2" t="s">
        <v>344</v>
      </c>
      <c r="V843" s="2" t="s">
        <v>339</v>
      </c>
      <c r="W843" s="2" t="str">
        <f t="shared" si="57"/>
        <v>Chasse, Tir Sportif et PêcheBoîte, bagage, chariot de pêche, housse, étuis de transport (cannes, carabines, …), boîte pour munitions, boîte à leurres, seau, tapis de réception,…</v>
      </c>
      <c r="X843" s="2"/>
      <c r="Y843" s="2" t="str">
        <f>VLOOKUP(S843,'Comprendre la codification'!$E$12:$F$23,2,FALSE)</f>
        <v>K</v>
      </c>
      <c r="Z843" s="2" t="str">
        <f>VLOOKUP(V843,'Comprendre la codification'!$H$12:$J$200,3,FALSE)</f>
        <v>BAG</v>
      </c>
      <c r="AA843" s="2" t="str">
        <f t="shared" si="58"/>
        <v>KBAG</v>
      </c>
      <c r="AB843" s="2" t="s">
        <v>110</v>
      </c>
      <c r="AD843" s="2" t="s">
        <v>645</v>
      </c>
      <c r="AE843" s="27">
        <v>2</v>
      </c>
      <c r="AF843" s="11" t="s">
        <v>648</v>
      </c>
      <c r="AG843" s="11" t="s">
        <v>226</v>
      </c>
      <c r="AH843" s="2" t="s">
        <v>97</v>
      </c>
      <c r="AI843" s="2" t="s">
        <v>107</v>
      </c>
      <c r="AJ843" s="2" t="str">
        <f t="shared" si="59"/>
        <v>Verticalité et Sports AériensCorde sans pièces métalliques (corde d'escalade dynamique, statique,  …)2 kg ≤ X &lt; 3 kg</v>
      </c>
      <c r="AK843" s="2" t="str">
        <f>VLOOKUP(AD843,'Comprendre la codification'!$E$12:$F$23,2,FALSE)</f>
        <v>I</v>
      </c>
      <c r="AL843" s="2" t="str">
        <f>VLOOKUP(AG843,'Comprendre la codification'!$H$12:$J$200,3,FALSE)</f>
        <v>COR</v>
      </c>
      <c r="AM843" s="2" t="str">
        <f>VLOOKUP(AI843,'Comprendre la codification'!$M$25:$N$83,2,FALSE)</f>
        <v>45</v>
      </c>
      <c r="AN843" s="2" t="str">
        <f t="shared" si="60"/>
        <v>ICOR45</v>
      </c>
      <c r="AO843" s="2" t="s">
        <v>608</v>
      </c>
    </row>
    <row r="844" spans="13:41" x14ac:dyDescent="0.35">
      <c r="M844" s="26"/>
      <c r="N844" s="26"/>
      <c r="O844" s="15"/>
      <c r="Q844" s="15"/>
      <c r="S844" s="2" t="s">
        <v>342</v>
      </c>
      <c r="T844" s="27">
        <v>2</v>
      </c>
      <c r="U844" s="2" t="s">
        <v>344</v>
      </c>
      <c r="V844" s="2" t="s">
        <v>339</v>
      </c>
      <c r="W844" s="2" t="str">
        <f t="shared" si="57"/>
        <v>Chasse, Tir Sportif et PêcheBoîte, bagage, chariot de pêche, housse, étuis de transport (cannes, carabines, …), boîte pour munitions, boîte à leurres, seau, tapis de réception,…</v>
      </c>
      <c r="X844" s="2"/>
      <c r="Y844" s="2" t="str">
        <f>VLOOKUP(S844,'Comprendre la codification'!$E$12:$F$23,2,FALSE)</f>
        <v>K</v>
      </c>
      <c r="Z844" s="2" t="str">
        <f>VLOOKUP(V844,'Comprendre la codification'!$H$12:$J$200,3,FALSE)</f>
        <v>BAG</v>
      </c>
      <c r="AA844" s="2" t="str">
        <f t="shared" si="58"/>
        <v>KBAG</v>
      </c>
      <c r="AB844" s="2" t="s">
        <v>111</v>
      </c>
      <c r="AD844" s="2" t="s">
        <v>645</v>
      </c>
      <c r="AE844" s="27">
        <v>2</v>
      </c>
      <c r="AF844" s="11" t="s">
        <v>648</v>
      </c>
      <c r="AG844" s="11" t="s">
        <v>226</v>
      </c>
      <c r="AH844" s="2" t="s">
        <v>97</v>
      </c>
      <c r="AI844" s="2" t="s">
        <v>109</v>
      </c>
      <c r="AJ844" s="2" t="str">
        <f t="shared" si="59"/>
        <v>Verticalité et Sports AériensCorde sans pièces métalliques (corde d'escalade dynamique, statique,  …)3 kg ≤ X &lt; 5 kg</v>
      </c>
      <c r="AK844" s="2" t="str">
        <f>VLOOKUP(AD844,'Comprendre la codification'!$E$12:$F$23,2,FALSE)</f>
        <v>I</v>
      </c>
      <c r="AL844" s="2" t="str">
        <f>VLOOKUP(AG844,'Comprendre la codification'!$H$12:$J$200,3,FALSE)</f>
        <v>COR</v>
      </c>
      <c r="AM844" s="2" t="str">
        <f>VLOOKUP(AI844,'Comprendre la codification'!$M$25:$N$83,2,FALSE)</f>
        <v>48</v>
      </c>
      <c r="AN844" s="2" t="str">
        <f t="shared" si="60"/>
        <v>ICOR48</v>
      </c>
      <c r="AO844" s="2" t="s">
        <v>608</v>
      </c>
    </row>
    <row r="845" spans="13:41" x14ac:dyDescent="0.35">
      <c r="M845" s="26"/>
      <c r="N845" s="26"/>
      <c r="O845" s="15"/>
      <c r="Q845" s="15"/>
      <c r="S845" s="2" t="s">
        <v>342</v>
      </c>
      <c r="T845" s="27">
        <v>2</v>
      </c>
      <c r="U845" s="2" t="s">
        <v>344</v>
      </c>
      <c r="V845" s="2" t="s">
        <v>339</v>
      </c>
      <c r="W845" s="2" t="str">
        <f t="shared" si="57"/>
        <v>Chasse, Tir Sportif et PêcheBoîte, bagage, chariot de pêche, housse, étuis de transport (cannes, carabines, …), boîte pour munitions, boîte à leurres, seau, tapis de réception,…</v>
      </c>
      <c r="X845" s="2"/>
      <c r="Y845" s="2" t="str">
        <f>VLOOKUP(S845,'Comprendre la codification'!$E$12:$F$23,2,FALSE)</f>
        <v>K</v>
      </c>
      <c r="Z845" s="2" t="str">
        <f>VLOOKUP(V845,'Comprendre la codification'!$H$12:$J$200,3,FALSE)</f>
        <v>BAG</v>
      </c>
      <c r="AA845" s="2" t="str">
        <f t="shared" si="58"/>
        <v>KBAG</v>
      </c>
      <c r="AB845" s="2" t="s">
        <v>112</v>
      </c>
      <c r="AD845" s="2" t="s">
        <v>645</v>
      </c>
      <c r="AE845" s="27">
        <v>2</v>
      </c>
      <c r="AF845" s="11" t="s">
        <v>648</v>
      </c>
      <c r="AG845" s="11" t="s">
        <v>226</v>
      </c>
      <c r="AH845" s="2" t="s">
        <v>97</v>
      </c>
      <c r="AI845" s="2" t="s">
        <v>110</v>
      </c>
      <c r="AJ845" s="2" t="str">
        <f t="shared" si="59"/>
        <v>Verticalité et Sports AériensCorde sans pièces métalliques (corde d'escalade dynamique, statique,  …)5 kg ≤ X &lt; 7 kg</v>
      </c>
      <c r="AK845" s="2" t="str">
        <f>VLOOKUP(AD845,'Comprendre la codification'!$E$12:$F$23,2,FALSE)</f>
        <v>I</v>
      </c>
      <c r="AL845" s="2" t="str">
        <f>VLOOKUP(AG845,'Comprendre la codification'!$H$12:$J$200,3,FALSE)</f>
        <v>COR</v>
      </c>
      <c r="AM845" s="2" t="str">
        <f>VLOOKUP(AI845,'Comprendre la codification'!$M$25:$N$83,2,FALSE)</f>
        <v>51</v>
      </c>
      <c r="AN845" s="2" t="str">
        <f t="shared" si="60"/>
        <v>ICOR51</v>
      </c>
      <c r="AO845" s="2" t="s">
        <v>608</v>
      </c>
    </row>
    <row r="846" spans="13:41" x14ac:dyDescent="0.35">
      <c r="M846" s="26"/>
      <c r="N846" s="26"/>
      <c r="O846" s="15"/>
      <c r="Q846" s="15"/>
      <c r="S846" s="2" t="s">
        <v>342</v>
      </c>
      <c r="T846" s="27">
        <v>2</v>
      </c>
      <c r="U846" s="2" t="s">
        <v>344</v>
      </c>
      <c r="V846" s="2" t="s">
        <v>339</v>
      </c>
      <c r="W846" s="2" t="str">
        <f t="shared" si="57"/>
        <v>Chasse, Tir Sportif et PêcheBoîte, bagage, chariot de pêche, housse, étuis de transport (cannes, carabines, …), boîte pour munitions, boîte à leurres, seau, tapis de réception,…</v>
      </c>
      <c r="X846" s="2"/>
      <c r="Y846" s="2" t="str">
        <f>VLOOKUP(S846,'Comprendre la codification'!$E$12:$F$23,2,FALSE)</f>
        <v>K</v>
      </c>
      <c r="Z846" s="2" t="str">
        <f>VLOOKUP(V846,'Comprendre la codification'!$H$12:$J$200,3,FALSE)</f>
        <v>BAG</v>
      </c>
      <c r="AA846" s="2" t="str">
        <f t="shared" si="58"/>
        <v>KBAG</v>
      </c>
      <c r="AB846" s="2" t="s">
        <v>113</v>
      </c>
      <c r="AD846" s="2" t="s">
        <v>645</v>
      </c>
      <c r="AE846" s="27">
        <v>2</v>
      </c>
      <c r="AF846" s="11" t="s">
        <v>648</v>
      </c>
      <c r="AG846" s="11" t="s">
        <v>226</v>
      </c>
      <c r="AH846" s="2" t="s">
        <v>97</v>
      </c>
      <c r="AI846" s="2" t="s">
        <v>111</v>
      </c>
      <c r="AJ846" s="2" t="str">
        <f t="shared" si="59"/>
        <v>Verticalité et Sports AériensCorde sans pièces métalliques (corde d'escalade dynamique, statique,  …)7 kg ≤ X &lt; 9 kg</v>
      </c>
      <c r="AK846" s="2" t="str">
        <f>VLOOKUP(AD846,'Comprendre la codification'!$E$12:$F$23,2,FALSE)</f>
        <v>I</v>
      </c>
      <c r="AL846" s="2" t="str">
        <f>VLOOKUP(AG846,'Comprendre la codification'!$H$12:$J$200,3,FALSE)</f>
        <v>COR</v>
      </c>
      <c r="AM846" s="2" t="str">
        <f>VLOOKUP(AI846,'Comprendre la codification'!$M$25:$N$83,2,FALSE)</f>
        <v>54</v>
      </c>
      <c r="AN846" s="2" t="str">
        <f t="shared" si="60"/>
        <v>ICOR54</v>
      </c>
      <c r="AO846" s="2" t="s">
        <v>608</v>
      </c>
    </row>
    <row r="847" spans="13:41" x14ac:dyDescent="0.35">
      <c r="M847" s="26"/>
      <c r="N847" s="26"/>
      <c r="O847" s="15"/>
      <c r="Q847" s="15"/>
      <c r="S847" s="2" t="s">
        <v>342</v>
      </c>
      <c r="T847" s="27">
        <v>2</v>
      </c>
      <c r="U847" s="2" t="s">
        <v>344</v>
      </c>
      <c r="V847" s="2" t="s">
        <v>339</v>
      </c>
      <c r="W847" s="2" t="str">
        <f t="shared" si="57"/>
        <v>Chasse, Tir Sportif et PêcheBoîte, bagage, chariot de pêche, housse, étuis de transport (cannes, carabines, …), boîte pour munitions, boîte à leurres, seau, tapis de réception,…</v>
      </c>
      <c r="X847" s="2"/>
      <c r="Y847" s="2" t="str">
        <f>VLOOKUP(S847,'Comprendre la codification'!$E$12:$F$23,2,FALSE)</f>
        <v>K</v>
      </c>
      <c r="Z847" s="2" t="str">
        <f>VLOOKUP(V847,'Comprendre la codification'!$H$12:$J$200,3,FALSE)</f>
        <v>BAG</v>
      </c>
      <c r="AA847" s="2" t="str">
        <f t="shared" si="58"/>
        <v>KBAG</v>
      </c>
      <c r="AB847" s="2" t="s">
        <v>114</v>
      </c>
      <c r="AD847" s="2" t="s">
        <v>645</v>
      </c>
      <c r="AE847" s="27">
        <v>2</v>
      </c>
      <c r="AF847" s="11" t="s">
        <v>648</v>
      </c>
      <c r="AG847" s="11" t="s">
        <v>226</v>
      </c>
      <c r="AH847" s="2" t="s">
        <v>97</v>
      </c>
      <c r="AI847" s="2" t="s">
        <v>112</v>
      </c>
      <c r="AJ847" s="2" t="str">
        <f t="shared" si="59"/>
        <v>Verticalité et Sports AériensCorde sans pièces métalliques (corde d'escalade dynamique, statique,  …)9 kg ≤ X &lt; 11 kg</v>
      </c>
      <c r="AK847" s="2" t="str">
        <f>VLOOKUP(AD847,'Comprendre la codification'!$E$12:$F$23,2,FALSE)</f>
        <v>I</v>
      </c>
      <c r="AL847" s="2" t="str">
        <f>VLOOKUP(AG847,'Comprendre la codification'!$H$12:$J$200,3,FALSE)</f>
        <v>COR</v>
      </c>
      <c r="AM847" s="2" t="str">
        <f>VLOOKUP(AI847,'Comprendre la codification'!$M$25:$N$83,2,FALSE)</f>
        <v>57</v>
      </c>
      <c r="AN847" s="2" t="str">
        <f t="shared" si="60"/>
        <v>ICOR57</v>
      </c>
      <c r="AO847" s="2" t="s">
        <v>608</v>
      </c>
    </row>
    <row r="848" spans="13:41" x14ac:dyDescent="0.35">
      <c r="M848" s="26"/>
      <c r="N848" s="26"/>
      <c r="O848" s="15"/>
      <c r="Q848" s="15"/>
      <c r="S848" s="2" t="s">
        <v>342</v>
      </c>
      <c r="T848" s="27">
        <v>2</v>
      </c>
      <c r="U848" s="2" t="s">
        <v>344</v>
      </c>
      <c r="V848" s="2" t="s">
        <v>339</v>
      </c>
      <c r="W848" s="2" t="str">
        <f t="shared" si="57"/>
        <v>Chasse, Tir Sportif et PêcheBoîte, bagage, chariot de pêche, housse, étuis de transport (cannes, carabines, …), boîte pour munitions, boîte à leurres, seau, tapis de réception,…</v>
      </c>
      <c r="X848" s="2"/>
      <c r="Y848" s="2" t="str">
        <f>VLOOKUP(S848,'Comprendre la codification'!$E$12:$F$23,2,FALSE)</f>
        <v>K</v>
      </c>
      <c r="Z848" s="2" t="str">
        <f>VLOOKUP(V848,'Comprendre la codification'!$H$12:$J$200,3,FALSE)</f>
        <v>BAG</v>
      </c>
      <c r="AA848" s="2" t="str">
        <f t="shared" si="58"/>
        <v>KBAG</v>
      </c>
      <c r="AB848" s="2" t="s">
        <v>102</v>
      </c>
      <c r="AD848" s="2" t="s">
        <v>645</v>
      </c>
      <c r="AE848" s="27">
        <v>2</v>
      </c>
      <c r="AF848" s="11" t="s">
        <v>648</v>
      </c>
      <c r="AG848" s="11" t="s">
        <v>226</v>
      </c>
      <c r="AH848" s="2" t="s">
        <v>97</v>
      </c>
      <c r="AI848" s="2" t="s">
        <v>113</v>
      </c>
      <c r="AJ848" s="2" t="str">
        <f t="shared" si="59"/>
        <v>Verticalité et Sports AériensCorde sans pièces métalliques (corde d'escalade dynamique, statique,  …)11 kg ≤ X &lt; 13 kg</v>
      </c>
      <c r="AK848" s="2" t="str">
        <f>VLOOKUP(AD848,'Comprendre la codification'!$E$12:$F$23,2,FALSE)</f>
        <v>I</v>
      </c>
      <c r="AL848" s="2" t="str">
        <f>VLOOKUP(AG848,'Comprendre la codification'!$H$12:$J$200,3,FALSE)</f>
        <v>COR</v>
      </c>
      <c r="AM848" s="2" t="str">
        <f>VLOOKUP(AI848,'Comprendre la codification'!$M$25:$N$83,2,FALSE)</f>
        <v>60</v>
      </c>
      <c r="AN848" s="2" t="str">
        <f t="shared" si="60"/>
        <v>ICOR60</v>
      </c>
      <c r="AO848" s="2" t="s">
        <v>608</v>
      </c>
    </row>
    <row r="849" spans="13:41" x14ac:dyDescent="0.35">
      <c r="M849" s="26"/>
      <c r="N849" s="26"/>
      <c r="O849" s="15"/>
      <c r="Q849" s="15"/>
      <c r="S849" s="2" t="s">
        <v>342</v>
      </c>
      <c r="T849" s="27">
        <v>2</v>
      </c>
      <c r="U849" s="2" t="s">
        <v>392</v>
      </c>
      <c r="V849" s="11" t="s">
        <v>267</v>
      </c>
      <c r="W849" s="2" t="str">
        <f t="shared" si="57"/>
        <v>Chasse, Tir Sportif et PêcheCanne à lancer (canne à pêche)</v>
      </c>
      <c r="X849" s="2"/>
      <c r="Y849" s="2" t="str">
        <f>VLOOKUP(S849,'Comprendre la codification'!$E$12:$F$23,2,FALSE)</f>
        <v>K</v>
      </c>
      <c r="Z849" s="2" t="str">
        <f>VLOOKUP(V849,'Comprendre la codification'!$H$12:$J$200,3,FALSE)</f>
        <v>CAL</v>
      </c>
      <c r="AA849" s="2" t="str">
        <f t="shared" si="58"/>
        <v>KCAL</v>
      </c>
      <c r="AB849" s="21" t="s">
        <v>608</v>
      </c>
      <c r="AD849" s="2" t="s">
        <v>645</v>
      </c>
      <c r="AE849" s="27">
        <v>2</v>
      </c>
      <c r="AF849" s="11" t="s">
        <v>648</v>
      </c>
      <c r="AG849" s="11" t="s">
        <v>226</v>
      </c>
      <c r="AH849" s="2" t="s">
        <v>97</v>
      </c>
      <c r="AI849" s="2" t="s">
        <v>114</v>
      </c>
      <c r="AJ849" s="2" t="str">
        <f t="shared" si="59"/>
        <v>Verticalité et Sports AériensCorde sans pièces métalliques (corde d'escalade dynamique, statique,  …)13 kg ≤ X &lt; 15 kg</v>
      </c>
      <c r="AK849" s="2" t="str">
        <f>VLOOKUP(AD849,'Comprendre la codification'!$E$12:$F$23,2,FALSE)</f>
        <v>I</v>
      </c>
      <c r="AL849" s="2" t="str">
        <f>VLOOKUP(AG849,'Comprendre la codification'!$H$12:$J$200,3,FALSE)</f>
        <v>COR</v>
      </c>
      <c r="AM849" s="2" t="str">
        <f>VLOOKUP(AI849,'Comprendre la codification'!$M$25:$N$83,2,FALSE)</f>
        <v>63</v>
      </c>
      <c r="AN849" s="2" t="str">
        <f t="shared" si="60"/>
        <v>ICOR63</v>
      </c>
      <c r="AO849" s="2" t="s">
        <v>608</v>
      </c>
    </row>
    <row r="850" spans="13:41" x14ac:dyDescent="0.35">
      <c r="M850" s="26"/>
      <c r="N850" s="26"/>
      <c r="O850" s="15"/>
      <c r="Q850" s="15"/>
      <c r="S850" s="2" t="s">
        <v>342</v>
      </c>
      <c r="T850" s="27">
        <v>2</v>
      </c>
      <c r="U850" s="2" t="s">
        <v>392</v>
      </c>
      <c r="V850" s="11" t="s">
        <v>291</v>
      </c>
      <c r="W850" s="2" t="str">
        <f t="shared" si="57"/>
        <v>Chasse, Tir Sportif et PêcheCanne à lancer (canne à pêche) et moulinet</v>
      </c>
      <c r="X850" s="2"/>
      <c r="Y850" s="2" t="str">
        <f>VLOOKUP(S850,'Comprendre la codification'!$E$12:$F$23,2,FALSE)</f>
        <v>K</v>
      </c>
      <c r="Z850" s="2" t="str">
        <f>VLOOKUP(V850,'Comprendre la codification'!$H$12:$J$200,3,FALSE)</f>
        <v>CLM</v>
      </c>
      <c r="AA850" s="2" t="str">
        <f t="shared" si="58"/>
        <v>KCLM</v>
      </c>
      <c r="AB850" s="21" t="s">
        <v>608</v>
      </c>
      <c r="AD850" s="2" t="s">
        <v>645</v>
      </c>
      <c r="AE850" s="27">
        <v>2</v>
      </c>
      <c r="AF850" s="11" t="s">
        <v>648</v>
      </c>
      <c r="AG850" s="11" t="s">
        <v>226</v>
      </c>
      <c r="AH850" s="2" t="s">
        <v>97</v>
      </c>
      <c r="AI850" s="2" t="s">
        <v>102</v>
      </c>
      <c r="AJ850" s="2" t="str">
        <f t="shared" si="59"/>
        <v>Verticalité et Sports AériensCorde sans pièces métalliques (corde d'escalade dynamique, statique,  …)X ≥ 15 kg</v>
      </c>
      <c r="AK850" s="2" t="str">
        <f>VLOOKUP(AD850,'Comprendre la codification'!$E$12:$F$23,2,FALSE)</f>
        <v>I</v>
      </c>
      <c r="AL850" s="2" t="str">
        <f>VLOOKUP(AG850,'Comprendre la codification'!$H$12:$J$200,3,FALSE)</f>
        <v>COR</v>
      </c>
      <c r="AM850" s="2" t="str">
        <f>VLOOKUP(AI850,'Comprendre la codification'!$M$25:$N$83,2,FALSE)</f>
        <v>66</v>
      </c>
      <c r="AN850" s="2" t="str">
        <f t="shared" si="60"/>
        <v>ICOR66</v>
      </c>
      <c r="AO850" s="2" t="s">
        <v>608</v>
      </c>
    </row>
    <row r="851" spans="13:41" x14ac:dyDescent="0.35">
      <c r="M851" s="26"/>
      <c r="N851" s="26"/>
      <c r="O851" s="15"/>
      <c r="Q851" s="15"/>
      <c r="S851" s="2" t="s">
        <v>342</v>
      </c>
      <c r="T851" s="27">
        <v>2</v>
      </c>
      <c r="U851" s="2" t="s">
        <v>392</v>
      </c>
      <c r="V851" s="2" t="s">
        <v>393</v>
      </c>
      <c r="W851" s="2" t="str">
        <f t="shared" si="57"/>
        <v>Chasse, Tir Sportif et PêcheAutre article de Chasse, Tir Sportif et Pêche</v>
      </c>
      <c r="X851" s="2"/>
      <c r="Y851" s="2" t="str">
        <f>VLOOKUP(S851,'Comprendre la codification'!$E$12:$F$23,2,FALSE)</f>
        <v>K</v>
      </c>
      <c r="Z851" s="2" t="str">
        <f>VLOOKUP(V851,'Comprendre la codification'!$H$12:$J$200,3,FALSE)</f>
        <v>DIV</v>
      </c>
      <c r="AA851" s="2" t="str">
        <f t="shared" si="58"/>
        <v>KDIV</v>
      </c>
      <c r="AB851" s="2" t="s">
        <v>252</v>
      </c>
      <c r="AD851" s="2" t="s">
        <v>645</v>
      </c>
      <c r="AE851" s="27">
        <v>2</v>
      </c>
      <c r="AF851" s="11" t="s">
        <v>648</v>
      </c>
      <c r="AG851" s="11" t="s">
        <v>17</v>
      </c>
      <c r="AH851" s="2"/>
      <c r="AI851" s="21" t="s">
        <v>608</v>
      </c>
      <c r="AJ851" s="2" t="str">
        <f t="shared" si="59"/>
        <v>Verticalité et Sports AériensCasque-</v>
      </c>
      <c r="AK851" s="2" t="str">
        <f>VLOOKUP(AD851,'Comprendre la codification'!$E$12:$F$23,2,FALSE)</f>
        <v>I</v>
      </c>
      <c r="AL851" s="2" t="str">
        <f>VLOOKUP(AG851,'Comprendre la codification'!$H$12:$J$200,3,FALSE)</f>
        <v>CSQ</v>
      </c>
      <c r="AM851" s="2" t="str">
        <f>VLOOKUP(AI851,'Comprendre la codification'!$M$25:$N$83,2,FALSE)</f>
        <v>78</v>
      </c>
      <c r="AN851" s="2" t="str">
        <f t="shared" si="60"/>
        <v>ICSQ78</v>
      </c>
      <c r="AO851" s="21" t="s">
        <v>608</v>
      </c>
    </row>
    <row r="852" spans="13:41" x14ac:dyDescent="0.35">
      <c r="M852" s="26"/>
      <c r="N852" s="26"/>
      <c r="O852" s="15"/>
      <c r="Q852" s="15"/>
      <c r="S852" s="2" t="s">
        <v>342</v>
      </c>
      <c r="T852" s="27">
        <v>2</v>
      </c>
      <c r="U852" s="2" t="s">
        <v>392</v>
      </c>
      <c r="V852" s="2" t="s">
        <v>393</v>
      </c>
      <c r="W852" s="2" t="str">
        <f t="shared" si="57"/>
        <v>Chasse, Tir Sportif et PêcheAutre article de Chasse, Tir Sportif et Pêche</v>
      </c>
      <c r="X852" s="2"/>
      <c r="Y852" s="2" t="str">
        <f>VLOOKUP(S852,'Comprendre la codification'!$E$12:$F$23,2,FALSE)</f>
        <v>K</v>
      </c>
      <c r="Z852" s="2" t="str">
        <f>VLOOKUP(V852,'Comprendre la codification'!$H$12:$J$200,3,FALSE)</f>
        <v>DIV</v>
      </c>
      <c r="AA852" s="2" t="str">
        <f t="shared" si="58"/>
        <v>KDIV</v>
      </c>
      <c r="AB852" s="2" t="s">
        <v>253</v>
      </c>
      <c r="AD852" s="2" t="s">
        <v>645</v>
      </c>
      <c r="AE852" s="27">
        <v>2</v>
      </c>
      <c r="AF852" s="2" t="s">
        <v>649</v>
      </c>
      <c r="AG852" s="11" t="s">
        <v>650</v>
      </c>
      <c r="AH852" s="2"/>
      <c r="AI852" s="2" t="s">
        <v>252</v>
      </c>
      <c r="AJ852" s="2" t="str">
        <f t="shared" si="59"/>
        <v>Verticalité et Sports AériensAutre équipement &amp; accessoire (Verticalité et Sports Aériens)X &lt; 5 g</v>
      </c>
      <c r="AK852" s="2" t="str">
        <f>VLOOKUP(AD852,'Comprendre la codification'!$E$12:$F$23,2,FALSE)</f>
        <v>I</v>
      </c>
      <c r="AL852" s="2" t="str">
        <f>VLOOKUP(AG852,'Comprendre la codification'!$H$12:$J$200,3,FALSE)</f>
        <v>DIV</v>
      </c>
      <c r="AM852" s="2" t="str">
        <f>VLOOKUP(AI852,'Comprendre la codification'!$M$25:$N$83,2,FALSE)</f>
        <v>20</v>
      </c>
      <c r="AN852" s="2" t="str">
        <f t="shared" si="60"/>
        <v>IDIV20</v>
      </c>
      <c r="AO852" s="2" t="s">
        <v>99</v>
      </c>
    </row>
    <row r="853" spans="13:41" x14ac:dyDescent="0.35">
      <c r="M853" s="26"/>
      <c r="N853" s="26"/>
      <c r="O853" s="15"/>
      <c r="Q853" s="15"/>
      <c r="S853" s="2" t="s">
        <v>342</v>
      </c>
      <c r="T853" s="27">
        <v>2</v>
      </c>
      <c r="U853" s="2" t="s">
        <v>392</v>
      </c>
      <c r="V853" s="2" t="s">
        <v>393</v>
      </c>
      <c r="W853" s="2" t="str">
        <f t="shared" si="57"/>
        <v>Chasse, Tir Sportif et PêcheAutre article de Chasse, Tir Sportif et Pêche</v>
      </c>
      <c r="X853" s="2"/>
      <c r="Y853" s="2" t="str">
        <f>VLOOKUP(S853,'Comprendre la codification'!$E$12:$F$23,2,FALSE)</f>
        <v>K</v>
      </c>
      <c r="Z853" s="2" t="str">
        <f>VLOOKUP(V853,'Comprendre la codification'!$H$12:$J$200,3,FALSE)</f>
        <v>DIV</v>
      </c>
      <c r="AA853" s="2" t="str">
        <f t="shared" si="58"/>
        <v>KDIV</v>
      </c>
      <c r="AB853" s="2" t="s">
        <v>254</v>
      </c>
      <c r="AD853" s="2" t="s">
        <v>645</v>
      </c>
      <c r="AE853" s="27">
        <v>2</v>
      </c>
      <c r="AF853" s="2" t="s">
        <v>649</v>
      </c>
      <c r="AG853" s="11" t="s">
        <v>650</v>
      </c>
      <c r="AH853" s="2"/>
      <c r="AI853" s="2" t="s">
        <v>252</v>
      </c>
      <c r="AJ853" s="2" t="str">
        <f t="shared" si="59"/>
        <v>Verticalité et Sports AériensAutre équipement &amp; accessoire (Verticalité et Sports Aériens)X &lt; 5 g</v>
      </c>
      <c r="AK853" s="2" t="str">
        <f>VLOOKUP(AD853,'Comprendre la codification'!$E$12:$F$23,2,FALSE)</f>
        <v>I</v>
      </c>
      <c r="AL853" s="2" t="str">
        <f>VLOOKUP(AG853,'Comprendre la codification'!$H$12:$J$200,3,FALSE)</f>
        <v>DIV</v>
      </c>
      <c r="AM853" s="2" t="str">
        <f>VLOOKUP(AI853,'Comprendre la codification'!$M$25:$N$83,2,FALSE)</f>
        <v>20</v>
      </c>
      <c r="AN853" s="2" t="str">
        <f t="shared" si="60"/>
        <v>IDIV20</v>
      </c>
      <c r="AO853" s="2" t="s">
        <v>659</v>
      </c>
    </row>
    <row r="854" spans="13:41" x14ac:dyDescent="0.35">
      <c r="M854" s="26"/>
      <c r="N854" s="26"/>
      <c r="O854" s="15"/>
      <c r="Q854" s="15"/>
      <c r="S854" s="2" t="s">
        <v>342</v>
      </c>
      <c r="T854" s="27">
        <v>2</v>
      </c>
      <c r="U854" s="2" t="s">
        <v>392</v>
      </c>
      <c r="V854" s="2" t="s">
        <v>393</v>
      </c>
      <c r="W854" s="2" t="str">
        <f t="shared" si="57"/>
        <v>Chasse, Tir Sportif et PêcheAutre article de Chasse, Tir Sportif et Pêche</v>
      </c>
      <c r="X854" s="2"/>
      <c r="Y854" s="2" t="str">
        <f>VLOOKUP(S854,'Comprendre la codification'!$E$12:$F$23,2,FALSE)</f>
        <v>K</v>
      </c>
      <c r="Z854" s="2" t="str">
        <f>VLOOKUP(V854,'Comprendre la codification'!$H$12:$J$200,3,FALSE)</f>
        <v>DIV</v>
      </c>
      <c r="AA854" s="2" t="str">
        <f t="shared" si="58"/>
        <v>KDIV</v>
      </c>
      <c r="AB854" s="2" t="s">
        <v>255</v>
      </c>
      <c r="AD854" s="2" t="s">
        <v>645</v>
      </c>
      <c r="AE854" s="27">
        <v>2</v>
      </c>
      <c r="AF854" s="2" t="s">
        <v>649</v>
      </c>
      <c r="AG854" s="11" t="s">
        <v>650</v>
      </c>
      <c r="AH854" s="2"/>
      <c r="AI854" s="2" t="s">
        <v>253</v>
      </c>
      <c r="AJ854" s="2" t="str">
        <f t="shared" si="59"/>
        <v>Verticalité et Sports AériensAutre équipement &amp; accessoire (Verticalité et Sports Aériens)5 g ≤ X &lt; 10 g</v>
      </c>
      <c r="AK854" s="2" t="str">
        <f>VLOOKUP(AD854,'Comprendre la codification'!$E$12:$F$23,2,FALSE)</f>
        <v>I</v>
      </c>
      <c r="AL854" s="2" t="str">
        <f>VLOOKUP(AG854,'Comprendre la codification'!$H$12:$J$200,3,FALSE)</f>
        <v>DIV</v>
      </c>
      <c r="AM854" s="2" t="str">
        <f>VLOOKUP(AI854,'Comprendre la codification'!$M$25:$N$83,2,FALSE)</f>
        <v>21</v>
      </c>
      <c r="AN854" s="2" t="str">
        <f t="shared" si="60"/>
        <v>IDIV21</v>
      </c>
      <c r="AO854" s="2" t="s">
        <v>99</v>
      </c>
    </row>
    <row r="855" spans="13:41" x14ac:dyDescent="0.35">
      <c r="M855" s="26"/>
      <c r="N855" s="26"/>
      <c r="O855" s="15"/>
      <c r="Q855" s="15"/>
      <c r="S855" s="2" t="s">
        <v>342</v>
      </c>
      <c r="T855" s="27">
        <v>2</v>
      </c>
      <c r="U855" s="2" t="s">
        <v>392</v>
      </c>
      <c r="V855" s="2" t="s">
        <v>393</v>
      </c>
      <c r="W855" s="2" t="str">
        <f t="shared" si="57"/>
        <v>Chasse, Tir Sportif et PêcheAutre article de Chasse, Tir Sportif et Pêche</v>
      </c>
      <c r="X855" s="2"/>
      <c r="Y855" s="2" t="str">
        <f>VLOOKUP(S855,'Comprendre la codification'!$E$12:$F$23,2,FALSE)</f>
        <v>K</v>
      </c>
      <c r="Z855" s="2" t="str">
        <f>VLOOKUP(V855,'Comprendre la codification'!$H$12:$J$200,3,FALSE)</f>
        <v>DIV</v>
      </c>
      <c r="AA855" s="2" t="str">
        <f t="shared" si="58"/>
        <v>KDIV</v>
      </c>
      <c r="AB855" s="2" t="s">
        <v>241</v>
      </c>
      <c r="AD855" s="2" t="s">
        <v>645</v>
      </c>
      <c r="AE855" s="27">
        <v>2</v>
      </c>
      <c r="AF855" s="2" t="s">
        <v>649</v>
      </c>
      <c r="AG855" s="11" t="s">
        <v>650</v>
      </c>
      <c r="AH855" s="2"/>
      <c r="AI855" s="2" t="s">
        <v>253</v>
      </c>
      <c r="AJ855" s="2" t="str">
        <f t="shared" si="59"/>
        <v>Verticalité et Sports AériensAutre équipement &amp; accessoire (Verticalité et Sports Aériens)5 g ≤ X &lt; 10 g</v>
      </c>
      <c r="AK855" s="2" t="str">
        <f>VLOOKUP(AD855,'Comprendre la codification'!$E$12:$F$23,2,FALSE)</f>
        <v>I</v>
      </c>
      <c r="AL855" s="2" t="str">
        <f>VLOOKUP(AG855,'Comprendre la codification'!$H$12:$J$200,3,FALSE)</f>
        <v>DIV</v>
      </c>
      <c r="AM855" s="2" t="str">
        <f>VLOOKUP(AI855,'Comprendre la codification'!$M$25:$N$83,2,FALSE)</f>
        <v>21</v>
      </c>
      <c r="AN855" s="2" t="str">
        <f t="shared" si="60"/>
        <v>IDIV21</v>
      </c>
      <c r="AO855" s="2" t="s">
        <v>659</v>
      </c>
    </row>
    <row r="856" spans="13:41" x14ac:dyDescent="0.35">
      <c r="M856" s="26"/>
      <c r="N856" s="26"/>
      <c r="O856" s="15"/>
      <c r="Q856" s="15"/>
      <c r="S856" s="2" t="s">
        <v>342</v>
      </c>
      <c r="T856" s="27">
        <v>2</v>
      </c>
      <c r="U856" s="2" t="s">
        <v>392</v>
      </c>
      <c r="V856" s="2" t="s">
        <v>393</v>
      </c>
      <c r="W856" s="2" t="str">
        <f t="shared" si="57"/>
        <v>Chasse, Tir Sportif et PêcheAutre article de Chasse, Tir Sportif et Pêche</v>
      </c>
      <c r="X856" s="2"/>
      <c r="Y856" s="2" t="str">
        <f>VLOOKUP(S856,'Comprendre la codification'!$E$12:$F$23,2,FALSE)</f>
        <v>K</v>
      </c>
      <c r="Z856" s="2" t="str">
        <f>VLOOKUP(V856,'Comprendre la codification'!$H$12:$J$200,3,FALSE)</f>
        <v>DIV</v>
      </c>
      <c r="AA856" s="2" t="str">
        <f t="shared" si="58"/>
        <v>KDIV</v>
      </c>
      <c r="AB856" s="2" t="s">
        <v>103</v>
      </c>
      <c r="AD856" s="2" t="s">
        <v>645</v>
      </c>
      <c r="AE856" s="27">
        <v>2</v>
      </c>
      <c r="AF856" s="2" t="s">
        <v>649</v>
      </c>
      <c r="AG856" s="11" t="s">
        <v>650</v>
      </c>
      <c r="AH856" s="2"/>
      <c r="AI856" s="2" t="s">
        <v>254</v>
      </c>
      <c r="AJ856" s="2" t="str">
        <f t="shared" si="59"/>
        <v>Verticalité et Sports AériensAutre équipement &amp; accessoire (Verticalité et Sports Aériens)10 g ≤ X &lt; 20 g</v>
      </c>
      <c r="AK856" s="2" t="str">
        <f>VLOOKUP(AD856,'Comprendre la codification'!$E$12:$F$23,2,FALSE)</f>
        <v>I</v>
      </c>
      <c r="AL856" s="2" t="str">
        <f>VLOOKUP(AG856,'Comprendre la codification'!$H$12:$J$200,3,FALSE)</f>
        <v>DIV</v>
      </c>
      <c r="AM856" s="2" t="str">
        <f>VLOOKUP(AI856,'Comprendre la codification'!$M$25:$N$83,2,FALSE)</f>
        <v>24</v>
      </c>
      <c r="AN856" s="2" t="str">
        <f t="shared" si="60"/>
        <v>IDIV24</v>
      </c>
      <c r="AO856" s="2" t="s">
        <v>99</v>
      </c>
    </row>
    <row r="857" spans="13:41" x14ac:dyDescent="0.35">
      <c r="M857" s="26"/>
      <c r="N857" s="26"/>
      <c r="O857" s="15"/>
      <c r="Q857" s="15"/>
      <c r="S857" s="2" t="s">
        <v>342</v>
      </c>
      <c r="T857" s="27">
        <v>2</v>
      </c>
      <c r="U857" s="2" t="s">
        <v>392</v>
      </c>
      <c r="V857" s="2" t="s">
        <v>393</v>
      </c>
      <c r="W857" s="2" t="str">
        <f t="shared" si="57"/>
        <v>Chasse, Tir Sportif et PêcheAutre article de Chasse, Tir Sportif et Pêche</v>
      </c>
      <c r="X857" s="2"/>
      <c r="Y857" s="2" t="str">
        <f>VLOOKUP(S857,'Comprendre la codification'!$E$12:$F$23,2,FALSE)</f>
        <v>K</v>
      </c>
      <c r="Z857" s="2" t="str">
        <f>VLOOKUP(V857,'Comprendre la codification'!$H$12:$J$200,3,FALSE)</f>
        <v>DIV</v>
      </c>
      <c r="AA857" s="2" t="str">
        <f t="shared" si="58"/>
        <v>KDIV</v>
      </c>
      <c r="AB857" s="2" t="s">
        <v>98</v>
      </c>
      <c r="AD857" s="2" t="s">
        <v>645</v>
      </c>
      <c r="AE857" s="27">
        <v>2</v>
      </c>
      <c r="AF857" s="2" t="s">
        <v>649</v>
      </c>
      <c r="AG857" s="11" t="s">
        <v>650</v>
      </c>
      <c r="AH857" s="2"/>
      <c r="AI857" s="2" t="s">
        <v>254</v>
      </c>
      <c r="AJ857" s="2" t="str">
        <f t="shared" si="59"/>
        <v>Verticalité et Sports AériensAutre équipement &amp; accessoire (Verticalité et Sports Aériens)10 g ≤ X &lt; 20 g</v>
      </c>
      <c r="AK857" s="2" t="str">
        <f>VLOOKUP(AD857,'Comprendre la codification'!$E$12:$F$23,2,FALSE)</f>
        <v>I</v>
      </c>
      <c r="AL857" s="2" t="str">
        <f>VLOOKUP(AG857,'Comprendre la codification'!$H$12:$J$200,3,FALSE)</f>
        <v>DIV</v>
      </c>
      <c r="AM857" s="2" t="str">
        <f>VLOOKUP(AI857,'Comprendre la codification'!$M$25:$N$83,2,FALSE)</f>
        <v>24</v>
      </c>
      <c r="AN857" s="2" t="str">
        <f t="shared" si="60"/>
        <v>IDIV24</v>
      </c>
      <c r="AO857" s="2" t="s">
        <v>659</v>
      </c>
    </row>
    <row r="858" spans="13:41" x14ac:dyDescent="0.35">
      <c r="M858" s="26"/>
      <c r="N858" s="26"/>
      <c r="O858" s="15"/>
      <c r="Q858" s="15"/>
      <c r="S858" s="2" t="s">
        <v>342</v>
      </c>
      <c r="T858" s="27">
        <v>2</v>
      </c>
      <c r="U858" s="2" t="s">
        <v>392</v>
      </c>
      <c r="V858" s="2" t="s">
        <v>393</v>
      </c>
      <c r="W858" s="2" t="str">
        <f t="shared" si="57"/>
        <v>Chasse, Tir Sportif et PêcheAutre article de Chasse, Tir Sportif et Pêche</v>
      </c>
      <c r="X858" s="2"/>
      <c r="Y858" s="2" t="str">
        <f>VLOOKUP(S858,'Comprendre la codification'!$E$12:$F$23,2,FALSE)</f>
        <v>K</v>
      </c>
      <c r="Z858" s="2" t="str">
        <f>VLOOKUP(V858,'Comprendre la codification'!$H$12:$J$200,3,FALSE)</f>
        <v>DIV</v>
      </c>
      <c r="AA858" s="2" t="str">
        <f t="shared" si="58"/>
        <v>KDIV</v>
      </c>
      <c r="AB858" s="2" t="s">
        <v>104</v>
      </c>
      <c r="AD858" s="2" t="s">
        <v>645</v>
      </c>
      <c r="AE858" s="27">
        <v>2</v>
      </c>
      <c r="AF858" s="2" t="s">
        <v>649</v>
      </c>
      <c r="AG858" s="11" t="s">
        <v>650</v>
      </c>
      <c r="AH858" s="2"/>
      <c r="AI858" s="2" t="s">
        <v>255</v>
      </c>
      <c r="AJ858" s="2" t="str">
        <f t="shared" si="59"/>
        <v>Verticalité et Sports AériensAutre équipement &amp; accessoire (Verticalité et Sports Aériens)20 g ≤ X &lt; 50 g</v>
      </c>
      <c r="AK858" s="2" t="str">
        <f>VLOOKUP(AD858,'Comprendre la codification'!$E$12:$F$23,2,FALSE)</f>
        <v>I</v>
      </c>
      <c r="AL858" s="2" t="str">
        <f>VLOOKUP(AG858,'Comprendre la codification'!$H$12:$J$200,3,FALSE)</f>
        <v>DIV</v>
      </c>
      <c r="AM858" s="2" t="str">
        <f>VLOOKUP(AI858,'Comprendre la codification'!$M$25:$N$83,2,FALSE)</f>
        <v>27</v>
      </c>
      <c r="AN858" s="2" t="str">
        <f t="shared" si="60"/>
        <v>IDIV27</v>
      </c>
      <c r="AO858" s="2" t="s">
        <v>99</v>
      </c>
    </row>
    <row r="859" spans="13:41" x14ac:dyDescent="0.35">
      <c r="M859" s="26"/>
      <c r="N859" s="26"/>
      <c r="O859" s="15"/>
      <c r="Q859" s="15"/>
      <c r="S859" s="2" t="s">
        <v>342</v>
      </c>
      <c r="T859" s="27">
        <v>2</v>
      </c>
      <c r="U859" s="2" t="s">
        <v>392</v>
      </c>
      <c r="V859" s="2" t="s">
        <v>393</v>
      </c>
      <c r="W859" s="2" t="str">
        <f t="shared" si="57"/>
        <v>Chasse, Tir Sportif et PêcheAutre article de Chasse, Tir Sportif et Pêche</v>
      </c>
      <c r="X859" s="2"/>
      <c r="Y859" s="2" t="str">
        <f>VLOOKUP(S859,'Comprendre la codification'!$E$12:$F$23,2,FALSE)</f>
        <v>K</v>
      </c>
      <c r="Z859" s="2" t="str">
        <f>VLOOKUP(V859,'Comprendre la codification'!$H$12:$J$200,3,FALSE)</f>
        <v>DIV</v>
      </c>
      <c r="AA859" s="2" t="str">
        <f t="shared" si="58"/>
        <v>KDIV</v>
      </c>
      <c r="AB859" s="2" t="s">
        <v>105</v>
      </c>
      <c r="AD859" s="2" t="s">
        <v>645</v>
      </c>
      <c r="AE859" s="27">
        <v>2</v>
      </c>
      <c r="AF859" s="2" t="s">
        <v>649</v>
      </c>
      <c r="AG859" s="11" t="s">
        <v>650</v>
      </c>
      <c r="AH859" s="2"/>
      <c r="AI859" s="2" t="s">
        <v>255</v>
      </c>
      <c r="AJ859" s="2" t="str">
        <f t="shared" si="59"/>
        <v>Verticalité et Sports AériensAutre équipement &amp; accessoire (Verticalité et Sports Aériens)20 g ≤ X &lt; 50 g</v>
      </c>
      <c r="AK859" s="2" t="str">
        <f>VLOOKUP(AD859,'Comprendre la codification'!$E$12:$F$23,2,FALSE)</f>
        <v>I</v>
      </c>
      <c r="AL859" s="2" t="str">
        <f>VLOOKUP(AG859,'Comprendre la codification'!$H$12:$J$200,3,FALSE)</f>
        <v>DIV</v>
      </c>
      <c r="AM859" s="2" t="str">
        <f>VLOOKUP(AI859,'Comprendre la codification'!$M$25:$N$83,2,FALSE)</f>
        <v>27</v>
      </c>
      <c r="AN859" s="2" t="str">
        <f t="shared" si="60"/>
        <v>IDIV27</v>
      </c>
      <c r="AO859" s="2" t="s">
        <v>659</v>
      </c>
    </row>
    <row r="860" spans="13:41" x14ac:dyDescent="0.35">
      <c r="M860" s="26"/>
      <c r="N860" s="26"/>
      <c r="O860" s="15"/>
      <c r="Q860" s="15"/>
      <c r="S860" s="2" t="s">
        <v>342</v>
      </c>
      <c r="T860" s="27">
        <v>2</v>
      </c>
      <c r="U860" s="2" t="s">
        <v>392</v>
      </c>
      <c r="V860" s="2" t="s">
        <v>393</v>
      </c>
      <c r="W860" s="2" t="str">
        <f t="shared" si="57"/>
        <v>Chasse, Tir Sportif et PêcheAutre article de Chasse, Tir Sportif et Pêche</v>
      </c>
      <c r="X860" s="2"/>
      <c r="Y860" s="2" t="str">
        <f>VLOOKUP(S860,'Comprendre la codification'!$E$12:$F$23,2,FALSE)</f>
        <v>K</v>
      </c>
      <c r="Z860" s="2" t="str">
        <f>VLOOKUP(V860,'Comprendre la codification'!$H$12:$J$200,3,FALSE)</f>
        <v>DIV</v>
      </c>
      <c r="AA860" s="2" t="str">
        <f t="shared" si="58"/>
        <v>KDIV</v>
      </c>
      <c r="AB860" s="2" t="s">
        <v>107</v>
      </c>
      <c r="AD860" s="2" t="s">
        <v>645</v>
      </c>
      <c r="AE860" s="27">
        <v>2</v>
      </c>
      <c r="AF860" s="2" t="s">
        <v>649</v>
      </c>
      <c r="AG860" s="11" t="s">
        <v>650</v>
      </c>
      <c r="AH860" s="2"/>
      <c r="AI860" s="2" t="s">
        <v>241</v>
      </c>
      <c r="AJ860" s="2" t="str">
        <f t="shared" si="59"/>
        <v>Verticalité et Sports AériensAutre équipement &amp; accessoire (Verticalité et Sports Aériens)50 g ≤ X &lt; 100 g</v>
      </c>
      <c r="AK860" s="2" t="str">
        <f>VLOOKUP(AD860,'Comprendre la codification'!$E$12:$F$23,2,FALSE)</f>
        <v>I</v>
      </c>
      <c r="AL860" s="2" t="str">
        <f>VLOOKUP(AG860,'Comprendre la codification'!$H$12:$J$200,3,FALSE)</f>
        <v>DIV</v>
      </c>
      <c r="AM860" s="2" t="str">
        <f>VLOOKUP(AI860,'Comprendre la codification'!$M$25:$N$83,2,FALSE)</f>
        <v>30</v>
      </c>
      <c r="AN860" s="2" t="str">
        <f t="shared" si="60"/>
        <v>IDIV30</v>
      </c>
      <c r="AO860" s="2" t="s">
        <v>99</v>
      </c>
    </row>
    <row r="861" spans="13:41" x14ac:dyDescent="0.35">
      <c r="M861" s="26"/>
      <c r="N861" s="26"/>
      <c r="O861" s="15"/>
      <c r="Q861" s="15"/>
      <c r="S861" s="2" t="s">
        <v>342</v>
      </c>
      <c r="T861" s="27">
        <v>2</v>
      </c>
      <c r="U861" s="2" t="s">
        <v>392</v>
      </c>
      <c r="V861" s="2" t="s">
        <v>393</v>
      </c>
      <c r="W861" s="2" t="str">
        <f t="shared" si="57"/>
        <v>Chasse, Tir Sportif et PêcheAutre article de Chasse, Tir Sportif et Pêche</v>
      </c>
      <c r="X861" s="2"/>
      <c r="Y861" s="2" t="str">
        <f>VLOOKUP(S861,'Comprendre la codification'!$E$12:$F$23,2,FALSE)</f>
        <v>K</v>
      </c>
      <c r="Z861" s="2" t="str">
        <f>VLOOKUP(V861,'Comprendre la codification'!$H$12:$J$200,3,FALSE)</f>
        <v>DIV</v>
      </c>
      <c r="AA861" s="2" t="str">
        <f t="shared" si="58"/>
        <v>KDIV</v>
      </c>
      <c r="AB861" s="2" t="s">
        <v>109</v>
      </c>
      <c r="AD861" s="2" t="s">
        <v>645</v>
      </c>
      <c r="AE861" s="27">
        <v>2</v>
      </c>
      <c r="AF861" s="2" t="s">
        <v>649</v>
      </c>
      <c r="AG861" s="11" t="s">
        <v>650</v>
      </c>
      <c r="AH861" s="2"/>
      <c r="AI861" s="2" t="s">
        <v>241</v>
      </c>
      <c r="AJ861" s="2" t="str">
        <f t="shared" si="59"/>
        <v>Verticalité et Sports AériensAutre équipement &amp; accessoire (Verticalité et Sports Aériens)50 g ≤ X &lt; 100 g</v>
      </c>
      <c r="AK861" s="2" t="str">
        <f>VLOOKUP(AD861,'Comprendre la codification'!$E$12:$F$23,2,FALSE)</f>
        <v>I</v>
      </c>
      <c r="AL861" s="2" t="str">
        <f>VLOOKUP(AG861,'Comprendre la codification'!$H$12:$J$200,3,FALSE)</f>
        <v>DIV</v>
      </c>
      <c r="AM861" s="2" t="str">
        <f>VLOOKUP(AI861,'Comprendre la codification'!$M$25:$N$83,2,FALSE)</f>
        <v>30</v>
      </c>
      <c r="AN861" s="2" t="str">
        <f t="shared" si="60"/>
        <v>IDIV30</v>
      </c>
      <c r="AO861" s="2" t="s">
        <v>659</v>
      </c>
    </row>
    <row r="862" spans="13:41" x14ac:dyDescent="0.35">
      <c r="M862" s="26"/>
      <c r="N862" s="26"/>
      <c r="O862" s="15"/>
      <c r="Q862" s="15"/>
      <c r="S862" s="2" t="s">
        <v>342</v>
      </c>
      <c r="T862" s="27">
        <v>2</v>
      </c>
      <c r="U862" s="2" t="s">
        <v>392</v>
      </c>
      <c r="V862" s="2" t="s">
        <v>393</v>
      </c>
      <c r="W862" s="2" t="str">
        <f t="shared" si="57"/>
        <v>Chasse, Tir Sportif et PêcheAutre article de Chasse, Tir Sportif et Pêche</v>
      </c>
      <c r="X862" s="2"/>
      <c r="Y862" s="2" t="str">
        <f>VLOOKUP(S862,'Comprendre la codification'!$E$12:$F$23,2,FALSE)</f>
        <v>K</v>
      </c>
      <c r="Z862" s="2" t="str">
        <f>VLOOKUP(V862,'Comprendre la codification'!$H$12:$J$200,3,FALSE)</f>
        <v>DIV</v>
      </c>
      <c r="AA862" s="2" t="str">
        <f t="shared" si="58"/>
        <v>KDIV</v>
      </c>
      <c r="AB862" s="2" t="s">
        <v>110</v>
      </c>
      <c r="AD862" s="2" t="s">
        <v>645</v>
      </c>
      <c r="AE862" s="27">
        <v>2</v>
      </c>
      <c r="AF862" s="2" t="s">
        <v>649</v>
      </c>
      <c r="AG862" s="11" t="s">
        <v>650</v>
      </c>
      <c r="AH862" s="2"/>
      <c r="AI862" s="2" t="s">
        <v>103</v>
      </c>
      <c r="AJ862" s="2" t="str">
        <f t="shared" si="59"/>
        <v>Verticalité et Sports AériensAutre équipement &amp; accessoire (Verticalité et Sports Aériens)0,1 kg ≤ X &lt; 0,2 kg</v>
      </c>
      <c r="AK862" s="2" t="str">
        <f>VLOOKUP(AD862,'Comprendre la codification'!$E$12:$F$23,2,FALSE)</f>
        <v>I</v>
      </c>
      <c r="AL862" s="2" t="str">
        <f>VLOOKUP(AG862,'Comprendre la codification'!$H$12:$J$200,3,FALSE)</f>
        <v>DIV</v>
      </c>
      <c r="AM862" s="2" t="str">
        <f>VLOOKUP(AI862,'Comprendre la codification'!$M$25:$N$83,2,FALSE)</f>
        <v>33</v>
      </c>
      <c r="AN862" s="2" t="str">
        <f t="shared" si="60"/>
        <v>IDIV33</v>
      </c>
      <c r="AO862" s="2" t="s">
        <v>99</v>
      </c>
    </row>
    <row r="863" spans="13:41" x14ac:dyDescent="0.35">
      <c r="M863" s="26"/>
      <c r="N863" s="26"/>
      <c r="O863" s="15"/>
      <c r="Q863" s="15"/>
      <c r="S863" s="2" t="s">
        <v>342</v>
      </c>
      <c r="T863" s="27">
        <v>2</v>
      </c>
      <c r="U863" s="2" t="s">
        <v>392</v>
      </c>
      <c r="V863" s="2" t="s">
        <v>393</v>
      </c>
      <c r="W863" s="2" t="str">
        <f t="shared" si="57"/>
        <v>Chasse, Tir Sportif et PêcheAutre article de Chasse, Tir Sportif et Pêche</v>
      </c>
      <c r="X863" s="2"/>
      <c r="Y863" s="2" t="str">
        <f>VLOOKUP(S863,'Comprendre la codification'!$E$12:$F$23,2,FALSE)</f>
        <v>K</v>
      </c>
      <c r="Z863" s="2" t="str">
        <f>VLOOKUP(V863,'Comprendre la codification'!$H$12:$J$200,3,FALSE)</f>
        <v>DIV</v>
      </c>
      <c r="AA863" s="2" t="str">
        <f t="shared" si="58"/>
        <v>KDIV</v>
      </c>
      <c r="AB863" s="2" t="s">
        <v>111</v>
      </c>
      <c r="AD863" s="2" t="s">
        <v>645</v>
      </c>
      <c r="AE863" s="27">
        <v>2</v>
      </c>
      <c r="AF863" s="2" t="s">
        <v>649</v>
      </c>
      <c r="AG863" s="11" t="s">
        <v>650</v>
      </c>
      <c r="AH863" s="2"/>
      <c r="AI863" s="2" t="s">
        <v>103</v>
      </c>
      <c r="AJ863" s="2" t="str">
        <f t="shared" si="59"/>
        <v>Verticalité et Sports AériensAutre équipement &amp; accessoire (Verticalité et Sports Aériens)0,1 kg ≤ X &lt; 0,2 kg</v>
      </c>
      <c r="AK863" s="2" t="str">
        <f>VLOOKUP(AD863,'Comprendre la codification'!$E$12:$F$23,2,FALSE)</f>
        <v>I</v>
      </c>
      <c r="AL863" s="2" t="str">
        <f>VLOOKUP(AG863,'Comprendre la codification'!$H$12:$J$200,3,FALSE)</f>
        <v>DIV</v>
      </c>
      <c r="AM863" s="2" t="str">
        <f>VLOOKUP(AI863,'Comprendre la codification'!$M$25:$N$83,2,FALSE)</f>
        <v>33</v>
      </c>
      <c r="AN863" s="2" t="str">
        <f t="shared" si="60"/>
        <v>IDIV33</v>
      </c>
      <c r="AO863" s="2" t="s">
        <v>659</v>
      </c>
    </row>
    <row r="864" spans="13:41" x14ac:dyDescent="0.35">
      <c r="M864" s="26"/>
      <c r="N864" s="26"/>
      <c r="O864" s="15"/>
      <c r="Q864" s="15"/>
      <c r="S864" s="2" t="s">
        <v>342</v>
      </c>
      <c r="T864" s="27">
        <v>2</v>
      </c>
      <c r="U864" s="2" t="s">
        <v>392</v>
      </c>
      <c r="V864" s="2" t="s">
        <v>393</v>
      </c>
      <c r="W864" s="2" t="str">
        <f t="shared" si="57"/>
        <v>Chasse, Tir Sportif et PêcheAutre article de Chasse, Tir Sportif et Pêche</v>
      </c>
      <c r="X864" s="2"/>
      <c r="Y864" s="2" t="str">
        <f>VLOOKUP(S864,'Comprendre la codification'!$E$12:$F$23,2,FALSE)</f>
        <v>K</v>
      </c>
      <c r="Z864" s="2" t="str">
        <f>VLOOKUP(V864,'Comprendre la codification'!$H$12:$J$200,3,FALSE)</f>
        <v>DIV</v>
      </c>
      <c r="AA864" s="2" t="str">
        <f t="shared" si="58"/>
        <v>KDIV</v>
      </c>
      <c r="AB864" s="2" t="s">
        <v>112</v>
      </c>
      <c r="AD864" s="2" t="s">
        <v>645</v>
      </c>
      <c r="AE864" s="27">
        <v>2</v>
      </c>
      <c r="AF864" s="2" t="s">
        <v>649</v>
      </c>
      <c r="AG864" s="11" t="s">
        <v>650</v>
      </c>
      <c r="AH864" s="2"/>
      <c r="AI864" s="2" t="s">
        <v>98</v>
      </c>
      <c r="AJ864" s="2" t="str">
        <f t="shared" si="59"/>
        <v>Verticalité et Sports AériensAutre équipement &amp; accessoire (Verticalité et Sports Aériens)0,2 kg ≤ X &lt; 0,5 kg</v>
      </c>
      <c r="AK864" s="2" t="str">
        <f>VLOOKUP(AD864,'Comprendre la codification'!$E$12:$F$23,2,FALSE)</f>
        <v>I</v>
      </c>
      <c r="AL864" s="2" t="str">
        <f>VLOOKUP(AG864,'Comprendre la codification'!$H$12:$J$200,3,FALSE)</f>
        <v>DIV</v>
      </c>
      <c r="AM864" s="2" t="str">
        <f>VLOOKUP(AI864,'Comprendre la codification'!$M$25:$N$83,2,FALSE)</f>
        <v>36</v>
      </c>
      <c r="AN864" s="2" t="str">
        <f t="shared" si="60"/>
        <v>IDIV36</v>
      </c>
      <c r="AO864" s="2" t="s">
        <v>99</v>
      </c>
    </row>
    <row r="865" spans="13:41" x14ac:dyDescent="0.35">
      <c r="M865" s="26"/>
      <c r="N865" s="26"/>
      <c r="O865" s="15"/>
      <c r="Q865" s="15"/>
      <c r="S865" s="2" t="s">
        <v>342</v>
      </c>
      <c r="T865" s="27">
        <v>2</v>
      </c>
      <c r="U865" s="2" t="s">
        <v>392</v>
      </c>
      <c r="V865" s="2" t="s">
        <v>393</v>
      </c>
      <c r="W865" s="2" t="str">
        <f t="shared" si="57"/>
        <v>Chasse, Tir Sportif et PêcheAutre article de Chasse, Tir Sportif et Pêche</v>
      </c>
      <c r="X865" s="2"/>
      <c r="Y865" s="2" t="str">
        <f>VLOOKUP(S865,'Comprendre la codification'!$E$12:$F$23,2,FALSE)</f>
        <v>K</v>
      </c>
      <c r="Z865" s="2" t="str">
        <f>VLOOKUP(V865,'Comprendre la codification'!$H$12:$J$200,3,FALSE)</f>
        <v>DIV</v>
      </c>
      <c r="AA865" s="2" t="str">
        <f t="shared" si="58"/>
        <v>KDIV</v>
      </c>
      <c r="AB865" s="2" t="s">
        <v>113</v>
      </c>
      <c r="AD865" s="2" t="s">
        <v>645</v>
      </c>
      <c r="AE865" s="27">
        <v>2</v>
      </c>
      <c r="AF865" s="2" t="s">
        <v>649</v>
      </c>
      <c r="AG865" s="11" t="s">
        <v>650</v>
      </c>
      <c r="AH865" s="2"/>
      <c r="AI865" s="2" t="s">
        <v>98</v>
      </c>
      <c r="AJ865" s="2" t="str">
        <f t="shared" si="59"/>
        <v>Verticalité et Sports AériensAutre équipement &amp; accessoire (Verticalité et Sports Aériens)0,2 kg ≤ X &lt; 0,5 kg</v>
      </c>
      <c r="AK865" s="2" t="str">
        <f>VLOOKUP(AD865,'Comprendre la codification'!$E$12:$F$23,2,FALSE)</f>
        <v>I</v>
      </c>
      <c r="AL865" s="2" t="str">
        <f>VLOOKUP(AG865,'Comprendre la codification'!$H$12:$J$200,3,FALSE)</f>
        <v>DIV</v>
      </c>
      <c r="AM865" s="2" t="str">
        <f>VLOOKUP(AI865,'Comprendre la codification'!$M$25:$N$83,2,FALSE)</f>
        <v>36</v>
      </c>
      <c r="AN865" s="2" t="str">
        <f t="shared" si="60"/>
        <v>IDIV36</v>
      </c>
      <c r="AO865" s="2" t="s">
        <v>659</v>
      </c>
    </row>
    <row r="866" spans="13:41" x14ac:dyDescent="0.35">
      <c r="M866" s="26"/>
      <c r="N866" s="26"/>
      <c r="O866" s="15"/>
      <c r="Q866" s="15"/>
      <c r="S866" s="2" t="s">
        <v>342</v>
      </c>
      <c r="T866" s="27">
        <v>2</v>
      </c>
      <c r="U866" s="2" t="s">
        <v>392</v>
      </c>
      <c r="V866" s="2" t="s">
        <v>393</v>
      </c>
      <c r="W866" s="2" t="str">
        <f t="shared" si="57"/>
        <v>Chasse, Tir Sportif et PêcheAutre article de Chasse, Tir Sportif et Pêche</v>
      </c>
      <c r="X866" s="2"/>
      <c r="Y866" s="2" t="str">
        <f>VLOOKUP(S866,'Comprendre la codification'!$E$12:$F$23,2,FALSE)</f>
        <v>K</v>
      </c>
      <c r="Z866" s="2" t="str">
        <f>VLOOKUP(V866,'Comprendre la codification'!$H$12:$J$200,3,FALSE)</f>
        <v>DIV</v>
      </c>
      <c r="AA866" s="2" t="str">
        <f t="shared" si="58"/>
        <v>KDIV</v>
      </c>
      <c r="AB866" s="2" t="s">
        <v>114</v>
      </c>
      <c r="AD866" s="2" t="s">
        <v>645</v>
      </c>
      <c r="AE866" s="27">
        <v>2</v>
      </c>
      <c r="AF866" s="2" t="s">
        <v>649</v>
      </c>
      <c r="AG866" s="11" t="s">
        <v>650</v>
      </c>
      <c r="AH866" s="2"/>
      <c r="AI866" s="2" t="s">
        <v>104</v>
      </c>
      <c r="AJ866" s="2" t="str">
        <f t="shared" si="59"/>
        <v>Verticalité et Sports AériensAutre équipement &amp; accessoire (Verticalité et Sports Aériens)0,5 kg ≤ X &lt; 1 kg</v>
      </c>
      <c r="AK866" s="2" t="str">
        <f>VLOOKUP(AD866,'Comprendre la codification'!$E$12:$F$23,2,FALSE)</f>
        <v>I</v>
      </c>
      <c r="AL866" s="2" t="str">
        <f>VLOOKUP(AG866,'Comprendre la codification'!$H$12:$J$200,3,FALSE)</f>
        <v>DIV</v>
      </c>
      <c r="AM866" s="2" t="str">
        <f>VLOOKUP(AI866,'Comprendre la codification'!$M$25:$N$83,2,FALSE)</f>
        <v>39</v>
      </c>
      <c r="AN866" s="2" t="str">
        <f t="shared" si="60"/>
        <v>IDIV39</v>
      </c>
      <c r="AO866" s="2" t="s">
        <v>99</v>
      </c>
    </row>
    <row r="867" spans="13:41" x14ac:dyDescent="0.35">
      <c r="M867" s="26"/>
      <c r="N867" s="26"/>
      <c r="O867" s="15"/>
      <c r="Q867" s="15"/>
      <c r="S867" s="2" t="s">
        <v>342</v>
      </c>
      <c r="T867" s="27">
        <v>2</v>
      </c>
      <c r="U867" s="2" t="s">
        <v>392</v>
      </c>
      <c r="V867" s="2" t="s">
        <v>393</v>
      </c>
      <c r="W867" s="2" t="str">
        <f t="shared" si="57"/>
        <v>Chasse, Tir Sportif et PêcheAutre article de Chasse, Tir Sportif et Pêche</v>
      </c>
      <c r="X867" s="2"/>
      <c r="Y867" s="2" t="str">
        <f>VLOOKUP(S867,'Comprendre la codification'!$E$12:$F$23,2,FALSE)</f>
        <v>K</v>
      </c>
      <c r="Z867" s="2" t="str">
        <f>VLOOKUP(V867,'Comprendre la codification'!$H$12:$J$200,3,FALSE)</f>
        <v>DIV</v>
      </c>
      <c r="AA867" s="2" t="str">
        <f t="shared" si="58"/>
        <v>KDIV</v>
      </c>
      <c r="AB867" s="2" t="s">
        <v>102</v>
      </c>
      <c r="AD867" s="2" t="s">
        <v>645</v>
      </c>
      <c r="AE867" s="27">
        <v>2</v>
      </c>
      <c r="AF867" s="2" t="s">
        <v>649</v>
      </c>
      <c r="AG867" s="11" t="s">
        <v>650</v>
      </c>
      <c r="AH867" s="2"/>
      <c r="AI867" s="2" t="s">
        <v>104</v>
      </c>
      <c r="AJ867" s="2" t="str">
        <f t="shared" si="59"/>
        <v>Verticalité et Sports AériensAutre équipement &amp; accessoire (Verticalité et Sports Aériens)0,5 kg ≤ X &lt; 1 kg</v>
      </c>
      <c r="AK867" s="2" t="str">
        <f>VLOOKUP(AD867,'Comprendre la codification'!$E$12:$F$23,2,FALSE)</f>
        <v>I</v>
      </c>
      <c r="AL867" s="2" t="str">
        <f>VLOOKUP(AG867,'Comprendre la codification'!$H$12:$J$200,3,FALSE)</f>
        <v>DIV</v>
      </c>
      <c r="AM867" s="2" t="str">
        <f>VLOOKUP(AI867,'Comprendre la codification'!$M$25:$N$83,2,FALSE)</f>
        <v>39</v>
      </c>
      <c r="AN867" s="2" t="str">
        <f t="shared" si="60"/>
        <v>IDIV39</v>
      </c>
      <c r="AO867" s="2" t="s">
        <v>659</v>
      </c>
    </row>
    <row r="868" spans="13:41" x14ac:dyDescent="0.35">
      <c r="M868" s="26"/>
      <c r="N868" s="26"/>
      <c r="O868" s="15"/>
      <c r="Q868" s="15"/>
      <c r="S868" s="2" t="s">
        <v>342</v>
      </c>
      <c r="T868" s="27">
        <v>2</v>
      </c>
      <c r="U868" s="2" t="s">
        <v>392</v>
      </c>
      <c r="V868" s="2" t="s">
        <v>259</v>
      </c>
      <c r="W868" s="2" t="str">
        <f t="shared" si="57"/>
        <v>Chasse, Tir Sportif et PêcheFloat tube</v>
      </c>
      <c r="X868" s="2"/>
      <c r="Y868" s="2" t="str">
        <f>VLOOKUP(S868,'Comprendre la codification'!$E$12:$F$23,2,FALSE)</f>
        <v>K</v>
      </c>
      <c r="Z868" s="2" t="str">
        <f>VLOOKUP(V868,'Comprendre la codification'!$H$12:$J$200,3,FALSE)</f>
        <v>FLO</v>
      </c>
      <c r="AA868" s="2" t="str">
        <f t="shared" si="58"/>
        <v>KFLO</v>
      </c>
      <c r="AB868" s="21" t="s">
        <v>608</v>
      </c>
      <c r="AD868" s="2" t="s">
        <v>645</v>
      </c>
      <c r="AE868" s="27">
        <v>2</v>
      </c>
      <c r="AF868" s="2" t="s">
        <v>649</v>
      </c>
      <c r="AG868" s="11" t="s">
        <v>650</v>
      </c>
      <c r="AH868" s="2"/>
      <c r="AI868" s="2" t="s">
        <v>105</v>
      </c>
      <c r="AJ868" s="2" t="str">
        <f t="shared" si="59"/>
        <v>Verticalité et Sports AériensAutre équipement &amp; accessoire (Verticalité et Sports Aériens)1 kg ≤ X &lt; 2 kg</v>
      </c>
      <c r="AK868" s="2" t="str">
        <f>VLOOKUP(AD868,'Comprendre la codification'!$E$12:$F$23,2,FALSE)</f>
        <v>I</v>
      </c>
      <c r="AL868" s="2" t="str">
        <f>VLOOKUP(AG868,'Comprendre la codification'!$H$12:$J$200,3,FALSE)</f>
        <v>DIV</v>
      </c>
      <c r="AM868" s="2" t="str">
        <f>VLOOKUP(AI868,'Comprendre la codification'!$M$25:$N$83,2,FALSE)</f>
        <v>42</v>
      </c>
      <c r="AN868" s="2" t="str">
        <f t="shared" si="60"/>
        <v>IDIV42</v>
      </c>
      <c r="AO868" s="2" t="s">
        <v>99</v>
      </c>
    </row>
    <row r="869" spans="13:41" x14ac:dyDescent="0.35">
      <c r="M869" s="26"/>
      <c r="N869" s="26"/>
      <c r="Q869" s="15"/>
      <c r="S869" s="2" t="s">
        <v>342</v>
      </c>
      <c r="T869" s="27">
        <v>2</v>
      </c>
      <c r="U869" s="2" t="s">
        <v>392</v>
      </c>
      <c r="V869" s="11" t="s">
        <v>268</v>
      </c>
      <c r="W869" s="2" t="str">
        <f t="shared" si="57"/>
        <v>Chasse, Tir Sportif et PêcheGrande canne / canne à coup (canne à pêche)</v>
      </c>
      <c r="X869" s="2"/>
      <c r="Y869" s="2" t="str">
        <f>VLOOKUP(S869,'Comprendre la codification'!$E$12:$F$23,2,FALSE)</f>
        <v>K</v>
      </c>
      <c r="Z869" s="2" t="str">
        <f>VLOOKUP(V869,'Comprendre la codification'!$H$12:$J$200,3,FALSE)</f>
        <v>GCC</v>
      </c>
      <c r="AA869" s="2" t="str">
        <f t="shared" si="58"/>
        <v>KGCC</v>
      </c>
      <c r="AB869" s="21" t="s">
        <v>608</v>
      </c>
      <c r="AD869" s="2" t="s">
        <v>645</v>
      </c>
      <c r="AE869" s="27">
        <v>2</v>
      </c>
      <c r="AF869" s="2" t="s">
        <v>649</v>
      </c>
      <c r="AG869" s="11" t="s">
        <v>650</v>
      </c>
      <c r="AH869" s="2"/>
      <c r="AI869" s="2" t="s">
        <v>105</v>
      </c>
      <c r="AJ869" s="2" t="str">
        <f t="shared" si="59"/>
        <v>Verticalité et Sports AériensAutre équipement &amp; accessoire (Verticalité et Sports Aériens)1 kg ≤ X &lt; 2 kg</v>
      </c>
      <c r="AK869" s="2" t="str">
        <f>VLOOKUP(AD869,'Comprendre la codification'!$E$12:$F$23,2,FALSE)</f>
        <v>I</v>
      </c>
      <c r="AL869" s="2" t="str">
        <f>VLOOKUP(AG869,'Comprendre la codification'!$H$12:$J$200,3,FALSE)</f>
        <v>DIV</v>
      </c>
      <c r="AM869" s="2" t="str">
        <f>VLOOKUP(AI869,'Comprendre la codification'!$M$25:$N$83,2,FALSE)</f>
        <v>42</v>
      </c>
      <c r="AN869" s="2" t="str">
        <f t="shared" si="60"/>
        <v>IDIV42</v>
      </c>
      <c r="AO869" s="2" t="s">
        <v>659</v>
      </c>
    </row>
    <row r="870" spans="13:41" x14ac:dyDescent="0.35">
      <c r="M870" s="26"/>
      <c r="N870" s="26"/>
      <c r="Q870" s="15"/>
      <c r="S870" s="2" t="s">
        <v>342</v>
      </c>
      <c r="T870" s="27">
        <v>2</v>
      </c>
      <c r="U870" s="2" t="s">
        <v>392</v>
      </c>
      <c r="V870" s="11" t="s">
        <v>292</v>
      </c>
      <c r="W870" s="2" t="str">
        <f t="shared" si="57"/>
        <v>Chasse, Tir Sportif et PêcheGrande canne / canne à coup (canne à pêche) et moulinet</v>
      </c>
      <c r="X870" s="2"/>
      <c r="Y870" s="2" t="str">
        <f>VLOOKUP(S870,'Comprendre la codification'!$E$12:$F$23,2,FALSE)</f>
        <v>K</v>
      </c>
      <c r="Z870" s="2" t="str">
        <f>VLOOKUP(V870,'Comprendre la codification'!$H$12:$J$200,3,FALSE)</f>
        <v>GCM</v>
      </c>
      <c r="AA870" s="2" t="str">
        <f t="shared" si="58"/>
        <v>KGCM</v>
      </c>
      <c r="AB870" s="21" t="s">
        <v>608</v>
      </c>
      <c r="AD870" s="2" t="s">
        <v>645</v>
      </c>
      <c r="AE870" s="27">
        <v>2</v>
      </c>
      <c r="AF870" s="2" t="s">
        <v>649</v>
      </c>
      <c r="AG870" s="11" t="s">
        <v>650</v>
      </c>
      <c r="AH870" s="2"/>
      <c r="AI870" s="2" t="s">
        <v>107</v>
      </c>
      <c r="AJ870" s="2" t="str">
        <f t="shared" si="59"/>
        <v>Verticalité et Sports AériensAutre équipement &amp; accessoire (Verticalité et Sports Aériens)2 kg ≤ X &lt; 3 kg</v>
      </c>
      <c r="AK870" s="2" t="str">
        <f>VLOOKUP(AD870,'Comprendre la codification'!$E$12:$F$23,2,FALSE)</f>
        <v>I</v>
      </c>
      <c r="AL870" s="2" t="str">
        <f>VLOOKUP(AG870,'Comprendre la codification'!$H$12:$J$200,3,FALSE)</f>
        <v>DIV</v>
      </c>
      <c r="AM870" s="2" t="str">
        <f>VLOOKUP(AI870,'Comprendre la codification'!$M$25:$N$83,2,FALSE)</f>
        <v>45</v>
      </c>
      <c r="AN870" s="2" t="str">
        <f t="shared" si="60"/>
        <v>IDIV45</v>
      </c>
      <c r="AO870" s="2" t="s">
        <v>99</v>
      </c>
    </row>
    <row r="871" spans="13:41" x14ac:dyDescent="0.35">
      <c r="M871" s="26"/>
      <c r="N871" s="26"/>
      <c r="Q871" s="15"/>
      <c r="S871" s="2" t="s">
        <v>342</v>
      </c>
      <c r="T871" s="27">
        <v>2</v>
      </c>
      <c r="U871" s="2" t="s">
        <v>392</v>
      </c>
      <c r="V871" s="2" t="s">
        <v>258</v>
      </c>
      <c r="W871" s="2" t="str">
        <f t="shared" si="57"/>
        <v>Chasse, Tir Sportif et PêcheMoulinet</v>
      </c>
      <c r="X871" s="2"/>
      <c r="Y871" s="2" t="str">
        <f>VLOOKUP(S871,'Comprendre la codification'!$E$12:$F$23,2,FALSE)</f>
        <v>K</v>
      </c>
      <c r="Z871" s="2" t="str">
        <f>VLOOKUP(V871,'Comprendre la codification'!$H$12:$J$200,3,FALSE)</f>
        <v>MOU</v>
      </c>
      <c r="AA871" s="2" t="str">
        <f t="shared" si="58"/>
        <v>KMOU</v>
      </c>
      <c r="AB871" s="21" t="s">
        <v>608</v>
      </c>
      <c r="AD871" s="2" t="s">
        <v>645</v>
      </c>
      <c r="AE871" s="27">
        <v>2</v>
      </c>
      <c r="AF871" s="2" t="s">
        <v>649</v>
      </c>
      <c r="AG871" s="11" t="s">
        <v>650</v>
      </c>
      <c r="AH871" s="2"/>
      <c r="AI871" s="2" t="s">
        <v>107</v>
      </c>
      <c r="AJ871" s="2" t="str">
        <f t="shared" si="59"/>
        <v>Verticalité et Sports AériensAutre équipement &amp; accessoire (Verticalité et Sports Aériens)2 kg ≤ X &lt; 3 kg</v>
      </c>
      <c r="AK871" s="2" t="str">
        <f>VLOOKUP(AD871,'Comprendre la codification'!$E$12:$F$23,2,FALSE)</f>
        <v>I</v>
      </c>
      <c r="AL871" s="2" t="str">
        <f>VLOOKUP(AG871,'Comprendre la codification'!$H$12:$J$200,3,FALSE)</f>
        <v>DIV</v>
      </c>
      <c r="AM871" s="2" t="str">
        <f>VLOOKUP(AI871,'Comprendre la codification'!$M$25:$N$83,2,FALSE)</f>
        <v>45</v>
      </c>
      <c r="AN871" s="2" t="str">
        <f t="shared" si="60"/>
        <v>IDIV45</v>
      </c>
      <c r="AO871" s="2" t="s">
        <v>659</v>
      </c>
    </row>
    <row r="872" spans="13:41" x14ac:dyDescent="0.35">
      <c r="M872" s="26"/>
      <c r="N872" s="26"/>
      <c r="Q872" s="15"/>
      <c r="S872" s="2" t="s">
        <v>342</v>
      </c>
      <c r="T872" s="27">
        <v>2</v>
      </c>
      <c r="U872" s="2" t="s">
        <v>345</v>
      </c>
      <c r="V872" s="2" t="s">
        <v>323</v>
      </c>
      <c r="W872" s="2" t="str">
        <f t="shared" si="57"/>
        <v>Chasse, Tir Sportif et PêcheProtection / EPI : protection auditive, lunette de protection balistique, …</v>
      </c>
      <c r="X872" s="2"/>
      <c r="Y872" s="2" t="str">
        <f>VLOOKUP(S872,'Comprendre la codification'!$E$12:$F$23,2,FALSE)</f>
        <v>K</v>
      </c>
      <c r="Z872" s="2" t="str">
        <f>VLOOKUP(V872,'Comprendre la codification'!$H$12:$J$200,3,FALSE)</f>
        <v>PRO</v>
      </c>
      <c r="AA872" s="2" t="str">
        <f t="shared" si="58"/>
        <v>KPRO</v>
      </c>
      <c r="AB872" s="2" t="s">
        <v>252</v>
      </c>
      <c r="AD872" s="2" t="s">
        <v>645</v>
      </c>
      <c r="AE872" s="27">
        <v>2</v>
      </c>
      <c r="AF872" s="2" t="s">
        <v>649</v>
      </c>
      <c r="AG872" s="11" t="s">
        <v>650</v>
      </c>
      <c r="AH872" s="2"/>
      <c r="AI872" s="2" t="s">
        <v>109</v>
      </c>
      <c r="AJ872" s="2" t="str">
        <f t="shared" si="59"/>
        <v>Verticalité et Sports AériensAutre équipement &amp; accessoire (Verticalité et Sports Aériens)3 kg ≤ X &lt; 5 kg</v>
      </c>
      <c r="AK872" s="2" t="str">
        <f>VLOOKUP(AD872,'Comprendre la codification'!$E$12:$F$23,2,FALSE)</f>
        <v>I</v>
      </c>
      <c r="AL872" s="2" t="str">
        <f>VLOOKUP(AG872,'Comprendre la codification'!$H$12:$J$200,3,FALSE)</f>
        <v>DIV</v>
      </c>
      <c r="AM872" s="2" t="str">
        <f>VLOOKUP(AI872,'Comprendre la codification'!$M$25:$N$83,2,FALSE)</f>
        <v>48</v>
      </c>
      <c r="AN872" s="2" t="str">
        <f t="shared" si="60"/>
        <v>IDIV48</v>
      </c>
      <c r="AO872" s="2" t="s">
        <v>99</v>
      </c>
    </row>
    <row r="873" spans="13:41" x14ac:dyDescent="0.35">
      <c r="M873" s="26"/>
      <c r="N873" s="26"/>
      <c r="Q873" s="15"/>
      <c r="S873" s="2" t="s">
        <v>342</v>
      </c>
      <c r="T873" s="27">
        <v>2</v>
      </c>
      <c r="U873" s="2" t="s">
        <v>345</v>
      </c>
      <c r="V873" s="2" t="s">
        <v>323</v>
      </c>
      <c r="W873" s="2" t="str">
        <f t="shared" si="57"/>
        <v>Chasse, Tir Sportif et PêcheProtection / EPI : protection auditive, lunette de protection balistique, …</v>
      </c>
      <c r="X873" s="2"/>
      <c r="Y873" s="2" t="str">
        <f>VLOOKUP(S873,'Comprendre la codification'!$E$12:$F$23,2,FALSE)</f>
        <v>K</v>
      </c>
      <c r="Z873" s="2" t="str">
        <f>VLOOKUP(V873,'Comprendre la codification'!$H$12:$J$200,3,FALSE)</f>
        <v>PRO</v>
      </c>
      <c r="AA873" s="2" t="str">
        <f t="shared" si="58"/>
        <v>KPRO</v>
      </c>
      <c r="AB873" s="2" t="s">
        <v>253</v>
      </c>
      <c r="AD873" s="2" t="s">
        <v>645</v>
      </c>
      <c r="AE873" s="27">
        <v>2</v>
      </c>
      <c r="AF873" s="2" t="s">
        <v>649</v>
      </c>
      <c r="AG873" s="11" t="s">
        <v>650</v>
      </c>
      <c r="AH873" s="2"/>
      <c r="AI873" s="2" t="s">
        <v>109</v>
      </c>
      <c r="AJ873" s="2" t="str">
        <f t="shared" si="59"/>
        <v>Verticalité et Sports AériensAutre équipement &amp; accessoire (Verticalité et Sports Aériens)3 kg ≤ X &lt; 5 kg</v>
      </c>
      <c r="AK873" s="2" t="str">
        <f>VLOOKUP(AD873,'Comprendre la codification'!$E$12:$F$23,2,FALSE)</f>
        <v>I</v>
      </c>
      <c r="AL873" s="2" t="str">
        <f>VLOOKUP(AG873,'Comprendre la codification'!$H$12:$J$200,3,FALSE)</f>
        <v>DIV</v>
      </c>
      <c r="AM873" s="2" t="str">
        <f>VLOOKUP(AI873,'Comprendre la codification'!$M$25:$N$83,2,FALSE)</f>
        <v>48</v>
      </c>
      <c r="AN873" s="2" t="str">
        <f t="shared" si="60"/>
        <v>IDIV48</v>
      </c>
      <c r="AO873" s="2" t="s">
        <v>659</v>
      </c>
    </row>
    <row r="874" spans="13:41" x14ac:dyDescent="0.35">
      <c r="M874" s="26"/>
      <c r="N874" s="26"/>
      <c r="Q874" s="15"/>
      <c r="S874" s="2" t="s">
        <v>342</v>
      </c>
      <c r="T874" s="27">
        <v>2</v>
      </c>
      <c r="U874" s="2" t="s">
        <v>345</v>
      </c>
      <c r="V874" s="2" t="s">
        <v>323</v>
      </c>
      <c r="W874" s="2" t="str">
        <f t="shared" si="57"/>
        <v>Chasse, Tir Sportif et PêcheProtection / EPI : protection auditive, lunette de protection balistique, …</v>
      </c>
      <c r="X874" s="2"/>
      <c r="Y874" s="2" t="str">
        <f>VLOOKUP(S874,'Comprendre la codification'!$E$12:$F$23,2,FALSE)</f>
        <v>K</v>
      </c>
      <c r="Z874" s="2" t="str">
        <f>VLOOKUP(V874,'Comprendre la codification'!$H$12:$J$200,3,FALSE)</f>
        <v>PRO</v>
      </c>
      <c r="AA874" s="2" t="str">
        <f t="shared" si="58"/>
        <v>KPRO</v>
      </c>
      <c r="AB874" s="2" t="s">
        <v>254</v>
      </c>
      <c r="AD874" s="2" t="s">
        <v>645</v>
      </c>
      <c r="AE874" s="27">
        <v>2</v>
      </c>
      <c r="AF874" s="2" t="s">
        <v>649</v>
      </c>
      <c r="AG874" s="11" t="s">
        <v>650</v>
      </c>
      <c r="AH874" s="2"/>
      <c r="AI874" s="2" t="s">
        <v>110</v>
      </c>
      <c r="AJ874" s="2" t="str">
        <f t="shared" si="59"/>
        <v>Verticalité et Sports AériensAutre équipement &amp; accessoire (Verticalité et Sports Aériens)5 kg ≤ X &lt; 7 kg</v>
      </c>
      <c r="AK874" s="2" t="str">
        <f>VLOOKUP(AD874,'Comprendre la codification'!$E$12:$F$23,2,FALSE)</f>
        <v>I</v>
      </c>
      <c r="AL874" s="2" t="str">
        <f>VLOOKUP(AG874,'Comprendre la codification'!$H$12:$J$200,3,FALSE)</f>
        <v>DIV</v>
      </c>
      <c r="AM874" s="2" t="str">
        <f>VLOOKUP(AI874,'Comprendre la codification'!$M$25:$N$83,2,FALSE)</f>
        <v>51</v>
      </c>
      <c r="AN874" s="2" t="str">
        <f t="shared" si="60"/>
        <v>IDIV51</v>
      </c>
      <c r="AO874" s="2" t="s">
        <v>99</v>
      </c>
    </row>
    <row r="875" spans="13:41" x14ac:dyDescent="0.35">
      <c r="M875" s="26"/>
      <c r="N875" s="26"/>
      <c r="Q875" s="15"/>
      <c r="S875" s="2" t="s">
        <v>342</v>
      </c>
      <c r="T875" s="27">
        <v>2</v>
      </c>
      <c r="U875" s="2" t="s">
        <v>345</v>
      </c>
      <c r="V875" s="2" t="s">
        <v>323</v>
      </c>
      <c r="W875" s="2" t="str">
        <f t="shared" si="57"/>
        <v>Chasse, Tir Sportif et PêcheProtection / EPI : protection auditive, lunette de protection balistique, …</v>
      </c>
      <c r="X875" s="2"/>
      <c r="Y875" s="2" t="str">
        <f>VLOOKUP(S875,'Comprendre la codification'!$E$12:$F$23,2,FALSE)</f>
        <v>K</v>
      </c>
      <c r="Z875" s="2" t="str">
        <f>VLOOKUP(V875,'Comprendre la codification'!$H$12:$J$200,3,FALSE)</f>
        <v>PRO</v>
      </c>
      <c r="AA875" s="2" t="str">
        <f t="shared" si="58"/>
        <v>KPRO</v>
      </c>
      <c r="AB875" s="2" t="s">
        <v>255</v>
      </c>
      <c r="AD875" s="2" t="s">
        <v>645</v>
      </c>
      <c r="AE875" s="27">
        <v>2</v>
      </c>
      <c r="AF875" s="2" t="s">
        <v>649</v>
      </c>
      <c r="AG875" s="11" t="s">
        <v>650</v>
      </c>
      <c r="AH875" s="2"/>
      <c r="AI875" s="2" t="s">
        <v>110</v>
      </c>
      <c r="AJ875" s="2" t="str">
        <f t="shared" si="59"/>
        <v>Verticalité et Sports AériensAutre équipement &amp; accessoire (Verticalité et Sports Aériens)5 kg ≤ X &lt; 7 kg</v>
      </c>
      <c r="AK875" s="2" t="str">
        <f>VLOOKUP(AD875,'Comprendre la codification'!$E$12:$F$23,2,FALSE)</f>
        <v>I</v>
      </c>
      <c r="AL875" s="2" t="str">
        <f>VLOOKUP(AG875,'Comprendre la codification'!$H$12:$J$200,3,FALSE)</f>
        <v>DIV</v>
      </c>
      <c r="AM875" s="2" t="str">
        <f>VLOOKUP(AI875,'Comprendre la codification'!$M$25:$N$83,2,FALSE)</f>
        <v>51</v>
      </c>
      <c r="AN875" s="2" t="str">
        <f t="shared" si="60"/>
        <v>IDIV51</v>
      </c>
      <c r="AO875" s="2" t="s">
        <v>659</v>
      </c>
    </row>
    <row r="876" spans="13:41" x14ac:dyDescent="0.35">
      <c r="M876" s="26"/>
      <c r="N876" s="26"/>
      <c r="Q876" s="15"/>
      <c r="S876" s="2" t="s">
        <v>342</v>
      </c>
      <c r="T876" s="27">
        <v>2</v>
      </c>
      <c r="U876" s="2" t="s">
        <v>345</v>
      </c>
      <c r="V876" s="2" t="s">
        <v>323</v>
      </c>
      <c r="W876" s="2" t="str">
        <f t="shared" si="57"/>
        <v>Chasse, Tir Sportif et PêcheProtection / EPI : protection auditive, lunette de protection balistique, …</v>
      </c>
      <c r="X876" s="2"/>
      <c r="Y876" s="2" t="str">
        <f>VLOOKUP(S876,'Comprendre la codification'!$E$12:$F$23,2,FALSE)</f>
        <v>K</v>
      </c>
      <c r="Z876" s="2" t="str">
        <f>VLOOKUP(V876,'Comprendre la codification'!$H$12:$J$200,3,FALSE)</f>
        <v>PRO</v>
      </c>
      <c r="AA876" s="2" t="str">
        <f t="shared" si="58"/>
        <v>KPRO</v>
      </c>
      <c r="AB876" s="2" t="s">
        <v>241</v>
      </c>
      <c r="AD876" s="2" t="s">
        <v>645</v>
      </c>
      <c r="AE876" s="27">
        <v>2</v>
      </c>
      <c r="AF876" s="2" t="s">
        <v>649</v>
      </c>
      <c r="AG876" s="11" t="s">
        <v>650</v>
      </c>
      <c r="AH876" s="2"/>
      <c r="AI876" s="2" t="s">
        <v>111</v>
      </c>
      <c r="AJ876" s="2" t="str">
        <f t="shared" si="59"/>
        <v>Verticalité et Sports AériensAutre équipement &amp; accessoire (Verticalité et Sports Aériens)7 kg ≤ X &lt; 9 kg</v>
      </c>
      <c r="AK876" s="2" t="str">
        <f>VLOOKUP(AD876,'Comprendre la codification'!$E$12:$F$23,2,FALSE)</f>
        <v>I</v>
      </c>
      <c r="AL876" s="2" t="str">
        <f>VLOOKUP(AG876,'Comprendre la codification'!$H$12:$J$200,3,FALSE)</f>
        <v>DIV</v>
      </c>
      <c r="AM876" s="2" t="str">
        <f>VLOOKUP(AI876,'Comprendre la codification'!$M$25:$N$83,2,FALSE)</f>
        <v>54</v>
      </c>
      <c r="AN876" s="2" t="str">
        <f t="shared" si="60"/>
        <v>IDIV54</v>
      </c>
      <c r="AO876" s="2" t="s">
        <v>99</v>
      </c>
    </row>
    <row r="877" spans="13:41" x14ac:dyDescent="0.35">
      <c r="M877" s="26"/>
      <c r="N877" s="26"/>
      <c r="Q877" s="15"/>
      <c r="S877" s="2" t="s">
        <v>342</v>
      </c>
      <c r="T877" s="27">
        <v>2</v>
      </c>
      <c r="U877" s="2" t="s">
        <v>345</v>
      </c>
      <c r="V877" s="2" t="s">
        <v>323</v>
      </c>
      <c r="W877" s="2" t="str">
        <f t="shared" si="57"/>
        <v>Chasse, Tir Sportif et PêcheProtection / EPI : protection auditive, lunette de protection balistique, …</v>
      </c>
      <c r="X877" s="2"/>
      <c r="Y877" s="2" t="str">
        <f>VLOOKUP(S877,'Comprendre la codification'!$E$12:$F$23,2,FALSE)</f>
        <v>K</v>
      </c>
      <c r="Z877" s="2" t="str">
        <f>VLOOKUP(V877,'Comprendre la codification'!$H$12:$J$200,3,FALSE)</f>
        <v>PRO</v>
      </c>
      <c r="AA877" s="2" t="str">
        <f t="shared" si="58"/>
        <v>KPRO</v>
      </c>
      <c r="AB877" s="2" t="s">
        <v>103</v>
      </c>
      <c r="AD877" s="2" t="s">
        <v>645</v>
      </c>
      <c r="AE877" s="27">
        <v>2</v>
      </c>
      <c r="AF877" s="2" t="s">
        <v>649</v>
      </c>
      <c r="AG877" s="11" t="s">
        <v>650</v>
      </c>
      <c r="AH877" s="2"/>
      <c r="AI877" s="2" t="s">
        <v>111</v>
      </c>
      <c r="AJ877" s="2" t="str">
        <f t="shared" si="59"/>
        <v>Verticalité et Sports AériensAutre équipement &amp; accessoire (Verticalité et Sports Aériens)7 kg ≤ X &lt; 9 kg</v>
      </c>
      <c r="AK877" s="2" t="str">
        <f>VLOOKUP(AD877,'Comprendre la codification'!$E$12:$F$23,2,FALSE)</f>
        <v>I</v>
      </c>
      <c r="AL877" s="2" t="str">
        <f>VLOOKUP(AG877,'Comprendre la codification'!$H$12:$J$200,3,FALSE)</f>
        <v>DIV</v>
      </c>
      <c r="AM877" s="2" t="str">
        <f>VLOOKUP(AI877,'Comprendre la codification'!$M$25:$N$83,2,FALSE)</f>
        <v>54</v>
      </c>
      <c r="AN877" s="2" t="str">
        <f t="shared" si="60"/>
        <v>IDIV54</v>
      </c>
      <c r="AO877" s="2" t="s">
        <v>659</v>
      </c>
    </row>
    <row r="878" spans="13:41" x14ac:dyDescent="0.35">
      <c r="M878" s="26"/>
      <c r="N878" s="26"/>
      <c r="Q878" s="15"/>
      <c r="S878" s="2" t="s">
        <v>342</v>
      </c>
      <c r="T878" s="27">
        <v>2</v>
      </c>
      <c r="U878" s="2" t="s">
        <v>345</v>
      </c>
      <c r="V878" s="2" t="s">
        <v>323</v>
      </c>
      <c r="W878" s="2" t="str">
        <f t="shared" si="57"/>
        <v>Chasse, Tir Sportif et PêcheProtection / EPI : protection auditive, lunette de protection balistique, …</v>
      </c>
      <c r="X878" s="2"/>
      <c r="Y878" s="2" t="str">
        <f>VLOOKUP(S878,'Comprendre la codification'!$E$12:$F$23,2,FALSE)</f>
        <v>K</v>
      </c>
      <c r="Z878" s="2" t="str">
        <f>VLOOKUP(V878,'Comprendre la codification'!$H$12:$J$200,3,FALSE)</f>
        <v>PRO</v>
      </c>
      <c r="AA878" s="2" t="str">
        <f t="shared" si="58"/>
        <v>KPRO</v>
      </c>
      <c r="AB878" s="2" t="s">
        <v>98</v>
      </c>
      <c r="AD878" s="2" t="s">
        <v>645</v>
      </c>
      <c r="AE878" s="27">
        <v>2</v>
      </c>
      <c r="AF878" s="2" t="s">
        <v>649</v>
      </c>
      <c r="AG878" s="11" t="s">
        <v>650</v>
      </c>
      <c r="AH878" s="2"/>
      <c r="AI878" s="2" t="s">
        <v>112</v>
      </c>
      <c r="AJ878" s="2" t="str">
        <f t="shared" si="59"/>
        <v>Verticalité et Sports AériensAutre équipement &amp; accessoire (Verticalité et Sports Aériens)9 kg ≤ X &lt; 11 kg</v>
      </c>
      <c r="AK878" s="2" t="str">
        <f>VLOOKUP(AD878,'Comprendre la codification'!$E$12:$F$23,2,FALSE)</f>
        <v>I</v>
      </c>
      <c r="AL878" s="2" t="str">
        <f>VLOOKUP(AG878,'Comprendre la codification'!$H$12:$J$200,3,FALSE)</f>
        <v>DIV</v>
      </c>
      <c r="AM878" s="2" t="str">
        <f>VLOOKUP(AI878,'Comprendre la codification'!$M$25:$N$83,2,FALSE)</f>
        <v>57</v>
      </c>
      <c r="AN878" s="2" t="str">
        <f t="shared" si="60"/>
        <v>IDIV57</v>
      </c>
      <c r="AO878" s="2" t="s">
        <v>99</v>
      </c>
    </row>
    <row r="879" spans="13:41" x14ac:dyDescent="0.35">
      <c r="M879" s="26"/>
      <c r="N879" s="26"/>
      <c r="Q879" s="15"/>
      <c r="S879" s="2" t="s">
        <v>342</v>
      </c>
      <c r="T879" s="27">
        <v>2</v>
      </c>
      <c r="U879" s="2" t="s">
        <v>345</v>
      </c>
      <c r="V879" s="2" t="s">
        <v>323</v>
      </c>
      <c r="W879" s="2" t="str">
        <f t="shared" si="57"/>
        <v>Chasse, Tir Sportif et PêcheProtection / EPI : protection auditive, lunette de protection balistique, …</v>
      </c>
      <c r="X879" s="2"/>
      <c r="Y879" s="2" t="str">
        <f>VLOOKUP(S879,'Comprendre la codification'!$E$12:$F$23,2,FALSE)</f>
        <v>K</v>
      </c>
      <c r="Z879" s="2" t="str">
        <f>VLOOKUP(V879,'Comprendre la codification'!$H$12:$J$200,3,FALSE)</f>
        <v>PRO</v>
      </c>
      <c r="AA879" s="2" t="str">
        <f t="shared" si="58"/>
        <v>KPRO</v>
      </c>
      <c r="AB879" s="2" t="s">
        <v>104</v>
      </c>
      <c r="AD879" s="2" t="s">
        <v>645</v>
      </c>
      <c r="AE879" s="27">
        <v>2</v>
      </c>
      <c r="AF879" s="2" t="s">
        <v>649</v>
      </c>
      <c r="AG879" s="11" t="s">
        <v>650</v>
      </c>
      <c r="AH879" s="2"/>
      <c r="AI879" s="2" t="s">
        <v>112</v>
      </c>
      <c r="AJ879" s="2" t="str">
        <f t="shared" si="59"/>
        <v>Verticalité et Sports AériensAutre équipement &amp; accessoire (Verticalité et Sports Aériens)9 kg ≤ X &lt; 11 kg</v>
      </c>
      <c r="AK879" s="2" t="str">
        <f>VLOOKUP(AD879,'Comprendre la codification'!$E$12:$F$23,2,FALSE)</f>
        <v>I</v>
      </c>
      <c r="AL879" s="2" t="str">
        <f>VLOOKUP(AG879,'Comprendre la codification'!$H$12:$J$200,3,FALSE)</f>
        <v>DIV</v>
      </c>
      <c r="AM879" s="2" t="str">
        <f>VLOOKUP(AI879,'Comprendre la codification'!$M$25:$N$83,2,FALSE)</f>
        <v>57</v>
      </c>
      <c r="AN879" s="2" t="str">
        <f t="shared" si="60"/>
        <v>IDIV57</v>
      </c>
      <c r="AO879" s="2" t="s">
        <v>659</v>
      </c>
    </row>
    <row r="880" spans="13:41" x14ac:dyDescent="0.35">
      <c r="M880" s="26"/>
      <c r="N880" s="26"/>
      <c r="Q880" s="15"/>
      <c r="S880" s="2" t="s">
        <v>342</v>
      </c>
      <c r="T880" s="27">
        <v>2</v>
      </c>
      <c r="U880" s="2" t="s">
        <v>345</v>
      </c>
      <c r="V880" s="2" t="s">
        <v>323</v>
      </c>
      <c r="W880" s="2" t="str">
        <f t="shared" si="57"/>
        <v>Chasse, Tir Sportif et PêcheProtection / EPI : protection auditive, lunette de protection balistique, …</v>
      </c>
      <c r="X880" s="2"/>
      <c r="Y880" s="2" t="str">
        <f>VLOOKUP(S880,'Comprendre la codification'!$E$12:$F$23,2,FALSE)</f>
        <v>K</v>
      </c>
      <c r="Z880" s="2" t="str">
        <f>VLOOKUP(V880,'Comprendre la codification'!$H$12:$J$200,3,FALSE)</f>
        <v>PRO</v>
      </c>
      <c r="AA880" s="2" t="str">
        <f t="shared" si="58"/>
        <v>KPRO</v>
      </c>
      <c r="AB880" s="2" t="s">
        <v>105</v>
      </c>
      <c r="AD880" s="2" t="s">
        <v>645</v>
      </c>
      <c r="AE880" s="27">
        <v>2</v>
      </c>
      <c r="AF880" s="2" t="s">
        <v>649</v>
      </c>
      <c r="AG880" s="11" t="s">
        <v>650</v>
      </c>
      <c r="AH880" s="2"/>
      <c r="AI880" s="2" t="s">
        <v>113</v>
      </c>
      <c r="AJ880" s="2" t="str">
        <f t="shared" si="59"/>
        <v>Verticalité et Sports AériensAutre équipement &amp; accessoire (Verticalité et Sports Aériens)11 kg ≤ X &lt; 13 kg</v>
      </c>
      <c r="AK880" s="2" t="str">
        <f>VLOOKUP(AD880,'Comprendre la codification'!$E$12:$F$23,2,FALSE)</f>
        <v>I</v>
      </c>
      <c r="AL880" s="2" t="str">
        <f>VLOOKUP(AG880,'Comprendre la codification'!$H$12:$J$200,3,FALSE)</f>
        <v>DIV</v>
      </c>
      <c r="AM880" s="2" t="str">
        <f>VLOOKUP(AI880,'Comprendre la codification'!$M$25:$N$83,2,FALSE)</f>
        <v>60</v>
      </c>
      <c r="AN880" s="2" t="str">
        <f t="shared" si="60"/>
        <v>IDIV60</v>
      </c>
      <c r="AO880" s="2" t="s">
        <v>99</v>
      </c>
    </row>
    <row r="881" spans="13:41" x14ac:dyDescent="0.35">
      <c r="M881" s="26"/>
      <c r="N881" s="26"/>
      <c r="Q881" s="15"/>
      <c r="S881" s="2" t="s">
        <v>342</v>
      </c>
      <c r="T881" s="27">
        <v>2</v>
      </c>
      <c r="U881" s="2" t="s">
        <v>345</v>
      </c>
      <c r="V881" s="2" t="s">
        <v>323</v>
      </c>
      <c r="W881" s="2" t="str">
        <f t="shared" si="57"/>
        <v>Chasse, Tir Sportif et PêcheProtection / EPI : protection auditive, lunette de protection balistique, …</v>
      </c>
      <c r="X881" s="2"/>
      <c r="Y881" s="2" t="str">
        <f>VLOOKUP(S881,'Comprendre la codification'!$E$12:$F$23,2,FALSE)</f>
        <v>K</v>
      </c>
      <c r="Z881" s="2" t="str">
        <f>VLOOKUP(V881,'Comprendre la codification'!$H$12:$J$200,3,FALSE)</f>
        <v>PRO</v>
      </c>
      <c r="AA881" s="2" t="str">
        <f t="shared" si="58"/>
        <v>KPRO</v>
      </c>
      <c r="AB881" s="2" t="s">
        <v>107</v>
      </c>
      <c r="AD881" s="2" t="s">
        <v>645</v>
      </c>
      <c r="AE881" s="27">
        <v>2</v>
      </c>
      <c r="AF881" s="2" t="s">
        <v>649</v>
      </c>
      <c r="AG881" s="11" t="s">
        <v>650</v>
      </c>
      <c r="AH881" s="2"/>
      <c r="AI881" s="2" t="s">
        <v>113</v>
      </c>
      <c r="AJ881" s="2" t="str">
        <f t="shared" si="59"/>
        <v>Verticalité et Sports AériensAutre équipement &amp; accessoire (Verticalité et Sports Aériens)11 kg ≤ X &lt; 13 kg</v>
      </c>
      <c r="AK881" s="2" t="str">
        <f>VLOOKUP(AD881,'Comprendre la codification'!$E$12:$F$23,2,FALSE)</f>
        <v>I</v>
      </c>
      <c r="AL881" s="2" t="str">
        <f>VLOOKUP(AG881,'Comprendre la codification'!$H$12:$J$200,3,FALSE)</f>
        <v>DIV</v>
      </c>
      <c r="AM881" s="2" t="str">
        <f>VLOOKUP(AI881,'Comprendre la codification'!$M$25:$N$83,2,FALSE)</f>
        <v>60</v>
      </c>
      <c r="AN881" s="2" t="str">
        <f t="shared" si="60"/>
        <v>IDIV60</v>
      </c>
      <c r="AO881" s="2" t="s">
        <v>659</v>
      </c>
    </row>
    <row r="882" spans="13:41" x14ac:dyDescent="0.35">
      <c r="M882" s="26"/>
      <c r="N882" s="26"/>
      <c r="Q882" s="15"/>
      <c r="S882" s="2" t="s">
        <v>342</v>
      </c>
      <c r="T882" s="27">
        <v>2</v>
      </c>
      <c r="U882" s="2" t="s">
        <v>345</v>
      </c>
      <c r="V882" s="2" t="s">
        <v>323</v>
      </c>
      <c r="W882" s="2" t="str">
        <f t="shared" si="57"/>
        <v>Chasse, Tir Sportif et PêcheProtection / EPI : protection auditive, lunette de protection balistique, …</v>
      </c>
      <c r="X882" s="2"/>
      <c r="Y882" s="2" t="str">
        <f>VLOOKUP(S882,'Comprendre la codification'!$E$12:$F$23,2,FALSE)</f>
        <v>K</v>
      </c>
      <c r="Z882" s="2" t="str">
        <f>VLOOKUP(V882,'Comprendre la codification'!$H$12:$J$200,3,FALSE)</f>
        <v>PRO</v>
      </c>
      <c r="AA882" s="2" t="str">
        <f t="shared" si="58"/>
        <v>KPRO</v>
      </c>
      <c r="AB882" s="2" t="s">
        <v>109</v>
      </c>
      <c r="AD882" s="2" t="s">
        <v>645</v>
      </c>
      <c r="AE882" s="27">
        <v>2</v>
      </c>
      <c r="AF882" s="2" t="s">
        <v>649</v>
      </c>
      <c r="AG882" s="11" t="s">
        <v>650</v>
      </c>
      <c r="AH882" s="2"/>
      <c r="AI882" s="2" t="s">
        <v>114</v>
      </c>
      <c r="AJ882" s="2" t="str">
        <f t="shared" si="59"/>
        <v>Verticalité et Sports AériensAutre équipement &amp; accessoire (Verticalité et Sports Aériens)13 kg ≤ X &lt; 15 kg</v>
      </c>
      <c r="AK882" s="2" t="str">
        <f>VLOOKUP(AD882,'Comprendre la codification'!$E$12:$F$23,2,FALSE)</f>
        <v>I</v>
      </c>
      <c r="AL882" s="2" t="str">
        <f>VLOOKUP(AG882,'Comprendre la codification'!$H$12:$J$200,3,FALSE)</f>
        <v>DIV</v>
      </c>
      <c r="AM882" s="2" t="str">
        <f>VLOOKUP(AI882,'Comprendre la codification'!$M$25:$N$83,2,FALSE)</f>
        <v>63</v>
      </c>
      <c r="AN882" s="2" t="str">
        <f t="shared" si="60"/>
        <v>IDIV63</v>
      </c>
      <c r="AO882" s="2" t="s">
        <v>99</v>
      </c>
    </row>
    <row r="883" spans="13:41" x14ac:dyDescent="0.35">
      <c r="M883" s="26"/>
      <c r="N883" s="26"/>
      <c r="Q883" s="15"/>
      <c r="S883" s="2" t="s">
        <v>342</v>
      </c>
      <c r="T883" s="27">
        <v>2</v>
      </c>
      <c r="U883" s="2" t="s">
        <v>345</v>
      </c>
      <c r="V883" s="2" t="s">
        <v>323</v>
      </c>
      <c r="W883" s="2" t="str">
        <f t="shared" si="57"/>
        <v>Chasse, Tir Sportif et PêcheProtection / EPI : protection auditive, lunette de protection balistique, …</v>
      </c>
      <c r="X883" s="2"/>
      <c r="Y883" s="2" t="str">
        <f>VLOOKUP(S883,'Comprendre la codification'!$E$12:$F$23,2,FALSE)</f>
        <v>K</v>
      </c>
      <c r="Z883" s="2" t="str">
        <f>VLOOKUP(V883,'Comprendre la codification'!$H$12:$J$200,3,FALSE)</f>
        <v>PRO</v>
      </c>
      <c r="AA883" s="2" t="str">
        <f t="shared" si="58"/>
        <v>KPRO</v>
      </c>
      <c r="AB883" s="2" t="s">
        <v>110</v>
      </c>
      <c r="AD883" s="2" t="s">
        <v>645</v>
      </c>
      <c r="AE883" s="27">
        <v>2</v>
      </c>
      <c r="AF883" s="2" t="s">
        <v>649</v>
      </c>
      <c r="AG883" s="11" t="s">
        <v>650</v>
      </c>
      <c r="AH883" s="2"/>
      <c r="AI883" s="2" t="s">
        <v>114</v>
      </c>
      <c r="AJ883" s="2" t="str">
        <f t="shared" si="59"/>
        <v>Verticalité et Sports AériensAutre équipement &amp; accessoire (Verticalité et Sports Aériens)13 kg ≤ X &lt; 15 kg</v>
      </c>
      <c r="AK883" s="2" t="str">
        <f>VLOOKUP(AD883,'Comprendre la codification'!$E$12:$F$23,2,FALSE)</f>
        <v>I</v>
      </c>
      <c r="AL883" s="2" t="str">
        <f>VLOOKUP(AG883,'Comprendre la codification'!$H$12:$J$200,3,FALSE)</f>
        <v>DIV</v>
      </c>
      <c r="AM883" s="2" t="str">
        <f>VLOOKUP(AI883,'Comprendre la codification'!$M$25:$N$83,2,FALSE)</f>
        <v>63</v>
      </c>
      <c r="AN883" s="2" t="str">
        <f t="shared" si="60"/>
        <v>IDIV63</v>
      </c>
      <c r="AO883" s="2" t="s">
        <v>659</v>
      </c>
    </row>
    <row r="884" spans="13:41" x14ac:dyDescent="0.35">
      <c r="M884" s="26"/>
      <c r="N884" s="26"/>
      <c r="Q884" s="15"/>
      <c r="S884" s="2" t="s">
        <v>342</v>
      </c>
      <c r="T884" s="27">
        <v>2</v>
      </c>
      <c r="U884" s="2" t="s">
        <v>345</v>
      </c>
      <c r="V884" s="2" t="s">
        <v>323</v>
      </c>
      <c r="W884" s="2" t="str">
        <f t="shared" si="57"/>
        <v>Chasse, Tir Sportif et PêcheProtection / EPI : protection auditive, lunette de protection balistique, …</v>
      </c>
      <c r="X884" s="2"/>
      <c r="Y884" s="2" t="str">
        <f>VLOOKUP(S884,'Comprendre la codification'!$E$12:$F$23,2,FALSE)</f>
        <v>K</v>
      </c>
      <c r="Z884" s="2" t="str">
        <f>VLOOKUP(V884,'Comprendre la codification'!$H$12:$J$200,3,FALSE)</f>
        <v>PRO</v>
      </c>
      <c r="AA884" s="2" t="str">
        <f t="shared" si="58"/>
        <v>KPRO</v>
      </c>
      <c r="AB884" s="2" t="s">
        <v>111</v>
      </c>
      <c r="AD884" s="2" t="s">
        <v>645</v>
      </c>
      <c r="AE884" s="27">
        <v>2</v>
      </c>
      <c r="AF884" s="2" t="s">
        <v>649</v>
      </c>
      <c r="AG884" s="11" t="s">
        <v>650</v>
      </c>
      <c r="AH884" s="2"/>
      <c r="AI884" s="2" t="s">
        <v>102</v>
      </c>
      <c r="AJ884" s="2" t="str">
        <f t="shared" si="59"/>
        <v>Verticalité et Sports AériensAutre équipement &amp; accessoire (Verticalité et Sports Aériens)X ≥ 15 kg</v>
      </c>
      <c r="AK884" s="2" t="str">
        <f>VLOOKUP(AD884,'Comprendre la codification'!$E$12:$F$23,2,FALSE)</f>
        <v>I</v>
      </c>
      <c r="AL884" s="2" t="str">
        <f>VLOOKUP(AG884,'Comprendre la codification'!$H$12:$J$200,3,FALSE)</f>
        <v>DIV</v>
      </c>
      <c r="AM884" s="2" t="str">
        <f>VLOOKUP(AI884,'Comprendre la codification'!$M$25:$N$83,2,FALSE)</f>
        <v>66</v>
      </c>
      <c r="AN884" s="2" t="str">
        <f t="shared" si="60"/>
        <v>IDIV66</v>
      </c>
      <c r="AO884" s="2" t="s">
        <v>99</v>
      </c>
    </row>
    <row r="885" spans="13:41" x14ac:dyDescent="0.35">
      <c r="M885" s="26"/>
      <c r="N885" s="26"/>
      <c r="Q885" s="15"/>
      <c r="S885" s="2" t="s">
        <v>342</v>
      </c>
      <c r="T885" s="27">
        <v>2</v>
      </c>
      <c r="U885" s="2" t="s">
        <v>345</v>
      </c>
      <c r="V885" s="2" t="s">
        <v>323</v>
      </c>
      <c r="W885" s="2" t="str">
        <f t="shared" si="57"/>
        <v>Chasse, Tir Sportif et PêcheProtection / EPI : protection auditive, lunette de protection balistique, …</v>
      </c>
      <c r="X885" s="2"/>
      <c r="Y885" s="2" t="str">
        <f>VLOOKUP(S885,'Comprendre la codification'!$E$12:$F$23,2,FALSE)</f>
        <v>K</v>
      </c>
      <c r="Z885" s="2" t="str">
        <f>VLOOKUP(V885,'Comprendre la codification'!$H$12:$J$200,3,FALSE)</f>
        <v>PRO</v>
      </c>
      <c r="AA885" s="2" t="str">
        <f t="shared" si="58"/>
        <v>KPRO</v>
      </c>
      <c r="AB885" s="2" t="s">
        <v>112</v>
      </c>
      <c r="AD885" s="2" t="s">
        <v>645</v>
      </c>
      <c r="AE885" s="27">
        <v>2</v>
      </c>
      <c r="AF885" s="2" t="s">
        <v>649</v>
      </c>
      <c r="AG885" s="11" t="s">
        <v>650</v>
      </c>
      <c r="AH885" s="2"/>
      <c r="AI885" s="2" t="s">
        <v>102</v>
      </c>
      <c r="AJ885" s="2" t="str">
        <f t="shared" si="59"/>
        <v>Verticalité et Sports AériensAutre équipement &amp; accessoire (Verticalité et Sports Aériens)X ≥ 15 kg</v>
      </c>
      <c r="AK885" s="2" t="str">
        <f>VLOOKUP(AD885,'Comprendre la codification'!$E$12:$F$23,2,FALSE)</f>
        <v>I</v>
      </c>
      <c r="AL885" s="2" t="str">
        <f>VLOOKUP(AG885,'Comprendre la codification'!$H$12:$J$200,3,FALSE)</f>
        <v>DIV</v>
      </c>
      <c r="AM885" s="2" t="str">
        <f>VLOOKUP(AI885,'Comprendre la codification'!$M$25:$N$83,2,FALSE)</f>
        <v>66</v>
      </c>
      <c r="AN885" s="2" t="str">
        <f t="shared" si="60"/>
        <v>IDIV66</v>
      </c>
      <c r="AO885" s="2" t="s">
        <v>659</v>
      </c>
    </row>
    <row r="886" spans="13:41" x14ac:dyDescent="0.35">
      <c r="M886" s="26"/>
      <c r="N886" s="26"/>
      <c r="Q886" s="15"/>
      <c r="S886" s="2" t="s">
        <v>342</v>
      </c>
      <c r="T886" s="27">
        <v>2</v>
      </c>
      <c r="U886" s="2" t="s">
        <v>345</v>
      </c>
      <c r="V886" s="2" t="s">
        <v>323</v>
      </c>
      <c r="W886" s="2" t="str">
        <f t="shared" si="57"/>
        <v>Chasse, Tir Sportif et PêcheProtection / EPI : protection auditive, lunette de protection balistique, …</v>
      </c>
      <c r="X886" s="2"/>
      <c r="Y886" s="2" t="str">
        <f>VLOOKUP(S886,'Comprendre la codification'!$E$12:$F$23,2,FALSE)</f>
        <v>K</v>
      </c>
      <c r="Z886" s="2" t="str">
        <f>VLOOKUP(V886,'Comprendre la codification'!$H$12:$J$200,3,FALSE)</f>
        <v>PRO</v>
      </c>
      <c r="AA886" s="2" t="str">
        <f t="shared" si="58"/>
        <v>KPRO</v>
      </c>
      <c r="AB886" s="2" t="s">
        <v>113</v>
      </c>
      <c r="AD886" s="2" t="s">
        <v>645</v>
      </c>
      <c r="AE886" s="27">
        <v>2</v>
      </c>
      <c r="AF886" s="2" t="s">
        <v>646</v>
      </c>
      <c r="AG886" s="11" t="s">
        <v>494</v>
      </c>
      <c r="AH886" s="2"/>
      <c r="AI886" s="21" t="s">
        <v>608</v>
      </c>
      <c r="AJ886" s="2" t="str">
        <f t="shared" si="59"/>
        <v>Verticalité et Sports AériensChaussants : chaussons d'escalade, …-</v>
      </c>
      <c r="AK886" s="2" t="str">
        <f>VLOOKUP(AD886,'Comprendre la codification'!$E$12:$F$23,2,FALSE)</f>
        <v>I</v>
      </c>
      <c r="AL886" s="2" t="str">
        <f>VLOOKUP(AG886,'Comprendre la codification'!$H$12:$J$200,3,FALSE)</f>
        <v>ESC</v>
      </c>
      <c r="AM886" s="2" t="str">
        <f>VLOOKUP(AI886,'Comprendre la codification'!$M$25:$N$83,2,FALSE)</f>
        <v>78</v>
      </c>
      <c r="AN886" s="2" t="str">
        <f t="shared" si="60"/>
        <v>IESC78</v>
      </c>
      <c r="AO886" s="21" t="s">
        <v>608</v>
      </c>
    </row>
    <row r="887" spans="13:41" x14ac:dyDescent="0.35">
      <c r="M887" s="26"/>
      <c r="N887" s="26"/>
      <c r="Q887" s="15"/>
      <c r="S887" s="2" t="s">
        <v>342</v>
      </c>
      <c r="T887" s="27">
        <v>2</v>
      </c>
      <c r="U887" s="2" t="s">
        <v>345</v>
      </c>
      <c r="V887" s="2" t="s">
        <v>323</v>
      </c>
      <c r="W887" s="2" t="str">
        <f t="shared" si="57"/>
        <v>Chasse, Tir Sportif et PêcheProtection / EPI : protection auditive, lunette de protection balistique, …</v>
      </c>
      <c r="X887" s="2"/>
      <c r="Y887" s="2" t="str">
        <f>VLOOKUP(S887,'Comprendre la codification'!$E$12:$F$23,2,FALSE)</f>
        <v>K</v>
      </c>
      <c r="Z887" s="2" t="str">
        <f>VLOOKUP(V887,'Comprendre la codification'!$H$12:$J$200,3,FALSE)</f>
        <v>PRO</v>
      </c>
      <c r="AA887" s="2" t="str">
        <f t="shared" si="58"/>
        <v>KPRO</v>
      </c>
      <c r="AB887" s="2" t="s">
        <v>114</v>
      </c>
      <c r="AD887" s="2" t="s">
        <v>645</v>
      </c>
      <c r="AE887" s="27">
        <v>2</v>
      </c>
      <c r="AF887" s="11" t="s">
        <v>648</v>
      </c>
      <c r="AG887" s="11" t="s">
        <v>225</v>
      </c>
      <c r="AH887" s="2"/>
      <c r="AI887" s="21" t="s">
        <v>608</v>
      </c>
      <c r="AJ887" s="2" t="str">
        <f t="shared" si="59"/>
        <v>Verticalité et Sports AériensHarnais, baudrier-</v>
      </c>
      <c r="AK887" s="2" t="str">
        <f>VLOOKUP(AD887,'Comprendre la codification'!$E$12:$F$23,2,FALSE)</f>
        <v>I</v>
      </c>
      <c r="AL887" s="2" t="str">
        <f>VLOOKUP(AG887,'Comprendre la codification'!$H$12:$J$200,3,FALSE)</f>
        <v>HAR</v>
      </c>
      <c r="AM887" s="2" t="str">
        <f>VLOOKUP(AI887,'Comprendre la codification'!$M$25:$N$83,2,FALSE)</f>
        <v>78</v>
      </c>
      <c r="AN887" s="2" t="str">
        <f t="shared" si="60"/>
        <v>IHAR78</v>
      </c>
      <c r="AO887" s="21" t="s">
        <v>608</v>
      </c>
    </row>
    <row r="888" spans="13:41" x14ac:dyDescent="0.35">
      <c r="M888" s="26"/>
      <c r="N888" s="26"/>
      <c r="Q888" s="15"/>
      <c r="S888" s="2" t="s">
        <v>342</v>
      </c>
      <c r="T888" s="27">
        <v>2</v>
      </c>
      <c r="U888" s="2" t="s">
        <v>345</v>
      </c>
      <c r="V888" s="2" t="s">
        <v>323</v>
      </c>
      <c r="W888" s="2" t="str">
        <f t="shared" si="57"/>
        <v>Chasse, Tir Sportif et PêcheProtection / EPI : protection auditive, lunette de protection balistique, …</v>
      </c>
      <c r="X888" s="2"/>
      <c r="Y888" s="2" t="str">
        <f>VLOOKUP(S888,'Comprendre la codification'!$E$12:$F$23,2,FALSE)</f>
        <v>K</v>
      </c>
      <c r="Z888" s="2" t="str">
        <f>VLOOKUP(V888,'Comprendre la codification'!$H$12:$J$200,3,FALSE)</f>
        <v>PRO</v>
      </c>
      <c r="AA888" s="2" t="str">
        <f t="shared" si="58"/>
        <v>KPRO</v>
      </c>
      <c r="AB888" s="2" t="s">
        <v>102</v>
      </c>
      <c r="AD888" s="2" t="s">
        <v>645</v>
      </c>
      <c r="AE888" s="27">
        <v>2</v>
      </c>
      <c r="AF888" s="2" t="s">
        <v>649</v>
      </c>
      <c r="AG888" s="11" t="s">
        <v>217</v>
      </c>
      <c r="AH888" s="2"/>
      <c r="AI888" s="21" t="s">
        <v>608</v>
      </c>
      <c r="AJ888" s="2" t="str">
        <f t="shared" si="59"/>
        <v>Verticalité et Sports AériensPiolet-</v>
      </c>
      <c r="AK888" s="2" t="str">
        <f>VLOOKUP(AD888,'Comprendre la codification'!$E$12:$F$23,2,FALSE)</f>
        <v>I</v>
      </c>
      <c r="AL888" s="2" t="str">
        <f>VLOOKUP(AG888,'Comprendre la codification'!$H$12:$J$200,3,FALSE)</f>
        <v>PIO</v>
      </c>
      <c r="AM888" s="2" t="str">
        <f>VLOOKUP(AI888,'Comprendre la codification'!$M$25:$N$83,2,FALSE)</f>
        <v>78</v>
      </c>
      <c r="AN888" s="2" t="str">
        <f t="shared" si="60"/>
        <v>IPIO78</v>
      </c>
      <c r="AO888" s="21" t="s">
        <v>608</v>
      </c>
    </row>
    <row r="889" spans="13:41" x14ac:dyDescent="0.35">
      <c r="M889" s="26"/>
      <c r="N889" s="26"/>
      <c r="Q889" s="15"/>
      <c r="S889" s="2" t="s">
        <v>342</v>
      </c>
      <c r="T889" s="27">
        <v>2</v>
      </c>
      <c r="U889" s="2" t="s">
        <v>343</v>
      </c>
      <c r="V889" s="11" t="s">
        <v>496</v>
      </c>
      <c r="W889" s="2" t="str">
        <f t="shared" si="57"/>
        <v>Chasse, Tir Sportif et PêcheChaussants : paire de waders,  wellies, cuissardes, …</v>
      </c>
      <c r="X889" s="2"/>
      <c r="Y889" s="2" t="str">
        <f>VLOOKUP(S889,'Comprendre la codification'!$E$12:$F$23,2,FALSE)</f>
        <v>K</v>
      </c>
      <c r="Z889" s="2" t="str">
        <f>VLOOKUP(V889,'Comprendre la codification'!$H$12:$J$200,3,FALSE)</f>
        <v>WAD</v>
      </c>
      <c r="AA889" s="2" t="str">
        <f t="shared" si="58"/>
        <v>KWAD</v>
      </c>
      <c r="AB889" s="30" t="s">
        <v>608</v>
      </c>
      <c r="AD889" s="2" t="s">
        <v>645</v>
      </c>
      <c r="AE889" s="27">
        <v>2</v>
      </c>
      <c r="AF889" s="2" t="s">
        <v>649</v>
      </c>
      <c r="AG889" s="11" t="s">
        <v>216</v>
      </c>
      <c r="AH889" s="2"/>
      <c r="AI889" s="2" t="s">
        <v>106</v>
      </c>
      <c r="AJ889" s="2" t="str">
        <f t="shared" si="59"/>
        <v>Verticalité et Sports AériensPrise et bloc d'escaladeX &lt; 0,2 kg</v>
      </c>
      <c r="AK889" s="2" t="str">
        <f>VLOOKUP(AD889,'Comprendre la codification'!$E$12:$F$23,2,FALSE)</f>
        <v>I</v>
      </c>
      <c r="AL889" s="2" t="str">
        <f>VLOOKUP(AG889,'Comprendre la codification'!$H$12:$J$200,3,FALSE)</f>
        <v>PRI</v>
      </c>
      <c r="AM889" s="2" t="str">
        <f>VLOOKUP(AI889,'Comprendre la codification'!$M$25:$N$83,2,FALSE)</f>
        <v>35</v>
      </c>
      <c r="AN889" s="2" t="str">
        <f t="shared" si="60"/>
        <v>IPRI35</v>
      </c>
      <c r="AO889" s="2" t="s">
        <v>608</v>
      </c>
    </row>
    <row r="890" spans="13:41" x14ac:dyDescent="0.35">
      <c r="M890" s="26"/>
      <c r="N890" s="26"/>
      <c r="Q890" s="15"/>
      <c r="S890" s="2" t="s">
        <v>342</v>
      </c>
      <c r="T890" s="27">
        <v>2</v>
      </c>
      <c r="U890" s="2" t="s">
        <v>392</v>
      </c>
      <c r="V890" s="11" t="s">
        <v>759</v>
      </c>
      <c r="W890" s="2" t="str">
        <f t="shared" si="57"/>
        <v>Chasse, Tir Sportif et PêcheAutres cartouches (unité : pour 1000 cartouches)</v>
      </c>
      <c r="X890" s="2" t="s">
        <v>97</v>
      </c>
      <c r="Y890" s="2" t="str">
        <f>VLOOKUP(S890,'Comprendre la codification'!$E$12:$F$23,2,FALSE)</f>
        <v>K</v>
      </c>
      <c r="Z890" s="2" t="str">
        <f>VLOOKUP(V890,'Comprendre la codification'!$H$12:$J$200,3,FALSE)</f>
        <v>ZAC</v>
      </c>
      <c r="AA890" s="2" t="str">
        <f t="shared" si="58"/>
        <v>KZAC</v>
      </c>
      <c r="AB890" s="2" t="s">
        <v>652</v>
      </c>
      <c r="AD890" s="2" t="s">
        <v>645</v>
      </c>
      <c r="AE890" s="27">
        <v>2</v>
      </c>
      <c r="AF890" s="2" t="s">
        <v>649</v>
      </c>
      <c r="AG890" s="11" t="s">
        <v>216</v>
      </c>
      <c r="AH890" s="2"/>
      <c r="AI890" s="2" t="s">
        <v>98</v>
      </c>
      <c r="AJ890" s="2" t="str">
        <f t="shared" si="59"/>
        <v>Verticalité et Sports AériensPrise et bloc d'escalade0,2 kg ≤ X &lt; 0,5 kg</v>
      </c>
      <c r="AK890" s="2" t="str">
        <f>VLOOKUP(AD890,'Comprendre la codification'!$E$12:$F$23,2,FALSE)</f>
        <v>I</v>
      </c>
      <c r="AL890" s="2" t="str">
        <f>VLOOKUP(AG890,'Comprendre la codification'!$H$12:$J$200,3,FALSE)</f>
        <v>PRI</v>
      </c>
      <c r="AM890" s="2" t="str">
        <f>VLOOKUP(AI890,'Comprendre la codification'!$M$25:$N$83,2,FALSE)</f>
        <v>36</v>
      </c>
      <c r="AN890" s="2" t="str">
        <f t="shared" si="60"/>
        <v>IPRI36</v>
      </c>
      <c r="AO890" s="2" t="s">
        <v>608</v>
      </c>
    </row>
    <row r="891" spans="13:41" x14ac:dyDescent="0.35">
      <c r="M891" s="26"/>
      <c r="N891" s="26"/>
      <c r="Q891" s="15"/>
      <c r="S891" s="2" t="s">
        <v>342</v>
      </c>
      <c r="T891" s="27">
        <v>2</v>
      </c>
      <c r="U891" s="2" t="s">
        <v>392</v>
      </c>
      <c r="V891" s="11" t="s">
        <v>759</v>
      </c>
      <c r="W891" s="2" t="str">
        <f t="shared" si="57"/>
        <v>Chasse, Tir Sportif et PêcheAutres cartouches (unité : pour 1000 cartouches)</v>
      </c>
      <c r="X891" s="2" t="s">
        <v>97</v>
      </c>
      <c r="Y891" s="2" t="str">
        <f>VLOOKUP(S891,'Comprendre la codification'!$E$12:$F$23,2,FALSE)</f>
        <v>K</v>
      </c>
      <c r="Z891" s="2" t="str">
        <f>VLOOKUP(V891,'Comprendre la codification'!$H$12:$J$200,3,FALSE)</f>
        <v>ZAC</v>
      </c>
      <c r="AA891" s="2" t="str">
        <f t="shared" si="58"/>
        <v>KZAC</v>
      </c>
      <c r="AB891" s="2" t="s">
        <v>653</v>
      </c>
      <c r="AD891" s="2" t="s">
        <v>645</v>
      </c>
      <c r="AE891" s="27">
        <v>2</v>
      </c>
      <c r="AF891" s="2" t="s">
        <v>649</v>
      </c>
      <c r="AG891" s="11" t="s">
        <v>216</v>
      </c>
      <c r="AH891" s="2"/>
      <c r="AI891" s="2" t="s">
        <v>104</v>
      </c>
      <c r="AJ891" s="2" t="str">
        <f t="shared" si="59"/>
        <v>Verticalité et Sports AériensPrise et bloc d'escalade0,5 kg ≤ X &lt; 1 kg</v>
      </c>
      <c r="AK891" s="2" t="str">
        <f>VLOOKUP(AD891,'Comprendre la codification'!$E$12:$F$23,2,FALSE)</f>
        <v>I</v>
      </c>
      <c r="AL891" s="2" t="str">
        <f>VLOOKUP(AG891,'Comprendre la codification'!$H$12:$J$200,3,FALSE)</f>
        <v>PRI</v>
      </c>
      <c r="AM891" s="2" t="str">
        <f>VLOOKUP(AI891,'Comprendre la codification'!$M$25:$N$83,2,FALSE)</f>
        <v>39</v>
      </c>
      <c r="AN891" s="2" t="str">
        <f t="shared" si="60"/>
        <v>IPRI39</v>
      </c>
      <c r="AO891" s="2" t="s">
        <v>608</v>
      </c>
    </row>
    <row r="892" spans="13:41" x14ac:dyDescent="0.35">
      <c r="M892" s="26"/>
      <c r="N892" s="26"/>
      <c r="Q892" s="15"/>
      <c r="S892" s="2" t="s">
        <v>342</v>
      </c>
      <c r="T892" s="27">
        <v>2</v>
      </c>
      <c r="U892" s="2" t="s">
        <v>392</v>
      </c>
      <c r="V892" s="11" t="s">
        <v>758</v>
      </c>
      <c r="W892" s="2" t="str">
        <f t="shared" si="57"/>
        <v>Chasse, Tir Sportif et PêcheCartouches de chasse et de tir (unité : pour 1000 cartouches)</v>
      </c>
      <c r="X892" s="2" t="s">
        <v>97</v>
      </c>
      <c r="Y892" s="2" t="str">
        <f>VLOOKUP(S892,'Comprendre la codification'!$E$12:$F$23,2,FALSE)</f>
        <v>K</v>
      </c>
      <c r="Z892" s="2" t="str">
        <f>VLOOKUP(V892,'Comprendre la codification'!$H$12:$J$200,3,FALSE)</f>
        <v>ZCA</v>
      </c>
      <c r="AA892" s="2" t="str">
        <f t="shared" si="58"/>
        <v>KZCA</v>
      </c>
      <c r="AB892" s="2" t="s">
        <v>651</v>
      </c>
      <c r="AD892" s="2" t="s">
        <v>645</v>
      </c>
      <c r="AE892" s="27">
        <v>2</v>
      </c>
      <c r="AF892" s="2" t="s">
        <v>649</v>
      </c>
      <c r="AG892" s="11" t="s">
        <v>216</v>
      </c>
      <c r="AH892" s="2"/>
      <c r="AI892" s="2" t="s">
        <v>105</v>
      </c>
      <c r="AJ892" s="2" t="str">
        <f t="shared" si="59"/>
        <v>Verticalité et Sports AériensPrise et bloc d'escalade1 kg ≤ X &lt; 2 kg</v>
      </c>
      <c r="AK892" s="2" t="str">
        <f>VLOOKUP(AD892,'Comprendre la codification'!$E$12:$F$23,2,FALSE)</f>
        <v>I</v>
      </c>
      <c r="AL892" s="2" t="str">
        <f>VLOOKUP(AG892,'Comprendre la codification'!$H$12:$J$200,3,FALSE)</f>
        <v>PRI</v>
      </c>
      <c r="AM892" s="2" t="str">
        <f>VLOOKUP(AI892,'Comprendre la codification'!$M$25:$N$83,2,FALSE)</f>
        <v>42</v>
      </c>
      <c r="AN892" s="2" t="str">
        <f t="shared" si="60"/>
        <v>IPRI42</v>
      </c>
      <c r="AO892" s="2" t="s">
        <v>608</v>
      </c>
    </row>
    <row r="893" spans="13:41" x14ac:dyDescent="0.35">
      <c r="M893" s="26"/>
      <c r="N893" s="26"/>
      <c r="Q893" s="15"/>
      <c r="S893" s="2" t="s">
        <v>342</v>
      </c>
      <c r="T893" s="27">
        <v>2</v>
      </c>
      <c r="U893" s="2" t="s">
        <v>392</v>
      </c>
      <c r="V893" s="11" t="s">
        <v>758</v>
      </c>
      <c r="W893" s="2" t="str">
        <f t="shared" si="57"/>
        <v>Chasse, Tir Sportif et PêcheCartouches de chasse et de tir (unité : pour 1000 cartouches)</v>
      </c>
      <c r="X893" s="2" t="s">
        <v>97</v>
      </c>
      <c r="Y893" s="2" t="str">
        <f>VLOOKUP(S893,'Comprendre la codification'!$E$12:$F$23,2,FALSE)</f>
        <v>K</v>
      </c>
      <c r="Z893" s="2" t="str">
        <f>VLOOKUP(V893,'Comprendre la codification'!$H$12:$J$200,3,FALSE)</f>
        <v>ZCA</v>
      </c>
      <c r="AA893" s="2" t="str">
        <f t="shared" si="58"/>
        <v>KZCA</v>
      </c>
      <c r="AB893" s="2" t="s">
        <v>656</v>
      </c>
      <c r="AD893" s="2" t="s">
        <v>645</v>
      </c>
      <c r="AE893" s="27">
        <v>2</v>
      </c>
      <c r="AF893" s="2" t="s">
        <v>649</v>
      </c>
      <c r="AG893" s="11" t="s">
        <v>216</v>
      </c>
      <c r="AH893" s="2"/>
      <c r="AI893" s="2" t="s">
        <v>107</v>
      </c>
      <c r="AJ893" s="2" t="str">
        <f t="shared" si="59"/>
        <v>Verticalité et Sports AériensPrise et bloc d'escalade2 kg ≤ X &lt; 3 kg</v>
      </c>
      <c r="AK893" s="2" t="str">
        <f>VLOOKUP(AD893,'Comprendre la codification'!$E$12:$F$23,2,FALSE)</f>
        <v>I</v>
      </c>
      <c r="AL893" s="2" t="str">
        <f>VLOOKUP(AG893,'Comprendre la codification'!$H$12:$J$200,3,FALSE)</f>
        <v>PRI</v>
      </c>
      <c r="AM893" s="2" t="str">
        <f>VLOOKUP(AI893,'Comprendre la codification'!$M$25:$N$83,2,FALSE)</f>
        <v>45</v>
      </c>
      <c r="AN893" s="2" t="str">
        <f t="shared" si="60"/>
        <v>IPRI45</v>
      </c>
      <c r="AO893" s="2" t="s">
        <v>608</v>
      </c>
    </row>
    <row r="894" spans="13:41" x14ac:dyDescent="0.35">
      <c r="M894" s="26"/>
      <c r="N894" s="26"/>
      <c r="Q894" s="15"/>
      <c r="S894" s="2" t="s">
        <v>342</v>
      </c>
      <c r="T894" s="27">
        <v>2</v>
      </c>
      <c r="U894" s="2" t="s">
        <v>392</v>
      </c>
      <c r="V894" s="11" t="s">
        <v>758</v>
      </c>
      <c r="W894" s="2" t="str">
        <f t="shared" si="57"/>
        <v>Chasse, Tir Sportif et PêcheCartouches de chasse et de tir (unité : pour 1000 cartouches)</v>
      </c>
      <c r="X894" s="2" t="s">
        <v>97</v>
      </c>
      <c r="Y894" s="2" t="str">
        <f>VLOOKUP(S894,'Comprendre la codification'!$E$12:$F$23,2,FALSE)</f>
        <v>K</v>
      </c>
      <c r="Z894" s="2" t="str">
        <f>VLOOKUP(V894,'Comprendre la codification'!$H$12:$J$200,3,FALSE)</f>
        <v>ZCA</v>
      </c>
      <c r="AA894" s="2" t="str">
        <f t="shared" si="58"/>
        <v>KZCA</v>
      </c>
      <c r="AB894" s="2" t="s">
        <v>654</v>
      </c>
      <c r="AD894" s="2" t="s">
        <v>645</v>
      </c>
      <c r="AE894" s="27">
        <v>2</v>
      </c>
      <c r="AF894" s="2" t="s">
        <v>649</v>
      </c>
      <c r="AG894" s="11" t="s">
        <v>216</v>
      </c>
      <c r="AH894" s="2"/>
      <c r="AI894" s="2" t="s">
        <v>109</v>
      </c>
      <c r="AJ894" s="2" t="str">
        <f t="shared" si="59"/>
        <v>Verticalité et Sports AériensPrise et bloc d'escalade3 kg ≤ X &lt; 5 kg</v>
      </c>
      <c r="AK894" s="2" t="str">
        <f>VLOOKUP(AD894,'Comprendre la codification'!$E$12:$F$23,2,FALSE)</f>
        <v>I</v>
      </c>
      <c r="AL894" s="2" t="str">
        <f>VLOOKUP(AG894,'Comprendre la codification'!$H$12:$J$200,3,FALSE)</f>
        <v>PRI</v>
      </c>
      <c r="AM894" s="2" t="str">
        <f>VLOOKUP(AI894,'Comprendre la codification'!$M$25:$N$83,2,FALSE)</f>
        <v>48</v>
      </c>
      <c r="AN894" s="2" t="str">
        <f t="shared" si="60"/>
        <v>IPRI48</v>
      </c>
      <c r="AO894" s="2" t="s">
        <v>608</v>
      </c>
    </row>
    <row r="895" spans="13:41" x14ac:dyDescent="0.35">
      <c r="M895" s="26"/>
      <c r="N895" s="26"/>
      <c r="Q895" s="15"/>
      <c r="S895" s="2" t="s">
        <v>342</v>
      </c>
      <c r="T895" s="27">
        <v>2</v>
      </c>
      <c r="U895" s="2" t="s">
        <v>392</v>
      </c>
      <c r="V895" s="11" t="s">
        <v>758</v>
      </c>
      <c r="W895" s="2" t="str">
        <f t="shared" si="57"/>
        <v>Chasse, Tir Sportif et PêcheCartouches de chasse et de tir (unité : pour 1000 cartouches)</v>
      </c>
      <c r="X895" s="2" t="s">
        <v>97</v>
      </c>
      <c r="Y895" s="2" t="str">
        <f>VLOOKUP(S895,'Comprendre la codification'!$E$12:$F$23,2,FALSE)</f>
        <v>K</v>
      </c>
      <c r="Z895" s="2" t="str">
        <f>VLOOKUP(V895,'Comprendre la codification'!$H$12:$J$200,3,FALSE)</f>
        <v>ZCA</v>
      </c>
      <c r="AA895" s="2" t="str">
        <f t="shared" si="58"/>
        <v>KZCA</v>
      </c>
      <c r="AB895" s="2" t="s">
        <v>655</v>
      </c>
      <c r="AD895" s="2" t="s">
        <v>645</v>
      </c>
      <c r="AE895" s="27">
        <v>2</v>
      </c>
      <c r="AF895" s="2" t="s">
        <v>649</v>
      </c>
      <c r="AG895" s="11" t="s">
        <v>216</v>
      </c>
      <c r="AH895" s="2"/>
      <c r="AI895" s="2" t="s">
        <v>100</v>
      </c>
      <c r="AJ895" s="2" t="str">
        <f t="shared" si="59"/>
        <v>Verticalité et Sports AériensPrise et bloc d'escaladeX ≥ 5 kg</v>
      </c>
      <c r="AK895" s="2" t="str">
        <f>VLOOKUP(AD895,'Comprendre la codification'!$E$12:$F$23,2,FALSE)</f>
        <v>I</v>
      </c>
      <c r="AL895" s="2" t="str">
        <f>VLOOKUP(AG895,'Comprendre la codification'!$H$12:$J$200,3,FALSE)</f>
        <v>PRI</v>
      </c>
      <c r="AM895" s="2" t="str">
        <f>VLOOKUP(AI895,'Comprendre la codification'!$M$25:$N$83,2,FALSE)</f>
        <v>52</v>
      </c>
      <c r="AN895" s="2" t="str">
        <f t="shared" si="60"/>
        <v>IPRI52</v>
      </c>
      <c r="AO895" s="2" t="s">
        <v>608</v>
      </c>
    </row>
    <row r="896" spans="13:41" x14ac:dyDescent="0.35">
      <c r="M896" s="26"/>
      <c r="N896" s="26"/>
      <c r="Q896" s="15"/>
      <c r="S896" s="2" t="s">
        <v>342</v>
      </c>
      <c r="T896" s="27">
        <v>2</v>
      </c>
      <c r="U896" s="2" t="s">
        <v>392</v>
      </c>
      <c r="V896" s="2" t="s">
        <v>388</v>
      </c>
      <c r="W896" s="2" t="str">
        <f t="shared" si="57"/>
        <v>Chasse, Tir Sportif et PêcheConsommable de la Chasse et du Tir Sportif : pigeon d'argile, …</v>
      </c>
      <c r="X896" s="2" t="s">
        <v>97</v>
      </c>
      <c r="Y896" s="2" t="str">
        <f>VLOOKUP(S896,'Comprendre la codification'!$E$12:$F$23,2,FALSE)</f>
        <v>K</v>
      </c>
      <c r="Z896" s="2" t="str">
        <f>VLOOKUP(V896,'Comprendre la codification'!$H$12:$J$200,3,FALSE)</f>
        <v>ZCC</v>
      </c>
      <c r="AA896" s="2" t="str">
        <f t="shared" si="58"/>
        <v>KZCC</v>
      </c>
      <c r="AB896" s="13" t="s">
        <v>252</v>
      </c>
      <c r="AD896" s="2" t="s">
        <v>645</v>
      </c>
      <c r="AE896" s="27">
        <v>2</v>
      </c>
      <c r="AF896" s="11" t="s">
        <v>648</v>
      </c>
      <c r="AG896" s="11" t="s">
        <v>321</v>
      </c>
      <c r="AH896" s="2"/>
      <c r="AI896" s="2" t="s">
        <v>252</v>
      </c>
      <c r="AJ896" s="2" t="str">
        <f t="shared" si="59"/>
        <v>Verticalité et Sports AériensAutre protection / EPI : mousqueton, appareil métallique (descendeur, assureur, bloqueur, broche, poulie, amarrage, …), sangle ...X &lt; 5 g</v>
      </c>
      <c r="AK896" s="2" t="str">
        <f>VLOOKUP(AD896,'Comprendre la codification'!$E$12:$F$23,2,FALSE)</f>
        <v>I</v>
      </c>
      <c r="AL896" s="2" t="str">
        <f>VLOOKUP(AG896,'Comprendre la codification'!$H$12:$J$200,3,FALSE)</f>
        <v>PRO</v>
      </c>
      <c r="AM896" s="2" t="str">
        <f>VLOOKUP(AI896,'Comprendre la codification'!$M$25:$N$83,2,FALSE)</f>
        <v>20</v>
      </c>
      <c r="AN896" s="2" t="str">
        <f t="shared" si="60"/>
        <v>IPRO20</v>
      </c>
      <c r="AO896" s="2" t="s">
        <v>608</v>
      </c>
    </row>
    <row r="897" spans="13:41" x14ac:dyDescent="0.35">
      <c r="M897" s="26"/>
      <c r="N897" s="26"/>
      <c r="Q897" s="15"/>
      <c r="S897" s="2" t="s">
        <v>342</v>
      </c>
      <c r="T897" s="27">
        <v>2</v>
      </c>
      <c r="U897" s="2" t="s">
        <v>392</v>
      </c>
      <c r="V897" s="2" t="s">
        <v>388</v>
      </c>
      <c r="W897" s="2" t="str">
        <f t="shared" si="57"/>
        <v>Chasse, Tir Sportif et PêcheConsommable de la Chasse et du Tir Sportif : pigeon d'argile, …</v>
      </c>
      <c r="X897" s="2" t="s">
        <v>97</v>
      </c>
      <c r="Y897" s="2" t="str">
        <f>VLOOKUP(S897,'Comprendre la codification'!$E$12:$F$23,2,FALSE)</f>
        <v>K</v>
      </c>
      <c r="Z897" s="2" t="str">
        <f>VLOOKUP(V897,'Comprendre la codification'!$H$12:$J$200,3,FALSE)</f>
        <v>ZCC</v>
      </c>
      <c r="AA897" s="2" t="str">
        <f t="shared" si="58"/>
        <v>KZCC</v>
      </c>
      <c r="AB897" s="13" t="s">
        <v>253</v>
      </c>
      <c r="AD897" s="2" t="s">
        <v>645</v>
      </c>
      <c r="AE897" s="27">
        <v>2</v>
      </c>
      <c r="AF897" s="11" t="s">
        <v>648</v>
      </c>
      <c r="AG897" s="11" t="s">
        <v>321</v>
      </c>
      <c r="AH897" s="2"/>
      <c r="AI897" s="2" t="s">
        <v>253</v>
      </c>
      <c r="AJ897" s="2" t="str">
        <f t="shared" si="59"/>
        <v>Verticalité et Sports AériensAutre protection / EPI : mousqueton, appareil métallique (descendeur, assureur, bloqueur, broche, poulie, amarrage, …), sangle ...5 g ≤ X &lt; 10 g</v>
      </c>
      <c r="AK897" s="2" t="str">
        <f>VLOOKUP(AD897,'Comprendre la codification'!$E$12:$F$23,2,FALSE)</f>
        <v>I</v>
      </c>
      <c r="AL897" s="2" t="str">
        <f>VLOOKUP(AG897,'Comprendre la codification'!$H$12:$J$200,3,FALSE)</f>
        <v>PRO</v>
      </c>
      <c r="AM897" s="2" t="str">
        <f>VLOOKUP(AI897,'Comprendre la codification'!$M$25:$N$83,2,FALSE)</f>
        <v>21</v>
      </c>
      <c r="AN897" s="2" t="str">
        <f t="shared" si="60"/>
        <v>IPRO21</v>
      </c>
      <c r="AO897" s="2" t="s">
        <v>608</v>
      </c>
    </row>
    <row r="898" spans="13:41" x14ac:dyDescent="0.35">
      <c r="M898" s="26"/>
      <c r="N898" s="26"/>
      <c r="Q898" s="15"/>
      <c r="S898" s="2" t="s">
        <v>342</v>
      </c>
      <c r="T898" s="27">
        <v>2</v>
      </c>
      <c r="U898" s="2" t="s">
        <v>392</v>
      </c>
      <c r="V898" s="2" t="s">
        <v>388</v>
      </c>
      <c r="W898" s="2" t="str">
        <f t="shared" si="57"/>
        <v>Chasse, Tir Sportif et PêcheConsommable de la Chasse et du Tir Sportif : pigeon d'argile, …</v>
      </c>
      <c r="X898" s="2" t="s">
        <v>97</v>
      </c>
      <c r="Y898" s="2" t="str">
        <f>VLOOKUP(S898,'Comprendre la codification'!$E$12:$F$23,2,FALSE)</f>
        <v>K</v>
      </c>
      <c r="Z898" s="2" t="str">
        <f>VLOOKUP(V898,'Comprendre la codification'!$H$12:$J$200,3,FALSE)</f>
        <v>ZCC</v>
      </c>
      <c r="AA898" s="2" t="str">
        <f t="shared" si="58"/>
        <v>KZCC</v>
      </c>
      <c r="AB898" s="13" t="s">
        <v>254</v>
      </c>
      <c r="AD898" s="2" t="s">
        <v>645</v>
      </c>
      <c r="AE898" s="27">
        <v>2</v>
      </c>
      <c r="AF898" s="11" t="s">
        <v>648</v>
      </c>
      <c r="AG898" s="11" t="s">
        <v>321</v>
      </c>
      <c r="AH898" s="2"/>
      <c r="AI898" s="2" t="s">
        <v>254</v>
      </c>
      <c r="AJ898" s="2" t="str">
        <f t="shared" si="59"/>
        <v>Verticalité et Sports AériensAutre protection / EPI : mousqueton, appareil métallique (descendeur, assureur, bloqueur, broche, poulie, amarrage, …), sangle ...10 g ≤ X &lt; 20 g</v>
      </c>
      <c r="AK898" s="2" t="str">
        <f>VLOOKUP(AD898,'Comprendre la codification'!$E$12:$F$23,2,FALSE)</f>
        <v>I</v>
      </c>
      <c r="AL898" s="2" t="str">
        <f>VLOOKUP(AG898,'Comprendre la codification'!$H$12:$J$200,3,FALSE)</f>
        <v>PRO</v>
      </c>
      <c r="AM898" s="2" t="str">
        <f>VLOOKUP(AI898,'Comprendre la codification'!$M$25:$N$83,2,FALSE)</f>
        <v>24</v>
      </c>
      <c r="AN898" s="2" t="str">
        <f t="shared" si="60"/>
        <v>IPRO24</v>
      </c>
      <c r="AO898" s="2" t="s">
        <v>608</v>
      </c>
    </row>
    <row r="899" spans="13:41" x14ac:dyDescent="0.35">
      <c r="M899" s="26"/>
      <c r="N899" s="26"/>
      <c r="Q899" s="15"/>
      <c r="S899" s="2" t="s">
        <v>342</v>
      </c>
      <c r="T899" s="27">
        <v>2</v>
      </c>
      <c r="U899" s="2" t="s">
        <v>392</v>
      </c>
      <c r="V899" s="2" t="s">
        <v>388</v>
      </c>
      <c r="W899" s="2" t="str">
        <f t="shared" si="57"/>
        <v>Chasse, Tir Sportif et PêcheConsommable de la Chasse et du Tir Sportif : pigeon d'argile, …</v>
      </c>
      <c r="X899" s="2" t="s">
        <v>97</v>
      </c>
      <c r="Y899" s="2" t="str">
        <f>VLOOKUP(S899,'Comprendre la codification'!$E$12:$F$23,2,FALSE)</f>
        <v>K</v>
      </c>
      <c r="Z899" s="2" t="str">
        <f>VLOOKUP(V899,'Comprendre la codification'!$H$12:$J$200,3,FALSE)</f>
        <v>ZCC</v>
      </c>
      <c r="AA899" s="2" t="str">
        <f t="shared" si="58"/>
        <v>KZCC</v>
      </c>
      <c r="AB899" s="13" t="s">
        <v>255</v>
      </c>
      <c r="AD899" s="2" t="s">
        <v>645</v>
      </c>
      <c r="AE899" s="27">
        <v>2</v>
      </c>
      <c r="AF899" s="11" t="s">
        <v>648</v>
      </c>
      <c r="AG899" s="11" t="s">
        <v>321</v>
      </c>
      <c r="AH899" s="2"/>
      <c r="AI899" s="2" t="s">
        <v>255</v>
      </c>
      <c r="AJ899" s="2" t="str">
        <f t="shared" si="59"/>
        <v>Verticalité et Sports AériensAutre protection / EPI : mousqueton, appareil métallique (descendeur, assureur, bloqueur, broche, poulie, amarrage, …), sangle ...20 g ≤ X &lt; 50 g</v>
      </c>
      <c r="AK899" s="2" t="str">
        <f>VLOOKUP(AD899,'Comprendre la codification'!$E$12:$F$23,2,FALSE)</f>
        <v>I</v>
      </c>
      <c r="AL899" s="2" t="str">
        <f>VLOOKUP(AG899,'Comprendre la codification'!$H$12:$J$200,3,FALSE)</f>
        <v>PRO</v>
      </c>
      <c r="AM899" s="2" t="str">
        <f>VLOOKUP(AI899,'Comprendre la codification'!$M$25:$N$83,2,FALSE)</f>
        <v>27</v>
      </c>
      <c r="AN899" s="2" t="str">
        <f t="shared" si="60"/>
        <v>IPRO27</v>
      </c>
      <c r="AO899" s="2" t="s">
        <v>608</v>
      </c>
    </row>
    <row r="900" spans="13:41" x14ac:dyDescent="0.35">
      <c r="M900" s="26"/>
      <c r="N900" s="26"/>
      <c r="Q900" s="15"/>
      <c r="S900" s="2" t="s">
        <v>342</v>
      </c>
      <c r="T900" s="27">
        <v>2</v>
      </c>
      <c r="U900" s="2" t="s">
        <v>392</v>
      </c>
      <c r="V900" s="2" t="s">
        <v>388</v>
      </c>
      <c r="W900" s="2" t="str">
        <f t="shared" si="57"/>
        <v>Chasse, Tir Sportif et PêcheConsommable de la Chasse et du Tir Sportif : pigeon d'argile, …</v>
      </c>
      <c r="X900" s="2" t="s">
        <v>97</v>
      </c>
      <c r="Y900" s="2" t="str">
        <f>VLOOKUP(S900,'Comprendre la codification'!$E$12:$F$23,2,FALSE)</f>
        <v>K</v>
      </c>
      <c r="Z900" s="2" t="str">
        <f>VLOOKUP(V900,'Comprendre la codification'!$H$12:$J$200,3,FALSE)</f>
        <v>ZCC</v>
      </c>
      <c r="AA900" s="2" t="str">
        <f t="shared" si="58"/>
        <v>KZCC</v>
      </c>
      <c r="AB900" s="13" t="s">
        <v>241</v>
      </c>
      <c r="AD900" s="2" t="s">
        <v>645</v>
      </c>
      <c r="AE900" s="27">
        <v>2</v>
      </c>
      <c r="AF900" s="11" t="s">
        <v>648</v>
      </c>
      <c r="AG900" s="11" t="s">
        <v>321</v>
      </c>
      <c r="AH900" s="2"/>
      <c r="AI900" s="2" t="s">
        <v>241</v>
      </c>
      <c r="AJ900" s="2" t="str">
        <f t="shared" si="59"/>
        <v>Verticalité et Sports AériensAutre protection / EPI : mousqueton, appareil métallique (descendeur, assureur, bloqueur, broche, poulie, amarrage, …), sangle ...50 g ≤ X &lt; 100 g</v>
      </c>
      <c r="AK900" s="2" t="str">
        <f>VLOOKUP(AD900,'Comprendre la codification'!$E$12:$F$23,2,FALSE)</f>
        <v>I</v>
      </c>
      <c r="AL900" s="2" t="str">
        <f>VLOOKUP(AG900,'Comprendre la codification'!$H$12:$J$200,3,FALSE)</f>
        <v>PRO</v>
      </c>
      <c r="AM900" s="2" t="str">
        <f>VLOOKUP(AI900,'Comprendre la codification'!$M$25:$N$83,2,FALSE)</f>
        <v>30</v>
      </c>
      <c r="AN900" s="2" t="str">
        <f t="shared" si="60"/>
        <v>IPRO30</v>
      </c>
      <c r="AO900" s="2" t="s">
        <v>608</v>
      </c>
    </row>
    <row r="901" spans="13:41" x14ac:dyDescent="0.35">
      <c r="M901" s="26"/>
      <c r="N901" s="26"/>
      <c r="Q901" s="15"/>
      <c r="S901" s="2" t="s">
        <v>342</v>
      </c>
      <c r="T901" s="27">
        <v>2</v>
      </c>
      <c r="U901" s="2" t="s">
        <v>392</v>
      </c>
      <c r="V901" s="2" t="s">
        <v>388</v>
      </c>
      <c r="W901" s="2" t="str">
        <f t="shared" ref="W901:W964" si="61">S901&amp;V901</f>
        <v>Chasse, Tir Sportif et PêcheConsommable de la Chasse et du Tir Sportif : pigeon d'argile, …</v>
      </c>
      <c r="X901" s="2" t="s">
        <v>97</v>
      </c>
      <c r="Y901" s="2" t="str">
        <f>VLOOKUP(S901,'Comprendre la codification'!$E$12:$F$23,2,FALSE)</f>
        <v>K</v>
      </c>
      <c r="Z901" s="2" t="str">
        <f>VLOOKUP(V901,'Comprendre la codification'!$H$12:$J$200,3,FALSE)</f>
        <v>ZCC</v>
      </c>
      <c r="AA901" s="2" t="str">
        <f t="shared" ref="AA901:AA964" si="62">Y901&amp;Z901</f>
        <v>KZCC</v>
      </c>
      <c r="AB901" s="13" t="s">
        <v>103</v>
      </c>
      <c r="AD901" s="2" t="s">
        <v>645</v>
      </c>
      <c r="AE901" s="27">
        <v>2</v>
      </c>
      <c r="AF901" s="11" t="s">
        <v>648</v>
      </c>
      <c r="AG901" s="11" t="s">
        <v>321</v>
      </c>
      <c r="AH901" s="2"/>
      <c r="AI901" s="2" t="s">
        <v>103</v>
      </c>
      <c r="AJ901" s="2" t="str">
        <f t="shared" ref="AJ901:AJ964" si="63">AD901&amp;AG901&amp;AI901</f>
        <v>Verticalité et Sports AériensAutre protection / EPI : mousqueton, appareil métallique (descendeur, assureur, bloqueur, broche, poulie, amarrage, …), sangle ...0,1 kg ≤ X &lt; 0,2 kg</v>
      </c>
      <c r="AK901" s="2" t="str">
        <f>VLOOKUP(AD901,'Comprendre la codification'!$E$12:$F$23,2,FALSE)</f>
        <v>I</v>
      </c>
      <c r="AL901" s="2" t="str">
        <f>VLOOKUP(AG901,'Comprendre la codification'!$H$12:$J$200,3,FALSE)</f>
        <v>PRO</v>
      </c>
      <c r="AM901" s="2" t="str">
        <f>VLOOKUP(AI901,'Comprendre la codification'!$M$25:$N$83,2,FALSE)</f>
        <v>33</v>
      </c>
      <c r="AN901" s="2" t="str">
        <f t="shared" ref="AN901:AN964" si="64">AK901&amp;AL901&amp;AM901</f>
        <v>IPRO33</v>
      </c>
      <c r="AO901" s="2" t="s">
        <v>608</v>
      </c>
    </row>
    <row r="902" spans="13:41" x14ac:dyDescent="0.35">
      <c r="M902" s="26"/>
      <c r="N902" s="26"/>
      <c r="Q902" s="15"/>
      <c r="S902" s="2" t="s">
        <v>342</v>
      </c>
      <c r="T902" s="27">
        <v>2</v>
      </c>
      <c r="U902" s="2" t="s">
        <v>392</v>
      </c>
      <c r="V902" s="2" t="s">
        <v>388</v>
      </c>
      <c r="W902" s="2" t="str">
        <f t="shared" si="61"/>
        <v>Chasse, Tir Sportif et PêcheConsommable de la Chasse et du Tir Sportif : pigeon d'argile, …</v>
      </c>
      <c r="X902" s="2" t="s">
        <v>97</v>
      </c>
      <c r="Y902" s="2" t="str">
        <f>VLOOKUP(S902,'Comprendre la codification'!$E$12:$F$23,2,FALSE)</f>
        <v>K</v>
      </c>
      <c r="Z902" s="2" t="str">
        <f>VLOOKUP(V902,'Comprendre la codification'!$H$12:$J$200,3,FALSE)</f>
        <v>ZCC</v>
      </c>
      <c r="AA902" s="2" t="str">
        <f t="shared" si="62"/>
        <v>KZCC</v>
      </c>
      <c r="AB902" s="13" t="s">
        <v>98</v>
      </c>
      <c r="AD902" s="2" t="s">
        <v>645</v>
      </c>
      <c r="AE902" s="27">
        <v>2</v>
      </c>
      <c r="AF902" s="11" t="s">
        <v>648</v>
      </c>
      <c r="AG902" s="11" t="s">
        <v>321</v>
      </c>
      <c r="AH902" s="2"/>
      <c r="AI902" s="2" t="s">
        <v>98</v>
      </c>
      <c r="AJ902" s="2" t="str">
        <f t="shared" si="63"/>
        <v>Verticalité et Sports AériensAutre protection / EPI : mousqueton, appareil métallique (descendeur, assureur, bloqueur, broche, poulie, amarrage, …), sangle ...0,2 kg ≤ X &lt; 0,5 kg</v>
      </c>
      <c r="AK902" s="2" t="str">
        <f>VLOOKUP(AD902,'Comprendre la codification'!$E$12:$F$23,2,FALSE)</f>
        <v>I</v>
      </c>
      <c r="AL902" s="2" t="str">
        <f>VLOOKUP(AG902,'Comprendre la codification'!$H$12:$J$200,3,FALSE)</f>
        <v>PRO</v>
      </c>
      <c r="AM902" s="2" t="str">
        <f>VLOOKUP(AI902,'Comprendre la codification'!$M$25:$N$83,2,FALSE)</f>
        <v>36</v>
      </c>
      <c r="AN902" s="2" t="str">
        <f t="shared" si="64"/>
        <v>IPRO36</v>
      </c>
      <c r="AO902" s="2" t="s">
        <v>608</v>
      </c>
    </row>
    <row r="903" spans="13:41" x14ac:dyDescent="0.35">
      <c r="M903" s="26"/>
      <c r="N903" s="26"/>
      <c r="Q903" s="15"/>
      <c r="S903" s="2" t="s">
        <v>342</v>
      </c>
      <c r="T903" s="27">
        <v>2</v>
      </c>
      <c r="U903" s="2" t="s">
        <v>392</v>
      </c>
      <c r="V903" s="2" t="s">
        <v>388</v>
      </c>
      <c r="W903" s="2" t="str">
        <f t="shared" si="61"/>
        <v>Chasse, Tir Sportif et PêcheConsommable de la Chasse et du Tir Sportif : pigeon d'argile, …</v>
      </c>
      <c r="X903" s="2" t="s">
        <v>97</v>
      </c>
      <c r="Y903" s="2" t="str">
        <f>VLOOKUP(S903,'Comprendre la codification'!$E$12:$F$23,2,FALSE)</f>
        <v>K</v>
      </c>
      <c r="Z903" s="2" t="str">
        <f>VLOOKUP(V903,'Comprendre la codification'!$H$12:$J$200,3,FALSE)</f>
        <v>ZCC</v>
      </c>
      <c r="AA903" s="2" t="str">
        <f t="shared" si="62"/>
        <v>KZCC</v>
      </c>
      <c r="AB903" s="13" t="s">
        <v>104</v>
      </c>
      <c r="AD903" s="2" t="s">
        <v>645</v>
      </c>
      <c r="AE903" s="27">
        <v>2</v>
      </c>
      <c r="AF903" s="11" t="s">
        <v>648</v>
      </c>
      <c r="AG903" s="11" t="s">
        <v>321</v>
      </c>
      <c r="AH903" s="2"/>
      <c r="AI903" s="2" t="s">
        <v>104</v>
      </c>
      <c r="AJ903" s="2" t="str">
        <f t="shared" si="63"/>
        <v>Verticalité et Sports AériensAutre protection / EPI : mousqueton, appareil métallique (descendeur, assureur, bloqueur, broche, poulie, amarrage, …), sangle ...0,5 kg ≤ X &lt; 1 kg</v>
      </c>
      <c r="AK903" s="2" t="str">
        <f>VLOOKUP(AD903,'Comprendre la codification'!$E$12:$F$23,2,FALSE)</f>
        <v>I</v>
      </c>
      <c r="AL903" s="2" t="str">
        <f>VLOOKUP(AG903,'Comprendre la codification'!$H$12:$J$200,3,FALSE)</f>
        <v>PRO</v>
      </c>
      <c r="AM903" s="2" t="str">
        <f>VLOOKUP(AI903,'Comprendre la codification'!$M$25:$N$83,2,FALSE)</f>
        <v>39</v>
      </c>
      <c r="AN903" s="2" t="str">
        <f t="shared" si="64"/>
        <v>IPRO39</v>
      </c>
      <c r="AO903" s="2" t="s">
        <v>608</v>
      </c>
    </row>
    <row r="904" spans="13:41" x14ac:dyDescent="0.35">
      <c r="M904" s="26"/>
      <c r="N904" s="26"/>
      <c r="Q904" s="15"/>
      <c r="S904" s="2" t="s">
        <v>342</v>
      </c>
      <c r="T904" s="27">
        <v>2</v>
      </c>
      <c r="U904" s="2" t="s">
        <v>392</v>
      </c>
      <c r="V904" s="2" t="s">
        <v>388</v>
      </c>
      <c r="W904" s="2" t="str">
        <f t="shared" si="61"/>
        <v>Chasse, Tir Sportif et PêcheConsommable de la Chasse et du Tir Sportif : pigeon d'argile, …</v>
      </c>
      <c r="X904" s="2" t="s">
        <v>97</v>
      </c>
      <c r="Y904" s="2" t="str">
        <f>VLOOKUP(S904,'Comprendre la codification'!$E$12:$F$23,2,FALSE)</f>
        <v>K</v>
      </c>
      <c r="Z904" s="2" t="str">
        <f>VLOOKUP(V904,'Comprendre la codification'!$H$12:$J$200,3,FALSE)</f>
        <v>ZCC</v>
      </c>
      <c r="AA904" s="2" t="str">
        <f t="shared" si="62"/>
        <v>KZCC</v>
      </c>
      <c r="AB904" s="13" t="s">
        <v>105</v>
      </c>
      <c r="AD904" s="2" t="s">
        <v>645</v>
      </c>
      <c r="AE904" s="27">
        <v>2</v>
      </c>
      <c r="AF904" s="11" t="s">
        <v>648</v>
      </c>
      <c r="AG904" s="11" t="s">
        <v>321</v>
      </c>
      <c r="AH904" s="2"/>
      <c r="AI904" s="2" t="s">
        <v>105</v>
      </c>
      <c r="AJ904" s="2" t="str">
        <f t="shared" si="63"/>
        <v>Verticalité et Sports AériensAutre protection / EPI : mousqueton, appareil métallique (descendeur, assureur, bloqueur, broche, poulie, amarrage, …), sangle ...1 kg ≤ X &lt; 2 kg</v>
      </c>
      <c r="AK904" s="2" t="str">
        <f>VLOOKUP(AD904,'Comprendre la codification'!$E$12:$F$23,2,FALSE)</f>
        <v>I</v>
      </c>
      <c r="AL904" s="2" t="str">
        <f>VLOOKUP(AG904,'Comprendre la codification'!$H$12:$J$200,3,FALSE)</f>
        <v>PRO</v>
      </c>
      <c r="AM904" s="2" t="str">
        <f>VLOOKUP(AI904,'Comprendre la codification'!$M$25:$N$83,2,FALSE)</f>
        <v>42</v>
      </c>
      <c r="AN904" s="2" t="str">
        <f t="shared" si="64"/>
        <v>IPRO42</v>
      </c>
      <c r="AO904" s="2" t="s">
        <v>608</v>
      </c>
    </row>
    <row r="905" spans="13:41" x14ac:dyDescent="0.35">
      <c r="M905" s="26"/>
      <c r="N905" s="26"/>
      <c r="Q905" s="15"/>
      <c r="S905" s="2" t="s">
        <v>342</v>
      </c>
      <c r="T905" s="27">
        <v>2</v>
      </c>
      <c r="U905" s="2" t="s">
        <v>392</v>
      </c>
      <c r="V905" s="2" t="s">
        <v>388</v>
      </c>
      <c r="W905" s="2" t="str">
        <f t="shared" si="61"/>
        <v>Chasse, Tir Sportif et PêcheConsommable de la Chasse et du Tir Sportif : pigeon d'argile, …</v>
      </c>
      <c r="X905" s="2" t="s">
        <v>97</v>
      </c>
      <c r="Y905" s="2" t="str">
        <f>VLOOKUP(S905,'Comprendre la codification'!$E$12:$F$23,2,FALSE)</f>
        <v>K</v>
      </c>
      <c r="Z905" s="2" t="str">
        <f>VLOOKUP(V905,'Comprendre la codification'!$H$12:$J$200,3,FALSE)</f>
        <v>ZCC</v>
      </c>
      <c r="AA905" s="2" t="str">
        <f t="shared" si="62"/>
        <v>KZCC</v>
      </c>
      <c r="AB905" s="13" t="s">
        <v>107</v>
      </c>
      <c r="AD905" s="2" t="s">
        <v>645</v>
      </c>
      <c r="AE905" s="27">
        <v>2</v>
      </c>
      <c r="AF905" s="11" t="s">
        <v>648</v>
      </c>
      <c r="AG905" s="11" t="s">
        <v>321</v>
      </c>
      <c r="AH905" s="2"/>
      <c r="AI905" s="2" t="s">
        <v>107</v>
      </c>
      <c r="AJ905" s="2" t="str">
        <f t="shared" si="63"/>
        <v>Verticalité et Sports AériensAutre protection / EPI : mousqueton, appareil métallique (descendeur, assureur, bloqueur, broche, poulie, amarrage, …), sangle ...2 kg ≤ X &lt; 3 kg</v>
      </c>
      <c r="AK905" s="2" t="str">
        <f>VLOOKUP(AD905,'Comprendre la codification'!$E$12:$F$23,2,FALSE)</f>
        <v>I</v>
      </c>
      <c r="AL905" s="2" t="str">
        <f>VLOOKUP(AG905,'Comprendre la codification'!$H$12:$J$200,3,FALSE)</f>
        <v>PRO</v>
      </c>
      <c r="AM905" s="2" t="str">
        <f>VLOOKUP(AI905,'Comprendre la codification'!$M$25:$N$83,2,FALSE)</f>
        <v>45</v>
      </c>
      <c r="AN905" s="2" t="str">
        <f t="shared" si="64"/>
        <v>IPRO45</v>
      </c>
      <c r="AO905" s="2" t="s">
        <v>608</v>
      </c>
    </row>
    <row r="906" spans="13:41" x14ac:dyDescent="0.35">
      <c r="M906" s="26"/>
      <c r="N906" s="26"/>
      <c r="Q906" s="15"/>
      <c r="S906" s="2" t="s">
        <v>342</v>
      </c>
      <c r="T906" s="27">
        <v>2</v>
      </c>
      <c r="U906" s="2" t="s">
        <v>392</v>
      </c>
      <c r="V906" s="2" t="s">
        <v>388</v>
      </c>
      <c r="W906" s="2" t="str">
        <f t="shared" si="61"/>
        <v>Chasse, Tir Sportif et PêcheConsommable de la Chasse et du Tir Sportif : pigeon d'argile, …</v>
      </c>
      <c r="X906" s="2" t="s">
        <v>97</v>
      </c>
      <c r="Y906" s="2" t="str">
        <f>VLOOKUP(S906,'Comprendre la codification'!$E$12:$F$23,2,FALSE)</f>
        <v>K</v>
      </c>
      <c r="Z906" s="2" t="str">
        <f>VLOOKUP(V906,'Comprendre la codification'!$H$12:$J$200,3,FALSE)</f>
        <v>ZCC</v>
      </c>
      <c r="AA906" s="2" t="str">
        <f t="shared" si="62"/>
        <v>KZCC</v>
      </c>
      <c r="AB906" s="13" t="s">
        <v>109</v>
      </c>
      <c r="AD906" s="2" t="s">
        <v>645</v>
      </c>
      <c r="AE906" s="27">
        <v>2</v>
      </c>
      <c r="AF906" s="11" t="s">
        <v>648</v>
      </c>
      <c r="AG906" s="11" t="s">
        <v>321</v>
      </c>
      <c r="AH906" s="2"/>
      <c r="AI906" s="2" t="s">
        <v>109</v>
      </c>
      <c r="AJ906" s="2" t="str">
        <f t="shared" si="63"/>
        <v>Verticalité et Sports AériensAutre protection / EPI : mousqueton, appareil métallique (descendeur, assureur, bloqueur, broche, poulie, amarrage, …), sangle ...3 kg ≤ X &lt; 5 kg</v>
      </c>
      <c r="AK906" s="2" t="str">
        <f>VLOOKUP(AD906,'Comprendre la codification'!$E$12:$F$23,2,FALSE)</f>
        <v>I</v>
      </c>
      <c r="AL906" s="2" t="str">
        <f>VLOOKUP(AG906,'Comprendre la codification'!$H$12:$J$200,3,FALSE)</f>
        <v>PRO</v>
      </c>
      <c r="AM906" s="2" t="str">
        <f>VLOOKUP(AI906,'Comprendre la codification'!$M$25:$N$83,2,FALSE)</f>
        <v>48</v>
      </c>
      <c r="AN906" s="2" t="str">
        <f t="shared" si="64"/>
        <v>IPRO48</v>
      </c>
      <c r="AO906" s="2" t="s">
        <v>608</v>
      </c>
    </row>
    <row r="907" spans="13:41" x14ac:dyDescent="0.35">
      <c r="M907" s="26"/>
      <c r="N907" s="26"/>
      <c r="Q907" s="15"/>
      <c r="S907" s="2" t="s">
        <v>342</v>
      </c>
      <c r="T907" s="27">
        <v>2</v>
      </c>
      <c r="U907" s="2" t="s">
        <v>392</v>
      </c>
      <c r="V907" s="2" t="s">
        <v>388</v>
      </c>
      <c r="W907" s="2" t="str">
        <f t="shared" si="61"/>
        <v>Chasse, Tir Sportif et PêcheConsommable de la Chasse et du Tir Sportif : pigeon d'argile, …</v>
      </c>
      <c r="X907" s="2" t="s">
        <v>97</v>
      </c>
      <c r="Y907" s="2" t="str">
        <f>VLOOKUP(S907,'Comprendre la codification'!$E$12:$F$23,2,FALSE)</f>
        <v>K</v>
      </c>
      <c r="Z907" s="2" t="str">
        <f>VLOOKUP(V907,'Comprendre la codification'!$H$12:$J$200,3,FALSE)</f>
        <v>ZCC</v>
      </c>
      <c r="AA907" s="2" t="str">
        <f t="shared" si="62"/>
        <v>KZCC</v>
      </c>
      <c r="AB907" s="13" t="s">
        <v>110</v>
      </c>
      <c r="AD907" s="2" t="s">
        <v>645</v>
      </c>
      <c r="AE907" s="27">
        <v>2</v>
      </c>
      <c r="AF907" s="11" t="s">
        <v>648</v>
      </c>
      <c r="AG907" s="11" t="s">
        <v>321</v>
      </c>
      <c r="AH907" s="2"/>
      <c r="AI907" s="2" t="s">
        <v>110</v>
      </c>
      <c r="AJ907" s="2" t="str">
        <f t="shared" si="63"/>
        <v>Verticalité et Sports AériensAutre protection / EPI : mousqueton, appareil métallique (descendeur, assureur, bloqueur, broche, poulie, amarrage, …), sangle ...5 kg ≤ X &lt; 7 kg</v>
      </c>
      <c r="AK907" s="2" t="str">
        <f>VLOOKUP(AD907,'Comprendre la codification'!$E$12:$F$23,2,FALSE)</f>
        <v>I</v>
      </c>
      <c r="AL907" s="2" t="str">
        <f>VLOOKUP(AG907,'Comprendre la codification'!$H$12:$J$200,3,FALSE)</f>
        <v>PRO</v>
      </c>
      <c r="AM907" s="2" t="str">
        <f>VLOOKUP(AI907,'Comprendre la codification'!$M$25:$N$83,2,FALSE)</f>
        <v>51</v>
      </c>
      <c r="AN907" s="2" t="str">
        <f t="shared" si="64"/>
        <v>IPRO51</v>
      </c>
      <c r="AO907" s="2" t="s">
        <v>608</v>
      </c>
    </row>
    <row r="908" spans="13:41" x14ac:dyDescent="0.35">
      <c r="M908" s="26"/>
      <c r="N908" s="26"/>
      <c r="Q908" s="15"/>
      <c r="S908" s="2" t="s">
        <v>342</v>
      </c>
      <c r="T908" s="27">
        <v>2</v>
      </c>
      <c r="U908" s="2" t="s">
        <v>392</v>
      </c>
      <c r="V908" s="2" t="s">
        <v>388</v>
      </c>
      <c r="W908" s="2" t="str">
        <f t="shared" si="61"/>
        <v>Chasse, Tir Sportif et PêcheConsommable de la Chasse et du Tir Sportif : pigeon d'argile, …</v>
      </c>
      <c r="X908" s="2" t="s">
        <v>97</v>
      </c>
      <c r="Y908" s="2" t="str">
        <f>VLOOKUP(S908,'Comprendre la codification'!$E$12:$F$23,2,FALSE)</f>
        <v>K</v>
      </c>
      <c r="Z908" s="2" t="str">
        <f>VLOOKUP(V908,'Comprendre la codification'!$H$12:$J$200,3,FALSE)</f>
        <v>ZCC</v>
      </c>
      <c r="AA908" s="2" t="str">
        <f t="shared" si="62"/>
        <v>KZCC</v>
      </c>
      <c r="AB908" s="13" t="s">
        <v>111</v>
      </c>
      <c r="AD908" s="2" t="s">
        <v>645</v>
      </c>
      <c r="AE908" s="27">
        <v>2</v>
      </c>
      <c r="AF908" s="11" t="s">
        <v>648</v>
      </c>
      <c r="AG908" s="11" t="s">
        <v>321</v>
      </c>
      <c r="AH908" s="2"/>
      <c r="AI908" s="2" t="s">
        <v>111</v>
      </c>
      <c r="AJ908" s="2" t="str">
        <f t="shared" si="63"/>
        <v>Verticalité et Sports AériensAutre protection / EPI : mousqueton, appareil métallique (descendeur, assureur, bloqueur, broche, poulie, amarrage, …), sangle ...7 kg ≤ X &lt; 9 kg</v>
      </c>
      <c r="AK908" s="2" t="str">
        <f>VLOOKUP(AD908,'Comprendre la codification'!$E$12:$F$23,2,FALSE)</f>
        <v>I</v>
      </c>
      <c r="AL908" s="2" t="str">
        <f>VLOOKUP(AG908,'Comprendre la codification'!$H$12:$J$200,3,FALSE)</f>
        <v>PRO</v>
      </c>
      <c r="AM908" s="2" t="str">
        <f>VLOOKUP(AI908,'Comprendre la codification'!$M$25:$N$83,2,FALSE)</f>
        <v>54</v>
      </c>
      <c r="AN908" s="2" t="str">
        <f t="shared" si="64"/>
        <v>IPRO54</v>
      </c>
      <c r="AO908" s="2" t="s">
        <v>608</v>
      </c>
    </row>
    <row r="909" spans="13:41" x14ac:dyDescent="0.35">
      <c r="M909" s="26"/>
      <c r="N909" s="26"/>
      <c r="Q909" s="15"/>
      <c r="S909" s="2" t="s">
        <v>342</v>
      </c>
      <c r="T909" s="27">
        <v>2</v>
      </c>
      <c r="U909" s="2" t="s">
        <v>392</v>
      </c>
      <c r="V909" s="2" t="s">
        <v>388</v>
      </c>
      <c r="W909" s="2" t="str">
        <f t="shared" si="61"/>
        <v>Chasse, Tir Sportif et PêcheConsommable de la Chasse et du Tir Sportif : pigeon d'argile, …</v>
      </c>
      <c r="X909" s="2" t="s">
        <v>97</v>
      </c>
      <c r="Y909" s="2" t="str">
        <f>VLOOKUP(S909,'Comprendre la codification'!$E$12:$F$23,2,FALSE)</f>
        <v>K</v>
      </c>
      <c r="Z909" s="2" t="str">
        <f>VLOOKUP(V909,'Comprendre la codification'!$H$12:$J$200,3,FALSE)</f>
        <v>ZCC</v>
      </c>
      <c r="AA909" s="2" t="str">
        <f t="shared" si="62"/>
        <v>KZCC</v>
      </c>
      <c r="AB909" s="13" t="s">
        <v>112</v>
      </c>
      <c r="AD909" s="2" t="s">
        <v>645</v>
      </c>
      <c r="AE909" s="27">
        <v>2</v>
      </c>
      <c r="AF909" s="11" t="s">
        <v>648</v>
      </c>
      <c r="AG909" s="11" t="s">
        <v>321</v>
      </c>
      <c r="AH909" s="2"/>
      <c r="AI909" s="2" t="s">
        <v>112</v>
      </c>
      <c r="AJ909" s="2" t="str">
        <f t="shared" si="63"/>
        <v>Verticalité et Sports AériensAutre protection / EPI : mousqueton, appareil métallique (descendeur, assureur, bloqueur, broche, poulie, amarrage, …), sangle ...9 kg ≤ X &lt; 11 kg</v>
      </c>
      <c r="AK909" s="2" t="str">
        <f>VLOOKUP(AD909,'Comprendre la codification'!$E$12:$F$23,2,FALSE)</f>
        <v>I</v>
      </c>
      <c r="AL909" s="2" t="str">
        <f>VLOOKUP(AG909,'Comprendre la codification'!$H$12:$J$200,3,FALSE)</f>
        <v>PRO</v>
      </c>
      <c r="AM909" s="2" t="str">
        <f>VLOOKUP(AI909,'Comprendre la codification'!$M$25:$N$83,2,FALSE)</f>
        <v>57</v>
      </c>
      <c r="AN909" s="2" t="str">
        <f t="shared" si="64"/>
        <v>IPRO57</v>
      </c>
      <c r="AO909" s="2" t="s">
        <v>608</v>
      </c>
    </row>
    <row r="910" spans="13:41" x14ac:dyDescent="0.35">
      <c r="M910" s="26"/>
      <c r="N910" s="26"/>
      <c r="Q910" s="15"/>
      <c r="S910" s="2" t="s">
        <v>342</v>
      </c>
      <c r="T910" s="27">
        <v>2</v>
      </c>
      <c r="U910" s="2" t="s">
        <v>392</v>
      </c>
      <c r="V910" s="2" t="s">
        <v>388</v>
      </c>
      <c r="W910" s="2" t="str">
        <f t="shared" si="61"/>
        <v>Chasse, Tir Sportif et PêcheConsommable de la Chasse et du Tir Sportif : pigeon d'argile, …</v>
      </c>
      <c r="X910" s="2" t="s">
        <v>97</v>
      </c>
      <c r="Y910" s="2" t="str">
        <f>VLOOKUP(S910,'Comprendre la codification'!$E$12:$F$23,2,FALSE)</f>
        <v>K</v>
      </c>
      <c r="Z910" s="2" t="str">
        <f>VLOOKUP(V910,'Comprendre la codification'!$H$12:$J$200,3,FALSE)</f>
        <v>ZCC</v>
      </c>
      <c r="AA910" s="2" t="str">
        <f t="shared" si="62"/>
        <v>KZCC</v>
      </c>
      <c r="AB910" s="13" t="s">
        <v>113</v>
      </c>
      <c r="AD910" s="2" t="s">
        <v>645</v>
      </c>
      <c r="AE910" s="27">
        <v>2</v>
      </c>
      <c r="AF910" s="11" t="s">
        <v>648</v>
      </c>
      <c r="AG910" s="11" t="s">
        <v>321</v>
      </c>
      <c r="AH910" s="2"/>
      <c r="AI910" s="2" t="s">
        <v>113</v>
      </c>
      <c r="AJ910" s="2" t="str">
        <f t="shared" si="63"/>
        <v>Verticalité et Sports AériensAutre protection / EPI : mousqueton, appareil métallique (descendeur, assureur, bloqueur, broche, poulie, amarrage, …), sangle ...11 kg ≤ X &lt; 13 kg</v>
      </c>
      <c r="AK910" s="2" t="str">
        <f>VLOOKUP(AD910,'Comprendre la codification'!$E$12:$F$23,2,FALSE)</f>
        <v>I</v>
      </c>
      <c r="AL910" s="2" t="str">
        <f>VLOOKUP(AG910,'Comprendre la codification'!$H$12:$J$200,3,FALSE)</f>
        <v>PRO</v>
      </c>
      <c r="AM910" s="2" t="str">
        <f>VLOOKUP(AI910,'Comprendre la codification'!$M$25:$N$83,2,FALSE)</f>
        <v>60</v>
      </c>
      <c r="AN910" s="2" t="str">
        <f t="shared" si="64"/>
        <v>IPRO60</v>
      </c>
      <c r="AO910" s="2" t="s">
        <v>608</v>
      </c>
    </row>
    <row r="911" spans="13:41" x14ac:dyDescent="0.35">
      <c r="M911" s="26"/>
      <c r="N911" s="26"/>
      <c r="Q911" s="15"/>
      <c r="S911" s="2" t="s">
        <v>342</v>
      </c>
      <c r="T911" s="27">
        <v>2</v>
      </c>
      <c r="U911" s="2" t="s">
        <v>392</v>
      </c>
      <c r="V911" s="2" t="s">
        <v>388</v>
      </c>
      <c r="W911" s="2" t="str">
        <f t="shared" si="61"/>
        <v>Chasse, Tir Sportif et PêcheConsommable de la Chasse et du Tir Sportif : pigeon d'argile, …</v>
      </c>
      <c r="X911" s="2" t="s">
        <v>97</v>
      </c>
      <c r="Y911" s="2" t="str">
        <f>VLOOKUP(S911,'Comprendre la codification'!$E$12:$F$23,2,FALSE)</f>
        <v>K</v>
      </c>
      <c r="Z911" s="2" t="str">
        <f>VLOOKUP(V911,'Comprendre la codification'!$H$12:$J$200,3,FALSE)</f>
        <v>ZCC</v>
      </c>
      <c r="AA911" s="2" t="str">
        <f t="shared" si="62"/>
        <v>KZCC</v>
      </c>
      <c r="AB911" s="13" t="s">
        <v>114</v>
      </c>
      <c r="AD911" s="2" t="s">
        <v>645</v>
      </c>
      <c r="AE911" s="27">
        <v>2</v>
      </c>
      <c r="AF911" s="11" t="s">
        <v>648</v>
      </c>
      <c r="AG911" s="11" t="s">
        <v>321</v>
      </c>
      <c r="AH911" s="2"/>
      <c r="AI911" s="2" t="s">
        <v>114</v>
      </c>
      <c r="AJ911" s="2" t="str">
        <f t="shared" si="63"/>
        <v>Verticalité et Sports AériensAutre protection / EPI : mousqueton, appareil métallique (descendeur, assureur, bloqueur, broche, poulie, amarrage, …), sangle ...13 kg ≤ X &lt; 15 kg</v>
      </c>
      <c r="AK911" s="2" t="str">
        <f>VLOOKUP(AD911,'Comprendre la codification'!$E$12:$F$23,2,FALSE)</f>
        <v>I</v>
      </c>
      <c r="AL911" s="2" t="str">
        <f>VLOOKUP(AG911,'Comprendre la codification'!$H$12:$J$200,3,FALSE)</f>
        <v>PRO</v>
      </c>
      <c r="AM911" s="2" t="str">
        <f>VLOOKUP(AI911,'Comprendre la codification'!$M$25:$N$83,2,FALSE)</f>
        <v>63</v>
      </c>
      <c r="AN911" s="2" t="str">
        <f t="shared" si="64"/>
        <v>IPRO63</v>
      </c>
      <c r="AO911" s="2" t="s">
        <v>608</v>
      </c>
    </row>
    <row r="912" spans="13:41" x14ac:dyDescent="0.35">
      <c r="M912" s="26"/>
      <c r="N912" s="26"/>
      <c r="Q912" s="15"/>
      <c r="S912" s="2" t="s">
        <v>342</v>
      </c>
      <c r="T912" s="27">
        <v>2</v>
      </c>
      <c r="U912" s="2" t="s">
        <v>392</v>
      </c>
      <c r="V912" s="2" t="s">
        <v>388</v>
      </c>
      <c r="W912" s="2" t="str">
        <f t="shared" si="61"/>
        <v>Chasse, Tir Sportif et PêcheConsommable de la Chasse et du Tir Sportif : pigeon d'argile, …</v>
      </c>
      <c r="X912" s="2" t="s">
        <v>97</v>
      </c>
      <c r="Y912" s="2" t="str">
        <f>VLOOKUP(S912,'Comprendre la codification'!$E$12:$F$23,2,FALSE)</f>
        <v>K</v>
      </c>
      <c r="Z912" s="2" t="str">
        <f>VLOOKUP(V912,'Comprendre la codification'!$H$12:$J$200,3,FALSE)</f>
        <v>ZCC</v>
      </c>
      <c r="AA912" s="2" t="str">
        <f t="shared" si="62"/>
        <v>KZCC</v>
      </c>
      <c r="AB912" s="13" t="s">
        <v>102</v>
      </c>
      <c r="AD912" s="2" t="s">
        <v>645</v>
      </c>
      <c r="AE912" s="27">
        <v>2</v>
      </c>
      <c r="AF912" s="11" t="s">
        <v>648</v>
      </c>
      <c r="AG912" s="11" t="s">
        <v>321</v>
      </c>
      <c r="AH912" s="2"/>
      <c r="AI912" s="2" t="s">
        <v>102</v>
      </c>
      <c r="AJ912" s="2" t="str">
        <f t="shared" si="63"/>
        <v>Verticalité et Sports AériensAutre protection / EPI : mousqueton, appareil métallique (descendeur, assureur, bloqueur, broche, poulie, amarrage, …), sangle ...X ≥ 15 kg</v>
      </c>
      <c r="AK912" s="2" t="str">
        <f>VLOOKUP(AD912,'Comprendre la codification'!$E$12:$F$23,2,FALSE)</f>
        <v>I</v>
      </c>
      <c r="AL912" s="2" t="str">
        <f>VLOOKUP(AG912,'Comprendre la codification'!$H$12:$J$200,3,FALSE)</f>
        <v>PRO</v>
      </c>
      <c r="AM912" s="2" t="str">
        <f>VLOOKUP(AI912,'Comprendre la codification'!$M$25:$N$83,2,FALSE)</f>
        <v>66</v>
      </c>
      <c r="AN912" s="2" t="str">
        <f t="shared" si="64"/>
        <v>IPRO66</v>
      </c>
      <c r="AO912" s="2" t="s">
        <v>608</v>
      </c>
    </row>
    <row r="913" spans="13:41" x14ac:dyDescent="0.35">
      <c r="M913" s="26"/>
      <c r="N913" s="26"/>
      <c r="Q913" s="15"/>
      <c r="S913" s="2" t="s">
        <v>342</v>
      </c>
      <c r="T913" s="27">
        <v>2</v>
      </c>
      <c r="U913" s="2" t="s">
        <v>392</v>
      </c>
      <c r="V913" s="2" t="s">
        <v>754</v>
      </c>
      <c r="W913" s="2" t="str">
        <f t="shared" si="61"/>
        <v>Chasse, Tir Sportif et PêcheHameçon, fil de pêche, et autre consommable (Pêche)</v>
      </c>
      <c r="X913" s="2" t="s">
        <v>97</v>
      </c>
      <c r="Y913" s="2" t="str">
        <f>VLOOKUP(S913,'Comprendre la codification'!$E$12:$F$23,2,FALSE)</f>
        <v>K</v>
      </c>
      <c r="Z913" s="2" t="str">
        <f>VLOOKUP(V913,'Comprendre la codification'!$H$12:$J$200,3,FALSE)</f>
        <v>ZCP</v>
      </c>
      <c r="AA913" s="2" t="str">
        <f t="shared" si="62"/>
        <v>KZCP</v>
      </c>
      <c r="AB913" s="13" t="s">
        <v>252</v>
      </c>
      <c r="AD913" s="2" t="s">
        <v>645</v>
      </c>
      <c r="AE913" s="27">
        <v>2</v>
      </c>
      <c r="AF913" s="2" t="s">
        <v>649</v>
      </c>
      <c r="AG913" s="11" t="s">
        <v>218</v>
      </c>
      <c r="AH913" s="2"/>
      <c r="AI913" s="2" t="s">
        <v>219</v>
      </c>
      <c r="AJ913" s="2" t="str">
        <f t="shared" si="63"/>
        <v>Verticalité et Sports AériensVoile hors nautisme (pour parapente, parachute, deltaplane, …)X &lt; 1 m²</v>
      </c>
      <c r="AK913" s="2" t="str">
        <f>VLOOKUP(AD913,'Comprendre la codification'!$E$12:$F$23,2,FALSE)</f>
        <v>I</v>
      </c>
      <c r="AL913" s="2" t="str">
        <f>VLOOKUP(AG913,'Comprendre la codification'!$H$12:$J$200,3,FALSE)</f>
        <v>VOI</v>
      </c>
      <c r="AM913" s="2" t="str">
        <f>VLOOKUP(AI913,'Comprendre la codification'!$M$25:$N$83,2,FALSE)</f>
        <v>68</v>
      </c>
      <c r="AN913" s="2" t="str">
        <f t="shared" si="64"/>
        <v>IVOI68</v>
      </c>
      <c r="AO913" s="2" t="s">
        <v>608</v>
      </c>
    </row>
    <row r="914" spans="13:41" x14ac:dyDescent="0.35">
      <c r="M914" s="26"/>
      <c r="N914" s="26"/>
      <c r="Q914" s="15"/>
      <c r="S914" s="2" t="s">
        <v>342</v>
      </c>
      <c r="T914" s="27">
        <v>2</v>
      </c>
      <c r="U914" s="2" t="s">
        <v>392</v>
      </c>
      <c r="V914" s="2" t="s">
        <v>754</v>
      </c>
      <c r="W914" s="2" t="str">
        <f t="shared" si="61"/>
        <v>Chasse, Tir Sportif et PêcheHameçon, fil de pêche, et autre consommable (Pêche)</v>
      </c>
      <c r="X914" s="2" t="s">
        <v>97</v>
      </c>
      <c r="Y914" s="2" t="str">
        <f>VLOOKUP(S914,'Comprendre la codification'!$E$12:$F$23,2,FALSE)</f>
        <v>K</v>
      </c>
      <c r="Z914" s="2" t="str">
        <f>VLOOKUP(V914,'Comprendre la codification'!$H$12:$J$200,3,FALSE)</f>
        <v>ZCP</v>
      </c>
      <c r="AA914" s="2" t="str">
        <f t="shared" si="62"/>
        <v>KZCP</v>
      </c>
      <c r="AB914" s="13" t="s">
        <v>253</v>
      </c>
      <c r="AD914" s="2" t="s">
        <v>645</v>
      </c>
      <c r="AE914" s="27">
        <v>2</v>
      </c>
      <c r="AF914" s="2" t="s">
        <v>649</v>
      </c>
      <c r="AG914" s="11" t="s">
        <v>218</v>
      </c>
      <c r="AH914" s="2"/>
      <c r="AI914" s="2" t="s">
        <v>220</v>
      </c>
      <c r="AJ914" s="2" t="str">
        <f t="shared" si="63"/>
        <v>Verticalité et Sports AériensVoile hors nautisme (pour parapente, parachute, deltaplane, …)1 m² ≤ X &lt; 5 m²</v>
      </c>
      <c r="AK914" s="2" t="str">
        <f>VLOOKUP(AD914,'Comprendre la codification'!$E$12:$F$23,2,FALSE)</f>
        <v>I</v>
      </c>
      <c r="AL914" s="2" t="str">
        <f>VLOOKUP(AG914,'Comprendre la codification'!$H$12:$J$200,3,FALSE)</f>
        <v>VOI</v>
      </c>
      <c r="AM914" s="2" t="str">
        <f>VLOOKUP(AI914,'Comprendre la codification'!$M$25:$N$83,2,FALSE)</f>
        <v>69</v>
      </c>
      <c r="AN914" s="2" t="str">
        <f t="shared" si="64"/>
        <v>IVOI69</v>
      </c>
      <c r="AO914" s="2" t="s">
        <v>608</v>
      </c>
    </row>
    <row r="915" spans="13:41" x14ac:dyDescent="0.35">
      <c r="M915" s="26"/>
      <c r="N915" s="26"/>
      <c r="S915" s="2" t="s">
        <v>342</v>
      </c>
      <c r="T915" s="27">
        <v>2</v>
      </c>
      <c r="U915" s="2" t="s">
        <v>392</v>
      </c>
      <c r="V915" s="2" t="s">
        <v>754</v>
      </c>
      <c r="W915" s="2" t="str">
        <f t="shared" si="61"/>
        <v>Chasse, Tir Sportif et PêcheHameçon, fil de pêche, et autre consommable (Pêche)</v>
      </c>
      <c r="X915" s="2" t="s">
        <v>97</v>
      </c>
      <c r="Y915" s="2" t="str">
        <f>VLOOKUP(S915,'Comprendre la codification'!$E$12:$F$23,2,FALSE)</f>
        <v>K</v>
      </c>
      <c r="Z915" s="2" t="str">
        <f>VLOOKUP(V915,'Comprendre la codification'!$H$12:$J$200,3,FALSE)</f>
        <v>ZCP</v>
      </c>
      <c r="AA915" s="2" t="str">
        <f t="shared" si="62"/>
        <v>KZCP</v>
      </c>
      <c r="AB915" s="13" t="s">
        <v>254</v>
      </c>
      <c r="AD915" s="2" t="s">
        <v>645</v>
      </c>
      <c r="AE915" s="27">
        <v>2</v>
      </c>
      <c r="AF915" s="2" t="s">
        <v>649</v>
      </c>
      <c r="AG915" s="11" t="s">
        <v>218</v>
      </c>
      <c r="AH915" s="2"/>
      <c r="AI915" s="2" t="s">
        <v>221</v>
      </c>
      <c r="AJ915" s="2" t="str">
        <f t="shared" si="63"/>
        <v>Verticalité et Sports AériensVoile hors nautisme (pour parapente, parachute, deltaplane, …)5 m² ≤ X &lt; 10 m²</v>
      </c>
      <c r="AK915" s="2" t="str">
        <f>VLOOKUP(AD915,'Comprendre la codification'!$E$12:$F$23,2,FALSE)</f>
        <v>I</v>
      </c>
      <c r="AL915" s="2" t="str">
        <f>VLOOKUP(AG915,'Comprendre la codification'!$H$12:$J$200,3,FALSE)</f>
        <v>VOI</v>
      </c>
      <c r="AM915" s="2" t="str">
        <f>VLOOKUP(AI915,'Comprendre la codification'!$M$25:$N$83,2,FALSE)</f>
        <v>70</v>
      </c>
      <c r="AN915" s="2" t="str">
        <f t="shared" si="64"/>
        <v>IVOI70</v>
      </c>
      <c r="AO915" s="2" t="s">
        <v>608</v>
      </c>
    </row>
    <row r="916" spans="13:41" x14ac:dyDescent="0.35">
      <c r="M916" s="26"/>
      <c r="N916" s="26"/>
      <c r="S916" s="2" t="s">
        <v>342</v>
      </c>
      <c r="T916" s="27">
        <v>2</v>
      </c>
      <c r="U916" s="2" t="s">
        <v>392</v>
      </c>
      <c r="V916" s="2" t="s">
        <v>754</v>
      </c>
      <c r="W916" s="2" t="str">
        <f t="shared" si="61"/>
        <v>Chasse, Tir Sportif et PêcheHameçon, fil de pêche, et autre consommable (Pêche)</v>
      </c>
      <c r="X916" s="2" t="s">
        <v>97</v>
      </c>
      <c r="Y916" s="2" t="str">
        <f>VLOOKUP(S916,'Comprendre la codification'!$E$12:$F$23,2,FALSE)</f>
        <v>K</v>
      </c>
      <c r="Z916" s="2" t="str">
        <f>VLOOKUP(V916,'Comprendre la codification'!$H$12:$J$200,3,FALSE)</f>
        <v>ZCP</v>
      </c>
      <c r="AA916" s="2" t="str">
        <f t="shared" si="62"/>
        <v>KZCP</v>
      </c>
      <c r="AB916" s="13" t="s">
        <v>255</v>
      </c>
      <c r="AD916" s="2" t="s">
        <v>645</v>
      </c>
      <c r="AE916" s="27">
        <v>2</v>
      </c>
      <c r="AF916" s="2" t="s">
        <v>649</v>
      </c>
      <c r="AG916" s="11" t="s">
        <v>218</v>
      </c>
      <c r="AH916" s="2"/>
      <c r="AI916" s="2" t="s">
        <v>222</v>
      </c>
      <c r="AJ916" s="2" t="str">
        <f t="shared" si="63"/>
        <v>Verticalité et Sports AériensVoile hors nautisme (pour parapente, parachute, deltaplane, …)X ≥ 10 m²</v>
      </c>
      <c r="AK916" s="2" t="str">
        <f>VLOOKUP(AD916,'Comprendre la codification'!$E$12:$F$23,2,FALSE)</f>
        <v>I</v>
      </c>
      <c r="AL916" s="2" t="str">
        <f>VLOOKUP(AG916,'Comprendre la codification'!$H$12:$J$200,3,FALSE)</f>
        <v>VOI</v>
      </c>
      <c r="AM916" s="2" t="str">
        <f>VLOOKUP(AI916,'Comprendre la codification'!$M$25:$N$83,2,FALSE)</f>
        <v>71</v>
      </c>
      <c r="AN916" s="2" t="str">
        <f t="shared" si="64"/>
        <v>IVOI71</v>
      </c>
      <c r="AO916" s="2" t="s">
        <v>608</v>
      </c>
    </row>
    <row r="917" spans="13:41" x14ac:dyDescent="0.35">
      <c r="M917" s="26"/>
      <c r="N917" s="26"/>
      <c r="S917" s="2" t="s">
        <v>342</v>
      </c>
      <c r="T917" s="27">
        <v>2</v>
      </c>
      <c r="U917" s="2" t="s">
        <v>392</v>
      </c>
      <c r="V917" s="2" t="s">
        <v>754</v>
      </c>
      <c r="W917" s="2" t="str">
        <f t="shared" si="61"/>
        <v>Chasse, Tir Sportif et PêcheHameçon, fil de pêche, et autre consommable (Pêche)</v>
      </c>
      <c r="X917" s="2" t="s">
        <v>97</v>
      </c>
      <c r="Y917" s="2" t="str">
        <f>VLOOKUP(S917,'Comprendre la codification'!$E$12:$F$23,2,FALSE)</f>
        <v>K</v>
      </c>
      <c r="Z917" s="2" t="str">
        <f>VLOOKUP(V917,'Comprendre la codification'!$H$12:$J$200,3,FALSE)</f>
        <v>ZCP</v>
      </c>
      <c r="AA917" s="2" t="str">
        <f t="shared" si="62"/>
        <v>KZCP</v>
      </c>
      <c r="AB917" s="13" t="s">
        <v>241</v>
      </c>
      <c r="AD917" s="2" t="s">
        <v>293</v>
      </c>
      <c r="AE917" s="27">
        <v>2</v>
      </c>
      <c r="AF917" s="2" t="s">
        <v>302</v>
      </c>
      <c r="AG917" s="2" t="s">
        <v>230</v>
      </c>
      <c r="AH917" s="2"/>
      <c r="AI917" s="21" t="s">
        <v>608</v>
      </c>
      <c r="AJ917" s="2" t="str">
        <f t="shared" si="63"/>
        <v>Forme et CombatVélo d'appartement (hors EEE)-</v>
      </c>
      <c r="AK917" s="2" t="str">
        <f>VLOOKUP(AD917,'Comprendre la codification'!$E$12:$F$23,2,FALSE)</f>
        <v>J</v>
      </c>
      <c r="AL917" s="2" t="str">
        <f>VLOOKUP(AG917,'Comprendre la codification'!$H$12:$J$200,3,FALSE)</f>
        <v>APP</v>
      </c>
      <c r="AM917" s="2" t="str">
        <f>VLOOKUP(AI917,'Comprendre la codification'!$M$25:$N$83,2,FALSE)</f>
        <v>78</v>
      </c>
      <c r="AN917" s="2" t="str">
        <f t="shared" si="64"/>
        <v>JAPP78</v>
      </c>
      <c r="AO917" s="21" t="s">
        <v>99</v>
      </c>
    </row>
    <row r="918" spans="13:41" x14ac:dyDescent="0.35">
      <c r="M918" s="26"/>
      <c r="N918" s="26"/>
      <c r="S918" s="2" t="s">
        <v>342</v>
      </c>
      <c r="T918" s="27">
        <v>2</v>
      </c>
      <c r="U918" s="2" t="s">
        <v>392</v>
      </c>
      <c r="V918" s="2" t="s">
        <v>754</v>
      </c>
      <c r="W918" s="2" t="str">
        <f t="shared" si="61"/>
        <v>Chasse, Tir Sportif et PêcheHameçon, fil de pêche, et autre consommable (Pêche)</v>
      </c>
      <c r="X918" s="2" t="s">
        <v>97</v>
      </c>
      <c r="Y918" s="2" t="str">
        <f>VLOOKUP(S918,'Comprendre la codification'!$E$12:$F$23,2,FALSE)</f>
        <v>K</v>
      </c>
      <c r="Z918" s="2" t="str">
        <f>VLOOKUP(V918,'Comprendre la codification'!$H$12:$J$200,3,FALSE)</f>
        <v>ZCP</v>
      </c>
      <c r="AA918" s="2" t="str">
        <f t="shared" si="62"/>
        <v>KZCP</v>
      </c>
      <c r="AB918" s="13" t="s">
        <v>103</v>
      </c>
      <c r="AD918" s="2" t="s">
        <v>293</v>
      </c>
      <c r="AE918" s="27">
        <v>2</v>
      </c>
      <c r="AF918" s="2" t="s">
        <v>302</v>
      </c>
      <c r="AG918" s="2" t="s">
        <v>230</v>
      </c>
      <c r="AH918" s="2"/>
      <c r="AI918" s="21" t="s">
        <v>608</v>
      </c>
      <c r="AJ918" s="2" t="str">
        <f t="shared" si="63"/>
        <v>Forme et CombatVélo d'appartement (hors EEE)-</v>
      </c>
      <c r="AK918" s="2" t="str">
        <f>VLOOKUP(AD918,'Comprendre la codification'!$E$12:$F$23,2,FALSE)</f>
        <v>J</v>
      </c>
      <c r="AL918" s="2" t="str">
        <f>VLOOKUP(AG918,'Comprendre la codification'!$H$12:$J$200,3,FALSE)</f>
        <v>APP</v>
      </c>
      <c r="AM918" s="2" t="str">
        <f>VLOOKUP(AI918,'Comprendre la codification'!$M$25:$N$83,2,FALSE)</f>
        <v>78</v>
      </c>
      <c r="AN918" s="2" t="str">
        <f t="shared" si="64"/>
        <v>JAPP78</v>
      </c>
      <c r="AO918" s="2" t="s">
        <v>659</v>
      </c>
    </row>
    <row r="919" spans="13:41" x14ac:dyDescent="0.35">
      <c r="M919" s="26"/>
      <c r="N919" s="26"/>
      <c r="S919" s="2" t="s">
        <v>342</v>
      </c>
      <c r="T919" s="27">
        <v>2</v>
      </c>
      <c r="U919" s="2" t="s">
        <v>392</v>
      </c>
      <c r="V919" s="2" t="s">
        <v>754</v>
      </c>
      <c r="W919" s="2" t="str">
        <f t="shared" si="61"/>
        <v>Chasse, Tir Sportif et PêcheHameçon, fil de pêche, et autre consommable (Pêche)</v>
      </c>
      <c r="X919" s="2" t="s">
        <v>97</v>
      </c>
      <c r="Y919" s="2" t="str">
        <f>VLOOKUP(S919,'Comprendre la codification'!$E$12:$F$23,2,FALSE)</f>
        <v>K</v>
      </c>
      <c r="Z919" s="2" t="str">
        <f>VLOOKUP(V919,'Comprendre la codification'!$H$12:$J$200,3,FALSE)</f>
        <v>ZCP</v>
      </c>
      <c r="AA919" s="2" t="str">
        <f t="shared" si="62"/>
        <v>KZCP</v>
      </c>
      <c r="AB919" s="13" t="s">
        <v>98</v>
      </c>
      <c r="AD919" s="2" t="s">
        <v>293</v>
      </c>
      <c r="AE919" s="27">
        <v>2</v>
      </c>
      <c r="AF919" s="2" t="s">
        <v>295</v>
      </c>
      <c r="AG919" s="2" t="s">
        <v>349</v>
      </c>
      <c r="AH919" s="2"/>
      <c r="AI919" s="2" t="s">
        <v>252</v>
      </c>
      <c r="AJ919" s="2" t="str">
        <f t="shared" si="63"/>
        <v>Forme et CombatSac et housse de transport pour Forme et CombatX &lt; 5 g</v>
      </c>
      <c r="AK919" s="2" t="str">
        <f>VLOOKUP(AD919,'Comprendre la codification'!$E$12:$F$23,2,FALSE)</f>
        <v>J</v>
      </c>
      <c r="AL919" s="2" t="str">
        <f>VLOOKUP(AG919,'Comprendre la codification'!$H$12:$J$200,3,FALSE)</f>
        <v>BAG</v>
      </c>
      <c r="AM919" s="2" t="str">
        <f>VLOOKUP(AI919,'Comprendre la codification'!$M$25:$N$83,2,FALSE)</f>
        <v>20</v>
      </c>
      <c r="AN919" s="2" t="str">
        <f t="shared" si="64"/>
        <v>JBAG20</v>
      </c>
      <c r="AO919" s="2" t="s">
        <v>608</v>
      </c>
    </row>
    <row r="920" spans="13:41" x14ac:dyDescent="0.35">
      <c r="M920" s="26"/>
      <c r="N920" s="26"/>
      <c r="S920" s="2" t="s">
        <v>342</v>
      </c>
      <c r="T920" s="27">
        <v>2</v>
      </c>
      <c r="U920" s="2" t="s">
        <v>392</v>
      </c>
      <c r="V920" s="2" t="s">
        <v>754</v>
      </c>
      <c r="W920" s="2" t="str">
        <f t="shared" si="61"/>
        <v>Chasse, Tir Sportif et PêcheHameçon, fil de pêche, et autre consommable (Pêche)</v>
      </c>
      <c r="X920" s="2" t="s">
        <v>97</v>
      </c>
      <c r="Y920" s="2" t="str">
        <f>VLOOKUP(S920,'Comprendre la codification'!$E$12:$F$23,2,FALSE)</f>
        <v>K</v>
      </c>
      <c r="Z920" s="2" t="str">
        <f>VLOOKUP(V920,'Comprendre la codification'!$H$12:$J$200,3,FALSE)</f>
        <v>ZCP</v>
      </c>
      <c r="AA920" s="2" t="str">
        <f t="shared" si="62"/>
        <v>KZCP</v>
      </c>
      <c r="AB920" s="13" t="s">
        <v>104</v>
      </c>
      <c r="AD920" s="2" t="s">
        <v>293</v>
      </c>
      <c r="AE920" s="27">
        <v>2</v>
      </c>
      <c r="AF920" s="2" t="s">
        <v>295</v>
      </c>
      <c r="AG920" s="2" t="s">
        <v>349</v>
      </c>
      <c r="AH920" s="2"/>
      <c r="AI920" s="2" t="s">
        <v>253</v>
      </c>
      <c r="AJ920" s="2" t="str">
        <f t="shared" si="63"/>
        <v>Forme et CombatSac et housse de transport pour Forme et Combat5 g ≤ X &lt; 10 g</v>
      </c>
      <c r="AK920" s="2" t="str">
        <f>VLOOKUP(AD920,'Comprendre la codification'!$E$12:$F$23,2,FALSE)</f>
        <v>J</v>
      </c>
      <c r="AL920" s="2" t="str">
        <f>VLOOKUP(AG920,'Comprendre la codification'!$H$12:$J$200,3,FALSE)</f>
        <v>BAG</v>
      </c>
      <c r="AM920" s="2" t="str">
        <f>VLOOKUP(AI920,'Comprendre la codification'!$M$25:$N$83,2,FALSE)</f>
        <v>21</v>
      </c>
      <c r="AN920" s="2" t="str">
        <f t="shared" si="64"/>
        <v>JBAG21</v>
      </c>
      <c r="AO920" s="2" t="s">
        <v>608</v>
      </c>
    </row>
    <row r="921" spans="13:41" x14ac:dyDescent="0.35">
      <c r="M921" s="26"/>
      <c r="N921" s="26"/>
      <c r="S921" s="2" t="s">
        <v>342</v>
      </c>
      <c r="T921" s="27">
        <v>2</v>
      </c>
      <c r="U921" s="2" t="s">
        <v>392</v>
      </c>
      <c r="V921" s="2" t="s">
        <v>754</v>
      </c>
      <c r="W921" s="2" t="str">
        <f t="shared" si="61"/>
        <v>Chasse, Tir Sportif et PêcheHameçon, fil de pêche, et autre consommable (Pêche)</v>
      </c>
      <c r="X921" s="2" t="s">
        <v>97</v>
      </c>
      <c r="Y921" s="2" t="str">
        <f>VLOOKUP(S921,'Comprendre la codification'!$E$12:$F$23,2,FALSE)</f>
        <v>K</v>
      </c>
      <c r="Z921" s="2" t="str">
        <f>VLOOKUP(V921,'Comprendre la codification'!$H$12:$J$200,3,FALSE)</f>
        <v>ZCP</v>
      </c>
      <c r="AA921" s="2" t="str">
        <f t="shared" si="62"/>
        <v>KZCP</v>
      </c>
      <c r="AB921" s="13" t="s">
        <v>105</v>
      </c>
      <c r="AD921" s="2" t="s">
        <v>293</v>
      </c>
      <c r="AE921" s="27">
        <v>2</v>
      </c>
      <c r="AF921" s="2" t="s">
        <v>295</v>
      </c>
      <c r="AG921" s="2" t="s">
        <v>349</v>
      </c>
      <c r="AH921" s="2"/>
      <c r="AI921" s="2" t="s">
        <v>254</v>
      </c>
      <c r="AJ921" s="2" t="str">
        <f t="shared" si="63"/>
        <v>Forme et CombatSac et housse de transport pour Forme et Combat10 g ≤ X &lt; 20 g</v>
      </c>
      <c r="AK921" s="2" t="str">
        <f>VLOOKUP(AD921,'Comprendre la codification'!$E$12:$F$23,2,FALSE)</f>
        <v>J</v>
      </c>
      <c r="AL921" s="2" t="str">
        <f>VLOOKUP(AG921,'Comprendre la codification'!$H$12:$J$200,3,FALSE)</f>
        <v>BAG</v>
      </c>
      <c r="AM921" s="2" t="str">
        <f>VLOOKUP(AI921,'Comprendre la codification'!$M$25:$N$83,2,FALSE)</f>
        <v>24</v>
      </c>
      <c r="AN921" s="2" t="str">
        <f t="shared" si="64"/>
        <v>JBAG24</v>
      </c>
      <c r="AO921" s="2" t="s">
        <v>608</v>
      </c>
    </row>
    <row r="922" spans="13:41" x14ac:dyDescent="0.35">
      <c r="M922" s="26"/>
      <c r="N922" s="26"/>
      <c r="S922" s="2" t="s">
        <v>342</v>
      </c>
      <c r="T922" s="27">
        <v>2</v>
      </c>
      <c r="U922" s="2" t="s">
        <v>392</v>
      </c>
      <c r="V922" s="2" t="s">
        <v>754</v>
      </c>
      <c r="W922" s="2" t="str">
        <f t="shared" si="61"/>
        <v>Chasse, Tir Sportif et PêcheHameçon, fil de pêche, et autre consommable (Pêche)</v>
      </c>
      <c r="X922" s="2" t="s">
        <v>97</v>
      </c>
      <c r="Y922" s="2" t="str">
        <f>VLOOKUP(S922,'Comprendre la codification'!$E$12:$F$23,2,FALSE)</f>
        <v>K</v>
      </c>
      <c r="Z922" s="2" t="str">
        <f>VLOOKUP(V922,'Comprendre la codification'!$H$12:$J$200,3,FALSE)</f>
        <v>ZCP</v>
      </c>
      <c r="AA922" s="2" t="str">
        <f t="shared" si="62"/>
        <v>KZCP</v>
      </c>
      <c r="AB922" s="13" t="s">
        <v>107</v>
      </c>
      <c r="AD922" s="2" t="s">
        <v>293</v>
      </c>
      <c r="AE922" s="27">
        <v>2</v>
      </c>
      <c r="AF922" s="2" t="s">
        <v>295</v>
      </c>
      <c r="AG922" s="2" t="s">
        <v>349</v>
      </c>
      <c r="AH922" s="2"/>
      <c r="AI922" s="2" t="s">
        <v>255</v>
      </c>
      <c r="AJ922" s="2" t="str">
        <f t="shared" si="63"/>
        <v>Forme et CombatSac et housse de transport pour Forme et Combat20 g ≤ X &lt; 50 g</v>
      </c>
      <c r="AK922" s="2" t="str">
        <f>VLOOKUP(AD922,'Comprendre la codification'!$E$12:$F$23,2,FALSE)</f>
        <v>J</v>
      </c>
      <c r="AL922" s="2" t="str">
        <f>VLOOKUP(AG922,'Comprendre la codification'!$H$12:$J$200,3,FALSE)</f>
        <v>BAG</v>
      </c>
      <c r="AM922" s="2" t="str">
        <f>VLOOKUP(AI922,'Comprendre la codification'!$M$25:$N$83,2,FALSE)</f>
        <v>27</v>
      </c>
      <c r="AN922" s="2" t="str">
        <f t="shared" si="64"/>
        <v>JBAG27</v>
      </c>
      <c r="AO922" s="2" t="s">
        <v>608</v>
      </c>
    </row>
    <row r="923" spans="13:41" x14ac:dyDescent="0.35">
      <c r="M923" s="26"/>
      <c r="N923" s="26"/>
      <c r="S923" s="2" t="s">
        <v>342</v>
      </c>
      <c r="T923" s="27">
        <v>2</v>
      </c>
      <c r="U923" s="2" t="s">
        <v>392</v>
      </c>
      <c r="V923" s="2" t="s">
        <v>754</v>
      </c>
      <c r="W923" s="2" t="str">
        <f t="shared" si="61"/>
        <v>Chasse, Tir Sportif et PêcheHameçon, fil de pêche, et autre consommable (Pêche)</v>
      </c>
      <c r="X923" s="2" t="s">
        <v>97</v>
      </c>
      <c r="Y923" s="2" t="str">
        <f>VLOOKUP(S923,'Comprendre la codification'!$E$12:$F$23,2,FALSE)</f>
        <v>K</v>
      </c>
      <c r="Z923" s="2" t="str">
        <f>VLOOKUP(V923,'Comprendre la codification'!$H$12:$J$200,3,FALSE)</f>
        <v>ZCP</v>
      </c>
      <c r="AA923" s="2" t="str">
        <f t="shared" si="62"/>
        <v>KZCP</v>
      </c>
      <c r="AB923" s="13" t="s">
        <v>109</v>
      </c>
      <c r="AD923" s="2" t="s">
        <v>293</v>
      </c>
      <c r="AE923" s="27">
        <v>2</v>
      </c>
      <c r="AF923" s="2" t="s">
        <v>295</v>
      </c>
      <c r="AG923" s="2" t="s">
        <v>349</v>
      </c>
      <c r="AH923" s="2"/>
      <c r="AI923" s="2" t="s">
        <v>241</v>
      </c>
      <c r="AJ923" s="2" t="str">
        <f t="shared" si="63"/>
        <v>Forme et CombatSac et housse de transport pour Forme et Combat50 g ≤ X &lt; 100 g</v>
      </c>
      <c r="AK923" s="2" t="str">
        <f>VLOOKUP(AD923,'Comprendre la codification'!$E$12:$F$23,2,FALSE)</f>
        <v>J</v>
      </c>
      <c r="AL923" s="2" t="str">
        <f>VLOOKUP(AG923,'Comprendre la codification'!$H$12:$J$200,3,FALSE)</f>
        <v>BAG</v>
      </c>
      <c r="AM923" s="2" t="str">
        <f>VLOOKUP(AI923,'Comprendre la codification'!$M$25:$N$83,2,FALSE)</f>
        <v>30</v>
      </c>
      <c r="AN923" s="2" t="str">
        <f t="shared" si="64"/>
        <v>JBAG30</v>
      </c>
      <c r="AO923" s="2" t="s">
        <v>608</v>
      </c>
    </row>
    <row r="924" spans="13:41" x14ac:dyDescent="0.35">
      <c r="M924" s="26"/>
      <c r="N924" s="26"/>
      <c r="S924" s="2" t="s">
        <v>342</v>
      </c>
      <c r="T924" s="27">
        <v>2</v>
      </c>
      <c r="U924" s="2" t="s">
        <v>392</v>
      </c>
      <c r="V924" s="2" t="s">
        <v>754</v>
      </c>
      <c r="W924" s="2" t="str">
        <f t="shared" si="61"/>
        <v>Chasse, Tir Sportif et PêcheHameçon, fil de pêche, et autre consommable (Pêche)</v>
      </c>
      <c r="X924" s="2" t="s">
        <v>97</v>
      </c>
      <c r="Y924" s="2" t="str">
        <f>VLOOKUP(S924,'Comprendre la codification'!$E$12:$F$23,2,FALSE)</f>
        <v>K</v>
      </c>
      <c r="Z924" s="2" t="str">
        <f>VLOOKUP(V924,'Comprendre la codification'!$H$12:$J$200,3,FALSE)</f>
        <v>ZCP</v>
      </c>
      <c r="AA924" s="2" t="str">
        <f t="shared" si="62"/>
        <v>KZCP</v>
      </c>
      <c r="AB924" s="13" t="s">
        <v>110</v>
      </c>
      <c r="AD924" s="2" t="s">
        <v>293</v>
      </c>
      <c r="AE924" s="27">
        <v>2</v>
      </c>
      <c r="AF924" s="2" t="s">
        <v>295</v>
      </c>
      <c r="AG924" s="2" t="s">
        <v>349</v>
      </c>
      <c r="AH924" s="2"/>
      <c r="AI924" s="2" t="s">
        <v>103</v>
      </c>
      <c r="AJ924" s="2" t="str">
        <f t="shared" si="63"/>
        <v>Forme et CombatSac et housse de transport pour Forme et Combat0,1 kg ≤ X &lt; 0,2 kg</v>
      </c>
      <c r="AK924" s="2" t="str">
        <f>VLOOKUP(AD924,'Comprendre la codification'!$E$12:$F$23,2,FALSE)</f>
        <v>J</v>
      </c>
      <c r="AL924" s="2" t="str">
        <f>VLOOKUP(AG924,'Comprendre la codification'!$H$12:$J$200,3,FALSE)</f>
        <v>BAG</v>
      </c>
      <c r="AM924" s="2" t="str">
        <f>VLOOKUP(AI924,'Comprendre la codification'!$M$25:$N$83,2,FALSE)</f>
        <v>33</v>
      </c>
      <c r="AN924" s="2" t="str">
        <f t="shared" si="64"/>
        <v>JBAG33</v>
      </c>
      <c r="AO924" s="2" t="s">
        <v>608</v>
      </c>
    </row>
    <row r="925" spans="13:41" x14ac:dyDescent="0.35">
      <c r="M925" s="26"/>
      <c r="N925" s="26"/>
      <c r="S925" s="2" t="s">
        <v>342</v>
      </c>
      <c r="T925" s="27">
        <v>2</v>
      </c>
      <c r="U925" s="2" t="s">
        <v>392</v>
      </c>
      <c r="V925" s="2" t="s">
        <v>754</v>
      </c>
      <c r="W925" s="2" t="str">
        <f t="shared" si="61"/>
        <v>Chasse, Tir Sportif et PêcheHameçon, fil de pêche, et autre consommable (Pêche)</v>
      </c>
      <c r="X925" s="2" t="s">
        <v>97</v>
      </c>
      <c r="Y925" s="2" t="str">
        <f>VLOOKUP(S925,'Comprendre la codification'!$E$12:$F$23,2,FALSE)</f>
        <v>K</v>
      </c>
      <c r="Z925" s="2" t="str">
        <f>VLOOKUP(V925,'Comprendre la codification'!$H$12:$J$200,3,FALSE)</f>
        <v>ZCP</v>
      </c>
      <c r="AA925" s="2" t="str">
        <f t="shared" si="62"/>
        <v>KZCP</v>
      </c>
      <c r="AB925" s="13" t="s">
        <v>111</v>
      </c>
      <c r="AD925" s="2" t="s">
        <v>293</v>
      </c>
      <c r="AE925" s="27">
        <v>2</v>
      </c>
      <c r="AF925" s="2" t="s">
        <v>295</v>
      </c>
      <c r="AG925" s="2" t="s">
        <v>349</v>
      </c>
      <c r="AH925" s="2"/>
      <c r="AI925" s="2" t="s">
        <v>98</v>
      </c>
      <c r="AJ925" s="2" t="str">
        <f t="shared" si="63"/>
        <v>Forme et CombatSac et housse de transport pour Forme et Combat0,2 kg ≤ X &lt; 0,5 kg</v>
      </c>
      <c r="AK925" s="2" t="str">
        <f>VLOOKUP(AD925,'Comprendre la codification'!$E$12:$F$23,2,FALSE)</f>
        <v>J</v>
      </c>
      <c r="AL925" s="2" t="str">
        <f>VLOOKUP(AG925,'Comprendre la codification'!$H$12:$J$200,3,FALSE)</f>
        <v>BAG</v>
      </c>
      <c r="AM925" s="2" t="str">
        <f>VLOOKUP(AI925,'Comprendre la codification'!$M$25:$N$83,2,FALSE)</f>
        <v>36</v>
      </c>
      <c r="AN925" s="2" t="str">
        <f t="shared" si="64"/>
        <v>JBAG36</v>
      </c>
      <c r="AO925" s="2" t="s">
        <v>608</v>
      </c>
    </row>
    <row r="926" spans="13:41" x14ac:dyDescent="0.35">
      <c r="M926" s="26"/>
      <c r="N926" s="26"/>
      <c r="S926" s="2" t="s">
        <v>342</v>
      </c>
      <c r="T926" s="27">
        <v>2</v>
      </c>
      <c r="U926" s="2" t="s">
        <v>392</v>
      </c>
      <c r="V926" s="2" t="s">
        <v>754</v>
      </c>
      <c r="W926" s="2" t="str">
        <f t="shared" si="61"/>
        <v>Chasse, Tir Sportif et PêcheHameçon, fil de pêche, et autre consommable (Pêche)</v>
      </c>
      <c r="X926" s="2" t="s">
        <v>97</v>
      </c>
      <c r="Y926" s="2" t="str">
        <f>VLOOKUP(S926,'Comprendre la codification'!$E$12:$F$23,2,FALSE)</f>
        <v>K</v>
      </c>
      <c r="Z926" s="2" t="str">
        <f>VLOOKUP(V926,'Comprendre la codification'!$H$12:$J$200,3,FALSE)</f>
        <v>ZCP</v>
      </c>
      <c r="AA926" s="2" t="str">
        <f t="shared" si="62"/>
        <v>KZCP</v>
      </c>
      <c r="AB926" s="13" t="s">
        <v>112</v>
      </c>
      <c r="AD926" s="2" t="s">
        <v>293</v>
      </c>
      <c r="AE926" s="27">
        <v>2</v>
      </c>
      <c r="AF926" s="2" t="s">
        <v>295</v>
      </c>
      <c r="AG926" s="2" t="s">
        <v>349</v>
      </c>
      <c r="AH926" s="2"/>
      <c r="AI926" s="2" t="s">
        <v>104</v>
      </c>
      <c r="AJ926" s="2" t="str">
        <f t="shared" si="63"/>
        <v>Forme et CombatSac et housse de transport pour Forme et Combat0,5 kg ≤ X &lt; 1 kg</v>
      </c>
      <c r="AK926" s="2" t="str">
        <f>VLOOKUP(AD926,'Comprendre la codification'!$E$12:$F$23,2,FALSE)</f>
        <v>J</v>
      </c>
      <c r="AL926" s="2" t="str">
        <f>VLOOKUP(AG926,'Comprendre la codification'!$H$12:$J$200,3,FALSE)</f>
        <v>BAG</v>
      </c>
      <c r="AM926" s="2" t="str">
        <f>VLOOKUP(AI926,'Comprendre la codification'!$M$25:$N$83,2,FALSE)</f>
        <v>39</v>
      </c>
      <c r="AN926" s="2" t="str">
        <f t="shared" si="64"/>
        <v>JBAG39</v>
      </c>
      <c r="AO926" s="2" t="s">
        <v>608</v>
      </c>
    </row>
    <row r="927" spans="13:41" x14ac:dyDescent="0.35">
      <c r="M927" s="26"/>
      <c r="N927" s="26"/>
      <c r="S927" s="2" t="s">
        <v>342</v>
      </c>
      <c r="T927" s="27">
        <v>2</v>
      </c>
      <c r="U927" s="2" t="s">
        <v>392</v>
      </c>
      <c r="V927" s="2" t="s">
        <v>754</v>
      </c>
      <c r="W927" s="2" t="str">
        <f t="shared" si="61"/>
        <v>Chasse, Tir Sportif et PêcheHameçon, fil de pêche, et autre consommable (Pêche)</v>
      </c>
      <c r="X927" s="2" t="s">
        <v>97</v>
      </c>
      <c r="Y927" s="2" t="str">
        <f>VLOOKUP(S927,'Comprendre la codification'!$E$12:$F$23,2,FALSE)</f>
        <v>K</v>
      </c>
      <c r="Z927" s="2" t="str">
        <f>VLOOKUP(V927,'Comprendre la codification'!$H$12:$J$200,3,FALSE)</f>
        <v>ZCP</v>
      </c>
      <c r="AA927" s="2" t="str">
        <f t="shared" si="62"/>
        <v>KZCP</v>
      </c>
      <c r="AB927" s="13" t="s">
        <v>113</v>
      </c>
      <c r="AD927" s="2" t="s">
        <v>293</v>
      </c>
      <c r="AE927" s="27">
        <v>2</v>
      </c>
      <c r="AF927" s="2" t="s">
        <v>295</v>
      </c>
      <c r="AG927" s="2" t="s">
        <v>349</v>
      </c>
      <c r="AH927" s="2"/>
      <c r="AI927" s="2" t="s">
        <v>105</v>
      </c>
      <c r="AJ927" s="2" t="str">
        <f t="shared" si="63"/>
        <v>Forme et CombatSac et housse de transport pour Forme et Combat1 kg ≤ X &lt; 2 kg</v>
      </c>
      <c r="AK927" s="2" t="str">
        <f>VLOOKUP(AD927,'Comprendre la codification'!$E$12:$F$23,2,FALSE)</f>
        <v>J</v>
      </c>
      <c r="AL927" s="2" t="str">
        <f>VLOOKUP(AG927,'Comprendre la codification'!$H$12:$J$200,3,FALSE)</f>
        <v>BAG</v>
      </c>
      <c r="AM927" s="2" t="str">
        <f>VLOOKUP(AI927,'Comprendre la codification'!$M$25:$N$83,2,FALSE)</f>
        <v>42</v>
      </c>
      <c r="AN927" s="2" t="str">
        <f t="shared" si="64"/>
        <v>JBAG42</v>
      </c>
      <c r="AO927" s="2" t="s">
        <v>608</v>
      </c>
    </row>
    <row r="928" spans="13:41" x14ac:dyDescent="0.35">
      <c r="M928" s="26"/>
      <c r="N928" s="26"/>
      <c r="S928" s="2" t="s">
        <v>342</v>
      </c>
      <c r="T928" s="27">
        <v>2</v>
      </c>
      <c r="U928" s="2" t="s">
        <v>392</v>
      </c>
      <c r="V928" s="2" t="s">
        <v>754</v>
      </c>
      <c r="W928" s="2" t="str">
        <f t="shared" si="61"/>
        <v>Chasse, Tir Sportif et PêcheHameçon, fil de pêche, et autre consommable (Pêche)</v>
      </c>
      <c r="X928" s="2" t="s">
        <v>97</v>
      </c>
      <c r="Y928" s="2" t="str">
        <f>VLOOKUP(S928,'Comprendre la codification'!$E$12:$F$23,2,FALSE)</f>
        <v>K</v>
      </c>
      <c r="Z928" s="2" t="str">
        <f>VLOOKUP(V928,'Comprendre la codification'!$H$12:$J$200,3,FALSE)</f>
        <v>ZCP</v>
      </c>
      <c r="AA928" s="2" t="str">
        <f t="shared" si="62"/>
        <v>KZCP</v>
      </c>
      <c r="AB928" s="13" t="s">
        <v>114</v>
      </c>
      <c r="AD928" s="2" t="s">
        <v>293</v>
      </c>
      <c r="AE928" s="27">
        <v>2</v>
      </c>
      <c r="AF928" s="2" t="s">
        <v>295</v>
      </c>
      <c r="AG928" s="2" t="s">
        <v>349</v>
      </c>
      <c r="AH928" s="2"/>
      <c r="AI928" s="2" t="s">
        <v>107</v>
      </c>
      <c r="AJ928" s="2" t="str">
        <f t="shared" si="63"/>
        <v>Forme et CombatSac et housse de transport pour Forme et Combat2 kg ≤ X &lt; 3 kg</v>
      </c>
      <c r="AK928" s="2" t="str">
        <f>VLOOKUP(AD928,'Comprendre la codification'!$E$12:$F$23,2,FALSE)</f>
        <v>J</v>
      </c>
      <c r="AL928" s="2" t="str">
        <f>VLOOKUP(AG928,'Comprendre la codification'!$H$12:$J$200,3,FALSE)</f>
        <v>BAG</v>
      </c>
      <c r="AM928" s="2" t="str">
        <f>VLOOKUP(AI928,'Comprendre la codification'!$M$25:$N$83,2,FALSE)</f>
        <v>45</v>
      </c>
      <c r="AN928" s="2" t="str">
        <f t="shared" si="64"/>
        <v>JBAG45</v>
      </c>
      <c r="AO928" s="2" t="s">
        <v>608</v>
      </c>
    </row>
    <row r="929" spans="13:41" x14ac:dyDescent="0.35">
      <c r="M929" s="26"/>
      <c r="N929" s="26"/>
      <c r="S929" s="2" t="s">
        <v>342</v>
      </c>
      <c r="T929" s="27">
        <v>2</v>
      </c>
      <c r="U929" s="2" t="s">
        <v>392</v>
      </c>
      <c r="V929" s="2" t="s">
        <v>754</v>
      </c>
      <c r="W929" s="2" t="str">
        <f t="shared" si="61"/>
        <v>Chasse, Tir Sportif et PêcheHameçon, fil de pêche, et autre consommable (Pêche)</v>
      </c>
      <c r="X929" s="2" t="s">
        <v>97</v>
      </c>
      <c r="Y929" s="2" t="str">
        <f>VLOOKUP(S929,'Comprendre la codification'!$E$12:$F$23,2,FALSE)</f>
        <v>K</v>
      </c>
      <c r="Z929" s="2" t="str">
        <f>VLOOKUP(V929,'Comprendre la codification'!$H$12:$J$200,3,FALSE)</f>
        <v>ZCP</v>
      </c>
      <c r="AA929" s="2" t="str">
        <f t="shared" si="62"/>
        <v>KZCP</v>
      </c>
      <c r="AB929" s="13" t="s">
        <v>102</v>
      </c>
      <c r="AD929" s="2" t="s">
        <v>293</v>
      </c>
      <c r="AE929" s="27">
        <v>2</v>
      </c>
      <c r="AF929" s="2" t="s">
        <v>295</v>
      </c>
      <c r="AG929" s="2" t="s">
        <v>349</v>
      </c>
      <c r="AH929" s="2"/>
      <c r="AI929" s="2" t="s">
        <v>109</v>
      </c>
      <c r="AJ929" s="2" t="str">
        <f t="shared" si="63"/>
        <v>Forme et CombatSac et housse de transport pour Forme et Combat3 kg ≤ X &lt; 5 kg</v>
      </c>
      <c r="AK929" s="2" t="str">
        <f>VLOOKUP(AD929,'Comprendre la codification'!$E$12:$F$23,2,FALSE)</f>
        <v>J</v>
      </c>
      <c r="AL929" s="2" t="str">
        <f>VLOOKUP(AG929,'Comprendre la codification'!$H$12:$J$200,3,FALSE)</f>
        <v>BAG</v>
      </c>
      <c r="AM929" s="2" t="str">
        <f>VLOOKUP(AI929,'Comprendre la codification'!$M$25:$N$83,2,FALSE)</f>
        <v>48</v>
      </c>
      <c r="AN929" s="2" t="str">
        <f t="shared" si="64"/>
        <v>JBAG48</v>
      </c>
      <c r="AO929" s="2" t="s">
        <v>608</v>
      </c>
    </row>
    <row r="930" spans="13:41" x14ac:dyDescent="0.35">
      <c r="M930" s="26"/>
      <c r="N930" s="26"/>
      <c r="S930" s="2" t="s">
        <v>248</v>
      </c>
      <c r="T930" s="27">
        <v>2</v>
      </c>
      <c r="U930" s="2" t="s">
        <v>283</v>
      </c>
      <c r="V930" s="2" t="s">
        <v>340</v>
      </c>
      <c r="W930" s="2" t="str">
        <f t="shared" si="61"/>
        <v>Equitation et DressageSac de pansage, housse pour selle, housse pour bombe / casque, mallette, …</v>
      </c>
      <c r="X930" s="2"/>
      <c r="Y930" s="2" t="str">
        <f>VLOOKUP(S930,'Comprendre la codification'!$E$12:$F$23,2,FALSE)</f>
        <v>L</v>
      </c>
      <c r="Z930" s="2" t="str">
        <f>VLOOKUP(V930,'Comprendre la codification'!$H$12:$J$200,3,FALSE)</f>
        <v>BAG</v>
      </c>
      <c r="AA930" s="2" t="str">
        <f t="shared" si="62"/>
        <v>LBAG</v>
      </c>
      <c r="AB930" s="2" t="s">
        <v>252</v>
      </c>
      <c r="AD930" s="2" t="s">
        <v>293</v>
      </c>
      <c r="AE930" s="27">
        <v>2</v>
      </c>
      <c r="AF930" s="2" t="s">
        <v>295</v>
      </c>
      <c r="AG930" s="2" t="s">
        <v>349</v>
      </c>
      <c r="AH930" s="2"/>
      <c r="AI930" s="2" t="s">
        <v>110</v>
      </c>
      <c r="AJ930" s="2" t="str">
        <f t="shared" si="63"/>
        <v>Forme et CombatSac et housse de transport pour Forme et Combat5 kg ≤ X &lt; 7 kg</v>
      </c>
      <c r="AK930" s="2" t="str">
        <f>VLOOKUP(AD930,'Comprendre la codification'!$E$12:$F$23,2,FALSE)</f>
        <v>J</v>
      </c>
      <c r="AL930" s="2" t="str">
        <f>VLOOKUP(AG930,'Comprendre la codification'!$H$12:$J$200,3,FALSE)</f>
        <v>BAG</v>
      </c>
      <c r="AM930" s="2" t="str">
        <f>VLOOKUP(AI930,'Comprendre la codification'!$M$25:$N$83,2,FALSE)</f>
        <v>51</v>
      </c>
      <c r="AN930" s="2" t="str">
        <f t="shared" si="64"/>
        <v>JBAG51</v>
      </c>
      <c r="AO930" s="2" t="s">
        <v>608</v>
      </c>
    </row>
    <row r="931" spans="13:41" x14ac:dyDescent="0.35">
      <c r="M931" s="26"/>
      <c r="N931" s="26"/>
      <c r="S931" s="2" t="s">
        <v>248</v>
      </c>
      <c r="T931" s="27">
        <v>2</v>
      </c>
      <c r="U931" s="2" t="s">
        <v>283</v>
      </c>
      <c r="V931" s="2" t="s">
        <v>340</v>
      </c>
      <c r="W931" s="2" t="str">
        <f t="shared" si="61"/>
        <v>Equitation et DressageSac de pansage, housse pour selle, housse pour bombe / casque, mallette, …</v>
      </c>
      <c r="X931" s="2"/>
      <c r="Y931" s="2" t="str">
        <f>VLOOKUP(S931,'Comprendre la codification'!$E$12:$F$23,2,FALSE)</f>
        <v>L</v>
      </c>
      <c r="Z931" s="2" t="str">
        <f>VLOOKUP(V931,'Comprendre la codification'!$H$12:$J$200,3,FALSE)</f>
        <v>BAG</v>
      </c>
      <c r="AA931" s="2" t="str">
        <f t="shared" si="62"/>
        <v>LBAG</v>
      </c>
      <c r="AB931" s="2" t="s">
        <v>253</v>
      </c>
      <c r="AD931" s="2" t="s">
        <v>293</v>
      </c>
      <c r="AE931" s="27">
        <v>2</v>
      </c>
      <c r="AF931" s="2" t="s">
        <v>295</v>
      </c>
      <c r="AG931" s="2" t="s">
        <v>349</v>
      </c>
      <c r="AH931" s="2"/>
      <c r="AI931" s="2" t="s">
        <v>111</v>
      </c>
      <c r="AJ931" s="2" t="str">
        <f t="shared" si="63"/>
        <v>Forme et CombatSac et housse de transport pour Forme et Combat7 kg ≤ X &lt; 9 kg</v>
      </c>
      <c r="AK931" s="2" t="str">
        <f>VLOOKUP(AD931,'Comprendre la codification'!$E$12:$F$23,2,FALSE)</f>
        <v>J</v>
      </c>
      <c r="AL931" s="2" t="str">
        <f>VLOOKUP(AG931,'Comprendre la codification'!$H$12:$J$200,3,FALSE)</f>
        <v>BAG</v>
      </c>
      <c r="AM931" s="2" t="str">
        <f>VLOOKUP(AI931,'Comprendre la codification'!$M$25:$N$83,2,FALSE)</f>
        <v>54</v>
      </c>
      <c r="AN931" s="2" t="str">
        <f t="shared" si="64"/>
        <v>JBAG54</v>
      </c>
      <c r="AO931" s="2" t="s">
        <v>608</v>
      </c>
    </row>
    <row r="932" spans="13:41" x14ac:dyDescent="0.35">
      <c r="M932" s="26"/>
      <c r="N932" s="26"/>
      <c r="S932" s="2" t="s">
        <v>248</v>
      </c>
      <c r="T932" s="27">
        <v>2</v>
      </c>
      <c r="U932" s="2" t="s">
        <v>283</v>
      </c>
      <c r="V932" s="2" t="s">
        <v>340</v>
      </c>
      <c r="W932" s="2" t="str">
        <f t="shared" si="61"/>
        <v>Equitation et DressageSac de pansage, housse pour selle, housse pour bombe / casque, mallette, …</v>
      </c>
      <c r="X932" s="2"/>
      <c r="Y932" s="2" t="str">
        <f>VLOOKUP(S932,'Comprendre la codification'!$E$12:$F$23,2,FALSE)</f>
        <v>L</v>
      </c>
      <c r="Z932" s="2" t="str">
        <f>VLOOKUP(V932,'Comprendre la codification'!$H$12:$J$200,3,FALSE)</f>
        <v>BAG</v>
      </c>
      <c r="AA932" s="2" t="str">
        <f t="shared" si="62"/>
        <v>LBAG</v>
      </c>
      <c r="AB932" s="2" t="s">
        <v>254</v>
      </c>
      <c r="AD932" s="2" t="s">
        <v>293</v>
      </c>
      <c r="AE932" s="27">
        <v>2</v>
      </c>
      <c r="AF932" s="2" t="s">
        <v>295</v>
      </c>
      <c r="AG932" s="2" t="s">
        <v>349</v>
      </c>
      <c r="AH932" s="2"/>
      <c r="AI932" s="2" t="s">
        <v>112</v>
      </c>
      <c r="AJ932" s="2" t="str">
        <f t="shared" si="63"/>
        <v>Forme et CombatSac et housse de transport pour Forme et Combat9 kg ≤ X &lt; 11 kg</v>
      </c>
      <c r="AK932" s="2" t="str">
        <f>VLOOKUP(AD932,'Comprendre la codification'!$E$12:$F$23,2,FALSE)</f>
        <v>J</v>
      </c>
      <c r="AL932" s="2" t="str">
        <f>VLOOKUP(AG932,'Comprendre la codification'!$H$12:$J$200,3,FALSE)</f>
        <v>BAG</v>
      </c>
      <c r="AM932" s="2" t="str">
        <f>VLOOKUP(AI932,'Comprendre la codification'!$M$25:$N$83,2,FALSE)</f>
        <v>57</v>
      </c>
      <c r="AN932" s="2" t="str">
        <f t="shared" si="64"/>
        <v>JBAG57</v>
      </c>
      <c r="AO932" s="2" t="s">
        <v>608</v>
      </c>
    </row>
    <row r="933" spans="13:41" x14ac:dyDescent="0.35">
      <c r="M933" s="26"/>
      <c r="N933" s="26"/>
      <c r="S933" s="2" t="s">
        <v>248</v>
      </c>
      <c r="T933" s="27">
        <v>2</v>
      </c>
      <c r="U933" s="2" t="s">
        <v>283</v>
      </c>
      <c r="V933" s="2" t="s">
        <v>340</v>
      </c>
      <c r="W933" s="2" t="str">
        <f t="shared" si="61"/>
        <v>Equitation et DressageSac de pansage, housse pour selle, housse pour bombe / casque, mallette, …</v>
      </c>
      <c r="X933" s="2"/>
      <c r="Y933" s="2" t="str">
        <f>VLOOKUP(S933,'Comprendre la codification'!$E$12:$F$23,2,FALSE)</f>
        <v>L</v>
      </c>
      <c r="Z933" s="2" t="str">
        <f>VLOOKUP(V933,'Comprendre la codification'!$H$12:$J$200,3,FALSE)</f>
        <v>BAG</v>
      </c>
      <c r="AA933" s="2" t="str">
        <f t="shared" si="62"/>
        <v>LBAG</v>
      </c>
      <c r="AB933" s="2" t="s">
        <v>255</v>
      </c>
      <c r="AD933" s="2" t="s">
        <v>293</v>
      </c>
      <c r="AE933" s="27">
        <v>2</v>
      </c>
      <c r="AF933" s="2" t="s">
        <v>295</v>
      </c>
      <c r="AG933" s="2" t="s">
        <v>349</v>
      </c>
      <c r="AH933" s="2"/>
      <c r="AI933" s="2" t="s">
        <v>113</v>
      </c>
      <c r="AJ933" s="2" t="str">
        <f t="shared" si="63"/>
        <v>Forme et CombatSac et housse de transport pour Forme et Combat11 kg ≤ X &lt; 13 kg</v>
      </c>
      <c r="AK933" s="2" t="str">
        <f>VLOOKUP(AD933,'Comprendre la codification'!$E$12:$F$23,2,FALSE)</f>
        <v>J</v>
      </c>
      <c r="AL933" s="2" t="str">
        <f>VLOOKUP(AG933,'Comprendre la codification'!$H$12:$J$200,3,FALSE)</f>
        <v>BAG</v>
      </c>
      <c r="AM933" s="2" t="str">
        <f>VLOOKUP(AI933,'Comprendre la codification'!$M$25:$N$83,2,FALSE)</f>
        <v>60</v>
      </c>
      <c r="AN933" s="2" t="str">
        <f t="shared" si="64"/>
        <v>JBAG60</v>
      </c>
      <c r="AO933" s="2" t="s">
        <v>608</v>
      </c>
    </row>
    <row r="934" spans="13:41" x14ac:dyDescent="0.35">
      <c r="M934" s="26"/>
      <c r="N934" s="26"/>
      <c r="S934" s="2" t="s">
        <v>248</v>
      </c>
      <c r="T934" s="27">
        <v>2</v>
      </c>
      <c r="U934" s="2" t="s">
        <v>283</v>
      </c>
      <c r="V934" s="2" t="s">
        <v>340</v>
      </c>
      <c r="W934" s="2" t="str">
        <f t="shared" si="61"/>
        <v>Equitation et DressageSac de pansage, housse pour selle, housse pour bombe / casque, mallette, …</v>
      </c>
      <c r="X934" s="2"/>
      <c r="Y934" s="2" t="str">
        <f>VLOOKUP(S934,'Comprendre la codification'!$E$12:$F$23,2,FALSE)</f>
        <v>L</v>
      </c>
      <c r="Z934" s="2" t="str">
        <f>VLOOKUP(V934,'Comprendre la codification'!$H$12:$J$200,3,FALSE)</f>
        <v>BAG</v>
      </c>
      <c r="AA934" s="2" t="str">
        <f t="shared" si="62"/>
        <v>LBAG</v>
      </c>
      <c r="AB934" s="2" t="s">
        <v>241</v>
      </c>
      <c r="AD934" s="2" t="s">
        <v>293</v>
      </c>
      <c r="AE934" s="27">
        <v>2</v>
      </c>
      <c r="AF934" s="2" t="s">
        <v>295</v>
      </c>
      <c r="AG934" s="2" t="s">
        <v>349</v>
      </c>
      <c r="AH934" s="2"/>
      <c r="AI934" s="2" t="s">
        <v>114</v>
      </c>
      <c r="AJ934" s="2" t="str">
        <f t="shared" si="63"/>
        <v>Forme et CombatSac et housse de transport pour Forme et Combat13 kg ≤ X &lt; 15 kg</v>
      </c>
      <c r="AK934" s="2" t="str">
        <f>VLOOKUP(AD934,'Comprendre la codification'!$E$12:$F$23,2,FALSE)</f>
        <v>J</v>
      </c>
      <c r="AL934" s="2" t="str">
        <f>VLOOKUP(AG934,'Comprendre la codification'!$H$12:$J$200,3,FALSE)</f>
        <v>BAG</v>
      </c>
      <c r="AM934" s="2" t="str">
        <f>VLOOKUP(AI934,'Comprendre la codification'!$M$25:$N$83,2,FALSE)</f>
        <v>63</v>
      </c>
      <c r="AN934" s="2" t="str">
        <f t="shared" si="64"/>
        <v>JBAG63</v>
      </c>
      <c r="AO934" s="2" t="s">
        <v>608</v>
      </c>
    </row>
    <row r="935" spans="13:41" x14ac:dyDescent="0.35">
      <c r="M935" s="26"/>
      <c r="N935" s="26"/>
      <c r="S935" s="2" t="s">
        <v>248</v>
      </c>
      <c r="T935" s="27">
        <v>2</v>
      </c>
      <c r="U935" s="2" t="s">
        <v>283</v>
      </c>
      <c r="V935" s="2" t="s">
        <v>340</v>
      </c>
      <c r="W935" s="2" t="str">
        <f t="shared" si="61"/>
        <v>Equitation et DressageSac de pansage, housse pour selle, housse pour bombe / casque, mallette, …</v>
      </c>
      <c r="X935" s="2"/>
      <c r="Y935" s="2" t="str">
        <f>VLOOKUP(S935,'Comprendre la codification'!$E$12:$F$23,2,FALSE)</f>
        <v>L</v>
      </c>
      <c r="Z935" s="2" t="str">
        <f>VLOOKUP(V935,'Comprendre la codification'!$H$12:$J$200,3,FALSE)</f>
        <v>BAG</v>
      </c>
      <c r="AA935" s="2" t="str">
        <f t="shared" si="62"/>
        <v>LBAG</v>
      </c>
      <c r="AB935" s="2" t="s">
        <v>103</v>
      </c>
      <c r="AD935" s="2" t="s">
        <v>293</v>
      </c>
      <c r="AE935" s="27">
        <v>2</v>
      </c>
      <c r="AF935" s="2" t="s">
        <v>295</v>
      </c>
      <c r="AG935" s="2" t="s">
        <v>349</v>
      </c>
      <c r="AH935" s="2"/>
      <c r="AI935" s="2" t="s">
        <v>102</v>
      </c>
      <c r="AJ935" s="2" t="str">
        <f t="shared" si="63"/>
        <v>Forme et CombatSac et housse de transport pour Forme et CombatX ≥ 15 kg</v>
      </c>
      <c r="AK935" s="2" t="str">
        <f>VLOOKUP(AD935,'Comprendre la codification'!$E$12:$F$23,2,FALSE)</f>
        <v>J</v>
      </c>
      <c r="AL935" s="2" t="str">
        <f>VLOOKUP(AG935,'Comprendre la codification'!$H$12:$J$200,3,FALSE)</f>
        <v>BAG</v>
      </c>
      <c r="AM935" s="2" t="str">
        <f>VLOOKUP(AI935,'Comprendre la codification'!$M$25:$N$83,2,FALSE)</f>
        <v>66</v>
      </c>
      <c r="AN935" s="2" t="str">
        <f t="shared" si="64"/>
        <v>JBAG66</v>
      </c>
      <c r="AO935" s="2" t="s">
        <v>608</v>
      </c>
    </row>
    <row r="936" spans="13:41" x14ac:dyDescent="0.35">
      <c r="M936" s="26"/>
      <c r="N936" s="26"/>
      <c r="Q936" s="15"/>
      <c r="S936" s="2" t="s">
        <v>248</v>
      </c>
      <c r="T936" s="27">
        <v>2</v>
      </c>
      <c r="U936" s="2" t="s">
        <v>283</v>
      </c>
      <c r="V936" s="2" t="s">
        <v>340</v>
      </c>
      <c r="W936" s="2" t="str">
        <f t="shared" si="61"/>
        <v>Equitation et DressageSac de pansage, housse pour selle, housse pour bombe / casque, mallette, …</v>
      </c>
      <c r="X936" s="2"/>
      <c r="Y936" s="2" t="str">
        <f>VLOOKUP(S936,'Comprendre la codification'!$E$12:$F$23,2,FALSE)</f>
        <v>L</v>
      </c>
      <c r="Z936" s="2" t="str">
        <f>VLOOKUP(V936,'Comprendre la codification'!$H$12:$J$200,3,FALSE)</f>
        <v>BAG</v>
      </c>
      <c r="AA936" s="2" t="str">
        <f t="shared" si="62"/>
        <v>LBAG</v>
      </c>
      <c r="AB936" s="2" t="s">
        <v>98</v>
      </c>
      <c r="AD936" s="2" t="s">
        <v>293</v>
      </c>
      <c r="AE936" s="27">
        <v>2</v>
      </c>
      <c r="AF936" s="2" t="s">
        <v>302</v>
      </c>
      <c r="AG936" s="11" t="s">
        <v>329</v>
      </c>
      <c r="AH936" s="2"/>
      <c r="AI936" s="2" t="s">
        <v>233</v>
      </c>
      <c r="AJ936" s="2" t="str">
        <f t="shared" si="63"/>
        <v>Forme et CombatGros article : cheval d'arçons, poutre, barre parallèle, …X ≥ 20 kg</v>
      </c>
      <c r="AK936" s="2" t="str">
        <f>VLOOKUP(AD936,'Comprendre la codification'!$E$12:$F$23,2,FALSE)</f>
        <v>J</v>
      </c>
      <c r="AL936" s="2" t="str">
        <f>VLOOKUP(AG936,'Comprendre la codification'!$H$12:$J$200,3,FALSE)</f>
        <v>BIG</v>
      </c>
      <c r="AM936" s="2" t="str">
        <f>VLOOKUP(AI936,'Comprendre la codification'!$M$25:$N$83,2,FALSE)</f>
        <v>67</v>
      </c>
      <c r="AN936" s="2" t="str">
        <f t="shared" si="64"/>
        <v>JBIG67</v>
      </c>
      <c r="AO936" s="2" t="s">
        <v>608</v>
      </c>
    </row>
    <row r="937" spans="13:41" x14ac:dyDescent="0.35">
      <c r="M937" s="26"/>
      <c r="N937" s="26"/>
      <c r="S937" s="2" t="s">
        <v>248</v>
      </c>
      <c r="T937" s="27">
        <v>2</v>
      </c>
      <c r="U937" s="2" t="s">
        <v>283</v>
      </c>
      <c r="V937" s="2" t="s">
        <v>340</v>
      </c>
      <c r="W937" s="2" t="str">
        <f t="shared" si="61"/>
        <v>Equitation et DressageSac de pansage, housse pour selle, housse pour bombe / casque, mallette, …</v>
      </c>
      <c r="X937" s="2"/>
      <c r="Y937" s="2" t="str">
        <f>VLOOKUP(S937,'Comprendre la codification'!$E$12:$F$23,2,FALSE)</f>
        <v>L</v>
      </c>
      <c r="Z937" s="2" t="str">
        <f>VLOOKUP(V937,'Comprendre la codification'!$H$12:$J$200,3,FALSE)</f>
        <v>BAG</v>
      </c>
      <c r="AA937" s="2" t="str">
        <f t="shared" si="62"/>
        <v>LBAG</v>
      </c>
      <c r="AB937" s="2" t="s">
        <v>104</v>
      </c>
      <c r="AD937" s="2" t="s">
        <v>293</v>
      </c>
      <c r="AE937" s="27">
        <v>2</v>
      </c>
      <c r="AF937" s="2" t="s">
        <v>302</v>
      </c>
      <c r="AG937" s="11" t="s">
        <v>227</v>
      </c>
      <c r="AH937" s="2"/>
      <c r="AI937" s="2" t="s">
        <v>228</v>
      </c>
      <c r="AJ937" s="2" t="str">
        <f t="shared" si="63"/>
        <v>Forme et CombatBanc de musculationX &lt; 9 kg</v>
      </c>
      <c r="AK937" s="2" t="str">
        <f>VLOOKUP(AD937,'Comprendre la codification'!$E$12:$F$23,2,FALSE)</f>
        <v>J</v>
      </c>
      <c r="AL937" s="2" t="str">
        <f>VLOOKUP(AG937,'Comprendre la codification'!$H$12:$J$200,3,FALSE)</f>
        <v>BNC</v>
      </c>
      <c r="AM937" s="2" t="str">
        <f>VLOOKUP(AI937,'Comprendre la codification'!$M$25:$N$83,2,FALSE)</f>
        <v>56</v>
      </c>
      <c r="AN937" s="2" t="str">
        <f t="shared" si="64"/>
        <v>JBNC56</v>
      </c>
      <c r="AO937" s="2" t="s">
        <v>608</v>
      </c>
    </row>
    <row r="938" spans="13:41" x14ac:dyDescent="0.35">
      <c r="M938" s="26"/>
      <c r="N938" s="26"/>
      <c r="S938" s="2" t="s">
        <v>248</v>
      </c>
      <c r="T938" s="27">
        <v>2</v>
      </c>
      <c r="U938" s="2" t="s">
        <v>283</v>
      </c>
      <c r="V938" s="2" t="s">
        <v>340</v>
      </c>
      <c r="W938" s="2" t="str">
        <f t="shared" si="61"/>
        <v>Equitation et DressageSac de pansage, housse pour selle, housse pour bombe / casque, mallette, …</v>
      </c>
      <c r="X938" s="2"/>
      <c r="Y938" s="2" t="str">
        <f>VLOOKUP(S938,'Comprendre la codification'!$E$12:$F$23,2,FALSE)</f>
        <v>L</v>
      </c>
      <c r="Z938" s="2" t="str">
        <f>VLOOKUP(V938,'Comprendre la codification'!$H$12:$J$200,3,FALSE)</f>
        <v>BAG</v>
      </c>
      <c r="AA938" s="2" t="str">
        <f t="shared" si="62"/>
        <v>LBAG</v>
      </c>
      <c r="AB938" s="2" t="s">
        <v>105</v>
      </c>
      <c r="AD938" s="2" t="s">
        <v>293</v>
      </c>
      <c r="AE938" s="27">
        <v>2</v>
      </c>
      <c r="AF938" s="2" t="s">
        <v>302</v>
      </c>
      <c r="AG938" s="11" t="s">
        <v>227</v>
      </c>
      <c r="AH938" s="2"/>
      <c r="AI938" s="2" t="s">
        <v>112</v>
      </c>
      <c r="AJ938" s="2" t="str">
        <f t="shared" si="63"/>
        <v>Forme et CombatBanc de musculation9 kg ≤ X &lt; 11 kg</v>
      </c>
      <c r="AK938" s="2" t="str">
        <f>VLOOKUP(AD938,'Comprendre la codification'!$E$12:$F$23,2,FALSE)</f>
        <v>J</v>
      </c>
      <c r="AL938" s="2" t="str">
        <f>VLOOKUP(AG938,'Comprendre la codification'!$H$12:$J$200,3,FALSE)</f>
        <v>BNC</v>
      </c>
      <c r="AM938" s="2" t="str">
        <f>VLOOKUP(AI938,'Comprendre la codification'!$M$25:$N$83,2,FALSE)</f>
        <v>57</v>
      </c>
      <c r="AN938" s="2" t="str">
        <f t="shared" si="64"/>
        <v>JBNC57</v>
      </c>
      <c r="AO938" s="2" t="s">
        <v>608</v>
      </c>
    </row>
    <row r="939" spans="13:41" x14ac:dyDescent="0.35">
      <c r="M939" s="26"/>
      <c r="N939" s="26"/>
      <c r="Q939" s="15"/>
      <c r="S939" s="2" t="s">
        <v>248</v>
      </c>
      <c r="T939" s="27">
        <v>2</v>
      </c>
      <c r="U939" s="2" t="s">
        <v>283</v>
      </c>
      <c r="V939" s="2" t="s">
        <v>340</v>
      </c>
      <c r="W939" s="2" t="str">
        <f t="shared" si="61"/>
        <v>Equitation et DressageSac de pansage, housse pour selle, housse pour bombe / casque, mallette, …</v>
      </c>
      <c r="X939" s="2"/>
      <c r="Y939" s="2" t="str">
        <f>VLOOKUP(S939,'Comprendre la codification'!$E$12:$F$23,2,FALSE)</f>
        <v>L</v>
      </c>
      <c r="Z939" s="2" t="str">
        <f>VLOOKUP(V939,'Comprendre la codification'!$H$12:$J$200,3,FALSE)</f>
        <v>BAG</v>
      </c>
      <c r="AA939" s="2" t="str">
        <f t="shared" si="62"/>
        <v>LBAG</v>
      </c>
      <c r="AB939" s="2" t="s">
        <v>107</v>
      </c>
      <c r="AD939" s="2" t="s">
        <v>293</v>
      </c>
      <c r="AE939" s="27">
        <v>2</v>
      </c>
      <c r="AF939" s="2" t="s">
        <v>302</v>
      </c>
      <c r="AG939" s="11" t="s">
        <v>227</v>
      </c>
      <c r="AH939" s="2"/>
      <c r="AI939" s="2" t="s">
        <v>113</v>
      </c>
      <c r="AJ939" s="2" t="str">
        <f t="shared" si="63"/>
        <v>Forme et CombatBanc de musculation11 kg ≤ X &lt; 13 kg</v>
      </c>
      <c r="AK939" s="2" t="str">
        <f>VLOOKUP(AD939,'Comprendre la codification'!$E$12:$F$23,2,FALSE)</f>
        <v>J</v>
      </c>
      <c r="AL939" s="2" t="str">
        <f>VLOOKUP(AG939,'Comprendre la codification'!$H$12:$J$200,3,FALSE)</f>
        <v>BNC</v>
      </c>
      <c r="AM939" s="2" t="str">
        <f>VLOOKUP(AI939,'Comprendre la codification'!$M$25:$N$83,2,FALSE)</f>
        <v>60</v>
      </c>
      <c r="AN939" s="2" t="str">
        <f t="shared" si="64"/>
        <v>JBNC60</v>
      </c>
      <c r="AO939" s="2" t="s">
        <v>608</v>
      </c>
    </row>
    <row r="940" spans="13:41" x14ac:dyDescent="0.35">
      <c r="M940" s="26"/>
      <c r="N940" s="26"/>
      <c r="Q940" s="15"/>
      <c r="S940" s="2" t="s">
        <v>248</v>
      </c>
      <c r="T940" s="27">
        <v>2</v>
      </c>
      <c r="U940" s="2" t="s">
        <v>283</v>
      </c>
      <c r="V940" s="2" t="s">
        <v>340</v>
      </c>
      <c r="W940" s="2" t="str">
        <f t="shared" si="61"/>
        <v>Equitation et DressageSac de pansage, housse pour selle, housse pour bombe / casque, mallette, …</v>
      </c>
      <c r="X940" s="2"/>
      <c r="Y940" s="2" t="str">
        <f>VLOOKUP(S940,'Comprendre la codification'!$E$12:$F$23,2,FALSE)</f>
        <v>L</v>
      </c>
      <c r="Z940" s="2" t="str">
        <f>VLOOKUP(V940,'Comprendre la codification'!$H$12:$J$200,3,FALSE)</f>
        <v>BAG</v>
      </c>
      <c r="AA940" s="2" t="str">
        <f t="shared" si="62"/>
        <v>LBAG</v>
      </c>
      <c r="AB940" s="2" t="s">
        <v>109</v>
      </c>
      <c r="AD940" s="2" t="s">
        <v>293</v>
      </c>
      <c r="AE940" s="27">
        <v>2</v>
      </c>
      <c r="AF940" s="2" t="s">
        <v>302</v>
      </c>
      <c r="AG940" s="11" t="s">
        <v>227</v>
      </c>
      <c r="AH940" s="2"/>
      <c r="AI940" s="2" t="s">
        <v>114</v>
      </c>
      <c r="AJ940" s="2" t="str">
        <f t="shared" si="63"/>
        <v>Forme et CombatBanc de musculation13 kg ≤ X &lt; 15 kg</v>
      </c>
      <c r="AK940" s="2" t="str">
        <f>VLOOKUP(AD940,'Comprendre la codification'!$E$12:$F$23,2,FALSE)</f>
        <v>J</v>
      </c>
      <c r="AL940" s="2" t="str">
        <f>VLOOKUP(AG940,'Comprendre la codification'!$H$12:$J$200,3,FALSE)</f>
        <v>BNC</v>
      </c>
      <c r="AM940" s="2" t="str">
        <f>VLOOKUP(AI940,'Comprendre la codification'!$M$25:$N$83,2,FALSE)</f>
        <v>63</v>
      </c>
      <c r="AN940" s="2" t="str">
        <f t="shared" si="64"/>
        <v>JBNC63</v>
      </c>
      <c r="AO940" s="2" t="s">
        <v>608</v>
      </c>
    </row>
    <row r="941" spans="13:41" x14ac:dyDescent="0.35">
      <c r="M941" s="26"/>
      <c r="N941" s="26"/>
      <c r="Q941" s="15"/>
      <c r="S941" s="2" t="s">
        <v>248</v>
      </c>
      <c r="T941" s="27">
        <v>2</v>
      </c>
      <c r="U941" s="2" t="s">
        <v>283</v>
      </c>
      <c r="V941" s="2" t="s">
        <v>340</v>
      </c>
      <c r="W941" s="2" t="str">
        <f t="shared" si="61"/>
        <v>Equitation et DressageSac de pansage, housse pour selle, housse pour bombe / casque, mallette, …</v>
      </c>
      <c r="X941" s="2"/>
      <c r="Y941" s="2" t="str">
        <f>VLOOKUP(S941,'Comprendre la codification'!$E$12:$F$23,2,FALSE)</f>
        <v>L</v>
      </c>
      <c r="Z941" s="2" t="str">
        <f>VLOOKUP(V941,'Comprendre la codification'!$H$12:$J$200,3,FALSE)</f>
        <v>BAG</v>
      </c>
      <c r="AA941" s="2" t="str">
        <f t="shared" si="62"/>
        <v>LBAG</v>
      </c>
      <c r="AB941" s="2" t="s">
        <v>110</v>
      </c>
      <c r="AD941" s="2" t="s">
        <v>293</v>
      </c>
      <c r="AE941" s="27">
        <v>2</v>
      </c>
      <c r="AF941" s="2" t="s">
        <v>302</v>
      </c>
      <c r="AG941" s="11" t="s">
        <v>227</v>
      </c>
      <c r="AH941" s="2"/>
      <c r="AI941" s="2" t="s">
        <v>102</v>
      </c>
      <c r="AJ941" s="2" t="str">
        <f t="shared" si="63"/>
        <v>Forme et CombatBanc de musculationX ≥ 15 kg</v>
      </c>
      <c r="AK941" s="2" t="str">
        <f>VLOOKUP(AD941,'Comprendre la codification'!$E$12:$F$23,2,FALSE)</f>
        <v>J</v>
      </c>
      <c r="AL941" s="2" t="str">
        <f>VLOOKUP(AG941,'Comprendre la codification'!$H$12:$J$200,3,FALSE)</f>
        <v>BNC</v>
      </c>
      <c r="AM941" s="2" t="str">
        <f>VLOOKUP(AI941,'Comprendre la codification'!$M$25:$N$83,2,FALSE)</f>
        <v>66</v>
      </c>
      <c r="AN941" s="2" t="str">
        <f t="shared" si="64"/>
        <v>JBNC66</v>
      </c>
      <c r="AO941" s="2" t="s">
        <v>608</v>
      </c>
    </row>
    <row r="942" spans="13:41" x14ac:dyDescent="0.35">
      <c r="M942" s="26"/>
      <c r="N942" s="26"/>
      <c r="Q942" s="15"/>
      <c r="S942" s="2" t="s">
        <v>248</v>
      </c>
      <c r="T942" s="27">
        <v>2</v>
      </c>
      <c r="U942" s="2" t="s">
        <v>283</v>
      </c>
      <c r="V942" s="2" t="s">
        <v>340</v>
      </c>
      <c r="W942" s="2" t="str">
        <f t="shared" si="61"/>
        <v>Equitation et DressageSac de pansage, housse pour selle, housse pour bombe / casque, mallette, …</v>
      </c>
      <c r="X942" s="2"/>
      <c r="Y942" s="2" t="str">
        <f>VLOOKUP(S942,'Comprendre la codification'!$E$12:$F$23,2,FALSE)</f>
        <v>L</v>
      </c>
      <c r="Z942" s="2" t="str">
        <f>VLOOKUP(V942,'Comprendre la codification'!$H$12:$J$200,3,FALSE)</f>
        <v>BAG</v>
      </c>
      <c r="AA942" s="2" t="str">
        <f t="shared" si="62"/>
        <v>LBAG</v>
      </c>
      <c r="AB942" s="2" t="s">
        <v>111</v>
      </c>
      <c r="AD942" s="2" t="s">
        <v>293</v>
      </c>
      <c r="AE942" s="27">
        <v>2</v>
      </c>
      <c r="AF942" s="2" t="s">
        <v>313</v>
      </c>
      <c r="AG942" s="11" t="s">
        <v>246</v>
      </c>
      <c r="AH942" s="2"/>
      <c r="AI942" s="21" t="s">
        <v>608</v>
      </c>
      <c r="AJ942" s="2" t="str">
        <f t="shared" si="63"/>
        <v>Forme et CombatBande de boxe pour les mains-</v>
      </c>
      <c r="AK942" s="2" t="str">
        <f>VLOOKUP(AD942,'Comprendre la codification'!$E$12:$F$23,2,FALSE)</f>
        <v>J</v>
      </c>
      <c r="AL942" s="2" t="str">
        <f>VLOOKUP(AG942,'Comprendre la codification'!$H$12:$J$200,3,FALSE)</f>
        <v>BOX</v>
      </c>
      <c r="AM942" s="2" t="str">
        <f>VLOOKUP(AI942,'Comprendre la codification'!$M$25:$N$83,2,FALSE)</f>
        <v>78</v>
      </c>
      <c r="AN942" s="2" t="str">
        <f t="shared" si="64"/>
        <v>JBOX78</v>
      </c>
      <c r="AO942" s="21" t="s">
        <v>608</v>
      </c>
    </row>
    <row r="943" spans="13:41" x14ac:dyDescent="0.35">
      <c r="M943" s="26"/>
      <c r="N943" s="26"/>
      <c r="Q943" s="15"/>
      <c r="S943" s="2" t="s">
        <v>248</v>
      </c>
      <c r="T943" s="27">
        <v>2</v>
      </c>
      <c r="U943" s="2" t="s">
        <v>283</v>
      </c>
      <c r="V943" s="2" t="s">
        <v>340</v>
      </c>
      <c r="W943" s="2" t="str">
        <f t="shared" si="61"/>
        <v>Equitation et DressageSac de pansage, housse pour selle, housse pour bombe / casque, mallette, …</v>
      </c>
      <c r="X943" s="2"/>
      <c r="Y943" s="2" t="str">
        <f>VLOOKUP(S943,'Comprendre la codification'!$E$12:$F$23,2,FALSE)</f>
        <v>L</v>
      </c>
      <c r="Z943" s="2" t="str">
        <f>VLOOKUP(V943,'Comprendre la codification'!$H$12:$J$200,3,FALSE)</f>
        <v>BAG</v>
      </c>
      <c r="AA943" s="2" t="str">
        <f t="shared" si="62"/>
        <v>LBAG</v>
      </c>
      <c r="AB943" s="2" t="s">
        <v>112</v>
      </c>
      <c r="AD943" s="2" t="s">
        <v>293</v>
      </c>
      <c r="AE943" s="27">
        <v>2</v>
      </c>
      <c r="AF943" s="2" t="s">
        <v>294</v>
      </c>
      <c r="AG943" s="2" t="s">
        <v>7306</v>
      </c>
      <c r="AH943" s="2"/>
      <c r="AI943" s="21" t="s">
        <v>608</v>
      </c>
      <c r="AJ943" s="2" t="str">
        <f t="shared" si="63"/>
        <v>Forme et CombatChaussants : paire de claquettes, de chaussures boxe, de chaussures de taekwondo,…-</v>
      </c>
      <c r="AK943" s="2" t="str">
        <f>VLOOKUP(AD943,'Comprendre la codification'!$E$12:$F$23,2,FALSE)</f>
        <v>J</v>
      </c>
      <c r="AL943" s="2" t="str">
        <f>VLOOKUP(AG943,'Comprendre la codification'!$H$12:$J$200,3,FALSE)</f>
        <v>CLA</v>
      </c>
      <c r="AM943" s="2" t="str">
        <f>VLOOKUP(AI943,'Comprendre la codification'!$M$25:$N$83,2,FALSE)</f>
        <v>78</v>
      </c>
      <c r="AN943" s="2" t="str">
        <f t="shared" si="64"/>
        <v>JCLA78</v>
      </c>
      <c r="AO943" s="21" t="s">
        <v>608</v>
      </c>
    </row>
    <row r="944" spans="13:41" x14ac:dyDescent="0.35">
      <c r="M944" s="26"/>
      <c r="N944" s="26"/>
      <c r="Q944" s="15"/>
      <c r="S944" s="2" t="s">
        <v>248</v>
      </c>
      <c r="T944" s="27">
        <v>2</v>
      </c>
      <c r="U944" s="2" t="s">
        <v>283</v>
      </c>
      <c r="V944" s="2" t="s">
        <v>340</v>
      </c>
      <c r="W944" s="2" t="str">
        <f t="shared" si="61"/>
        <v>Equitation et DressageSac de pansage, housse pour selle, housse pour bombe / casque, mallette, …</v>
      </c>
      <c r="X944" s="2"/>
      <c r="Y944" s="2" t="str">
        <f>VLOOKUP(S944,'Comprendre la codification'!$E$12:$F$23,2,FALSE)</f>
        <v>L</v>
      </c>
      <c r="Z944" s="2" t="str">
        <f>VLOOKUP(V944,'Comprendre la codification'!$H$12:$J$200,3,FALSE)</f>
        <v>BAG</v>
      </c>
      <c r="AA944" s="2" t="str">
        <f t="shared" si="62"/>
        <v>LBAG</v>
      </c>
      <c r="AB944" s="2" t="s">
        <v>113</v>
      </c>
      <c r="AD944" s="2" t="s">
        <v>293</v>
      </c>
      <c r="AE944" s="27">
        <v>2</v>
      </c>
      <c r="AF944" s="2" t="s">
        <v>302</v>
      </c>
      <c r="AG944" s="2" t="s">
        <v>296</v>
      </c>
      <c r="AH944" s="2"/>
      <c r="AI944" s="2" t="s">
        <v>252</v>
      </c>
      <c r="AJ944" s="2" t="str">
        <f t="shared" si="63"/>
        <v>Forme et CombatAutre équipement &amp; accessoire (Forme et Combat)X &lt; 5 g</v>
      </c>
      <c r="AK944" s="2" t="str">
        <f>VLOOKUP(AD944,'Comprendre la codification'!$E$12:$F$23,2,FALSE)</f>
        <v>J</v>
      </c>
      <c r="AL944" s="2" t="str">
        <f>VLOOKUP(AG944,'Comprendre la codification'!$H$12:$J$200,3,FALSE)</f>
        <v>DIV</v>
      </c>
      <c r="AM944" s="2" t="str">
        <f>VLOOKUP(AI944,'Comprendre la codification'!$M$25:$N$83,2,FALSE)</f>
        <v>20</v>
      </c>
      <c r="AN944" s="2" t="str">
        <f t="shared" si="64"/>
        <v>JDIV20</v>
      </c>
      <c r="AO944" s="2" t="s">
        <v>99</v>
      </c>
    </row>
    <row r="945" spans="13:41" x14ac:dyDescent="0.35">
      <c r="M945" s="26"/>
      <c r="N945" s="26"/>
      <c r="Q945" s="15"/>
      <c r="S945" s="2" t="s">
        <v>248</v>
      </c>
      <c r="T945" s="27">
        <v>2</v>
      </c>
      <c r="U945" s="2" t="s">
        <v>283</v>
      </c>
      <c r="V945" s="2" t="s">
        <v>340</v>
      </c>
      <c r="W945" s="2" t="str">
        <f t="shared" si="61"/>
        <v>Equitation et DressageSac de pansage, housse pour selle, housse pour bombe / casque, mallette, …</v>
      </c>
      <c r="X945" s="2"/>
      <c r="Y945" s="2" t="str">
        <f>VLOOKUP(S945,'Comprendre la codification'!$E$12:$F$23,2,FALSE)</f>
        <v>L</v>
      </c>
      <c r="Z945" s="2" t="str">
        <f>VLOOKUP(V945,'Comprendre la codification'!$H$12:$J$200,3,FALSE)</f>
        <v>BAG</v>
      </c>
      <c r="AA945" s="2" t="str">
        <f t="shared" si="62"/>
        <v>LBAG</v>
      </c>
      <c r="AB945" s="2" t="s">
        <v>114</v>
      </c>
      <c r="AD945" s="2" t="s">
        <v>293</v>
      </c>
      <c r="AE945" s="27">
        <v>2</v>
      </c>
      <c r="AF945" s="2" t="s">
        <v>302</v>
      </c>
      <c r="AG945" s="2" t="s">
        <v>296</v>
      </c>
      <c r="AH945" s="2"/>
      <c r="AI945" s="2" t="s">
        <v>252</v>
      </c>
      <c r="AJ945" s="2" t="str">
        <f t="shared" si="63"/>
        <v>Forme et CombatAutre équipement &amp; accessoire (Forme et Combat)X &lt; 5 g</v>
      </c>
      <c r="AK945" s="2" t="str">
        <f>VLOOKUP(AD945,'Comprendre la codification'!$E$12:$F$23,2,FALSE)</f>
        <v>J</v>
      </c>
      <c r="AL945" s="2" t="str">
        <f>VLOOKUP(AG945,'Comprendre la codification'!$H$12:$J$200,3,FALSE)</f>
        <v>DIV</v>
      </c>
      <c r="AM945" s="2" t="str">
        <f>VLOOKUP(AI945,'Comprendre la codification'!$M$25:$N$83,2,FALSE)</f>
        <v>20</v>
      </c>
      <c r="AN945" s="2" t="str">
        <f t="shared" si="64"/>
        <v>JDIV20</v>
      </c>
      <c r="AO945" s="2" t="s">
        <v>659</v>
      </c>
    </row>
    <row r="946" spans="13:41" x14ac:dyDescent="0.35">
      <c r="M946" s="26"/>
      <c r="N946" s="26"/>
      <c r="Q946" s="15"/>
      <c r="S946" s="2" t="s">
        <v>248</v>
      </c>
      <c r="T946" s="27">
        <v>2</v>
      </c>
      <c r="U946" s="2" t="s">
        <v>283</v>
      </c>
      <c r="V946" s="2" t="s">
        <v>340</v>
      </c>
      <c r="W946" s="2" t="str">
        <f t="shared" si="61"/>
        <v>Equitation et DressageSac de pansage, housse pour selle, housse pour bombe / casque, mallette, …</v>
      </c>
      <c r="X946" s="2"/>
      <c r="Y946" s="2" t="str">
        <f>VLOOKUP(S946,'Comprendre la codification'!$E$12:$F$23,2,FALSE)</f>
        <v>L</v>
      </c>
      <c r="Z946" s="2" t="str">
        <f>VLOOKUP(V946,'Comprendre la codification'!$H$12:$J$200,3,FALSE)</f>
        <v>BAG</v>
      </c>
      <c r="AA946" s="2" t="str">
        <f t="shared" si="62"/>
        <v>LBAG</v>
      </c>
      <c r="AB946" s="2" t="s">
        <v>102</v>
      </c>
      <c r="AD946" s="2" t="s">
        <v>293</v>
      </c>
      <c r="AE946" s="27">
        <v>2</v>
      </c>
      <c r="AF946" s="2" t="s">
        <v>302</v>
      </c>
      <c r="AG946" s="2" t="s">
        <v>296</v>
      </c>
      <c r="AH946" s="2"/>
      <c r="AI946" s="2" t="s">
        <v>253</v>
      </c>
      <c r="AJ946" s="2" t="str">
        <f t="shared" si="63"/>
        <v>Forme et CombatAutre équipement &amp; accessoire (Forme et Combat)5 g ≤ X &lt; 10 g</v>
      </c>
      <c r="AK946" s="2" t="str">
        <f>VLOOKUP(AD946,'Comprendre la codification'!$E$12:$F$23,2,FALSE)</f>
        <v>J</v>
      </c>
      <c r="AL946" s="2" t="str">
        <f>VLOOKUP(AG946,'Comprendre la codification'!$H$12:$J$200,3,FALSE)</f>
        <v>DIV</v>
      </c>
      <c r="AM946" s="2" t="str">
        <f>VLOOKUP(AI946,'Comprendre la codification'!$M$25:$N$83,2,FALSE)</f>
        <v>21</v>
      </c>
      <c r="AN946" s="2" t="str">
        <f t="shared" si="64"/>
        <v>JDIV21</v>
      </c>
      <c r="AO946" s="2" t="s">
        <v>99</v>
      </c>
    </row>
    <row r="947" spans="13:41" x14ac:dyDescent="0.35">
      <c r="M947" s="26"/>
      <c r="N947" s="26"/>
      <c r="Q947" s="15"/>
      <c r="S947" s="2" t="s">
        <v>248</v>
      </c>
      <c r="T947" s="27">
        <v>2</v>
      </c>
      <c r="U947" s="2" t="s">
        <v>305</v>
      </c>
      <c r="V947" s="2" t="s">
        <v>250</v>
      </c>
      <c r="W947" s="2" t="str">
        <f t="shared" si="61"/>
        <v>Equitation et DressageCasque, bombe</v>
      </c>
      <c r="X947" s="2"/>
      <c r="Y947" s="2" t="str">
        <f>VLOOKUP(S947,'Comprendre la codification'!$E$12:$F$23,2,FALSE)</f>
        <v>L</v>
      </c>
      <c r="Z947" s="2" t="str">
        <f>VLOOKUP(V947,'Comprendre la codification'!$H$12:$J$200,3,FALSE)</f>
        <v>BOM</v>
      </c>
      <c r="AA947" s="2" t="str">
        <f t="shared" si="62"/>
        <v>LBOM</v>
      </c>
      <c r="AB947" s="21" t="s">
        <v>608</v>
      </c>
      <c r="AD947" s="2" t="s">
        <v>293</v>
      </c>
      <c r="AE947" s="27">
        <v>2</v>
      </c>
      <c r="AF947" s="2" t="s">
        <v>302</v>
      </c>
      <c r="AG947" s="2" t="s">
        <v>296</v>
      </c>
      <c r="AH947" s="2"/>
      <c r="AI947" s="2" t="s">
        <v>253</v>
      </c>
      <c r="AJ947" s="2" t="str">
        <f t="shared" si="63"/>
        <v>Forme et CombatAutre équipement &amp; accessoire (Forme et Combat)5 g ≤ X &lt; 10 g</v>
      </c>
      <c r="AK947" s="2" t="str">
        <f>VLOOKUP(AD947,'Comprendre la codification'!$E$12:$F$23,2,FALSE)</f>
        <v>J</v>
      </c>
      <c r="AL947" s="2" t="str">
        <f>VLOOKUP(AG947,'Comprendre la codification'!$H$12:$J$200,3,FALSE)</f>
        <v>DIV</v>
      </c>
      <c r="AM947" s="2" t="str">
        <f>VLOOKUP(AI947,'Comprendre la codification'!$M$25:$N$83,2,FALSE)</f>
        <v>21</v>
      </c>
      <c r="AN947" s="2" t="str">
        <f t="shared" si="64"/>
        <v>JDIV21</v>
      </c>
      <c r="AO947" s="2" t="s">
        <v>659</v>
      </c>
    </row>
    <row r="948" spans="13:41" x14ac:dyDescent="0.35">
      <c r="M948" s="26"/>
      <c r="N948" s="26"/>
      <c r="Q948" s="15"/>
      <c r="S948" s="2" t="s">
        <v>248</v>
      </c>
      <c r="T948" s="27">
        <v>2</v>
      </c>
      <c r="U948" s="11" t="s">
        <v>304</v>
      </c>
      <c r="V948" s="2" t="s">
        <v>489</v>
      </c>
      <c r="W948" s="2" t="str">
        <f t="shared" si="61"/>
        <v>Equitation et DressageChaussants : paire de boots, bottes d'équitation, …</v>
      </c>
      <c r="X948" s="2"/>
      <c r="Y948" s="2" t="str">
        <f>VLOOKUP(S948,'Comprendre la codification'!$E$12:$F$23,2,FALSE)</f>
        <v>L</v>
      </c>
      <c r="Z948" s="2" t="str">
        <f>VLOOKUP(V948,'Comprendre la codification'!$H$12:$J$200,3,FALSE)</f>
        <v>BOT</v>
      </c>
      <c r="AA948" s="2" t="str">
        <f t="shared" si="62"/>
        <v>LBOT</v>
      </c>
      <c r="AB948" s="21" t="s">
        <v>608</v>
      </c>
      <c r="AD948" s="2" t="s">
        <v>293</v>
      </c>
      <c r="AE948" s="27">
        <v>2</v>
      </c>
      <c r="AF948" s="2" t="s">
        <v>302</v>
      </c>
      <c r="AG948" s="2" t="s">
        <v>296</v>
      </c>
      <c r="AH948" s="2"/>
      <c r="AI948" s="2" t="s">
        <v>254</v>
      </c>
      <c r="AJ948" s="2" t="str">
        <f t="shared" si="63"/>
        <v>Forme et CombatAutre équipement &amp; accessoire (Forme et Combat)10 g ≤ X &lt; 20 g</v>
      </c>
      <c r="AK948" s="2" t="str">
        <f>VLOOKUP(AD948,'Comprendre la codification'!$E$12:$F$23,2,FALSE)</f>
        <v>J</v>
      </c>
      <c r="AL948" s="2" t="str">
        <f>VLOOKUP(AG948,'Comprendre la codification'!$H$12:$J$200,3,FALSE)</f>
        <v>DIV</v>
      </c>
      <c r="AM948" s="2" t="str">
        <f>VLOOKUP(AI948,'Comprendre la codification'!$M$25:$N$83,2,FALSE)</f>
        <v>24</v>
      </c>
      <c r="AN948" s="2" t="str">
        <f t="shared" si="64"/>
        <v>JDIV24</v>
      </c>
      <c r="AO948" s="2" t="s">
        <v>99</v>
      </c>
    </row>
    <row r="949" spans="13:41" x14ac:dyDescent="0.35">
      <c r="M949" s="26"/>
      <c r="N949" s="26"/>
      <c r="Q949" s="15"/>
      <c r="S949" s="2" t="s">
        <v>248</v>
      </c>
      <c r="T949" s="27">
        <v>2</v>
      </c>
      <c r="U949" s="11" t="s">
        <v>303</v>
      </c>
      <c r="V949" s="11" t="s">
        <v>7307</v>
      </c>
      <c r="W949" s="2" t="str">
        <f t="shared" si="61"/>
        <v>Equitation et DressageHarnachement de monte et élément fixé au cheval (à l'unité) : licol, longe et cordage, bride, filet, mors, rêne, martingale, étrivière, sangle, éperon, …</v>
      </c>
      <c r="X949" s="2"/>
      <c r="Y949" s="2" t="str">
        <f>VLOOKUP(S949,'Comprendre la codification'!$E$12:$F$23,2,FALSE)</f>
        <v>L</v>
      </c>
      <c r="Z949" s="2" t="str">
        <f>VLOOKUP(V949,'Comprendre la codification'!$H$12:$J$200,3,FALSE)</f>
        <v>CHE</v>
      </c>
      <c r="AA949" s="2" t="str">
        <f t="shared" si="62"/>
        <v>LCHE</v>
      </c>
      <c r="AB949" s="21" t="s">
        <v>608</v>
      </c>
      <c r="AD949" s="2" t="s">
        <v>293</v>
      </c>
      <c r="AE949" s="27">
        <v>2</v>
      </c>
      <c r="AF949" s="2" t="s">
        <v>302</v>
      </c>
      <c r="AG949" s="2" t="s">
        <v>296</v>
      </c>
      <c r="AH949" s="2"/>
      <c r="AI949" s="2" t="s">
        <v>254</v>
      </c>
      <c r="AJ949" s="2" t="str">
        <f t="shared" si="63"/>
        <v>Forme et CombatAutre équipement &amp; accessoire (Forme et Combat)10 g ≤ X &lt; 20 g</v>
      </c>
      <c r="AK949" s="2" t="str">
        <f>VLOOKUP(AD949,'Comprendre la codification'!$E$12:$F$23,2,FALSE)</f>
        <v>J</v>
      </c>
      <c r="AL949" s="2" t="str">
        <f>VLOOKUP(AG949,'Comprendre la codification'!$H$12:$J$200,3,FALSE)</f>
        <v>DIV</v>
      </c>
      <c r="AM949" s="2" t="str">
        <f>VLOOKUP(AI949,'Comprendre la codification'!$M$25:$N$83,2,FALSE)</f>
        <v>24</v>
      </c>
      <c r="AN949" s="2" t="str">
        <f t="shared" si="64"/>
        <v>JDIV24</v>
      </c>
      <c r="AO949" s="2" t="s">
        <v>659</v>
      </c>
    </row>
    <row r="950" spans="13:41" x14ac:dyDescent="0.35">
      <c r="M950" s="26"/>
      <c r="N950" s="26"/>
      <c r="Q950" s="15"/>
      <c r="S950" s="2" t="s">
        <v>248</v>
      </c>
      <c r="T950" s="27">
        <v>2</v>
      </c>
      <c r="U950" s="2" t="s">
        <v>303</v>
      </c>
      <c r="V950" s="2" t="s">
        <v>306</v>
      </c>
      <c r="W950" s="2" t="str">
        <f t="shared" si="61"/>
        <v>Equitation et DressageAutre équipement &amp; accessoire (Equitation et Dressage)</v>
      </c>
      <c r="X950" s="2"/>
      <c r="Y950" s="2" t="str">
        <f>VLOOKUP(S950,'Comprendre la codification'!$E$12:$F$23,2,FALSE)</f>
        <v>L</v>
      </c>
      <c r="Z950" s="2" t="str">
        <f>VLOOKUP(V950,'Comprendre la codification'!$H$12:$J$200,3,FALSE)</f>
        <v>DIV</v>
      </c>
      <c r="AA950" s="2" t="str">
        <f t="shared" si="62"/>
        <v>LDIV</v>
      </c>
      <c r="AB950" s="2" t="s">
        <v>252</v>
      </c>
      <c r="AD950" s="2" t="s">
        <v>293</v>
      </c>
      <c r="AE950" s="27">
        <v>2</v>
      </c>
      <c r="AF950" s="2" t="s">
        <v>302</v>
      </c>
      <c r="AG950" s="2" t="s">
        <v>296</v>
      </c>
      <c r="AH950" s="2"/>
      <c r="AI950" s="2" t="s">
        <v>255</v>
      </c>
      <c r="AJ950" s="2" t="str">
        <f t="shared" si="63"/>
        <v>Forme et CombatAutre équipement &amp; accessoire (Forme et Combat)20 g ≤ X &lt; 50 g</v>
      </c>
      <c r="AK950" s="2" t="str">
        <f>VLOOKUP(AD950,'Comprendre la codification'!$E$12:$F$23,2,FALSE)</f>
        <v>J</v>
      </c>
      <c r="AL950" s="2" t="str">
        <f>VLOOKUP(AG950,'Comprendre la codification'!$H$12:$J$200,3,FALSE)</f>
        <v>DIV</v>
      </c>
      <c r="AM950" s="2" t="str">
        <f>VLOOKUP(AI950,'Comprendre la codification'!$M$25:$N$83,2,FALSE)</f>
        <v>27</v>
      </c>
      <c r="AN950" s="2" t="str">
        <f t="shared" si="64"/>
        <v>JDIV27</v>
      </c>
      <c r="AO950" s="2" t="s">
        <v>99</v>
      </c>
    </row>
    <row r="951" spans="13:41" x14ac:dyDescent="0.35">
      <c r="M951" s="26"/>
      <c r="N951" s="26"/>
      <c r="Q951" s="15"/>
      <c r="S951" s="2" t="s">
        <v>248</v>
      </c>
      <c r="T951" s="27">
        <v>2</v>
      </c>
      <c r="U951" s="2" t="s">
        <v>303</v>
      </c>
      <c r="V951" s="2" t="s">
        <v>306</v>
      </c>
      <c r="W951" s="2" t="str">
        <f t="shared" si="61"/>
        <v>Equitation et DressageAutre équipement &amp; accessoire (Equitation et Dressage)</v>
      </c>
      <c r="X951" s="2"/>
      <c r="Y951" s="2" t="str">
        <f>VLOOKUP(S951,'Comprendre la codification'!$E$12:$F$23,2,FALSE)</f>
        <v>L</v>
      </c>
      <c r="Z951" s="2" t="str">
        <f>VLOOKUP(V951,'Comprendre la codification'!$H$12:$J$200,3,FALSE)</f>
        <v>DIV</v>
      </c>
      <c r="AA951" s="2" t="str">
        <f t="shared" si="62"/>
        <v>LDIV</v>
      </c>
      <c r="AB951" s="2" t="s">
        <v>253</v>
      </c>
      <c r="AD951" s="2" t="s">
        <v>293</v>
      </c>
      <c r="AE951" s="27">
        <v>2</v>
      </c>
      <c r="AF951" s="2" t="s">
        <v>302</v>
      </c>
      <c r="AG951" s="2" t="s">
        <v>296</v>
      </c>
      <c r="AH951" s="2"/>
      <c r="AI951" s="2" t="s">
        <v>255</v>
      </c>
      <c r="AJ951" s="2" t="str">
        <f t="shared" si="63"/>
        <v>Forme et CombatAutre équipement &amp; accessoire (Forme et Combat)20 g ≤ X &lt; 50 g</v>
      </c>
      <c r="AK951" s="2" t="str">
        <f>VLOOKUP(AD951,'Comprendre la codification'!$E$12:$F$23,2,FALSE)</f>
        <v>J</v>
      </c>
      <c r="AL951" s="2" t="str">
        <f>VLOOKUP(AG951,'Comprendre la codification'!$H$12:$J$200,3,FALSE)</f>
        <v>DIV</v>
      </c>
      <c r="AM951" s="2" t="str">
        <f>VLOOKUP(AI951,'Comprendre la codification'!$M$25:$N$83,2,FALSE)</f>
        <v>27</v>
      </c>
      <c r="AN951" s="2" t="str">
        <f t="shared" si="64"/>
        <v>JDIV27</v>
      </c>
      <c r="AO951" s="2" t="s">
        <v>659</v>
      </c>
    </row>
    <row r="952" spans="13:41" x14ac:dyDescent="0.35">
      <c r="M952" s="26"/>
      <c r="N952" s="26"/>
      <c r="Q952" s="15"/>
      <c r="S952" s="2" t="s">
        <v>248</v>
      </c>
      <c r="T952" s="27">
        <v>2</v>
      </c>
      <c r="U952" s="2" t="s">
        <v>303</v>
      </c>
      <c r="V952" s="2" t="s">
        <v>306</v>
      </c>
      <c r="W952" s="2" t="str">
        <f t="shared" si="61"/>
        <v>Equitation et DressageAutre équipement &amp; accessoire (Equitation et Dressage)</v>
      </c>
      <c r="X952" s="2"/>
      <c r="Y952" s="2" t="str">
        <f>VLOOKUP(S952,'Comprendre la codification'!$E$12:$F$23,2,FALSE)</f>
        <v>L</v>
      </c>
      <c r="Z952" s="2" t="str">
        <f>VLOOKUP(V952,'Comprendre la codification'!$H$12:$J$200,3,FALSE)</f>
        <v>DIV</v>
      </c>
      <c r="AA952" s="2" t="str">
        <f t="shared" si="62"/>
        <v>LDIV</v>
      </c>
      <c r="AB952" s="2" t="s">
        <v>254</v>
      </c>
      <c r="AD952" s="2" t="s">
        <v>293</v>
      </c>
      <c r="AE952" s="27">
        <v>2</v>
      </c>
      <c r="AF952" s="2" t="s">
        <v>302</v>
      </c>
      <c r="AG952" s="2" t="s">
        <v>296</v>
      </c>
      <c r="AH952" s="2"/>
      <c r="AI952" s="2" t="s">
        <v>241</v>
      </c>
      <c r="AJ952" s="2" t="str">
        <f t="shared" si="63"/>
        <v>Forme et CombatAutre équipement &amp; accessoire (Forme et Combat)50 g ≤ X &lt; 100 g</v>
      </c>
      <c r="AK952" s="2" t="str">
        <f>VLOOKUP(AD952,'Comprendre la codification'!$E$12:$F$23,2,FALSE)</f>
        <v>J</v>
      </c>
      <c r="AL952" s="2" t="str">
        <f>VLOOKUP(AG952,'Comprendre la codification'!$H$12:$J$200,3,FALSE)</f>
        <v>DIV</v>
      </c>
      <c r="AM952" s="2" t="str">
        <f>VLOOKUP(AI952,'Comprendre la codification'!$M$25:$N$83,2,FALSE)</f>
        <v>30</v>
      </c>
      <c r="AN952" s="2" t="str">
        <f t="shared" si="64"/>
        <v>JDIV30</v>
      </c>
      <c r="AO952" s="2" t="s">
        <v>99</v>
      </c>
    </row>
    <row r="953" spans="13:41" x14ac:dyDescent="0.35">
      <c r="M953" s="26"/>
      <c r="N953" s="26"/>
      <c r="Q953" s="15"/>
      <c r="S953" s="2" t="s">
        <v>248</v>
      </c>
      <c r="T953" s="27">
        <v>2</v>
      </c>
      <c r="U953" s="2" t="s">
        <v>303</v>
      </c>
      <c r="V953" s="2" t="s">
        <v>306</v>
      </c>
      <c r="W953" s="2" t="str">
        <f t="shared" si="61"/>
        <v>Equitation et DressageAutre équipement &amp; accessoire (Equitation et Dressage)</v>
      </c>
      <c r="X953" s="2"/>
      <c r="Y953" s="2" t="str">
        <f>VLOOKUP(S953,'Comprendre la codification'!$E$12:$F$23,2,FALSE)</f>
        <v>L</v>
      </c>
      <c r="Z953" s="2" t="str">
        <f>VLOOKUP(V953,'Comprendre la codification'!$H$12:$J$200,3,FALSE)</f>
        <v>DIV</v>
      </c>
      <c r="AA953" s="2" t="str">
        <f t="shared" si="62"/>
        <v>LDIV</v>
      </c>
      <c r="AB953" s="2" t="s">
        <v>255</v>
      </c>
      <c r="AD953" s="2" t="s">
        <v>293</v>
      </c>
      <c r="AE953" s="27">
        <v>2</v>
      </c>
      <c r="AF953" s="2" t="s">
        <v>302</v>
      </c>
      <c r="AG953" s="2" t="s">
        <v>296</v>
      </c>
      <c r="AH953" s="2"/>
      <c r="AI953" s="2" t="s">
        <v>241</v>
      </c>
      <c r="AJ953" s="2" t="str">
        <f t="shared" si="63"/>
        <v>Forme et CombatAutre équipement &amp; accessoire (Forme et Combat)50 g ≤ X &lt; 100 g</v>
      </c>
      <c r="AK953" s="2" t="str">
        <f>VLOOKUP(AD953,'Comprendre la codification'!$E$12:$F$23,2,FALSE)</f>
        <v>J</v>
      </c>
      <c r="AL953" s="2" t="str">
        <f>VLOOKUP(AG953,'Comprendre la codification'!$H$12:$J$200,3,FALSE)</f>
        <v>DIV</v>
      </c>
      <c r="AM953" s="2" t="str">
        <f>VLOOKUP(AI953,'Comprendre la codification'!$M$25:$N$83,2,FALSE)</f>
        <v>30</v>
      </c>
      <c r="AN953" s="2" t="str">
        <f t="shared" si="64"/>
        <v>JDIV30</v>
      </c>
      <c r="AO953" s="2" t="s">
        <v>659</v>
      </c>
    </row>
    <row r="954" spans="13:41" x14ac:dyDescent="0.35">
      <c r="M954" s="26"/>
      <c r="N954" s="26"/>
      <c r="Q954" s="15"/>
      <c r="S954" s="2" t="s">
        <v>248</v>
      </c>
      <c r="T954" s="27">
        <v>2</v>
      </c>
      <c r="U954" s="2" t="s">
        <v>303</v>
      </c>
      <c r="V954" s="2" t="s">
        <v>306</v>
      </c>
      <c r="W954" s="2" t="str">
        <f t="shared" si="61"/>
        <v>Equitation et DressageAutre équipement &amp; accessoire (Equitation et Dressage)</v>
      </c>
      <c r="X954" s="2"/>
      <c r="Y954" s="2" t="str">
        <f>VLOOKUP(S954,'Comprendre la codification'!$E$12:$F$23,2,FALSE)</f>
        <v>L</v>
      </c>
      <c r="Z954" s="2" t="str">
        <f>VLOOKUP(V954,'Comprendre la codification'!$H$12:$J$200,3,FALSE)</f>
        <v>DIV</v>
      </c>
      <c r="AA954" s="2" t="str">
        <f t="shared" si="62"/>
        <v>LDIV</v>
      </c>
      <c r="AB954" s="2" t="s">
        <v>241</v>
      </c>
      <c r="AD954" s="2" t="s">
        <v>293</v>
      </c>
      <c r="AE954" s="27">
        <v>2</v>
      </c>
      <c r="AF954" s="2" t="s">
        <v>302</v>
      </c>
      <c r="AG954" s="2" t="s">
        <v>296</v>
      </c>
      <c r="AH954" s="2"/>
      <c r="AI954" s="2" t="s">
        <v>103</v>
      </c>
      <c r="AJ954" s="2" t="str">
        <f t="shared" si="63"/>
        <v>Forme et CombatAutre équipement &amp; accessoire (Forme et Combat)0,1 kg ≤ X &lt; 0,2 kg</v>
      </c>
      <c r="AK954" s="2" t="str">
        <f>VLOOKUP(AD954,'Comprendre la codification'!$E$12:$F$23,2,FALSE)</f>
        <v>J</v>
      </c>
      <c r="AL954" s="2" t="str">
        <f>VLOOKUP(AG954,'Comprendre la codification'!$H$12:$J$200,3,FALSE)</f>
        <v>DIV</v>
      </c>
      <c r="AM954" s="2" t="str">
        <f>VLOOKUP(AI954,'Comprendre la codification'!$M$25:$N$83,2,FALSE)</f>
        <v>33</v>
      </c>
      <c r="AN954" s="2" t="str">
        <f t="shared" si="64"/>
        <v>JDIV33</v>
      </c>
      <c r="AO954" s="2" t="s">
        <v>99</v>
      </c>
    </row>
    <row r="955" spans="13:41" x14ac:dyDescent="0.35">
      <c r="M955" s="26"/>
      <c r="N955" s="26"/>
      <c r="Q955" s="15"/>
      <c r="S955" s="2" t="s">
        <v>248</v>
      </c>
      <c r="T955" s="27">
        <v>2</v>
      </c>
      <c r="U955" s="2" t="s">
        <v>303</v>
      </c>
      <c r="V955" s="2" t="s">
        <v>306</v>
      </c>
      <c r="W955" s="2" t="str">
        <f t="shared" si="61"/>
        <v>Equitation et DressageAutre équipement &amp; accessoire (Equitation et Dressage)</v>
      </c>
      <c r="X955" s="2"/>
      <c r="Y955" s="2" t="str">
        <f>VLOOKUP(S955,'Comprendre la codification'!$E$12:$F$23,2,FALSE)</f>
        <v>L</v>
      </c>
      <c r="Z955" s="2" t="str">
        <f>VLOOKUP(V955,'Comprendre la codification'!$H$12:$J$200,3,FALSE)</f>
        <v>DIV</v>
      </c>
      <c r="AA955" s="2" t="str">
        <f t="shared" si="62"/>
        <v>LDIV</v>
      </c>
      <c r="AB955" s="2" t="s">
        <v>103</v>
      </c>
      <c r="AD955" s="2" t="s">
        <v>293</v>
      </c>
      <c r="AE955" s="27">
        <v>2</v>
      </c>
      <c r="AF955" s="2" t="s">
        <v>302</v>
      </c>
      <c r="AG955" s="2" t="s">
        <v>296</v>
      </c>
      <c r="AH955" s="2"/>
      <c r="AI955" s="2" t="s">
        <v>103</v>
      </c>
      <c r="AJ955" s="2" t="str">
        <f t="shared" si="63"/>
        <v>Forme et CombatAutre équipement &amp; accessoire (Forme et Combat)0,1 kg ≤ X &lt; 0,2 kg</v>
      </c>
      <c r="AK955" s="2" t="str">
        <f>VLOOKUP(AD955,'Comprendre la codification'!$E$12:$F$23,2,FALSE)</f>
        <v>J</v>
      </c>
      <c r="AL955" s="2" t="str">
        <f>VLOOKUP(AG955,'Comprendre la codification'!$H$12:$J$200,3,FALSE)</f>
        <v>DIV</v>
      </c>
      <c r="AM955" s="2" t="str">
        <f>VLOOKUP(AI955,'Comprendre la codification'!$M$25:$N$83,2,FALSE)</f>
        <v>33</v>
      </c>
      <c r="AN955" s="2" t="str">
        <f t="shared" si="64"/>
        <v>JDIV33</v>
      </c>
      <c r="AO955" s="2" t="s">
        <v>659</v>
      </c>
    </row>
    <row r="956" spans="13:41" x14ac:dyDescent="0.35">
      <c r="M956" s="26"/>
      <c r="N956" s="26"/>
      <c r="Q956" s="15"/>
      <c r="S956" s="2" t="s">
        <v>248</v>
      </c>
      <c r="T956" s="27">
        <v>2</v>
      </c>
      <c r="U956" s="2" t="s">
        <v>303</v>
      </c>
      <c r="V956" s="2" t="s">
        <v>306</v>
      </c>
      <c r="W956" s="2" t="str">
        <f t="shared" si="61"/>
        <v>Equitation et DressageAutre équipement &amp; accessoire (Equitation et Dressage)</v>
      </c>
      <c r="X956" s="2"/>
      <c r="Y956" s="2" t="str">
        <f>VLOOKUP(S956,'Comprendre la codification'!$E$12:$F$23,2,FALSE)</f>
        <v>L</v>
      </c>
      <c r="Z956" s="2" t="str">
        <f>VLOOKUP(V956,'Comprendre la codification'!$H$12:$J$200,3,FALSE)</f>
        <v>DIV</v>
      </c>
      <c r="AA956" s="2" t="str">
        <f t="shared" si="62"/>
        <v>LDIV</v>
      </c>
      <c r="AB956" s="2" t="s">
        <v>98</v>
      </c>
      <c r="AD956" s="2" t="s">
        <v>293</v>
      </c>
      <c r="AE956" s="27">
        <v>2</v>
      </c>
      <c r="AF956" s="2" t="s">
        <v>302</v>
      </c>
      <c r="AG956" s="2" t="s">
        <v>296</v>
      </c>
      <c r="AH956" s="2"/>
      <c r="AI956" s="2" t="s">
        <v>98</v>
      </c>
      <c r="AJ956" s="2" t="str">
        <f t="shared" si="63"/>
        <v>Forme et CombatAutre équipement &amp; accessoire (Forme et Combat)0,2 kg ≤ X &lt; 0,5 kg</v>
      </c>
      <c r="AK956" s="2" t="str">
        <f>VLOOKUP(AD956,'Comprendre la codification'!$E$12:$F$23,2,FALSE)</f>
        <v>J</v>
      </c>
      <c r="AL956" s="2" t="str">
        <f>VLOOKUP(AG956,'Comprendre la codification'!$H$12:$J$200,3,FALSE)</f>
        <v>DIV</v>
      </c>
      <c r="AM956" s="2" t="str">
        <f>VLOOKUP(AI956,'Comprendre la codification'!$M$25:$N$83,2,FALSE)</f>
        <v>36</v>
      </c>
      <c r="AN956" s="2" t="str">
        <f t="shared" si="64"/>
        <v>JDIV36</v>
      </c>
      <c r="AO956" s="2" t="s">
        <v>99</v>
      </c>
    </row>
    <row r="957" spans="13:41" x14ac:dyDescent="0.35">
      <c r="M957" s="26"/>
      <c r="N957" s="26"/>
      <c r="Q957" s="15"/>
      <c r="S957" s="2" t="s">
        <v>248</v>
      </c>
      <c r="T957" s="27">
        <v>2</v>
      </c>
      <c r="U957" s="2" t="s">
        <v>303</v>
      </c>
      <c r="V957" s="2" t="s">
        <v>306</v>
      </c>
      <c r="W957" s="2" t="str">
        <f t="shared" si="61"/>
        <v>Equitation et DressageAutre équipement &amp; accessoire (Equitation et Dressage)</v>
      </c>
      <c r="X957" s="2"/>
      <c r="Y957" s="2" t="str">
        <f>VLOOKUP(S957,'Comprendre la codification'!$E$12:$F$23,2,FALSE)</f>
        <v>L</v>
      </c>
      <c r="Z957" s="2" t="str">
        <f>VLOOKUP(V957,'Comprendre la codification'!$H$12:$J$200,3,FALSE)</f>
        <v>DIV</v>
      </c>
      <c r="AA957" s="2" t="str">
        <f t="shared" si="62"/>
        <v>LDIV</v>
      </c>
      <c r="AB957" s="2" t="s">
        <v>104</v>
      </c>
      <c r="AD957" s="2" t="s">
        <v>293</v>
      </c>
      <c r="AE957" s="27">
        <v>2</v>
      </c>
      <c r="AF957" s="2" t="s">
        <v>302</v>
      </c>
      <c r="AG957" s="2" t="s">
        <v>296</v>
      </c>
      <c r="AH957" s="2"/>
      <c r="AI957" s="2" t="s">
        <v>98</v>
      </c>
      <c r="AJ957" s="2" t="str">
        <f t="shared" si="63"/>
        <v>Forme et CombatAutre équipement &amp; accessoire (Forme et Combat)0,2 kg ≤ X &lt; 0,5 kg</v>
      </c>
      <c r="AK957" s="2" t="str">
        <f>VLOOKUP(AD957,'Comprendre la codification'!$E$12:$F$23,2,FALSE)</f>
        <v>J</v>
      </c>
      <c r="AL957" s="2" t="str">
        <f>VLOOKUP(AG957,'Comprendre la codification'!$H$12:$J$200,3,FALSE)</f>
        <v>DIV</v>
      </c>
      <c r="AM957" s="2" t="str">
        <f>VLOOKUP(AI957,'Comprendre la codification'!$M$25:$N$83,2,FALSE)</f>
        <v>36</v>
      </c>
      <c r="AN957" s="2" t="str">
        <f t="shared" si="64"/>
        <v>JDIV36</v>
      </c>
      <c r="AO957" s="2" t="s">
        <v>659</v>
      </c>
    </row>
    <row r="958" spans="13:41" x14ac:dyDescent="0.35">
      <c r="M958" s="26"/>
      <c r="N958" s="26"/>
      <c r="Q958" s="15"/>
      <c r="S958" s="2" t="s">
        <v>248</v>
      </c>
      <c r="T958" s="27">
        <v>2</v>
      </c>
      <c r="U958" s="2" t="s">
        <v>303</v>
      </c>
      <c r="V958" s="2" t="s">
        <v>306</v>
      </c>
      <c r="W958" s="2" t="str">
        <f t="shared" si="61"/>
        <v>Equitation et DressageAutre équipement &amp; accessoire (Equitation et Dressage)</v>
      </c>
      <c r="X958" s="2"/>
      <c r="Y958" s="2" t="str">
        <f>VLOOKUP(S958,'Comprendre la codification'!$E$12:$F$23,2,FALSE)</f>
        <v>L</v>
      </c>
      <c r="Z958" s="2" t="str">
        <f>VLOOKUP(V958,'Comprendre la codification'!$H$12:$J$200,3,FALSE)</f>
        <v>DIV</v>
      </c>
      <c r="AA958" s="2" t="str">
        <f t="shared" si="62"/>
        <v>LDIV</v>
      </c>
      <c r="AB958" s="2" t="s">
        <v>105</v>
      </c>
      <c r="AD958" s="2" t="s">
        <v>293</v>
      </c>
      <c r="AE958" s="27">
        <v>2</v>
      </c>
      <c r="AF958" s="2" t="s">
        <v>302</v>
      </c>
      <c r="AG958" s="2" t="s">
        <v>296</v>
      </c>
      <c r="AH958" s="2"/>
      <c r="AI958" s="2" t="s">
        <v>104</v>
      </c>
      <c r="AJ958" s="2" t="str">
        <f t="shared" si="63"/>
        <v>Forme et CombatAutre équipement &amp; accessoire (Forme et Combat)0,5 kg ≤ X &lt; 1 kg</v>
      </c>
      <c r="AK958" s="2" t="str">
        <f>VLOOKUP(AD958,'Comprendre la codification'!$E$12:$F$23,2,FALSE)</f>
        <v>J</v>
      </c>
      <c r="AL958" s="2" t="str">
        <f>VLOOKUP(AG958,'Comprendre la codification'!$H$12:$J$200,3,FALSE)</f>
        <v>DIV</v>
      </c>
      <c r="AM958" s="2" t="str">
        <f>VLOOKUP(AI958,'Comprendre la codification'!$M$25:$N$83,2,FALSE)</f>
        <v>39</v>
      </c>
      <c r="AN958" s="2" t="str">
        <f t="shared" si="64"/>
        <v>JDIV39</v>
      </c>
      <c r="AO958" s="2" t="s">
        <v>99</v>
      </c>
    </row>
    <row r="959" spans="13:41" x14ac:dyDescent="0.35">
      <c r="M959" s="26"/>
      <c r="N959" s="26"/>
      <c r="Q959" s="15"/>
      <c r="S959" s="2" t="s">
        <v>248</v>
      </c>
      <c r="T959" s="27">
        <v>2</v>
      </c>
      <c r="U959" s="2" t="s">
        <v>303</v>
      </c>
      <c r="V959" s="2" t="s">
        <v>306</v>
      </c>
      <c r="W959" s="2" t="str">
        <f t="shared" si="61"/>
        <v>Equitation et DressageAutre équipement &amp; accessoire (Equitation et Dressage)</v>
      </c>
      <c r="X959" s="2"/>
      <c r="Y959" s="2" t="str">
        <f>VLOOKUP(S959,'Comprendre la codification'!$E$12:$F$23,2,FALSE)</f>
        <v>L</v>
      </c>
      <c r="Z959" s="2" t="str">
        <f>VLOOKUP(V959,'Comprendre la codification'!$H$12:$J$200,3,FALSE)</f>
        <v>DIV</v>
      </c>
      <c r="AA959" s="2" t="str">
        <f t="shared" si="62"/>
        <v>LDIV</v>
      </c>
      <c r="AB959" s="2" t="s">
        <v>107</v>
      </c>
      <c r="AD959" s="2" t="s">
        <v>293</v>
      </c>
      <c r="AE959" s="27">
        <v>2</v>
      </c>
      <c r="AF959" s="2" t="s">
        <v>302</v>
      </c>
      <c r="AG959" s="2" t="s">
        <v>296</v>
      </c>
      <c r="AH959" s="2"/>
      <c r="AI959" s="2" t="s">
        <v>104</v>
      </c>
      <c r="AJ959" s="2" t="str">
        <f t="shared" si="63"/>
        <v>Forme et CombatAutre équipement &amp; accessoire (Forme et Combat)0,5 kg ≤ X &lt; 1 kg</v>
      </c>
      <c r="AK959" s="2" t="str">
        <f>VLOOKUP(AD959,'Comprendre la codification'!$E$12:$F$23,2,FALSE)</f>
        <v>J</v>
      </c>
      <c r="AL959" s="2" t="str">
        <f>VLOOKUP(AG959,'Comprendre la codification'!$H$12:$J$200,3,FALSE)</f>
        <v>DIV</v>
      </c>
      <c r="AM959" s="2" t="str">
        <f>VLOOKUP(AI959,'Comprendre la codification'!$M$25:$N$83,2,FALSE)</f>
        <v>39</v>
      </c>
      <c r="AN959" s="2" t="str">
        <f t="shared" si="64"/>
        <v>JDIV39</v>
      </c>
      <c r="AO959" s="2" t="s">
        <v>659</v>
      </c>
    </row>
    <row r="960" spans="13:41" x14ac:dyDescent="0.35">
      <c r="M960" s="26"/>
      <c r="N960" s="26"/>
      <c r="Q960" s="15"/>
      <c r="S960" s="2" t="s">
        <v>248</v>
      </c>
      <c r="T960" s="27">
        <v>2</v>
      </c>
      <c r="U960" s="2" t="s">
        <v>303</v>
      </c>
      <c r="V960" s="2" t="s">
        <v>306</v>
      </c>
      <c r="W960" s="2" t="str">
        <f t="shared" si="61"/>
        <v>Equitation et DressageAutre équipement &amp; accessoire (Equitation et Dressage)</v>
      </c>
      <c r="X960" s="2"/>
      <c r="Y960" s="2" t="str">
        <f>VLOOKUP(S960,'Comprendre la codification'!$E$12:$F$23,2,FALSE)</f>
        <v>L</v>
      </c>
      <c r="Z960" s="2" t="str">
        <f>VLOOKUP(V960,'Comprendre la codification'!$H$12:$J$200,3,FALSE)</f>
        <v>DIV</v>
      </c>
      <c r="AA960" s="2" t="str">
        <f t="shared" si="62"/>
        <v>LDIV</v>
      </c>
      <c r="AB960" s="2" t="s">
        <v>109</v>
      </c>
      <c r="AD960" s="2" t="s">
        <v>293</v>
      </c>
      <c r="AE960" s="27">
        <v>2</v>
      </c>
      <c r="AF960" s="2" t="s">
        <v>302</v>
      </c>
      <c r="AG960" s="2" t="s">
        <v>296</v>
      </c>
      <c r="AH960" s="2"/>
      <c r="AI960" s="2" t="s">
        <v>105</v>
      </c>
      <c r="AJ960" s="2" t="str">
        <f t="shared" si="63"/>
        <v>Forme et CombatAutre équipement &amp; accessoire (Forme et Combat)1 kg ≤ X &lt; 2 kg</v>
      </c>
      <c r="AK960" s="2" t="str">
        <f>VLOOKUP(AD960,'Comprendre la codification'!$E$12:$F$23,2,FALSE)</f>
        <v>J</v>
      </c>
      <c r="AL960" s="2" t="str">
        <f>VLOOKUP(AG960,'Comprendre la codification'!$H$12:$J$200,3,FALSE)</f>
        <v>DIV</v>
      </c>
      <c r="AM960" s="2" t="str">
        <f>VLOOKUP(AI960,'Comprendre la codification'!$M$25:$N$83,2,FALSE)</f>
        <v>42</v>
      </c>
      <c r="AN960" s="2" t="str">
        <f t="shared" si="64"/>
        <v>JDIV42</v>
      </c>
      <c r="AO960" s="2" t="s">
        <v>99</v>
      </c>
    </row>
    <row r="961" spans="13:41" x14ac:dyDescent="0.35">
      <c r="M961" s="26"/>
      <c r="N961" s="26"/>
      <c r="S961" s="2" t="s">
        <v>248</v>
      </c>
      <c r="T961" s="27">
        <v>2</v>
      </c>
      <c r="U961" s="2" t="s">
        <v>303</v>
      </c>
      <c r="V961" s="2" t="s">
        <v>306</v>
      </c>
      <c r="W961" s="2" t="str">
        <f t="shared" si="61"/>
        <v>Equitation et DressageAutre équipement &amp; accessoire (Equitation et Dressage)</v>
      </c>
      <c r="X961" s="2"/>
      <c r="Y961" s="2" t="str">
        <f>VLOOKUP(S961,'Comprendre la codification'!$E$12:$F$23,2,FALSE)</f>
        <v>L</v>
      </c>
      <c r="Z961" s="2" t="str">
        <f>VLOOKUP(V961,'Comprendre la codification'!$H$12:$J$200,3,FALSE)</f>
        <v>DIV</v>
      </c>
      <c r="AA961" s="2" t="str">
        <f t="shared" si="62"/>
        <v>LDIV</v>
      </c>
      <c r="AB961" s="2" t="s">
        <v>110</v>
      </c>
      <c r="AD961" s="2" t="s">
        <v>293</v>
      </c>
      <c r="AE961" s="27">
        <v>2</v>
      </c>
      <c r="AF961" s="2" t="s">
        <v>302</v>
      </c>
      <c r="AG961" s="2" t="s">
        <v>296</v>
      </c>
      <c r="AH961" s="2"/>
      <c r="AI961" s="2" t="s">
        <v>105</v>
      </c>
      <c r="AJ961" s="2" t="str">
        <f t="shared" si="63"/>
        <v>Forme et CombatAutre équipement &amp; accessoire (Forme et Combat)1 kg ≤ X &lt; 2 kg</v>
      </c>
      <c r="AK961" s="2" t="str">
        <f>VLOOKUP(AD961,'Comprendre la codification'!$E$12:$F$23,2,FALSE)</f>
        <v>J</v>
      </c>
      <c r="AL961" s="2" t="str">
        <f>VLOOKUP(AG961,'Comprendre la codification'!$H$12:$J$200,3,FALSE)</f>
        <v>DIV</v>
      </c>
      <c r="AM961" s="2" t="str">
        <f>VLOOKUP(AI961,'Comprendre la codification'!$M$25:$N$83,2,FALSE)</f>
        <v>42</v>
      </c>
      <c r="AN961" s="2" t="str">
        <f t="shared" si="64"/>
        <v>JDIV42</v>
      </c>
      <c r="AO961" s="2" t="s">
        <v>659</v>
      </c>
    </row>
    <row r="962" spans="13:41" x14ac:dyDescent="0.35">
      <c r="M962" s="26"/>
      <c r="N962" s="26"/>
      <c r="S962" s="2" t="s">
        <v>248</v>
      </c>
      <c r="T962" s="27">
        <v>2</v>
      </c>
      <c r="U962" s="2" t="s">
        <v>303</v>
      </c>
      <c r="V962" s="2" t="s">
        <v>306</v>
      </c>
      <c r="W962" s="2" t="str">
        <f t="shared" si="61"/>
        <v>Equitation et DressageAutre équipement &amp; accessoire (Equitation et Dressage)</v>
      </c>
      <c r="X962" s="2"/>
      <c r="Y962" s="2" t="str">
        <f>VLOOKUP(S962,'Comprendre la codification'!$E$12:$F$23,2,FALSE)</f>
        <v>L</v>
      </c>
      <c r="Z962" s="2" t="str">
        <f>VLOOKUP(V962,'Comprendre la codification'!$H$12:$J$200,3,FALSE)</f>
        <v>DIV</v>
      </c>
      <c r="AA962" s="2" t="str">
        <f t="shared" si="62"/>
        <v>LDIV</v>
      </c>
      <c r="AB962" s="2" t="s">
        <v>111</v>
      </c>
      <c r="AD962" s="2" t="s">
        <v>293</v>
      </c>
      <c r="AE962" s="27">
        <v>2</v>
      </c>
      <c r="AF962" s="2" t="s">
        <v>302</v>
      </c>
      <c r="AG962" s="2" t="s">
        <v>296</v>
      </c>
      <c r="AH962" s="2"/>
      <c r="AI962" s="2" t="s">
        <v>107</v>
      </c>
      <c r="AJ962" s="2" t="str">
        <f t="shared" si="63"/>
        <v>Forme et CombatAutre équipement &amp; accessoire (Forme et Combat)2 kg ≤ X &lt; 3 kg</v>
      </c>
      <c r="AK962" s="2" t="str">
        <f>VLOOKUP(AD962,'Comprendre la codification'!$E$12:$F$23,2,FALSE)</f>
        <v>J</v>
      </c>
      <c r="AL962" s="2" t="str">
        <f>VLOOKUP(AG962,'Comprendre la codification'!$H$12:$J$200,3,FALSE)</f>
        <v>DIV</v>
      </c>
      <c r="AM962" s="2" t="str">
        <f>VLOOKUP(AI962,'Comprendre la codification'!$M$25:$N$83,2,FALSE)</f>
        <v>45</v>
      </c>
      <c r="AN962" s="2" t="str">
        <f t="shared" si="64"/>
        <v>JDIV45</v>
      </c>
      <c r="AO962" s="2" t="s">
        <v>99</v>
      </c>
    </row>
    <row r="963" spans="13:41" x14ac:dyDescent="0.35">
      <c r="M963" s="26"/>
      <c r="N963" s="26"/>
      <c r="S963" s="2" t="s">
        <v>248</v>
      </c>
      <c r="T963" s="27">
        <v>2</v>
      </c>
      <c r="U963" s="2" t="s">
        <v>303</v>
      </c>
      <c r="V963" s="2" t="s">
        <v>306</v>
      </c>
      <c r="W963" s="2" t="str">
        <f t="shared" si="61"/>
        <v>Equitation et DressageAutre équipement &amp; accessoire (Equitation et Dressage)</v>
      </c>
      <c r="X963" s="2"/>
      <c r="Y963" s="2" t="str">
        <f>VLOOKUP(S963,'Comprendre la codification'!$E$12:$F$23,2,FALSE)</f>
        <v>L</v>
      </c>
      <c r="Z963" s="2" t="str">
        <f>VLOOKUP(V963,'Comprendre la codification'!$H$12:$J$200,3,FALSE)</f>
        <v>DIV</v>
      </c>
      <c r="AA963" s="2" t="str">
        <f t="shared" si="62"/>
        <v>LDIV</v>
      </c>
      <c r="AB963" s="2" t="s">
        <v>112</v>
      </c>
      <c r="AD963" s="2" t="s">
        <v>293</v>
      </c>
      <c r="AE963" s="27">
        <v>2</v>
      </c>
      <c r="AF963" s="2" t="s">
        <v>302</v>
      </c>
      <c r="AG963" s="2" t="s">
        <v>296</v>
      </c>
      <c r="AH963" s="2"/>
      <c r="AI963" s="2" t="s">
        <v>107</v>
      </c>
      <c r="AJ963" s="2" t="str">
        <f t="shared" si="63"/>
        <v>Forme et CombatAutre équipement &amp; accessoire (Forme et Combat)2 kg ≤ X &lt; 3 kg</v>
      </c>
      <c r="AK963" s="2" t="str">
        <f>VLOOKUP(AD963,'Comprendre la codification'!$E$12:$F$23,2,FALSE)</f>
        <v>J</v>
      </c>
      <c r="AL963" s="2" t="str">
        <f>VLOOKUP(AG963,'Comprendre la codification'!$H$12:$J$200,3,FALSE)</f>
        <v>DIV</v>
      </c>
      <c r="AM963" s="2" t="str">
        <f>VLOOKUP(AI963,'Comprendre la codification'!$M$25:$N$83,2,FALSE)</f>
        <v>45</v>
      </c>
      <c r="AN963" s="2" t="str">
        <f t="shared" si="64"/>
        <v>JDIV45</v>
      </c>
      <c r="AO963" s="2" t="s">
        <v>659</v>
      </c>
    </row>
    <row r="964" spans="13:41" x14ac:dyDescent="0.35">
      <c r="M964" s="26"/>
      <c r="N964" s="26"/>
      <c r="S964" s="2" t="s">
        <v>248</v>
      </c>
      <c r="T964" s="27">
        <v>2</v>
      </c>
      <c r="U964" s="2" t="s">
        <v>303</v>
      </c>
      <c r="V964" s="2" t="s">
        <v>306</v>
      </c>
      <c r="W964" s="2" t="str">
        <f t="shared" si="61"/>
        <v>Equitation et DressageAutre équipement &amp; accessoire (Equitation et Dressage)</v>
      </c>
      <c r="X964" s="2"/>
      <c r="Y964" s="2" t="str">
        <f>VLOOKUP(S964,'Comprendre la codification'!$E$12:$F$23,2,FALSE)</f>
        <v>L</v>
      </c>
      <c r="Z964" s="2" t="str">
        <f>VLOOKUP(V964,'Comprendre la codification'!$H$12:$J$200,3,FALSE)</f>
        <v>DIV</v>
      </c>
      <c r="AA964" s="2" t="str">
        <f t="shared" si="62"/>
        <v>LDIV</v>
      </c>
      <c r="AB964" s="2" t="s">
        <v>113</v>
      </c>
      <c r="AD964" s="2" t="s">
        <v>293</v>
      </c>
      <c r="AE964" s="27">
        <v>2</v>
      </c>
      <c r="AF964" s="2" t="s">
        <v>302</v>
      </c>
      <c r="AG964" s="2" t="s">
        <v>296</v>
      </c>
      <c r="AH964" s="2"/>
      <c r="AI964" s="2" t="s">
        <v>109</v>
      </c>
      <c r="AJ964" s="2" t="str">
        <f t="shared" si="63"/>
        <v>Forme et CombatAutre équipement &amp; accessoire (Forme et Combat)3 kg ≤ X &lt; 5 kg</v>
      </c>
      <c r="AK964" s="2" t="str">
        <f>VLOOKUP(AD964,'Comprendre la codification'!$E$12:$F$23,2,FALSE)</f>
        <v>J</v>
      </c>
      <c r="AL964" s="2" t="str">
        <f>VLOOKUP(AG964,'Comprendre la codification'!$H$12:$J$200,3,FALSE)</f>
        <v>DIV</v>
      </c>
      <c r="AM964" s="2" t="str">
        <f>VLOOKUP(AI964,'Comprendre la codification'!$M$25:$N$83,2,FALSE)</f>
        <v>48</v>
      </c>
      <c r="AN964" s="2" t="str">
        <f t="shared" si="64"/>
        <v>JDIV48</v>
      </c>
      <c r="AO964" s="2" t="s">
        <v>99</v>
      </c>
    </row>
    <row r="965" spans="13:41" x14ac:dyDescent="0.35">
      <c r="M965" s="26"/>
      <c r="N965" s="26"/>
      <c r="S965" s="2" t="s">
        <v>248</v>
      </c>
      <c r="T965" s="27">
        <v>2</v>
      </c>
      <c r="U965" s="2" t="s">
        <v>303</v>
      </c>
      <c r="V965" s="2" t="s">
        <v>306</v>
      </c>
      <c r="W965" s="2" t="str">
        <f t="shared" ref="W965:W985" si="65">S965&amp;V965</f>
        <v>Equitation et DressageAutre équipement &amp; accessoire (Equitation et Dressage)</v>
      </c>
      <c r="X965" s="2"/>
      <c r="Y965" s="2" t="str">
        <f>VLOOKUP(S965,'Comprendre la codification'!$E$12:$F$23,2,FALSE)</f>
        <v>L</v>
      </c>
      <c r="Z965" s="2" t="str">
        <f>VLOOKUP(V965,'Comprendre la codification'!$H$12:$J$200,3,FALSE)</f>
        <v>DIV</v>
      </c>
      <c r="AA965" s="2" t="str">
        <f t="shared" ref="AA965:AA985" si="66">Y965&amp;Z965</f>
        <v>LDIV</v>
      </c>
      <c r="AB965" s="2" t="s">
        <v>114</v>
      </c>
      <c r="AD965" s="2" t="s">
        <v>293</v>
      </c>
      <c r="AE965" s="27">
        <v>2</v>
      </c>
      <c r="AF965" s="2" t="s">
        <v>302</v>
      </c>
      <c r="AG965" s="2" t="s">
        <v>296</v>
      </c>
      <c r="AH965" s="2"/>
      <c r="AI965" s="2" t="s">
        <v>109</v>
      </c>
      <c r="AJ965" s="2" t="str">
        <f t="shared" ref="AJ965:AJ1028" si="67">AD965&amp;AG965&amp;AI965</f>
        <v>Forme et CombatAutre équipement &amp; accessoire (Forme et Combat)3 kg ≤ X &lt; 5 kg</v>
      </c>
      <c r="AK965" s="2" t="str">
        <f>VLOOKUP(AD965,'Comprendre la codification'!$E$12:$F$23,2,FALSE)</f>
        <v>J</v>
      </c>
      <c r="AL965" s="2" t="str">
        <f>VLOOKUP(AG965,'Comprendre la codification'!$H$12:$J$200,3,FALSE)</f>
        <v>DIV</v>
      </c>
      <c r="AM965" s="2" t="str">
        <f>VLOOKUP(AI965,'Comprendre la codification'!$M$25:$N$83,2,FALSE)</f>
        <v>48</v>
      </c>
      <c r="AN965" s="2" t="str">
        <f t="shared" ref="AN965:AN1028" si="68">AK965&amp;AL965&amp;AM965</f>
        <v>JDIV48</v>
      </c>
      <c r="AO965" s="2" t="s">
        <v>659</v>
      </c>
    </row>
    <row r="966" spans="13:41" x14ac:dyDescent="0.35">
      <c r="M966" s="26"/>
      <c r="N966" s="26"/>
      <c r="S966" s="2" t="s">
        <v>248</v>
      </c>
      <c r="T966" s="27">
        <v>2</v>
      </c>
      <c r="U966" s="2" t="s">
        <v>303</v>
      </c>
      <c r="V966" s="2" t="s">
        <v>306</v>
      </c>
      <c r="W966" s="2" t="str">
        <f t="shared" si="65"/>
        <v>Equitation et DressageAutre équipement &amp; accessoire (Equitation et Dressage)</v>
      </c>
      <c r="X966" s="2"/>
      <c r="Y966" s="2" t="str">
        <f>VLOOKUP(S966,'Comprendre la codification'!$E$12:$F$23,2,FALSE)</f>
        <v>L</v>
      </c>
      <c r="Z966" s="2" t="str">
        <f>VLOOKUP(V966,'Comprendre la codification'!$H$12:$J$200,3,FALSE)</f>
        <v>DIV</v>
      </c>
      <c r="AA966" s="2" t="str">
        <f t="shared" si="66"/>
        <v>LDIV</v>
      </c>
      <c r="AB966" s="2" t="s">
        <v>102</v>
      </c>
      <c r="AD966" s="2" t="s">
        <v>293</v>
      </c>
      <c r="AE966" s="27">
        <v>2</v>
      </c>
      <c r="AF966" s="2" t="s">
        <v>302</v>
      </c>
      <c r="AG966" s="2" t="s">
        <v>296</v>
      </c>
      <c r="AH966" s="2"/>
      <c r="AI966" s="2" t="s">
        <v>110</v>
      </c>
      <c r="AJ966" s="2" t="str">
        <f t="shared" si="67"/>
        <v>Forme et CombatAutre équipement &amp; accessoire (Forme et Combat)5 kg ≤ X &lt; 7 kg</v>
      </c>
      <c r="AK966" s="2" t="str">
        <f>VLOOKUP(AD966,'Comprendre la codification'!$E$12:$F$23,2,FALSE)</f>
        <v>J</v>
      </c>
      <c r="AL966" s="2" t="str">
        <f>VLOOKUP(AG966,'Comprendre la codification'!$H$12:$J$200,3,FALSE)</f>
        <v>DIV</v>
      </c>
      <c r="AM966" s="2" t="str">
        <f>VLOOKUP(AI966,'Comprendre la codification'!$M$25:$N$83,2,FALSE)</f>
        <v>51</v>
      </c>
      <c r="AN966" s="2" t="str">
        <f t="shared" si="68"/>
        <v>JDIV51</v>
      </c>
      <c r="AO966" s="2" t="s">
        <v>99</v>
      </c>
    </row>
    <row r="967" spans="13:41" x14ac:dyDescent="0.35">
      <c r="M967" s="26"/>
      <c r="N967" s="26"/>
      <c r="S967" s="2" t="s">
        <v>248</v>
      </c>
      <c r="T967" s="27">
        <v>2</v>
      </c>
      <c r="U967" s="2" t="s">
        <v>305</v>
      </c>
      <c r="V967" s="2" t="s">
        <v>324</v>
      </c>
      <c r="W967" s="2" t="str">
        <f t="shared" si="65"/>
        <v>Equitation et DressageProtection / EPI : paire de gants, gilet de sécurité pour l'équitation, …</v>
      </c>
      <c r="X967" s="2"/>
      <c r="Y967" s="2" t="str">
        <f>VLOOKUP(S967,'Comprendre la codification'!$E$12:$F$23,2,FALSE)</f>
        <v>L</v>
      </c>
      <c r="Z967" s="2" t="str">
        <f>VLOOKUP(V967,'Comprendre la codification'!$H$12:$J$200,3,FALSE)</f>
        <v>PRO</v>
      </c>
      <c r="AA967" s="2" t="str">
        <f t="shared" si="66"/>
        <v>LPRO</v>
      </c>
      <c r="AB967" s="2" t="s">
        <v>252</v>
      </c>
      <c r="AD967" s="2" t="s">
        <v>293</v>
      </c>
      <c r="AE967" s="27">
        <v>2</v>
      </c>
      <c r="AF967" s="2" t="s">
        <v>302</v>
      </c>
      <c r="AG967" s="2" t="s">
        <v>296</v>
      </c>
      <c r="AH967" s="2"/>
      <c r="AI967" s="2" t="s">
        <v>110</v>
      </c>
      <c r="AJ967" s="2" t="str">
        <f t="shared" si="67"/>
        <v>Forme et CombatAutre équipement &amp; accessoire (Forme et Combat)5 kg ≤ X &lt; 7 kg</v>
      </c>
      <c r="AK967" s="2" t="str">
        <f>VLOOKUP(AD967,'Comprendre la codification'!$E$12:$F$23,2,FALSE)</f>
        <v>J</v>
      </c>
      <c r="AL967" s="2" t="str">
        <f>VLOOKUP(AG967,'Comprendre la codification'!$H$12:$J$200,3,FALSE)</f>
        <v>DIV</v>
      </c>
      <c r="AM967" s="2" t="str">
        <f>VLOOKUP(AI967,'Comprendre la codification'!$M$25:$N$83,2,FALSE)</f>
        <v>51</v>
      </c>
      <c r="AN967" s="2" t="str">
        <f t="shared" si="68"/>
        <v>JDIV51</v>
      </c>
      <c r="AO967" s="2" t="s">
        <v>659</v>
      </c>
    </row>
    <row r="968" spans="13:41" x14ac:dyDescent="0.35">
      <c r="M968" s="26"/>
      <c r="N968" s="26"/>
      <c r="S968" s="2" t="s">
        <v>248</v>
      </c>
      <c r="T968" s="27">
        <v>2</v>
      </c>
      <c r="U968" s="2" t="s">
        <v>305</v>
      </c>
      <c r="V968" s="2" t="s">
        <v>324</v>
      </c>
      <c r="W968" s="2" t="str">
        <f t="shared" si="65"/>
        <v>Equitation et DressageProtection / EPI : paire de gants, gilet de sécurité pour l'équitation, …</v>
      </c>
      <c r="X968" s="2"/>
      <c r="Y968" s="2" t="str">
        <f>VLOOKUP(S968,'Comprendre la codification'!$E$12:$F$23,2,FALSE)</f>
        <v>L</v>
      </c>
      <c r="Z968" s="2" t="str">
        <f>VLOOKUP(V968,'Comprendre la codification'!$H$12:$J$200,3,FALSE)</f>
        <v>PRO</v>
      </c>
      <c r="AA968" s="2" t="str">
        <f t="shared" si="66"/>
        <v>LPRO</v>
      </c>
      <c r="AB968" s="2" t="s">
        <v>253</v>
      </c>
      <c r="AD968" s="2" t="s">
        <v>293</v>
      </c>
      <c r="AE968" s="27">
        <v>2</v>
      </c>
      <c r="AF968" s="2" t="s">
        <v>302</v>
      </c>
      <c r="AG968" s="2" t="s">
        <v>296</v>
      </c>
      <c r="AH968" s="2"/>
      <c r="AI968" s="2" t="s">
        <v>111</v>
      </c>
      <c r="AJ968" s="2" t="str">
        <f t="shared" si="67"/>
        <v>Forme et CombatAutre équipement &amp; accessoire (Forme et Combat)7 kg ≤ X &lt; 9 kg</v>
      </c>
      <c r="AK968" s="2" t="str">
        <f>VLOOKUP(AD968,'Comprendre la codification'!$E$12:$F$23,2,FALSE)</f>
        <v>J</v>
      </c>
      <c r="AL968" s="2" t="str">
        <f>VLOOKUP(AG968,'Comprendre la codification'!$H$12:$J$200,3,FALSE)</f>
        <v>DIV</v>
      </c>
      <c r="AM968" s="2" t="str">
        <f>VLOOKUP(AI968,'Comprendre la codification'!$M$25:$N$83,2,FALSE)</f>
        <v>54</v>
      </c>
      <c r="AN968" s="2" t="str">
        <f t="shared" si="68"/>
        <v>JDIV54</v>
      </c>
      <c r="AO968" s="2" t="s">
        <v>99</v>
      </c>
    </row>
    <row r="969" spans="13:41" x14ac:dyDescent="0.35">
      <c r="M969" s="26"/>
      <c r="N969" s="26"/>
      <c r="S969" s="2" t="s">
        <v>248</v>
      </c>
      <c r="T969" s="27">
        <v>2</v>
      </c>
      <c r="U969" s="2" t="s">
        <v>305</v>
      </c>
      <c r="V969" s="2" t="s">
        <v>324</v>
      </c>
      <c r="W969" s="2" t="str">
        <f t="shared" si="65"/>
        <v>Equitation et DressageProtection / EPI : paire de gants, gilet de sécurité pour l'équitation, …</v>
      </c>
      <c r="X969" s="2"/>
      <c r="Y969" s="2" t="str">
        <f>VLOOKUP(S969,'Comprendre la codification'!$E$12:$F$23,2,FALSE)</f>
        <v>L</v>
      </c>
      <c r="Z969" s="2" t="str">
        <f>VLOOKUP(V969,'Comprendre la codification'!$H$12:$J$200,3,FALSE)</f>
        <v>PRO</v>
      </c>
      <c r="AA969" s="2" t="str">
        <f t="shared" si="66"/>
        <v>LPRO</v>
      </c>
      <c r="AB969" s="2" t="s">
        <v>254</v>
      </c>
      <c r="AD969" s="2" t="s">
        <v>293</v>
      </c>
      <c r="AE969" s="27">
        <v>2</v>
      </c>
      <c r="AF969" s="2" t="s">
        <v>302</v>
      </c>
      <c r="AG969" s="2" t="s">
        <v>296</v>
      </c>
      <c r="AH969" s="2"/>
      <c r="AI969" s="2" t="s">
        <v>111</v>
      </c>
      <c r="AJ969" s="2" t="str">
        <f t="shared" si="67"/>
        <v>Forme et CombatAutre équipement &amp; accessoire (Forme et Combat)7 kg ≤ X &lt; 9 kg</v>
      </c>
      <c r="AK969" s="2" t="str">
        <f>VLOOKUP(AD969,'Comprendre la codification'!$E$12:$F$23,2,FALSE)</f>
        <v>J</v>
      </c>
      <c r="AL969" s="2" t="str">
        <f>VLOOKUP(AG969,'Comprendre la codification'!$H$12:$J$200,3,FALSE)</f>
        <v>DIV</v>
      </c>
      <c r="AM969" s="2" t="str">
        <f>VLOOKUP(AI969,'Comprendre la codification'!$M$25:$N$83,2,FALSE)</f>
        <v>54</v>
      </c>
      <c r="AN969" s="2" t="str">
        <f t="shared" si="68"/>
        <v>JDIV54</v>
      </c>
      <c r="AO969" s="2" t="s">
        <v>659</v>
      </c>
    </row>
    <row r="970" spans="13:41" x14ac:dyDescent="0.35">
      <c r="M970" s="26"/>
      <c r="N970" s="26"/>
      <c r="S970" s="2" t="s">
        <v>248</v>
      </c>
      <c r="T970" s="27">
        <v>2</v>
      </c>
      <c r="U970" s="2" t="s">
        <v>305</v>
      </c>
      <c r="V970" s="2" t="s">
        <v>324</v>
      </c>
      <c r="W970" s="2" t="str">
        <f t="shared" si="65"/>
        <v>Equitation et DressageProtection / EPI : paire de gants, gilet de sécurité pour l'équitation, …</v>
      </c>
      <c r="X970" s="2"/>
      <c r="Y970" s="2" t="str">
        <f>VLOOKUP(S970,'Comprendre la codification'!$E$12:$F$23,2,FALSE)</f>
        <v>L</v>
      </c>
      <c r="Z970" s="2" t="str">
        <f>VLOOKUP(V970,'Comprendre la codification'!$H$12:$J$200,3,FALSE)</f>
        <v>PRO</v>
      </c>
      <c r="AA970" s="2" t="str">
        <f t="shared" si="66"/>
        <v>LPRO</v>
      </c>
      <c r="AB970" s="2" t="s">
        <v>255</v>
      </c>
      <c r="AD970" s="2" t="s">
        <v>293</v>
      </c>
      <c r="AE970" s="27">
        <v>2</v>
      </c>
      <c r="AF970" s="2" t="s">
        <v>302</v>
      </c>
      <c r="AG970" s="2" t="s">
        <v>296</v>
      </c>
      <c r="AH970" s="2"/>
      <c r="AI970" s="2" t="s">
        <v>112</v>
      </c>
      <c r="AJ970" s="2" t="str">
        <f t="shared" si="67"/>
        <v>Forme et CombatAutre équipement &amp; accessoire (Forme et Combat)9 kg ≤ X &lt; 11 kg</v>
      </c>
      <c r="AK970" s="2" t="str">
        <f>VLOOKUP(AD970,'Comprendre la codification'!$E$12:$F$23,2,FALSE)</f>
        <v>J</v>
      </c>
      <c r="AL970" s="2" t="str">
        <f>VLOOKUP(AG970,'Comprendre la codification'!$H$12:$J$200,3,FALSE)</f>
        <v>DIV</v>
      </c>
      <c r="AM970" s="2" t="str">
        <f>VLOOKUP(AI970,'Comprendre la codification'!$M$25:$N$83,2,FALSE)</f>
        <v>57</v>
      </c>
      <c r="AN970" s="2" t="str">
        <f t="shared" si="68"/>
        <v>JDIV57</v>
      </c>
      <c r="AO970" s="2" t="s">
        <v>99</v>
      </c>
    </row>
    <row r="971" spans="13:41" x14ac:dyDescent="0.35">
      <c r="M971" s="26"/>
      <c r="N971" s="26"/>
      <c r="S971" s="2" t="s">
        <v>248</v>
      </c>
      <c r="T971" s="27">
        <v>2</v>
      </c>
      <c r="U971" s="2" t="s">
        <v>305</v>
      </c>
      <c r="V971" s="2" t="s">
        <v>324</v>
      </c>
      <c r="W971" s="2" t="str">
        <f t="shared" si="65"/>
        <v>Equitation et DressageProtection / EPI : paire de gants, gilet de sécurité pour l'équitation, …</v>
      </c>
      <c r="X971" s="2"/>
      <c r="Y971" s="2" t="str">
        <f>VLOOKUP(S971,'Comprendre la codification'!$E$12:$F$23,2,FALSE)</f>
        <v>L</v>
      </c>
      <c r="Z971" s="2" t="str">
        <f>VLOOKUP(V971,'Comprendre la codification'!$H$12:$J$200,3,FALSE)</f>
        <v>PRO</v>
      </c>
      <c r="AA971" s="2" t="str">
        <f t="shared" si="66"/>
        <v>LPRO</v>
      </c>
      <c r="AB971" s="2" t="s">
        <v>241</v>
      </c>
      <c r="AD971" s="2" t="s">
        <v>293</v>
      </c>
      <c r="AE971" s="27">
        <v>2</v>
      </c>
      <c r="AF971" s="2" t="s">
        <v>302</v>
      </c>
      <c r="AG971" s="2" t="s">
        <v>296</v>
      </c>
      <c r="AH971" s="2"/>
      <c r="AI971" s="2" t="s">
        <v>112</v>
      </c>
      <c r="AJ971" s="2" t="str">
        <f t="shared" si="67"/>
        <v>Forme et CombatAutre équipement &amp; accessoire (Forme et Combat)9 kg ≤ X &lt; 11 kg</v>
      </c>
      <c r="AK971" s="2" t="str">
        <f>VLOOKUP(AD971,'Comprendre la codification'!$E$12:$F$23,2,FALSE)</f>
        <v>J</v>
      </c>
      <c r="AL971" s="2" t="str">
        <f>VLOOKUP(AG971,'Comprendre la codification'!$H$12:$J$200,3,FALSE)</f>
        <v>DIV</v>
      </c>
      <c r="AM971" s="2" t="str">
        <f>VLOOKUP(AI971,'Comprendre la codification'!$M$25:$N$83,2,FALSE)</f>
        <v>57</v>
      </c>
      <c r="AN971" s="2" t="str">
        <f t="shared" si="68"/>
        <v>JDIV57</v>
      </c>
      <c r="AO971" s="2" t="s">
        <v>659</v>
      </c>
    </row>
    <row r="972" spans="13:41" x14ac:dyDescent="0.35">
      <c r="M972" s="26"/>
      <c r="N972" s="26"/>
      <c r="S972" s="2" t="s">
        <v>248</v>
      </c>
      <c r="T972" s="27">
        <v>2</v>
      </c>
      <c r="U972" s="2" t="s">
        <v>305</v>
      </c>
      <c r="V972" s="2" t="s">
        <v>324</v>
      </c>
      <c r="W972" s="2" t="str">
        <f t="shared" si="65"/>
        <v>Equitation et DressageProtection / EPI : paire de gants, gilet de sécurité pour l'équitation, …</v>
      </c>
      <c r="X972" s="2"/>
      <c r="Y972" s="2" t="str">
        <f>VLOOKUP(S972,'Comprendre la codification'!$E$12:$F$23,2,FALSE)</f>
        <v>L</v>
      </c>
      <c r="Z972" s="2" t="str">
        <f>VLOOKUP(V972,'Comprendre la codification'!$H$12:$J$200,3,FALSE)</f>
        <v>PRO</v>
      </c>
      <c r="AA972" s="2" t="str">
        <f t="shared" si="66"/>
        <v>LPRO</v>
      </c>
      <c r="AB972" s="2" t="s">
        <v>103</v>
      </c>
      <c r="AD972" s="2" t="s">
        <v>293</v>
      </c>
      <c r="AE972" s="27">
        <v>2</v>
      </c>
      <c r="AF972" s="2" t="s">
        <v>302</v>
      </c>
      <c r="AG972" s="2" t="s">
        <v>296</v>
      </c>
      <c r="AH972" s="2"/>
      <c r="AI972" s="2" t="s">
        <v>113</v>
      </c>
      <c r="AJ972" s="2" t="str">
        <f t="shared" si="67"/>
        <v>Forme et CombatAutre équipement &amp; accessoire (Forme et Combat)11 kg ≤ X &lt; 13 kg</v>
      </c>
      <c r="AK972" s="2" t="str">
        <f>VLOOKUP(AD972,'Comprendre la codification'!$E$12:$F$23,2,FALSE)</f>
        <v>J</v>
      </c>
      <c r="AL972" s="2" t="str">
        <f>VLOOKUP(AG972,'Comprendre la codification'!$H$12:$J$200,3,FALSE)</f>
        <v>DIV</v>
      </c>
      <c r="AM972" s="2" t="str">
        <f>VLOOKUP(AI972,'Comprendre la codification'!$M$25:$N$83,2,FALSE)</f>
        <v>60</v>
      </c>
      <c r="AN972" s="2" t="str">
        <f t="shared" si="68"/>
        <v>JDIV60</v>
      </c>
      <c r="AO972" s="2" t="s">
        <v>99</v>
      </c>
    </row>
    <row r="973" spans="13:41" x14ac:dyDescent="0.35">
      <c r="M973" s="26"/>
      <c r="N973" s="26"/>
      <c r="Q973" s="15"/>
      <c r="S973" s="2" t="s">
        <v>248</v>
      </c>
      <c r="T973" s="27">
        <v>2</v>
      </c>
      <c r="U973" s="2" t="s">
        <v>305</v>
      </c>
      <c r="V973" s="2" t="s">
        <v>324</v>
      </c>
      <c r="W973" s="2" t="str">
        <f t="shared" si="65"/>
        <v>Equitation et DressageProtection / EPI : paire de gants, gilet de sécurité pour l'équitation, …</v>
      </c>
      <c r="X973" s="2"/>
      <c r="Y973" s="2" t="str">
        <f>VLOOKUP(S973,'Comprendre la codification'!$E$12:$F$23,2,FALSE)</f>
        <v>L</v>
      </c>
      <c r="Z973" s="2" t="str">
        <f>VLOOKUP(V973,'Comprendre la codification'!$H$12:$J$200,3,FALSE)</f>
        <v>PRO</v>
      </c>
      <c r="AA973" s="2" t="str">
        <f t="shared" si="66"/>
        <v>LPRO</v>
      </c>
      <c r="AB973" s="2" t="s">
        <v>98</v>
      </c>
      <c r="AD973" s="2" t="s">
        <v>293</v>
      </c>
      <c r="AE973" s="27">
        <v>2</v>
      </c>
      <c r="AF973" s="2" t="s">
        <v>302</v>
      </c>
      <c r="AG973" s="2" t="s">
        <v>296</v>
      </c>
      <c r="AH973" s="2"/>
      <c r="AI973" s="2" t="s">
        <v>113</v>
      </c>
      <c r="AJ973" s="2" t="str">
        <f t="shared" si="67"/>
        <v>Forme et CombatAutre équipement &amp; accessoire (Forme et Combat)11 kg ≤ X &lt; 13 kg</v>
      </c>
      <c r="AK973" s="2" t="str">
        <f>VLOOKUP(AD973,'Comprendre la codification'!$E$12:$F$23,2,FALSE)</f>
        <v>J</v>
      </c>
      <c r="AL973" s="2" t="str">
        <f>VLOOKUP(AG973,'Comprendre la codification'!$H$12:$J$200,3,FALSE)</f>
        <v>DIV</v>
      </c>
      <c r="AM973" s="2" t="str">
        <f>VLOOKUP(AI973,'Comprendre la codification'!$M$25:$N$83,2,FALSE)</f>
        <v>60</v>
      </c>
      <c r="AN973" s="2" t="str">
        <f t="shared" si="68"/>
        <v>JDIV60</v>
      </c>
      <c r="AO973" s="2" t="s">
        <v>659</v>
      </c>
    </row>
    <row r="974" spans="13:41" x14ac:dyDescent="0.35">
      <c r="M974" s="26"/>
      <c r="N974" s="26"/>
      <c r="S974" s="2" t="s">
        <v>248</v>
      </c>
      <c r="T974" s="27">
        <v>2</v>
      </c>
      <c r="U974" s="2" t="s">
        <v>305</v>
      </c>
      <c r="V974" s="2" t="s">
        <v>324</v>
      </c>
      <c r="W974" s="2" t="str">
        <f t="shared" si="65"/>
        <v>Equitation et DressageProtection / EPI : paire de gants, gilet de sécurité pour l'équitation, …</v>
      </c>
      <c r="X974" s="2"/>
      <c r="Y974" s="2" t="str">
        <f>VLOOKUP(S974,'Comprendre la codification'!$E$12:$F$23,2,FALSE)</f>
        <v>L</v>
      </c>
      <c r="Z974" s="2" t="str">
        <f>VLOOKUP(V974,'Comprendre la codification'!$H$12:$J$200,3,FALSE)</f>
        <v>PRO</v>
      </c>
      <c r="AA974" s="2" t="str">
        <f t="shared" si="66"/>
        <v>LPRO</v>
      </c>
      <c r="AB974" s="2" t="s">
        <v>104</v>
      </c>
      <c r="AD974" s="2" t="s">
        <v>293</v>
      </c>
      <c r="AE974" s="27">
        <v>2</v>
      </c>
      <c r="AF974" s="2" t="s">
        <v>302</v>
      </c>
      <c r="AG974" s="2" t="s">
        <v>296</v>
      </c>
      <c r="AH974" s="2"/>
      <c r="AI974" s="2" t="s">
        <v>114</v>
      </c>
      <c r="AJ974" s="2" t="str">
        <f t="shared" si="67"/>
        <v>Forme et CombatAutre équipement &amp; accessoire (Forme et Combat)13 kg ≤ X &lt; 15 kg</v>
      </c>
      <c r="AK974" s="2" t="str">
        <f>VLOOKUP(AD974,'Comprendre la codification'!$E$12:$F$23,2,FALSE)</f>
        <v>J</v>
      </c>
      <c r="AL974" s="2" t="str">
        <f>VLOOKUP(AG974,'Comprendre la codification'!$H$12:$J$200,3,FALSE)</f>
        <v>DIV</v>
      </c>
      <c r="AM974" s="2" t="str">
        <f>VLOOKUP(AI974,'Comprendre la codification'!$M$25:$N$83,2,FALSE)</f>
        <v>63</v>
      </c>
      <c r="AN974" s="2" t="str">
        <f t="shared" si="68"/>
        <v>JDIV63</v>
      </c>
      <c r="AO974" s="2" t="s">
        <v>99</v>
      </c>
    </row>
    <row r="975" spans="13:41" x14ac:dyDescent="0.35">
      <c r="M975" s="26"/>
      <c r="N975" s="26"/>
      <c r="S975" s="2" t="s">
        <v>248</v>
      </c>
      <c r="T975" s="27">
        <v>2</v>
      </c>
      <c r="U975" s="2" t="s">
        <v>305</v>
      </c>
      <c r="V975" s="2" t="s">
        <v>324</v>
      </c>
      <c r="W975" s="2" t="str">
        <f t="shared" si="65"/>
        <v>Equitation et DressageProtection / EPI : paire de gants, gilet de sécurité pour l'équitation, …</v>
      </c>
      <c r="X975" s="2"/>
      <c r="Y975" s="2" t="str">
        <f>VLOOKUP(S975,'Comprendre la codification'!$E$12:$F$23,2,FALSE)</f>
        <v>L</v>
      </c>
      <c r="Z975" s="2" t="str">
        <f>VLOOKUP(V975,'Comprendre la codification'!$H$12:$J$200,3,FALSE)</f>
        <v>PRO</v>
      </c>
      <c r="AA975" s="2" t="str">
        <f t="shared" si="66"/>
        <v>LPRO</v>
      </c>
      <c r="AB975" s="2" t="s">
        <v>105</v>
      </c>
      <c r="AD975" s="2" t="s">
        <v>293</v>
      </c>
      <c r="AE975" s="27">
        <v>2</v>
      </c>
      <c r="AF975" s="2" t="s">
        <v>302</v>
      </c>
      <c r="AG975" s="2" t="s">
        <v>296</v>
      </c>
      <c r="AH975" s="2"/>
      <c r="AI975" s="2" t="s">
        <v>114</v>
      </c>
      <c r="AJ975" s="2" t="str">
        <f t="shared" si="67"/>
        <v>Forme et CombatAutre équipement &amp; accessoire (Forme et Combat)13 kg ≤ X &lt; 15 kg</v>
      </c>
      <c r="AK975" s="2" t="str">
        <f>VLOOKUP(AD975,'Comprendre la codification'!$E$12:$F$23,2,FALSE)</f>
        <v>J</v>
      </c>
      <c r="AL975" s="2" t="str">
        <f>VLOOKUP(AG975,'Comprendre la codification'!$H$12:$J$200,3,FALSE)</f>
        <v>DIV</v>
      </c>
      <c r="AM975" s="2" t="str">
        <f>VLOOKUP(AI975,'Comprendre la codification'!$M$25:$N$83,2,FALSE)</f>
        <v>63</v>
      </c>
      <c r="AN975" s="2" t="str">
        <f t="shared" si="68"/>
        <v>JDIV63</v>
      </c>
      <c r="AO975" s="2" t="s">
        <v>659</v>
      </c>
    </row>
    <row r="976" spans="13:41" x14ac:dyDescent="0.35">
      <c r="M976" s="26"/>
      <c r="N976" s="26"/>
      <c r="S976" s="2" t="s">
        <v>248</v>
      </c>
      <c r="T976" s="27">
        <v>2</v>
      </c>
      <c r="U976" s="2" t="s">
        <v>305</v>
      </c>
      <c r="V976" s="2" t="s">
        <v>324</v>
      </c>
      <c r="W976" s="2" t="str">
        <f t="shared" si="65"/>
        <v>Equitation et DressageProtection / EPI : paire de gants, gilet de sécurité pour l'équitation, …</v>
      </c>
      <c r="X976" s="2"/>
      <c r="Y976" s="2" t="str">
        <f>VLOOKUP(S976,'Comprendre la codification'!$E$12:$F$23,2,FALSE)</f>
        <v>L</v>
      </c>
      <c r="Z976" s="2" t="str">
        <f>VLOOKUP(V976,'Comprendre la codification'!$H$12:$J$200,3,FALSE)</f>
        <v>PRO</v>
      </c>
      <c r="AA976" s="2" t="str">
        <f t="shared" si="66"/>
        <v>LPRO</v>
      </c>
      <c r="AB976" s="2" t="s">
        <v>107</v>
      </c>
      <c r="AD976" s="2" t="s">
        <v>293</v>
      </c>
      <c r="AE976" s="27">
        <v>2</v>
      </c>
      <c r="AF976" s="2" t="s">
        <v>302</v>
      </c>
      <c r="AG976" s="2" t="s">
        <v>296</v>
      </c>
      <c r="AH976" s="2"/>
      <c r="AI976" s="2" t="s">
        <v>102</v>
      </c>
      <c r="AJ976" s="2" t="str">
        <f t="shared" si="67"/>
        <v>Forme et CombatAutre équipement &amp; accessoire (Forme et Combat)X ≥ 15 kg</v>
      </c>
      <c r="AK976" s="2" t="str">
        <f>VLOOKUP(AD976,'Comprendre la codification'!$E$12:$F$23,2,FALSE)</f>
        <v>J</v>
      </c>
      <c r="AL976" s="2" t="str">
        <f>VLOOKUP(AG976,'Comprendre la codification'!$H$12:$J$200,3,FALSE)</f>
        <v>DIV</v>
      </c>
      <c r="AM976" s="2" t="str">
        <f>VLOOKUP(AI976,'Comprendre la codification'!$M$25:$N$83,2,FALSE)</f>
        <v>66</v>
      </c>
      <c r="AN976" s="2" t="str">
        <f t="shared" si="68"/>
        <v>JDIV66</v>
      </c>
      <c r="AO976" s="2" t="s">
        <v>99</v>
      </c>
    </row>
    <row r="977" spans="13:41" x14ac:dyDescent="0.35">
      <c r="M977" s="26"/>
      <c r="N977" s="26"/>
      <c r="S977" s="2" t="s">
        <v>248</v>
      </c>
      <c r="T977" s="27">
        <v>2</v>
      </c>
      <c r="U977" s="2" t="s">
        <v>305</v>
      </c>
      <c r="V977" s="2" t="s">
        <v>324</v>
      </c>
      <c r="W977" s="2" t="str">
        <f t="shared" si="65"/>
        <v>Equitation et DressageProtection / EPI : paire de gants, gilet de sécurité pour l'équitation, …</v>
      </c>
      <c r="X977" s="2"/>
      <c r="Y977" s="2" t="str">
        <f>VLOOKUP(S977,'Comprendre la codification'!$E$12:$F$23,2,FALSE)</f>
        <v>L</v>
      </c>
      <c r="Z977" s="2" t="str">
        <f>VLOOKUP(V977,'Comprendre la codification'!$H$12:$J$200,3,FALSE)</f>
        <v>PRO</v>
      </c>
      <c r="AA977" s="2" t="str">
        <f t="shared" si="66"/>
        <v>LPRO</v>
      </c>
      <c r="AB977" s="2" t="s">
        <v>109</v>
      </c>
      <c r="AD977" s="2" t="s">
        <v>293</v>
      </c>
      <c r="AE977" s="27">
        <v>2</v>
      </c>
      <c r="AF977" s="2" t="s">
        <v>302</v>
      </c>
      <c r="AG977" s="2" t="s">
        <v>296</v>
      </c>
      <c r="AH977" s="2"/>
      <c r="AI977" s="2" t="s">
        <v>102</v>
      </c>
      <c r="AJ977" s="2" t="str">
        <f t="shared" si="67"/>
        <v>Forme et CombatAutre équipement &amp; accessoire (Forme et Combat)X ≥ 15 kg</v>
      </c>
      <c r="AK977" s="2" t="str">
        <f>VLOOKUP(AD977,'Comprendre la codification'!$E$12:$F$23,2,FALSE)</f>
        <v>J</v>
      </c>
      <c r="AL977" s="2" t="str">
        <f>VLOOKUP(AG977,'Comprendre la codification'!$H$12:$J$200,3,FALSE)</f>
        <v>DIV</v>
      </c>
      <c r="AM977" s="2" t="str">
        <f>VLOOKUP(AI977,'Comprendre la codification'!$M$25:$N$83,2,FALSE)</f>
        <v>66</v>
      </c>
      <c r="AN977" s="2" t="str">
        <f t="shared" si="68"/>
        <v>JDIV66</v>
      </c>
      <c r="AO977" s="2" t="s">
        <v>659</v>
      </c>
    </row>
    <row r="978" spans="13:41" x14ac:dyDescent="0.35">
      <c r="M978" s="26"/>
      <c r="N978" s="26"/>
      <c r="S978" s="2" t="s">
        <v>248</v>
      </c>
      <c r="T978" s="27">
        <v>2</v>
      </c>
      <c r="U978" s="2" t="s">
        <v>305</v>
      </c>
      <c r="V978" s="2" t="s">
        <v>324</v>
      </c>
      <c r="W978" s="2" t="str">
        <f t="shared" si="65"/>
        <v>Equitation et DressageProtection / EPI : paire de gants, gilet de sécurité pour l'équitation, …</v>
      </c>
      <c r="X978" s="2"/>
      <c r="Y978" s="2" t="str">
        <f>VLOOKUP(S978,'Comprendre la codification'!$E$12:$F$23,2,FALSE)</f>
        <v>L</v>
      </c>
      <c r="Z978" s="2" t="str">
        <f>VLOOKUP(V978,'Comprendre la codification'!$H$12:$J$200,3,FALSE)</f>
        <v>PRO</v>
      </c>
      <c r="AA978" s="2" t="str">
        <f t="shared" si="66"/>
        <v>LPRO</v>
      </c>
      <c r="AB978" s="2" t="s">
        <v>110</v>
      </c>
      <c r="AD978" s="2" t="s">
        <v>293</v>
      </c>
      <c r="AE978" s="27">
        <v>2</v>
      </c>
      <c r="AF978" s="2" t="s">
        <v>302</v>
      </c>
      <c r="AG978" s="2" t="s">
        <v>229</v>
      </c>
      <c r="AH978" s="2"/>
      <c r="AI978" s="21" t="s">
        <v>608</v>
      </c>
      <c r="AJ978" s="2" t="str">
        <f t="shared" si="67"/>
        <v>Forme et CombatElliptique (hors EEE), Rameur, Reformer-</v>
      </c>
      <c r="AK978" s="2" t="str">
        <f>VLOOKUP(AD978,'Comprendre la codification'!$E$12:$F$23,2,FALSE)</f>
        <v>J</v>
      </c>
      <c r="AL978" s="2" t="str">
        <f>VLOOKUP(AG978,'Comprendre la codification'!$H$12:$J$200,3,FALSE)</f>
        <v>ELI</v>
      </c>
      <c r="AM978" s="2" t="str">
        <f>VLOOKUP(AI978,'Comprendre la codification'!$M$25:$N$83,2,FALSE)</f>
        <v>78</v>
      </c>
      <c r="AN978" s="2" t="str">
        <f t="shared" si="68"/>
        <v>JELI78</v>
      </c>
      <c r="AO978" s="21" t="s">
        <v>99</v>
      </c>
    </row>
    <row r="979" spans="13:41" x14ac:dyDescent="0.35">
      <c r="M979" s="26"/>
      <c r="N979" s="26"/>
      <c r="S979" s="2" t="s">
        <v>248</v>
      </c>
      <c r="T979" s="27">
        <v>2</v>
      </c>
      <c r="U979" s="2" t="s">
        <v>305</v>
      </c>
      <c r="V979" s="2" t="s">
        <v>324</v>
      </c>
      <c r="W979" s="2" t="str">
        <f t="shared" si="65"/>
        <v>Equitation et DressageProtection / EPI : paire de gants, gilet de sécurité pour l'équitation, …</v>
      </c>
      <c r="X979" s="2"/>
      <c r="Y979" s="2" t="str">
        <f>VLOOKUP(S979,'Comprendre la codification'!$E$12:$F$23,2,FALSE)</f>
        <v>L</v>
      </c>
      <c r="Z979" s="2" t="str">
        <f>VLOOKUP(V979,'Comprendre la codification'!$H$12:$J$200,3,FALSE)</f>
        <v>PRO</v>
      </c>
      <c r="AA979" s="2" t="str">
        <f t="shared" si="66"/>
        <v>LPRO</v>
      </c>
      <c r="AB979" s="2" t="s">
        <v>111</v>
      </c>
      <c r="AD979" s="2" t="s">
        <v>293</v>
      </c>
      <c r="AE979" s="27">
        <v>2</v>
      </c>
      <c r="AF979" s="2" t="s">
        <v>302</v>
      </c>
      <c r="AG979" s="2" t="s">
        <v>229</v>
      </c>
      <c r="AH979" s="2"/>
      <c r="AI979" s="29" t="s">
        <v>608</v>
      </c>
      <c r="AJ979" s="2" t="str">
        <f t="shared" si="67"/>
        <v>Forme et CombatElliptique (hors EEE), Rameur, Reformer-</v>
      </c>
      <c r="AK979" s="2" t="str">
        <f>VLOOKUP(AD979,'Comprendre la codification'!$E$12:$F$23,2,FALSE)</f>
        <v>J</v>
      </c>
      <c r="AL979" s="2" t="str">
        <f>VLOOKUP(AG979,'Comprendre la codification'!$H$12:$J$200,3,FALSE)</f>
        <v>ELI</v>
      </c>
      <c r="AM979" s="2" t="str">
        <f>VLOOKUP(AI979,'Comprendre la codification'!$M$25:$N$83,2,FALSE)</f>
        <v>78</v>
      </c>
      <c r="AN979" s="2" t="str">
        <f t="shared" si="68"/>
        <v>JELI78</v>
      </c>
      <c r="AO979" s="2" t="s">
        <v>659</v>
      </c>
    </row>
    <row r="980" spans="13:41" x14ac:dyDescent="0.35">
      <c r="M980" s="26"/>
      <c r="N980" s="26"/>
      <c r="S980" s="2" t="s">
        <v>248</v>
      </c>
      <c r="T980" s="27">
        <v>2</v>
      </c>
      <c r="U980" s="2" t="s">
        <v>305</v>
      </c>
      <c r="V980" s="2" t="s">
        <v>324</v>
      </c>
      <c r="W980" s="2" t="str">
        <f t="shared" si="65"/>
        <v>Equitation et DressageProtection / EPI : paire de gants, gilet de sécurité pour l'équitation, …</v>
      </c>
      <c r="X980" s="2"/>
      <c r="Y980" s="2" t="str">
        <f>VLOOKUP(S980,'Comprendre la codification'!$E$12:$F$23,2,FALSE)</f>
        <v>L</v>
      </c>
      <c r="Z980" s="2" t="str">
        <f>VLOOKUP(V980,'Comprendre la codification'!$H$12:$J$200,3,FALSE)</f>
        <v>PRO</v>
      </c>
      <c r="AA980" s="2" t="str">
        <f t="shared" si="66"/>
        <v>LPRO</v>
      </c>
      <c r="AB980" s="2" t="s">
        <v>112</v>
      </c>
      <c r="AD980" s="2" t="s">
        <v>293</v>
      </c>
      <c r="AE980" s="27">
        <v>2</v>
      </c>
      <c r="AF980" s="2" t="s">
        <v>302</v>
      </c>
      <c r="AG980" s="2" t="s">
        <v>244</v>
      </c>
      <c r="AH980" s="2"/>
      <c r="AI980" s="21" t="s">
        <v>608</v>
      </c>
      <c r="AJ980" s="2" t="str">
        <f t="shared" si="67"/>
        <v>Forme et CombatFleuret, sabre, épée, nunchaku-</v>
      </c>
      <c r="AK980" s="2" t="str">
        <f>VLOOKUP(AD980,'Comprendre la codification'!$E$12:$F$23,2,FALSE)</f>
        <v>J</v>
      </c>
      <c r="AL980" s="2" t="str">
        <f>VLOOKUP(AG980,'Comprendre la codification'!$H$12:$J$200,3,FALSE)</f>
        <v>EPE</v>
      </c>
      <c r="AM980" s="2" t="str">
        <f>VLOOKUP(AI980,'Comprendre la codification'!$M$25:$N$83,2,FALSE)</f>
        <v>78</v>
      </c>
      <c r="AN980" s="2" t="str">
        <f t="shared" si="68"/>
        <v>JEPE78</v>
      </c>
      <c r="AO980" s="21" t="s">
        <v>608</v>
      </c>
    </row>
    <row r="981" spans="13:41" x14ac:dyDescent="0.35">
      <c r="M981" s="26"/>
      <c r="N981" s="26"/>
      <c r="S981" s="2" t="s">
        <v>248</v>
      </c>
      <c r="T981" s="27">
        <v>2</v>
      </c>
      <c r="U981" s="2" t="s">
        <v>305</v>
      </c>
      <c r="V981" s="2" t="s">
        <v>324</v>
      </c>
      <c r="W981" s="2" t="str">
        <f t="shared" si="65"/>
        <v>Equitation et DressageProtection / EPI : paire de gants, gilet de sécurité pour l'équitation, …</v>
      </c>
      <c r="X981" s="2"/>
      <c r="Y981" s="2" t="str">
        <f>VLOOKUP(S981,'Comprendre la codification'!$E$12:$F$23,2,FALSE)</f>
        <v>L</v>
      </c>
      <c r="Z981" s="2" t="str">
        <f>VLOOKUP(V981,'Comprendre la codification'!$H$12:$J$200,3,FALSE)</f>
        <v>PRO</v>
      </c>
      <c r="AA981" s="2" t="str">
        <f t="shared" si="66"/>
        <v>LPRO</v>
      </c>
      <c r="AB981" s="2" t="s">
        <v>113</v>
      </c>
      <c r="AD981" s="2" t="s">
        <v>293</v>
      </c>
      <c r="AE981" s="27">
        <v>2</v>
      </c>
      <c r="AF981" s="2" t="s">
        <v>302</v>
      </c>
      <c r="AG981" s="2" t="s">
        <v>234</v>
      </c>
      <c r="AH981" s="2"/>
      <c r="AI981" s="2" t="s">
        <v>142</v>
      </c>
      <c r="AJ981" s="2" t="str">
        <f t="shared" si="67"/>
        <v>Forme et CombatSac de frappeX &lt; 5 kg</v>
      </c>
      <c r="AK981" s="2" t="str">
        <f>VLOOKUP(AD981,'Comprendre la codification'!$E$12:$F$23,2,FALSE)</f>
        <v>J</v>
      </c>
      <c r="AL981" s="2" t="str">
        <f>VLOOKUP(AG981,'Comprendre la codification'!$H$12:$J$200,3,FALSE)</f>
        <v>FRA</v>
      </c>
      <c r="AM981" s="2" t="str">
        <f>VLOOKUP(AI981,'Comprendre la codification'!$M$25:$N$83,2,FALSE)</f>
        <v>50</v>
      </c>
      <c r="AN981" s="2" t="str">
        <f t="shared" si="68"/>
        <v>JFRA50</v>
      </c>
      <c r="AO981" s="2" t="s">
        <v>608</v>
      </c>
    </row>
    <row r="982" spans="13:41" x14ac:dyDescent="0.35">
      <c r="M982" s="26"/>
      <c r="N982" s="26"/>
      <c r="S982" s="2" t="s">
        <v>248</v>
      </c>
      <c r="T982" s="27">
        <v>2</v>
      </c>
      <c r="U982" s="2" t="s">
        <v>305</v>
      </c>
      <c r="V982" s="2" t="s">
        <v>324</v>
      </c>
      <c r="W982" s="2" t="str">
        <f t="shared" si="65"/>
        <v>Equitation et DressageProtection / EPI : paire de gants, gilet de sécurité pour l'équitation, …</v>
      </c>
      <c r="X982" s="2"/>
      <c r="Y982" s="2" t="str">
        <f>VLOOKUP(S982,'Comprendre la codification'!$E$12:$F$23,2,FALSE)</f>
        <v>L</v>
      </c>
      <c r="Z982" s="2" t="str">
        <f>VLOOKUP(V982,'Comprendre la codification'!$H$12:$J$200,3,FALSE)</f>
        <v>PRO</v>
      </c>
      <c r="AA982" s="2" t="str">
        <f t="shared" si="66"/>
        <v>LPRO</v>
      </c>
      <c r="AB982" s="2" t="s">
        <v>114</v>
      </c>
      <c r="AD982" s="2" t="s">
        <v>293</v>
      </c>
      <c r="AE982" s="27">
        <v>2</v>
      </c>
      <c r="AF982" s="2" t="s">
        <v>302</v>
      </c>
      <c r="AG982" s="2" t="s">
        <v>234</v>
      </c>
      <c r="AH982" s="2"/>
      <c r="AI982" s="2" t="s">
        <v>110</v>
      </c>
      <c r="AJ982" s="2" t="str">
        <f t="shared" si="67"/>
        <v>Forme et CombatSac de frappe5 kg ≤ X &lt; 7 kg</v>
      </c>
      <c r="AK982" s="2" t="str">
        <f>VLOOKUP(AD982,'Comprendre la codification'!$E$12:$F$23,2,FALSE)</f>
        <v>J</v>
      </c>
      <c r="AL982" s="2" t="str">
        <f>VLOOKUP(AG982,'Comprendre la codification'!$H$12:$J$200,3,FALSE)</f>
        <v>FRA</v>
      </c>
      <c r="AM982" s="2" t="str">
        <f>VLOOKUP(AI982,'Comprendre la codification'!$M$25:$N$83,2,FALSE)</f>
        <v>51</v>
      </c>
      <c r="AN982" s="2" t="str">
        <f t="shared" si="68"/>
        <v>JFRA51</v>
      </c>
      <c r="AO982" s="2" t="s">
        <v>608</v>
      </c>
    </row>
    <row r="983" spans="13:41" x14ac:dyDescent="0.35">
      <c r="M983" s="26"/>
      <c r="N983" s="26"/>
      <c r="S983" s="2" t="s">
        <v>248</v>
      </c>
      <c r="T983" s="27">
        <v>2</v>
      </c>
      <c r="U983" s="2" t="s">
        <v>305</v>
      </c>
      <c r="V983" s="2" t="s">
        <v>324</v>
      </c>
      <c r="W983" s="2" t="str">
        <f t="shared" si="65"/>
        <v>Equitation et DressageProtection / EPI : paire de gants, gilet de sécurité pour l'équitation, …</v>
      </c>
      <c r="X983" s="2"/>
      <c r="Y983" s="2" t="str">
        <f>VLOOKUP(S983,'Comprendre la codification'!$E$12:$F$23,2,FALSE)</f>
        <v>L</v>
      </c>
      <c r="Z983" s="2" t="str">
        <f>VLOOKUP(V983,'Comprendre la codification'!$H$12:$J$200,3,FALSE)</f>
        <v>PRO</v>
      </c>
      <c r="AA983" s="2" t="str">
        <f t="shared" si="66"/>
        <v>LPRO</v>
      </c>
      <c r="AB983" s="2" t="s">
        <v>102</v>
      </c>
      <c r="AD983" s="2" t="s">
        <v>293</v>
      </c>
      <c r="AE983" s="27">
        <v>2</v>
      </c>
      <c r="AF983" s="2" t="s">
        <v>302</v>
      </c>
      <c r="AG983" s="2" t="s">
        <v>234</v>
      </c>
      <c r="AH983" s="2"/>
      <c r="AI983" s="2" t="s">
        <v>111</v>
      </c>
      <c r="AJ983" s="2" t="str">
        <f t="shared" si="67"/>
        <v>Forme et CombatSac de frappe7 kg ≤ X &lt; 9 kg</v>
      </c>
      <c r="AK983" s="2" t="str">
        <f>VLOOKUP(AD983,'Comprendre la codification'!$E$12:$F$23,2,FALSE)</f>
        <v>J</v>
      </c>
      <c r="AL983" s="2" t="str">
        <f>VLOOKUP(AG983,'Comprendre la codification'!$H$12:$J$200,3,FALSE)</f>
        <v>FRA</v>
      </c>
      <c r="AM983" s="2" t="str">
        <f>VLOOKUP(AI983,'Comprendre la codification'!$M$25:$N$83,2,FALSE)</f>
        <v>54</v>
      </c>
      <c r="AN983" s="2" t="str">
        <f t="shared" si="68"/>
        <v>JFRA54</v>
      </c>
      <c r="AO983" s="2" t="s">
        <v>608</v>
      </c>
    </row>
    <row r="984" spans="13:41" x14ac:dyDescent="0.35">
      <c r="M984" s="26"/>
      <c r="N984" s="26"/>
      <c r="S984" s="2" t="s">
        <v>248</v>
      </c>
      <c r="T984" s="27">
        <v>2</v>
      </c>
      <c r="U984" s="2" t="s">
        <v>305</v>
      </c>
      <c r="V984" s="2" t="s">
        <v>251</v>
      </c>
      <c r="W984" s="2" t="str">
        <f t="shared" si="65"/>
        <v>Equitation et DressagePantalon d'équitation</v>
      </c>
      <c r="X984" s="2"/>
      <c r="Y984" s="2" t="str">
        <f>VLOOKUP(S984,'Comprendre la codification'!$E$12:$F$23,2,FALSE)</f>
        <v>L</v>
      </c>
      <c r="Z984" s="2" t="str">
        <f>VLOOKUP(V984,'Comprendre la codification'!$H$12:$J$200,3,FALSE)</f>
        <v>PTL</v>
      </c>
      <c r="AA984" s="2" t="str">
        <f t="shared" si="66"/>
        <v>LPTL</v>
      </c>
      <c r="AB984" s="21" t="s">
        <v>608</v>
      </c>
      <c r="AD984" s="2" t="s">
        <v>293</v>
      </c>
      <c r="AE984" s="27">
        <v>2</v>
      </c>
      <c r="AF984" s="2" t="s">
        <v>302</v>
      </c>
      <c r="AG984" s="2" t="s">
        <v>234</v>
      </c>
      <c r="AH984" s="2"/>
      <c r="AI984" s="2" t="s">
        <v>112</v>
      </c>
      <c r="AJ984" s="2" t="str">
        <f t="shared" si="67"/>
        <v>Forme et CombatSac de frappe9 kg ≤ X &lt; 11 kg</v>
      </c>
      <c r="AK984" s="2" t="str">
        <f>VLOOKUP(AD984,'Comprendre la codification'!$E$12:$F$23,2,FALSE)</f>
        <v>J</v>
      </c>
      <c r="AL984" s="2" t="str">
        <f>VLOOKUP(AG984,'Comprendre la codification'!$H$12:$J$200,3,FALSE)</f>
        <v>FRA</v>
      </c>
      <c r="AM984" s="2" t="str">
        <f>VLOOKUP(AI984,'Comprendre la codification'!$M$25:$N$83,2,FALSE)</f>
        <v>57</v>
      </c>
      <c r="AN984" s="2" t="str">
        <f t="shared" si="68"/>
        <v>JFRA57</v>
      </c>
      <c r="AO984" s="2" t="s">
        <v>608</v>
      </c>
    </row>
    <row r="985" spans="13:41" x14ac:dyDescent="0.35">
      <c r="M985" s="26"/>
      <c r="N985" s="26"/>
      <c r="S985" s="2" t="s">
        <v>248</v>
      </c>
      <c r="T985" s="27">
        <v>2</v>
      </c>
      <c r="U985" s="2" t="s">
        <v>303</v>
      </c>
      <c r="V985" s="11" t="s">
        <v>249</v>
      </c>
      <c r="W985" s="2" t="str">
        <f t="shared" si="65"/>
        <v xml:space="preserve">Equitation et DressageSelle d'équitation </v>
      </c>
      <c r="X985" s="2"/>
      <c r="Y985" s="2" t="str">
        <f>VLOOKUP(S985,'Comprendre la codification'!$E$12:$F$23,2,FALSE)</f>
        <v>L</v>
      </c>
      <c r="Z985" s="2" t="str">
        <f>VLOOKUP(V985,'Comprendre la codification'!$H$12:$J$200,3,FALSE)</f>
        <v>SEL</v>
      </c>
      <c r="AA985" s="2" t="str">
        <f t="shared" si="66"/>
        <v>LSEL</v>
      </c>
      <c r="AB985" s="21" t="s">
        <v>608</v>
      </c>
      <c r="AD985" s="2" t="s">
        <v>293</v>
      </c>
      <c r="AE985" s="27">
        <v>2</v>
      </c>
      <c r="AF985" s="2" t="s">
        <v>302</v>
      </c>
      <c r="AG985" s="2" t="s">
        <v>234</v>
      </c>
      <c r="AH985" s="2"/>
      <c r="AI985" s="2" t="s">
        <v>113</v>
      </c>
      <c r="AJ985" s="2" t="str">
        <f t="shared" si="67"/>
        <v>Forme et CombatSac de frappe11 kg ≤ X &lt; 13 kg</v>
      </c>
      <c r="AK985" s="2" t="str">
        <f>VLOOKUP(AD985,'Comprendre la codification'!$E$12:$F$23,2,FALSE)</f>
        <v>J</v>
      </c>
      <c r="AL985" s="2" t="str">
        <f>VLOOKUP(AG985,'Comprendre la codification'!$H$12:$J$200,3,FALSE)</f>
        <v>FRA</v>
      </c>
      <c r="AM985" s="2" t="str">
        <f>VLOOKUP(AI985,'Comprendre la codification'!$M$25:$N$83,2,FALSE)</f>
        <v>60</v>
      </c>
      <c r="AN985" s="2" t="str">
        <f t="shared" si="68"/>
        <v>JFRA60</v>
      </c>
      <c r="AO985" s="2" t="s">
        <v>608</v>
      </c>
    </row>
    <row r="986" spans="13:41" x14ac:dyDescent="0.35">
      <c r="M986" s="26"/>
      <c r="N986" s="26"/>
      <c r="T986" s="26"/>
      <c r="AD986" s="2" t="s">
        <v>293</v>
      </c>
      <c r="AE986" s="27">
        <v>2</v>
      </c>
      <c r="AF986" s="2" t="s">
        <v>302</v>
      </c>
      <c r="AG986" s="2" t="s">
        <v>234</v>
      </c>
      <c r="AH986" s="2"/>
      <c r="AI986" s="2" t="s">
        <v>114</v>
      </c>
      <c r="AJ986" s="2" t="str">
        <f t="shared" si="67"/>
        <v>Forme et CombatSac de frappe13 kg ≤ X &lt; 15 kg</v>
      </c>
      <c r="AK986" s="2" t="str">
        <f>VLOOKUP(AD986,'Comprendre la codification'!$E$12:$F$23,2,FALSE)</f>
        <v>J</v>
      </c>
      <c r="AL986" s="2" t="str">
        <f>VLOOKUP(AG986,'Comprendre la codification'!$H$12:$J$200,3,FALSE)</f>
        <v>FRA</v>
      </c>
      <c r="AM986" s="2" t="str">
        <f>VLOOKUP(AI986,'Comprendre la codification'!$M$25:$N$83,2,FALSE)</f>
        <v>63</v>
      </c>
      <c r="AN986" s="2" t="str">
        <f t="shared" si="68"/>
        <v>JFRA63</v>
      </c>
      <c r="AO986" s="2" t="s">
        <v>608</v>
      </c>
    </row>
    <row r="987" spans="13:41" x14ac:dyDescent="0.35">
      <c r="M987" s="26"/>
      <c r="N987" s="26"/>
      <c r="T987" s="26"/>
      <c r="AD987" s="2" t="s">
        <v>293</v>
      </c>
      <c r="AE987" s="27">
        <v>2</v>
      </c>
      <c r="AF987" s="2" t="s">
        <v>302</v>
      </c>
      <c r="AG987" s="2" t="s">
        <v>234</v>
      </c>
      <c r="AH987" s="2"/>
      <c r="AI987" s="2" t="s">
        <v>102</v>
      </c>
      <c r="AJ987" s="2" t="str">
        <f t="shared" si="67"/>
        <v>Forme et CombatSac de frappeX ≥ 15 kg</v>
      </c>
      <c r="AK987" s="2" t="str">
        <f>VLOOKUP(AD987,'Comprendre la codification'!$E$12:$F$23,2,FALSE)</f>
        <v>J</v>
      </c>
      <c r="AL987" s="2" t="str">
        <f>VLOOKUP(AG987,'Comprendre la codification'!$H$12:$J$200,3,FALSE)</f>
        <v>FRA</v>
      </c>
      <c r="AM987" s="2" t="str">
        <f>VLOOKUP(AI987,'Comprendre la codification'!$M$25:$N$83,2,FALSE)</f>
        <v>66</v>
      </c>
      <c r="AN987" s="2" t="str">
        <f t="shared" si="68"/>
        <v>JFRA66</v>
      </c>
      <c r="AO987" s="2" t="s">
        <v>608</v>
      </c>
    </row>
    <row r="988" spans="13:41" x14ac:dyDescent="0.35">
      <c r="M988" s="26"/>
      <c r="N988" s="26"/>
      <c r="T988" s="26"/>
      <c r="AD988" s="2" t="s">
        <v>293</v>
      </c>
      <c r="AE988" s="27">
        <v>2</v>
      </c>
      <c r="AF988" s="2" t="s">
        <v>313</v>
      </c>
      <c r="AG988" s="2" t="s">
        <v>245</v>
      </c>
      <c r="AH988" s="2"/>
      <c r="AI988" s="2" t="s">
        <v>189</v>
      </c>
      <c r="AJ988" s="2" t="str">
        <f t="shared" si="67"/>
        <v>Forme et CombatPaire de gants et mitaines de sport de combatX &lt; 0,5 kg</v>
      </c>
      <c r="AK988" s="2" t="str">
        <f>VLOOKUP(AD988,'Comprendre la codification'!$E$12:$F$23,2,FALSE)</f>
        <v>J</v>
      </c>
      <c r="AL988" s="2" t="str">
        <f>VLOOKUP(AG988,'Comprendre la codification'!$H$12:$J$200,3,FALSE)</f>
        <v>GAN</v>
      </c>
      <c r="AM988" s="2" t="str">
        <f>VLOOKUP(AI988,'Comprendre la codification'!$M$25:$N$83,2,FALSE)</f>
        <v>38</v>
      </c>
      <c r="AN988" s="2" t="str">
        <f t="shared" si="68"/>
        <v>JGAN38</v>
      </c>
      <c r="AO988" s="2" t="s">
        <v>608</v>
      </c>
    </row>
    <row r="989" spans="13:41" x14ac:dyDescent="0.35">
      <c r="M989" s="26"/>
      <c r="N989" s="26"/>
      <c r="T989" s="26"/>
      <c r="AD989" s="2" t="s">
        <v>293</v>
      </c>
      <c r="AE989" s="27">
        <v>2</v>
      </c>
      <c r="AF989" s="2" t="s">
        <v>313</v>
      </c>
      <c r="AG989" s="2" t="s">
        <v>245</v>
      </c>
      <c r="AH989" s="2"/>
      <c r="AI989" s="2" t="s">
        <v>129</v>
      </c>
      <c r="AJ989" s="2" t="str">
        <f t="shared" si="67"/>
        <v>Forme et CombatPaire de gants et mitaines de sport de combatX ≥ 0,5 kg</v>
      </c>
      <c r="AK989" s="2" t="str">
        <f>VLOOKUP(AD989,'Comprendre la codification'!$E$12:$F$23,2,FALSE)</f>
        <v>J</v>
      </c>
      <c r="AL989" s="2" t="str">
        <f>VLOOKUP(AG989,'Comprendre la codification'!$H$12:$J$200,3,FALSE)</f>
        <v>GAN</v>
      </c>
      <c r="AM989" s="2" t="str">
        <f>VLOOKUP(AI989,'Comprendre la codification'!$M$25:$N$83,2,FALSE)</f>
        <v>40</v>
      </c>
      <c r="AN989" s="2" t="str">
        <f t="shared" si="68"/>
        <v>JGAN40</v>
      </c>
      <c r="AO989" s="2" t="s">
        <v>608</v>
      </c>
    </row>
    <row r="990" spans="13:41" x14ac:dyDescent="0.35">
      <c r="M990" s="26"/>
      <c r="N990" s="26"/>
      <c r="T990" s="26"/>
      <c r="AD990" s="2" t="s">
        <v>293</v>
      </c>
      <c r="AE990" s="27">
        <v>2</v>
      </c>
      <c r="AF990" s="2" t="s">
        <v>302</v>
      </c>
      <c r="AG990" s="2" t="s">
        <v>338</v>
      </c>
      <c r="AH990" s="2"/>
      <c r="AI990" s="2" t="s">
        <v>108</v>
      </c>
      <c r="AJ990" s="2" t="str">
        <f t="shared" si="67"/>
        <v>Forme et CombatPoids, charge de fitness : haltère, medecine ball, ballon lesté, barre, poids, disque de poids, kettle bell, sand bag, corde de crossfit, gilet lesté, …X &lt; 1 kg</v>
      </c>
      <c r="AK990" s="2" t="str">
        <f>VLOOKUP(AD990,'Comprendre la codification'!$E$12:$F$23,2,FALSE)</f>
        <v>J</v>
      </c>
      <c r="AL990" s="2" t="str">
        <f>VLOOKUP(AG990,'Comprendre la codification'!$H$12:$J$200,3,FALSE)</f>
        <v>HAL</v>
      </c>
      <c r="AM990" s="2" t="str">
        <f>VLOOKUP(AI990,'Comprendre la codification'!$M$25:$N$83,2,FALSE)</f>
        <v>41</v>
      </c>
      <c r="AN990" s="2" t="str">
        <f t="shared" si="68"/>
        <v>JHAL41</v>
      </c>
      <c r="AO990" s="2" t="s">
        <v>99</v>
      </c>
    </row>
    <row r="991" spans="13:41" x14ac:dyDescent="0.35">
      <c r="M991" s="26"/>
      <c r="N991" s="26"/>
      <c r="T991" s="26"/>
      <c r="AD991" s="2" t="s">
        <v>293</v>
      </c>
      <c r="AE991" s="27">
        <v>2</v>
      </c>
      <c r="AF991" s="2" t="s">
        <v>302</v>
      </c>
      <c r="AG991" s="2" t="s">
        <v>338</v>
      </c>
      <c r="AH991" s="2"/>
      <c r="AI991" s="2" t="s">
        <v>108</v>
      </c>
      <c r="AJ991" s="2" t="str">
        <f t="shared" si="67"/>
        <v>Forme et CombatPoids, charge de fitness : haltère, medecine ball, ballon lesté, barre, poids, disque de poids, kettle bell, sand bag, corde de crossfit, gilet lesté, …X &lt; 1 kg</v>
      </c>
      <c r="AK991" s="2" t="str">
        <f>VLOOKUP(AD991,'Comprendre la codification'!$E$12:$F$23,2,FALSE)</f>
        <v>J</v>
      </c>
      <c r="AL991" s="2" t="str">
        <f>VLOOKUP(AG991,'Comprendre la codification'!$H$12:$J$200,3,FALSE)</f>
        <v>HAL</v>
      </c>
      <c r="AM991" s="2" t="str">
        <f>VLOOKUP(AI991,'Comprendre la codification'!$M$25:$N$83,2,FALSE)</f>
        <v>41</v>
      </c>
      <c r="AN991" s="2" t="str">
        <f t="shared" si="68"/>
        <v>JHAL41</v>
      </c>
      <c r="AO991" s="2" t="s">
        <v>659</v>
      </c>
    </row>
    <row r="992" spans="13:41" x14ac:dyDescent="0.35">
      <c r="M992" s="26"/>
      <c r="N992" s="26"/>
      <c r="T992" s="26"/>
      <c r="AD992" s="2" t="s">
        <v>293</v>
      </c>
      <c r="AE992" s="27">
        <v>2</v>
      </c>
      <c r="AF992" s="2" t="s">
        <v>302</v>
      </c>
      <c r="AG992" s="2" t="s">
        <v>338</v>
      </c>
      <c r="AH992" s="2"/>
      <c r="AI992" s="2" t="s">
        <v>105</v>
      </c>
      <c r="AJ992" s="2" t="str">
        <f t="shared" si="67"/>
        <v>Forme et CombatPoids, charge de fitness : haltère, medecine ball, ballon lesté, barre, poids, disque de poids, kettle bell, sand bag, corde de crossfit, gilet lesté, …1 kg ≤ X &lt; 2 kg</v>
      </c>
      <c r="AK992" s="2" t="str">
        <f>VLOOKUP(AD992,'Comprendre la codification'!$E$12:$F$23,2,FALSE)</f>
        <v>J</v>
      </c>
      <c r="AL992" s="2" t="str">
        <f>VLOOKUP(AG992,'Comprendre la codification'!$H$12:$J$200,3,FALSE)</f>
        <v>HAL</v>
      </c>
      <c r="AM992" s="2" t="str">
        <f>VLOOKUP(AI992,'Comprendre la codification'!$M$25:$N$83,2,FALSE)</f>
        <v>42</v>
      </c>
      <c r="AN992" s="2" t="str">
        <f t="shared" si="68"/>
        <v>JHAL42</v>
      </c>
      <c r="AO992" s="2" t="s">
        <v>99</v>
      </c>
    </row>
    <row r="993" spans="13:41" x14ac:dyDescent="0.35">
      <c r="M993" s="26"/>
      <c r="N993" s="26"/>
      <c r="T993" s="26"/>
      <c r="AD993" s="2" t="s">
        <v>293</v>
      </c>
      <c r="AE993" s="27">
        <v>2</v>
      </c>
      <c r="AF993" s="2" t="s">
        <v>302</v>
      </c>
      <c r="AG993" s="2" t="s">
        <v>338</v>
      </c>
      <c r="AH993" s="2"/>
      <c r="AI993" s="2" t="s">
        <v>105</v>
      </c>
      <c r="AJ993" s="2" t="str">
        <f t="shared" si="67"/>
        <v>Forme et CombatPoids, charge de fitness : haltère, medecine ball, ballon lesté, barre, poids, disque de poids, kettle bell, sand bag, corde de crossfit, gilet lesté, …1 kg ≤ X &lt; 2 kg</v>
      </c>
      <c r="AK993" s="2" t="str">
        <f>VLOOKUP(AD993,'Comprendre la codification'!$E$12:$F$23,2,FALSE)</f>
        <v>J</v>
      </c>
      <c r="AL993" s="2" t="str">
        <f>VLOOKUP(AG993,'Comprendre la codification'!$H$12:$J$200,3,FALSE)</f>
        <v>HAL</v>
      </c>
      <c r="AM993" s="2" t="str">
        <f>VLOOKUP(AI993,'Comprendre la codification'!$M$25:$N$83,2,FALSE)</f>
        <v>42</v>
      </c>
      <c r="AN993" s="2" t="str">
        <f t="shared" si="68"/>
        <v>JHAL42</v>
      </c>
      <c r="AO993" s="2" t="s">
        <v>659</v>
      </c>
    </row>
    <row r="994" spans="13:41" x14ac:dyDescent="0.35">
      <c r="M994" s="26"/>
      <c r="N994" s="26"/>
      <c r="T994" s="26"/>
      <c r="AD994" s="2" t="s">
        <v>293</v>
      </c>
      <c r="AE994" s="27">
        <v>2</v>
      </c>
      <c r="AF994" s="2" t="s">
        <v>302</v>
      </c>
      <c r="AG994" s="2" t="s">
        <v>338</v>
      </c>
      <c r="AH994" s="2"/>
      <c r="AI994" s="2" t="s">
        <v>107</v>
      </c>
      <c r="AJ994" s="2" t="str">
        <f t="shared" si="67"/>
        <v>Forme et CombatPoids, charge de fitness : haltère, medecine ball, ballon lesté, barre, poids, disque de poids, kettle bell, sand bag, corde de crossfit, gilet lesté, …2 kg ≤ X &lt; 3 kg</v>
      </c>
      <c r="AK994" s="2" t="str">
        <f>VLOOKUP(AD994,'Comprendre la codification'!$E$12:$F$23,2,FALSE)</f>
        <v>J</v>
      </c>
      <c r="AL994" s="2" t="str">
        <f>VLOOKUP(AG994,'Comprendre la codification'!$H$12:$J$200,3,FALSE)</f>
        <v>HAL</v>
      </c>
      <c r="AM994" s="2" t="str">
        <f>VLOOKUP(AI994,'Comprendre la codification'!$M$25:$N$83,2,FALSE)</f>
        <v>45</v>
      </c>
      <c r="AN994" s="2" t="str">
        <f t="shared" si="68"/>
        <v>JHAL45</v>
      </c>
      <c r="AO994" s="2" t="s">
        <v>99</v>
      </c>
    </row>
    <row r="995" spans="13:41" x14ac:dyDescent="0.35">
      <c r="M995" s="26"/>
      <c r="N995" s="26"/>
      <c r="T995" s="26"/>
      <c r="AD995" s="2" t="s">
        <v>293</v>
      </c>
      <c r="AE995" s="27">
        <v>2</v>
      </c>
      <c r="AF995" s="2" t="s">
        <v>302</v>
      </c>
      <c r="AG995" s="2" t="s">
        <v>338</v>
      </c>
      <c r="AH995" s="2"/>
      <c r="AI995" s="2" t="s">
        <v>107</v>
      </c>
      <c r="AJ995" s="2" t="str">
        <f t="shared" si="67"/>
        <v>Forme et CombatPoids, charge de fitness : haltère, medecine ball, ballon lesté, barre, poids, disque de poids, kettle bell, sand bag, corde de crossfit, gilet lesté, …2 kg ≤ X &lt; 3 kg</v>
      </c>
      <c r="AK995" s="2" t="str">
        <f>VLOOKUP(AD995,'Comprendre la codification'!$E$12:$F$23,2,FALSE)</f>
        <v>J</v>
      </c>
      <c r="AL995" s="2" t="str">
        <f>VLOOKUP(AG995,'Comprendre la codification'!$H$12:$J$200,3,FALSE)</f>
        <v>HAL</v>
      </c>
      <c r="AM995" s="2" t="str">
        <f>VLOOKUP(AI995,'Comprendre la codification'!$M$25:$N$83,2,FALSE)</f>
        <v>45</v>
      </c>
      <c r="AN995" s="2" t="str">
        <f t="shared" si="68"/>
        <v>JHAL45</v>
      </c>
      <c r="AO995" s="2" t="s">
        <v>659</v>
      </c>
    </row>
    <row r="996" spans="13:41" x14ac:dyDescent="0.35">
      <c r="M996" s="26"/>
      <c r="N996" s="26"/>
      <c r="T996" s="26"/>
      <c r="AD996" s="2" t="s">
        <v>293</v>
      </c>
      <c r="AE996" s="27">
        <v>2</v>
      </c>
      <c r="AF996" s="2" t="s">
        <v>302</v>
      </c>
      <c r="AG996" s="2" t="s">
        <v>338</v>
      </c>
      <c r="AH996" s="2"/>
      <c r="AI996" s="2" t="s">
        <v>109</v>
      </c>
      <c r="AJ996" s="2" t="str">
        <f t="shared" si="67"/>
        <v>Forme et CombatPoids, charge de fitness : haltère, medecine ball, ballon lesté, barre, poids, disque de poids, kettle bell, sand bag, corde de crossfit, gilet lesté, …3 kg ≤ X &lt; 5 kg</v>
      </c>
      <c r="AK996" s="2" t="str">
        <f>VLOOKUP(AD996,'Comprendre la codification'!$E$12:$F$23,2,FALSE)</f>
        <v>J</v>
      </c>
      <c r="AL996" s="2" t="str">
        <f>VLOOKUP(AG996,'Comprendre la codification'!$H$12:$J$200,3,FALSE)</f>
        <v>HAL</v>
      </c>
      <c r="AM996" s="2" t="str">
        <f>VLOOKUP(AI996,'Comprendre la codification'!$M$25:$N$83,2,FALSE)</f>
        <v>48</v>
      </c>
      <c r="AN996" s="2" t="str">
        <f t="shared" si="68"/>
        <v>JHAL48</v>
      </c>
      <c r="AO996" s="2" t="s">
        <v>99</v>
      </c>
    </row>
    <row r="997" spans="13:41" x14ac:dyDescent="0.35">
      <c r="M997" s="26"/>
      <c r="N997" s="26"/>
      <c r="T997" s="26"/>
      <c r="AD997" s="2" t="s">
        <v>293</v>
      </c>
      <c r="AE997" s="27">
        <v>2</v>
      </c>
      <c r="AF997" s="2" t="s">
        <v>302</v>
      </c>
      <c r="AG997" s="2" t="s">
        <v>338</v>
      </c>
      <c r="AH997" s="2"/>
      <c r="AI997" s="2" t="s">
        <v>109</v>
      </c>
      <c r="AJ997" s="2" t="str">
        <f t="shared" si="67"/>
        <v>Forme et CombatPoids, charge de fitness : haltère, medecine ball, ballon lesté, barre, poids, disque de poids, kettle bell, sand bag, corde de crossfit, gilet lesté, …3 kg ≤ X &lt; 5 kg</v>
      </c>
      <c r="AK997" s="2" t="str">
        <f>VLOOKUP(AD997,'Comprendre la codification'!$E$12:$F$23,2,FALSE)</f>
        <v>J</v>
      </c>
      <c r="AL997" s="2" t="str">
        <f>VLOOKUP(AG997,'Comprendre la codification'!$H$12:$J$200,3,FALSE)</f>
        <v>HAL</v>
      </c>
      <c r="AM997" s="2" t="str">
        <f>VLOOKUP(AI997,'Comprendre la codification'!$M$25:$N$83,2,FALSE)</f>
        <v>48</v>
      </c>
      <c r="AN997" s="2" t="str">
        <f t="shared" si="68"/>
        <v>JHAL48</v>
      </c>
      <c r="AO997" s="2" t="s">
        <v>659</v>
      </c>
    </row>
    <row r="998" spans="13:41" x14ac:dyDescent="0.35">
      <c r="M998" s="26"/>
      <c r="N998" s="26"/>
      <c r="T998" s="26"/>
      <c r="AD998" s="2" t="s">
        <v>293</v>
      </c>
      <c r="AE998" s="27">
        <v>2</v>
      </c>
      <c r="AF998" s="2" t="s">
        <v>302</v>
      </c>
      <c r="AG998" s="2" t="s">
        <v>338</v>
      </c>
      <c r="AH998" s="2"/>
      <c r="AI998" s="2" t="s">
        <v>110</v>
      </c>
      <c r="AJ998" s="2" t="str">
        <f t="shared" si="67"/>
        <v>Forme et CombatPoids, charge de fitness : haltère, medecine ball, ballon lesté, barre, poids, disque de poids, kettle bell, sand bag, corde de crossfit, gilet lesté, …5 kg ≤ X &lt; 7 kg</v>
      </c>
      <c r="AK998" s="2" t="str">
        <f>VLOOKUP(AD998,'Comprendre la codification'!$E$12:$F$23,2,FALSE)</f>
        <v>J</v>
      </c>
      <c r="AL998" s="2" t="str">
        <f>VLOOKUP(AG998,'Comprendre la codification'!$H$12:$J$200,3,FALSE)</f>
        <v>HAL</v>
      </c>
      <c r="AM998" s="2" t="str">
        <f>VLOOKUP(AI998,'Comprendre la codification'!$M$25:$N$83,2,FALSE)</f>
        <v>51</v>
      </c>
      <c r="AN998" s="2" t="str">
        <f t="shared" si="68"/>
        <v>JHAL51</v>
      </c>
      <c r="AO998" s="2" t="s">
        <v>99</v>
      </c>
    </row>
    <row r="999" spans="13:41" x14ac:dyDescent="0.35">
      <c r="M999" s="26"/>
      <c r="N999" s="26"/>
      <c r="T999" s="26"/>
      <c r="AD999" s="2" t="s">
        <v>293</v>
      </c>
      <c r="AE999" s="27">
        <v>2</v>
      </c>
      <c r="AF999" s="2" t="s">
        <v>302</v>
      </c>
      <c r="AG999" s="2" t="s">
        <v>338</v>
      </c>
      <c r="AH999" s="2"/>
      <c r="AI999" s="2" t="s">
        <v>110</v>
      </c>
      <c r="AJ999" s="2" t="str">
        <f t="shared" si="67"/>
        <v>Forme et CombatPoids, charge de fitness : haltère, medecine ball, ballon lesté, barre, poids, disque de poids, kettle bell, sand bag, corde de crossfit, gilet lesté, …5 kg ≤ X &lt; 7 kg</v>
      </c>
      <c r="AK999" s="2" t="str">
        <f>VLOOKUP(AD999,'Comprendre la codification'!$E$12:$F$23,2,FALSE)</f>
        <v>J</v>
      </c>
      <c r="AL999" s="2" t="str">
        <f>VLOOKUP(AG999,'Comprendre la codification'!$H$12:$J$200,3,FALSE)</f>
        <v>HAL</v>
      </c>
      <c r="AM999" s="2" t="str">
        <f>VLOOKUP(AI999,'Comprendre la codification'!$M$25:$N$83,2,FALSE)</f>
        <v>51</v>
      </c>
      <c r="AN999" s="2" t="str">
        <f t="shared" si="68"/>
        <v>JHAL51</v>
      </c>
      <c r="AO999" s="2" t="s">
        <v>659</v>
      </c>
    </row>
    <row r="1000" spans="13:41" x14ac:dyDescent="0.35">
      <c r="M1000" s="26"/>
      <c r="N1000" s="26"/>
      <c r="T1000" s="26"/>
      <c r="AD1000" s="2" t="s">
        <v>293</v>
      </c>
      <c r="AE1000" s="27">
        <v>2</v>
      </c>
      <c r="AF1000" s="2" t="s">
        <v>302</v>
      </c>
      <c r="AG1000" s="2" t="s">
        <v>338</v>
      </c>
      <c r="AH1000" s="2"/>
      <c r="AI1000" s="2" t="s">
        <v>111</v>
      </c>
      <c r="AJ1000" s="2" t="str">
        <f t="shared" si="67"/>
        <v>Forme et CombatPoids, charge de fitness : haltère, medecine ball, ballon lesté, barre, poids, disque de poids, kettle bell, sand bag, corde de crossfit, gilet lesté, …7 kg ≤ X &lt; 9 kg</v>
      </c>
      <c r="AK1000" s="2" t="str">
        <f>VLOOKUP(AD1000,'Comprendre la codification'!$E$12:$F$23,2,FALSE)</f>
        <v>J</v>
      </c>
      <c r="AL1000" s="2" t="str">
        <f>VLOOKUP(AG1000,'Comprendre la codification'!$H$12:$J$200,3,FALSE)</f>
        <v>HAL</v>
      </c>
      <c r="AM1000" s="2" t="str">
        <f>VLOOKUP(AI1000,'Comprendre la codification'!$M$25:$N$83,2,FALSE)</f>
        <v>54</v>
      </c>
      <c r="AN1000" s="2" t="str">
        <f t="shared" si="68"/>
        <v>JHAL54</v>
      </c>
      <c r="AO1000" s="2" t="s">
        <v>99</v>
      </c>
    </row>
    <row r="1001" spans="13:41" x14ac:dyDescent="0.35">
      <c r="M1001" s="26"/>
      <c r="N1001" s="26"/>
      <c r="T1001" s="26"/>
      <c r="AD1001" s="2" t="s">
        <v>293</v>
      </c>
      <c r="AE1001" s="27">
        <v>2</v>
      </c>
      <c r="AF1001" s="2" t="s">
        <v>302</v>
      </c>
      <c r="AG1001" s="2" t="s">
        <v>338</v>
      </c>
      <c r="AH1001" s="2"/>
      <c r="AI1001" s="2" t="s">
        <v>111</v>
      </c>
      <c r="AJ1001" s="2" t="str">
        <f t="shared" si="67"/>
        <v>Forme et CombatPoids, charge de fitness : haltère, medecine ball, ballon lesté, barre, poids, disque de poids, kettle bell, sand bag, corde de crossfit, gilet lesté, …7 kg ≤ X &lt; 9 kg</v>
      </c>
      <c r="AK1001" s="2" t="str">
        <f>VLOOKUP(AD1001,'Comprendre la codification'!$E$12:$F$23,2,FALSE)</f>
        <v>J</v>
      </c>
      <c r="AL1001" s="2" t="str">
        <f>VLOOKUP(AG1001,'Comprendre la codification'!$H$12:$J$200,3,FALSE)</f>
        <v>HAL</v>
      </c>
      <c r="AM1001" s="2" t="str">
        <f>VLOOKUP(AI1001,'Comprendre la codification'!$M$25:$N$83,2,FALSE)</f>
        <v>54</v>
      </c>
      <c r="AN1001" s="2" t="str">
        <f t="shared" si="68"/>
        <v>JHAL54</v>
      </c>
      <c r="AO1001" s="2" t="s">
        <v>659</v>
      </c>
    </row>
    <row r="1002" spans="13:41" x14ac:dyDescent="0.35">
      <c r="M1002" s="26"/>
      <c r="N1002" s="26"/>
      <c r="T1002" s="26"/>
      <c r="AD1002" s="2" t="s">
        <v>293</v>
      </c>
      <c r="AE1002" s="27">
        <v>2</v>
      </c>
      <c r="AF1002" s="2" t="s">
        <v>302</v>
      </c>
      <c r="AG1002" s="2" t="s">
        <v>338</v>
      </c>
      <c r="AH1002" s="2"/>
      <c r="AI1002" s="2" t="s">
        <v>112</v>
      </c>
      <c r="AJ1002" s="2" t="str">
        <f t="shared" si="67"/>
        <v>Forme et CombatPoids, charge de fitness : haltère, medecine ball, ballon lesté, barre, poids, disque de poids, kettle bell, sand bag, corde de crossfit, gilet lesté, …9 kg ≤ X &lt; 11 kg</v>
      </c>
      <c r="AK1002" s="2" t="str">
        <f>VLOOKUP(AD1002,'Comprendre la codification'!$E$12:$F$23,2,FALSE)</f>
        <v>J</v>
      </c>
      <c r="AL1002" s="2" t="str">
        <f>VLOOKUP(AG1002,'Comprendre la codification'!$H$12:$J$200,3,FALSE)</f>
        <v>HAL</v>
      </c>
      <c r="AM1002" s="2" t="str">
        <f>VLOOKUP(AI1002,'Comprendre la codification'!$M$25:$N$83,2,FALSE)</f>
        <v>57</v>
      </c>
      <c r="AN1002" s="2" t="str">
        <f t="shared" si="68"/>
        <v>JHAL57</v>
      </c>
      <c r="AO1002" s="2" t="s">
        <v>99</v>
      </c>
    </row>
    <row r="1003" spans="13:41" x14ac:dyDescent="0.35">
      <c r="M1003" s="26"/>
      <c r="N1003" s="26"/>
      <c r="T1003" s="26"/>
      <c r="AD1003" s="2" t="s">
        <v>293</v>
      </c>
      <c r="AE1003" s="27">
        <v>2</v>
      </c>
      <c r="AF1003" s="2" t="s">
        <v>302</v>
      </c>
      <c r="AG1003" s="2" t="s">
        <v>338</v>
      </c>
      <c r="AH1003" s="2"/>
      <c r="AI1003" s="2" t="s">
        <v>112</v>
      </c>
      <c r="AJ1003" s="2" t="str">
        <f t="shared" si="67"/>
        <v>Forme et CombatPoids, charge de fitness : haltère, medecine ball, ballon lesté, barre, poids, disque de poids, kettle bell, sand bag, corde de crossfit, gilet lesté, …9 kg ≤ X &lt; 11 kg</v>
      </c>
      <c r="AK1003" s="2" t="str">
        <f>VLOOKUP(AD1003,'Comprendre la codification'!$E$12:$F$23,2,FALSE)</f>
        <v>J</v>
      </c>
      <c r="AL1003" s="2" t="str">
        <f>VLOOKUP(AG1003,'Comprendre la codification'!$H$12:$J$200,3,FALSE)</f>
        <v>HAL</v>
      </c>
      <c r="AM1003" s="2" t="str">
        <f>VLOOKUP(AI1003,'Comprendre la codification'!$M$25:$N$83,2,FALSE)</f>
        <v>57</v>
      </c>
      <c r="AN1003" s="2" t="str">
        <f t="shared" si="68"/>
        <v>JHAL57</v>
      </c>
      <c r="AO1003" s="2" t="s">
        <v>659</v>
      </c>
    </row>
    <row r="1004" spans="13:41" x14ac:dyDescent="0.35">
      <c r="M1004" s="26"/>
      <c r="N1004" s="26"/>
      <c r="T1004" s="26"/>
      <c r="AD1004" s="2" t="s">
        <v>293</v>
      </c>
      <c r="AE1004" s="27">
        <v>2</v>
      </c>
      <c r="AF1004" s="2" t="s">
        <v>302</v>
      </c>
      <c r="AG1004" s="2" t="s">
        <v>338</v>
      </c>
      <c r="AH1004" s="2"/>
      <c r="AI1004" s="2" t="s">
        <v>113</v>
      </c>
      <c r="AJ1004" s="2" t="str">
        <f t="shared" si="67"/>
        <v>Forme et CombatPoids, charge de fitness : haltère, medecine ball, ballon lesté, barre, poids, disque de poids, kettle bell, sand bag, corde de crossfit, gilet lesté, …11 kg ≤ X &lt; 13 kg</v>
      </c>
      <c r="AK1004" s="2" t="str">
        <f>VLOOKUP(AD1004,'Comprendre la codification'!$E$12:$F$23,2,FALSE)</f>
        <v>J</v>
      </c>
      <c r="AL1004" s="2" t="str">
        <f>VLOOKUP(AG1004,'Comprendre la codification'!$H$12:$J$200,3,FALSE)</f>
        <v>HAL</v>
      </c>
      <c r="AM1004" s="2" t="str">
        <f>VLOOKUP(AI1004,'Comprendre la codification'!$M$25:$N$83,2,FALSE)</f>
        <v>60</v>
      </c>
      <c r="AN1004" s="2" t="str">
        <f t="shared" si="68"/>
        <v>JHAL60</v>
      </c>
      <c r="AO1004" s="2" t="s">
        <v>99</v>
      </c>
    </row>
    <row r="1005" spans="13:41" x14ac:dyDescent="0.35">
      <c r="M1005" s="26"/>
      <c r="N1005" s="26"/>
      <c r="T1005" s="26"/>
      <c r="AD1005" s="2" t="s">
        <v>293</v>
      </c>
      <c r="AE1005" s="27">
        <v>2</v>
      </c>
      <c r="AF1005" s="2" t="s">
        <v>302</v>
      </c>
      <c r="AG1005" s="2" t="s">
        <v>338</v>
      </c>
      <c r="AH1005" s="2"/>
      <c r="AI1005" s="2" t="s">
        <v>113</v>
      </c>
      <c r="AJ1005" s="2" t="str">
        <f t="shared" si="67"/>
        <v>Forme et CombatPoids, charge de fitness : haltère, medecine ball, ballon lesté, barre, poids, disque de poids, kettle bell, sand bag, corde de crossfit, gilet lesté, …11 kg ≤ X &lt; 13 kg</v>
      </c>
      <c r="AK1005" s="2" t="str">
        <f>VLOOKUP(AD1005,'Comprendre la codification'!$E$12:$F$23,2,FALSE)</f>
        <v>J</v>
      </c>
      <c r="AL1005" s="2" t="str">
        <f>VLOOKUP(AG1005,'Comprendre la codification'!$H$12:$J$200,3,FALSE)</f>
        <v>HAL</v>
      </c>
      <c r="AM1005" s="2" t="str">
        <f>VLOOKUP(AI1005,'Comprendre la codification'!$M$25:$N$83,2,FALSE)</f>
        <v>60</v>
      </c>
      <c r="AN1005" s="2" t="str">
        <f t="shared" si="68"/>
        <v>JHAL60</v>
      </c>
      <c r="AO1005" s="2" t="s">
        <v>659</v>
      </c>
    </row>
    <row r="1006" spans="13:41" x14ac:dyDescent="0.35">
      <c r="M1006" s="26"/>
      <c r="N1006" s="26"/>
      <c r="T1006" s="26"/>
      <c r="AD1006" s="2" t="s">
        <v>293</v>
      </c>
      <c r="AE1006" s="27">
        <v>2</v>
      </c>
      <c r="AF1006" s="2" t="s">
        <v>302</v>
      </c>
      <c r="AG1006" s="2" t="s">
        <v>338</v>
      </c>
      <c r="AH1006" s="2"/>
      <c r="AI1006" s="2" t="s">
        <v>114</v>
      </c>
      <c r="AJ1006" s="2" t="str">
        <f t="shared" si="67"/>
        <v>Forme et CombatPoids, charge de fitness : haltère, medecine ball, ballon lesté, barre, poids, disque de poids, kettle bell, sand bag, corde de crossfit, gilet lesté, …13 kg ≤ X &lt; 15 kg</v>
      </c>
      <c r="AK1006" s="2" t="str">
        <f>VLOOKUP(AD1006,'Comprendre la codification'!$E$12:$F$23,2,FALSE)</f>
        <v>J</v>
      </c>
      <c r="AL1006" s="2" t="str">
        <f>VLOOKUP(AG1006,'Comprendre la codification'!$H$12:$J$200,3,FALSE)</f>
        <v>HAL</v>
      </c>
      <c r="AM1006" s="2" t="str">
        <f>VLOOKUP(AI1006,'Comprendre la codification'!$M$25:$N$83,2,FALSE)</f>
        <v>63</v>
      </c>
      <c r="AN1006" s="2" t="str">
        <f t="shared" si="68"/>
        <v>JHAL63</v>
      </c>
      <c r="AO1006" s="2" t="s">
        <v>99</v>
      </c>
    </row>
    <row r="1007" spans="13:41" x14ac:dyDescent="0.35">
      <c r="M1007" s="26"/>
      <c r="N1007" s="26"/>
      <c r="T1007" s="26"/>
      <c r="AD1007" s="2" t="s">
        <v>293</v>
      </c>
      <c r="AE1007" s="27">
        <v>2</v>
      </c>
      <c r="AF1007" s="2" t="s">
        <v>302</v>
      </c>
      <c r="AG1007" s="2" t="s">
        <v>338</v>
      </c>
      <c r="AH1007" s="2"/>
      <c r="AI1007" s="2" t="s">
        <v>114</v>
      </c>
      <c r="AJ1007" s="2" t="str">
        <f t="shared" si="67"/>
        <v>Forme et CombatPoids, charge de fitness : haltère, medecine ball, ballon lesté, barre, poids, disque de poids, kettle bell, sand bag, corde de crossfit, gilet lesté, …13 kg ≤ X &lt; 15 kg</v>
      </c>
      <c r="AK1007" s="2" t="str">
        <f>VLOOKUP(AD1007,'Comprendre la codification'!$E$12:$F$23,2,FALSE)</f>
        <v>J</v>
      </c>
      <c r="AL1007" s="2" t="str">
        <f>VLOOKUP(AG1007,'Comprendre la codification'!$H$12:$J$200,3,FALSE)</f>
        <v>HAL</v>
      </c>
      <c r="AM1007" s="2" t="str">
        <f>VLOOKUP(AI1007,'Comprendre la codification'!$M$25:$N$83,2,FALSE)</f>
        <v>63</v>
      </c>
      <c r="AN1007" s="2" t="str">
        <f t="shared" si="68"/>
        <v>JHAL63</v>
      </c>
      <c r="AO1007" s="2" t="s">
        <v>659</v>
      </c>
    </row>
    <row r="1008" spans="13:41" x14ac:dyDescent="0.35">
      <c r="M1008" s="26"/>
      <c r="N1008" s="26"/>
      <c r="T1008" s="26"/>
      <c r="AD1008" s="2" t="s">
        <v>293</v>
      </c>
      <c r="AE1008" s="27">
        <v>2</v>
      </c>
      <c r="AF1008" s="2" t="s">
        <v>302</v>
      </c>
      <c r="AG1008" s="2" t="s">
        <v>338</v>
      </c>
      <c r="AH1008" s="2"/>
      <c r="AI1008" s="2" t="s">
        <v>102</v>
      </c>
      <c r="AJ1008" s="2" t="str">
        <f t="shared" si="67"/>
        <v>Forme et CombatPoids, charge de fitness : haltère, medecine ball, ballon lesté, barre, poids, disque de poids, kettle bell, sand bag, corde de crossfit, gilet lesté, …X ≥ 15 kg</v>
      </c>
      <c r="AK1008" s="2" t="str">
        <f>VLOOKUP(AD1008,'Comprendre la codification'!$E$12:$F$23,2,FALSE)</f>
        <v>J</v>
      </c>
      <c r="AL1008" s="2" t="str">
        <f>VLOOKUP(AG1008,'Comprendre la codification'!$H$12:$J$200,3,FALSE)</f>
        <v>HAL</v>
      </c>
      <c r="AM1008" s="2" t="str">
        <f>VLOOKUP(AI1008,'Comprendre la codification'!$M$25:$N$83,2,FALSE)</f>
        <v>66</v>
      </c>
      <c r="AN1008" s="2" t="str">
        <f t="shared" si="68"/>
        <v>JHAL66</v>
      </c>
      <c r="AO1008" s="2" t="s">
        <v>99</v>
      </c>
    </row>
    <row r="1009" spans="13:41" x14ac:dyDescent="0.35">
      <c r="M1009" s="26"/>
      <c r="N1009" s="26"/>
      <c r="T1009" s="26"/>
      <c r="AD1009" s="2" t="s">
        <v>293</v>
      </c>
      <c r="AE1009" s="27">
        <v>2</v>
      </c>
      <c r="AF1009" s="2" t="s">
        <v>302</v>
      </c>
      <c r="AG1009" s="2" t="s">
        <v>338</v>
      </c>
      <c r="AH1009" s="2"/>
      <c r="AI1009" s="2" t="s">
        <v>102</v>
      </c>
      <c r="AJ1009" s="2" t="str">
        <f t="shared" si="67"/>
        <v>Forme et CombatPoids, charge de fitness : haltère, medecine ball, ballon lesté, barre, poids, disque de poids, kettle bell, sand bag, corde de crossfit, gilet lesté, …X ≥ 15 kg</v>
      </c>
      <c r="AK1009" s="2" t="str">
        <f>VLOOKUP(AD1009,'Comprendre la codification'!$E$12:$F$23,2,FALSE)</f>
        <v>J</v>
      </c>
      <c r="AL1009" s="2" t="str">
        <f>VLOOKUP(AG1009,'Comprendre la codification'!$H$12:$J$200,3,FALSE)</f>
        <v>HAL</v>
      </c>
      <c r="AM1009" s="2" t="str">
        <f>VLOOKUP(AI1009,'Comprendre la codification'!$M$25:$N$83,2,FALSE)</f>
        <v>66</v>
      </c>
      <c r="AN1009" s="2" t="str">
        <f t="shared" si="68"/>
        <v>JHAL66</v>
      </c>
      <c r="AO1009" s="2" t="s">
        <v>659</v>
      </c>
    </row>
    <row r="1010" spans="13:41" x14ac:dyDescent="0.35">
      <c r="M1010" s="26"/>
      <c r="N1010" s="26"/>
      <c r="T1010" s="26"/>
      <c r="AD1010" s="2" t="s">
        <v>293</v>
      </c>
      <c r="AE1010" s="27">
        <v>2</v>
      </c>
      <c r="AF1010" s="2" t="s">
        <v>313</v>
      </c>
      <c r="AG1010" s="2" t="s">
        <v>247</v>
      </c>
      <c r="AH1010" s="2"/>
      <c r="AI1010" s="2" t="s">
        <v>189</v>
      </c>
      <c r="AJ1010" s="2" t="str">
        <f t="shared" si="67"/>
        <v>Forme et CombatProtection haut de tête (escrime, judo, lutte, MMA, …)X &lt; 0,5 kg</v>
      </c>
      <c r="AK1010" s="2" t="str">
        <f>VLOOKUP(AD1010,'Comprendre la codification'!$E$12:$F$23,2,FALSE)</f>
        <v>J</v>
      </c>
      <c r="AL1010" s="2" t="str">
        <f>VLOOKUP(AG1010,'Comprendre la codification'!$H$12:$J$200,3,FALSE)</f>
        <v>HDT</v>
      </c>
      <c r="AM1010" s="2" t="str">
        <f>VLOOKUP(AI1010,'Comprendre la codification'!$M$25:$N$83,2,FALSE)</f>
        <v>38</v>
      </c>
      <c r="AN1010" s="2" t="str">
        <f t="shared" si="68"/>
        <v>JHDT38</v>
      </c>
      <c r="AO1010" s="2" t="s">
        <v>608</v>
      </c>
    </row>
    <row r="1011" spans="13:41" x14ac:dyDescent="0.35">
      <c r="M1011" s="26"/>
      <c r="N1011" s="26"/>
      <c r="T1011" s="26"/>
      <c r="AD1011" s="2" t="s">
        <v>293</v>
      </c>
      <c r="AE1011" s="27">
        <v>2</v>
      </c>
      <c r="AF1011" s="2" t="s">
        <v>313</v>
      </c>
      <c r="AG1011" s="2" t="s">
        <v>247</v>
      </c>
      <c r="AH1011" s="2"/>
      <c r="AI1011" s="2" t="s">
        <v>129</v>
      </c>
      <c r="AJ1011" s="2" t="str">
        <f t="shared" si="67"/>
        <v>Forme et CombatProtection haut de tête (escrime, judo, lutte, MMA, …)X ≥ 0,5 kg</v>
      </c>
      <c r="AK1011" s="2" t="str">
        <f>VLOOKUP(AD1011,'Comprendre la codification'!$E$12:$F$23,2,FALSE)</f>
        <v>J</v>
      </c>
      <c r="AL1011" s="2" t="str">
        <f>VLOOKUP(AG1011,'Comprendre la codification'!$H$12:$J$200,3,FALSE)</f>
        <v>HDT</v>
      </c>
      <c r="AM1011" s="2" t="str">
        <f>VLOOKUP(AI1011,'Comprendre la codification'!$M$25:$N$83,2,FALSE)</f>
        <v>40</v>
      </c>
      <c r="AN1011" s="2" t="str">
        <f t="shared" si="68"/>
        <v>JHDT40</v>
      </c>
      <c r="AO1011" s="2" t="s">
        <v>608</v>
      </c>
    </row>
    <row r="1012" spans="13:41" x14ac:dyDescent="0.35">
      <c r="M1012" s="26"/>
      <c r="N1012" s="26"/>
      <c r="T1012" s="26"/>
      <c r="AB1012" s="36"/>
      <c r="AD1012" s="2" t="s">
        <v>293</v>
      </c>
      <c r="AE1012" s="27">
        <v>2</v>
      </c>
      <c r="AF1012" s="2" t="s">
        <v>302</v>
      </c>
      <c r="AG1012" s="2" t="s">
        <v>242</v>
      </c>
      <c r="AH1012" s="2"/>
      <c r="AI1012" s="21" t="s">
        <v>608</v>
      </c>
      <c r="AJ1012" s="2" t="str">
        <f t="shared" si="67"/>
        <v>Forme et CombatJustaucorps (danse, gymnastique, …)-</v>
      </c>
      <c r="AK1012" s="2" t="str">
        <f>VLOOKUP(AD1012,'Comprendre la codification'!$E$12:$F$23,2,FALSE)</f>
        <v>J</v>
      </c>
      <c r="AL1012" s="2" t="str">
        <f>VLOOKUP(AG1012,'Comprendre la codification'!$H$12:$J$200,3,FALSE)</f>
        <v>JST</v>
      </c>
      <c r="AM1012" s="2" t="str">
        <f>VLOOKUP(AI1012,'Comprendre la codification'!$M$25:$N$83,2,FALSE)</f>
        <v>78</v>
      </c>
      <c r="AN1012" s="2" t="str">
        <f t="shared" si="68"/>
        <v>JJST78</v>
      </c>
      <c r="AO1012" s="21" t="s">
        <v>608</v>
      </c>
    </row>
    <row r="1013" spans="13:41" x14ac:dyDescent="0.35">
      <c r="M1013" s="26"/>
      <c r="N1013" s="26"/>
      <c r="T1013" s="26"/>
      <c r="AB1013" s="36"/>
      <c r="AD1013" s="2" t="s">
        <v>293</v>
      </c>
      <c r="AE1013" s="27">
        <v>2</v>
      </c>
      <c r="AF1013" s="2" t="s">
        <v>302</v>
      </c>
      <c r="AG1013" s="2" t="s">
        <v>236</v>
      </c>
      <c r="AH1013" s="2"/>
      <c r="AI1013" s="21" t="s">
        <v>608</v>
      </c>
      <c r="AJ1013" s="2" t="str">
        <f t="shared" si="67"/>
        <v>Forme et CombatMachine de musculation amovible et ne nécessitant pas d'installation (hors EEE)-</v>
      </c>
      <c r="AK1013" s="2" t="str">
        <f>VLOOKUP(AD1013,'Comprendre la codification'!$E$12:$F$23,2,FALSE)</f>
        <v>J</v>
      </c>
      <c r="AL1013" s="2" t="str">
        <f>VLOOKUP(AG1013,'Comprendre la codification'!$H$12:$J$200,3,FALSE)</f>
        <v>MAC</v>
      </c>
      <c r="AM1013" s="2" t="str">
        <f>VLOOKUP(AI1013,'Comprendre la codification'!$M$25:$N$83,2,FALSE)</f>
        <v>78</v>
      </c>
      <c r="AN1013" s="2" t="str">
        <f t="shared" si="68"/>
        <v>JMAC78</v>
      </c>
      <c r="AO1013" s="21" t="s">
        <v>608</v>
      </c>
    </row>
    <row r="1014" spans="13:41" x14ac:dyDescent="0.35">
      <c r="M1014" s="26"/>
      <c r="N1014" s="26"/>
      <c r="T1014" s="26"/>
      <c r="AD1014" s="2" t="s">
        <v>293</v>
      </c>
      <c r="AE1014" s="27">
        <v>2</v>
      </c>
      <c r="AF1014" s="2" t="s">
        <v>302</v>
      </c>
      <c r="AG1014" s="2" t="s">
        <v>327</v>
      </c>
      <c r="AH1014" s="2"/>
      <c r="AI1014" s="2" t="s">
        <v>144</v>
      </c>
      <c r="AJ1014" s="2" t="str">
        <f t="shared" si="67"/>
        <v>Forme et CombatTapis / matelas de réception, de gym et autre module de mousse (hors jouet)X &lt; 3 kg</v>
      </c>
      <c r="AK1014" s="2" t="str">
        <f>VLOOKUP(AD1014,'Comprendre la codification'!$E$12:$F$23,2,FALSE)</f>
        <v>J</v>
      </c>
      <c r="AL1014" s="2" t="str">
        <f>VLOOKUP(AG1014,'Comprendre la codification'!$H$12:$J$200,3,FALSE)</f>
        <v>MAT</v>
      </c>
      <c r="AM1014" s="2" t="str">
        <f>VLOOKUP(AI1014,'Comprendre la codification'!$M$25:$N$83,2,FALSE)</f>
        <v>47</v>
      </c>
      <c r="AN1014" s="2" t="str">
        <f t="shared" si="68"/>
        <v>JMAT47</v>
      </c>
      <c r="AO1014" s="2" t="s">
        <v>608</v>
      </c>
    </row>
    <row r="1015" spans="13:41" x14ac:dyDescent="0.35">
      <c r="M1015" s="26"/>
      <c r="N1015" s="26"/>
      <c r="T1015" s="26"/>
      <c r="AD1015" s="2" t="s">
        <v>293</v>
      </c>
      <c r="AE1015" s="27">
        <v>2</v>
      </c>
      <c r="AF1015" s="2" t="s">
        <v>302</v>
      </c>
      <c r="AG1015" s="2" t="s">
        <v>327</v>
      </c>
      <c r="AH1015" s="2"/>
      <c r="AI1015" s="2" t="s">
        <v>109</v>
      </c>
      <c r="AJ1015" s="2" t="str">
        <f t="shared" si="67"/>
        <v>Forme et CombatTapis / matelas de réception, de gym et autre module de mousse (hors jouet)3 kg ≤ X &lt; 5 kg</v>
      </c>
      <c r="AK1015" s="2" t="str">
        <f>VLOOKUP(AD1015,'Comprendre la codification'!$E$12:$F$23,2,FALSE)</f>
        <v>J</v>
      </c>
      <c r="AL1015" s="2" t="str">
        <f>VLOOKUP(AG1015,'Comprendre la codification'!$H$12:$J$200,3,FALSE)</f>
        <v>MAT</v>
      </c>
      <c r="AM1015" s="2" t="str">
        <f>VLOOKUP(AI1015,'Comprendre la codification'!$M$25:$N$83,2,FALSE)</f>
        <v>48</v>
      </c>
      <c r="AN1015" s="2" t="str">
        <f t="shared" si="68"/>
        <v>JMAT48</v>
      </c>
      <c r="AO1015" s="2" t="s">
        <v>608</v>
      </c>
    </row>
    <row r="1016" spans="13:41" x14ac:dyDescent="0.35">
      <c r="M1016" s="26"/>
      <c r="N1016" s="26"/>
      <c r="T1016" s="26"/>
      <c r="AD1016" s="2" t="s">
        <v>293</v>
      </c>
      <c r="AE1016" s="27">
        <v>2</v>
      </c>
      <c r="AF1016" s="2" t="s">
        <v>302</v>
      </c>
      <c r="AG1016" s="2" t="s">
        <v>327</v>
      </c>
      <c r="AH1016" s="2"/>
      <c r="AI1016" s="2" t="s">
        <v>110</v>
      </c>
      <c r="AJ1016" s="2" t="str">
        <f t="shared" si="67"/>
        <v>Forme et CombatTapis / matelas de réception, de gym et autre module de mousse (hors jouet)5 kg ≤ X &lt; 7 kg</v>
      </c>
      <c r="AK1016" s="2" t="str">
        <f>VLOOKUP(AD1016,'Comprendre la codification'!$E$12:$F$23,2,FALSE)</f>
        <v>J</v>
      </c>
      <c r="AL1016" s="2" t="str">
        <f>VLOOKUP(AG1016,'Comprendre la codification'!$H$12:$J$200,3,FALSE)</f>
        <v>MAT</v>
      </c>
      <c r="AM1016" s="2" t="str">
        <f>VLOOKUP(AI1016,'Comprendre la codification'!$M$25:$N$83,2,FALSE)</f>
        <v>51</v>
      </c>
      <c r="AN1016" s="2" t="str">
        <f t="shared" si="68"/>
        <v>JMAT51</v>
      </c>
      <c r="AO1016" s="2" t="s">
        <v>608</v>
      </c>
    </row>
    <row r="1017" spans="13:41" x14ac:dyDescent="0.35">
      <c r="M1017" s="26"/>
      <c r="N1017" s="26"/>
      <c r="T1017" s="26"/>
      <c r="AD1017" s="2" t="s">
        <v>293</v>
      </c>
      <c r="AE1017" s="27">
        <v>2</v>
      </c>
      <c r="AF1017" s="2" t="s">
        <v>302</v>
      </c>
      <c r="AG1017" s="2" t="s">
        <v>327</v>
      </c>
      <c r="AH1017" s="2"/>
      <c r="AI1017" s="2" t="s">
        <v>111</v>
      </c>
      <c r="AJ1017" s="2" t="str">
        <f t="shared" si="67"/>
        <v>Forme et CombatTapis / matelas de réception, de gym et autre module de mousse (hors jouet)7 kg ≤ X &lt; 9 kg</v>
      </c>
      <c r="AK1017" s="2" t="str">
        <f>VLOOKUP(AD1017,'Comprendre la codification'!$E$12:$F$23,2,FALSE)</f>
        <v>J</v>
      </c>
      <c r="AL1017" s="2" t="str">
        <f>VLOOKUP(AG1017,'Comprendre la codification'!$H$12:$J$200,3,FALSE)</f>
        <v>MAT</v>
      </c>
      <c r="AM1017" s="2" t="str">
        <f>VLOOKUP(AI1017,'Comprendre la codification'!$M$25:$N$83,2,FALSE)</f>
        <v>54</v>
      </c>
      <c r="AN1017" s="2" t="str">
        <f t="shared" si="68"/>
        <v>JMAT54</v>
      </c>
      <c r="AO1017" s="2" t="s">
        <v>608</v>
      </c>
    </row>
    <row r="1018" spans="13:41" x14ac:dyDescent="0.35">
      <c r="M1018" s="26"/>
      <c r="N1018" s="26"/>
      <c r="T1018" s="26"/>
      <c r="AD1018" s="2" t="s">
        <v>293</v>
      </c>
      <c r="AE1018" s="27">
        <v>2</v>
      </c>
      <c r="AF1018" s="2" t="s">
        <v>302</v>
      </c>
      <c r="AG1018" s="2" t="s">
        <v>327</v>
      </c>
      <c r="AH1018" s="2"/>
      <c r="AI1018" s="2" t="s">
        <v>112</v>
      </c>
      <c r="AJ1018" s="2" t="str">
        <f t="shared" si="67"/>
        <v>Forme et CombatTapis / matelas de réception, de gym et autre module de mousse (hors jouet)9 kg ≤ X &lt; 11 kg</v>
      </c>
      <c r="AK1018" s="2" t="str">
        <f>VLOOKUP(AD1018,'Comprendre la codification'!$E$12:$F$23,2,FALSE)</f>
        <v>J</v>
      </c>
      <c r="AL1018" s="2" t="str">
        <f>VLOOKUP(AG1018,'Comprendre la codification'!$H$12:$J$200,3,FALSE)</f>
        <v>MAT</v>
      </c>
      <c r="AM1018" s="2" t="str">
        <f>VLOOKUP(AI1018,'Comprendre la codification'!$M$25:$N$83,2,FALSE)</f>
        <v>57</v>
      </c>
      <c r="AN1018" s="2" t="str">
        <f t="shared" si="68"/>
        <v>JMAT57</v>
      </c>
      <c r="AO1018" s="2" t="s">
        <v>608</v>
      </c>
    </row>
    <row r="1019" spans="13:41" x14ac:dyDescent="0.35">
      <c r="M1019" s="26"/>
      <c r="N1019" s="26"/>
      <c r="T1019" s="26"/>
      <c r="AD1019" s="2" t="s">
        <v>293</v>
      </c>
      <c r="AE1019" s="27">
        <v>2</v>
      </c>
      <c r="AF1019" s="2" t="s">
        <v>302</v>
      </c>
      <c r="AG1019" s="2" t="s">
        <v>327</v>
      </c>
      <c r="AH1019" s="2"/>
      <c r="AI1019" s="2" t="s">
        <v>113</v>
      </c>
      <c r="AJ1019" s="2" t="str">
        <f t="shared" si="67"/>
        <v>Forme et CombatTapis / matelas de réception, de gym et autre module de mousse (hors jouet)11 kg ≤ X &lt; 13 kg</v>
      </c>
      <c r="AK1019" s="2" t="str">
        <f>VLOOKUP(AD1019,'Comprendre la codification'!$E$12:$F$23,2,FALSE)</f>
        <v>J</v>
      </c>
      <c r="AL1019" s="2" t="str">
        <f>VLOOKUP(AG1019,'Comprendre la codification'!$H$12:$J$200,3,FALSE)</f>
        <v>MAT</v>
      </c>
      <c r="AM1019" s="2" t="str">
        <f>VLOOKUP(AI1019,'Comprendre la codification'!$M$25:$N$83,2,FALSE)</f>
        <v>60</v>
      </c>
      <c r="AN1019" s="2" t="str">
        <f t="shared" si="68"/>
        <v>JMAT60</v>
      </c>
      <c r="AO1019" s="2" t="s">
        <v>608</v>
      </c>
    </row>
    <row r="1020" spans="13:41" x14ac:dyDescent="0.35">
      <c r="M1020" s="26"/>
      <c r="N1020" s="26"/>
      <c r="T1020" s="26"/>
      <c r="AD1020" s="2" t="s">
        <v>293</v>
      </c>
      <c r="AE1020" s="27">
        <v>2</v>
      </c>
      <c r="AF1020" s="2" t="s">
        <v>302</v>
      </c>
      <c r="AG1020" s="2" t="s">
        <v>327</v>
      </c>
      <c r="AH1020" s="2"/>
      <c r="AI1020" s="2" t="s">
        <v>114</v>
      </c>
      <c r="AJ1020" s="2" t="str">
        <f t="shared" si="67"/>
        <v>Forme et CombatTapis / matelas de réception, de gym et autre module de mousse (hors jouet)13 kg ≤ X &lt; 15 kg</v>
      </c>
      <c r="AK1020" s="2" t="str">
        <f>VLOOKUP(AD1020,'Comprendre la codification'!$E$12:$F$23,2,FALSE)</f>
        <v>J</v>
      </c>
      <c r="AL1020" s="2" t="str">
        <f>VLOOKUP(AG1020,'Comprendre la codification'!$H$12:$J$200,3,FALSE)</f>
        <v>MAT</v>
      </c>
      <c r="AM1020" s="2" t="str">
        <f>VLOOKUP(AI1020,'Comprendre la codification'!$M$25:$N$83,2,FALSE)</f>
        <v>63</v>
      </c>
      <c r="AN1020" s="2" t="str">
        <f t="shared" si="68"/>
        <v>JMAT63</v>
      </c>
      <c r="AO1020" s="2" t="s">
        <v>608</v>
      </c>
    </row>
    <row r="1021" spans="13:41" x14ac:dyDescent="0.35">
      <c r="M1021" s="26"/>
      <c r="N1021" s="26"/>
      <c r="T1021" s="26"/>
      <c r="AD1021" s="2" t="s">
        <v>293</v>
      </c>
      <c r="AE1021" s="27">
        <v>2</v>
      </c>
      <c r="AF1021" s="2" t="s">
        <v>302</v>
      </c>
      <c r="AG1021" s="2" t="s">
        <v>327</v>
      </c>
      <c r="AH1021" s="2"/>
      <c r="AI1021" s="2" t="s">
        <v>102</v>
      </c>
      <c r="AJ1021" s="2" t="str">
        <f t="shared" si="67"/>
        <v>Forme et CombatTapis / matelas de réception, de gym et autre module de mousse (hors jouet)X ≥ 15 kg</v>
      </c>
      <c r="AK1021" s="2" t="str">
        <f>VLOOKUP(AD1021,'Comprendre la codification'!$E$12:$F$23,2,FALSE)</f>
        <v>J</v>
      </c>
      <c r="AL1021" s="2" t="str">
        <f>VLOOKUP(AG1021,'Comprendre la codification'!$H$12:$J$200,3,FALSE)</f>
        <v>MAT</v>
      </c>
      <c r="AM1021" s="2" t="str">
        <f>VLOOKUP(AI1021,'Comprendre la codification'!$M$25:$N$83,2,FALSE)</f>
        <v>66</v>
      </c>
      <c r="AN1021" s="2" t="str">
        <f t="shared" si="68"/>
        <v>JMAT66</v>
      </c>
      <c r="AO1021" s="2" t="s">
        <v>608</v>
      </c>
    </row>
    <row r="1022" spans="13:41" x14ac:dyDescent="0.35">
      <c r="M1022" s="26"/>
      <c r="N1022" s="26"/>
      <c r="T1022" s="26"/>
      <c r="V1022" s="15"/>
      <c r="AD1022" s="2" t="s">
        <v>293</v>
      </c>
      <c r="AE1022" s="27">
        <v>2</v>
      </c>
      <c r="AF1022" s="2" t="s">
        <v>313</v>
      </c>
      <c r="AG1022" s="11" t="s">
        <v>322</v>
      </c>
      <c r="AH1022" s="2"/>
      <c r="AI1022" s="2" t="s">
        <v>252</v>
      </c>
      <c r="AJ1022" s="2" t="str">
        <f t="shared" si="67"/>
        <v>Forme et CombatAutre protection / EPI : paire de protège-poignet, combinaison d'escrime (hors batterie et capteur), pao de boxe, bouclier, shin in step, coque, …X &lt; 5 g</v>
      </c>
      <c r="AK1022" s="2" t="str">
        <f>VLOOKUP(AD1022,'Comprendre la codification'!$E$12:$F$23,2,FALSE)</f>
        <v>J</v>
      </c>
      <c r="AL1022" s="2" t="str">
        <f>VLOOKUP(AG1022,'Comprendre la codification'!$H$12:$J$200,3,FALSE)</f>
        <v>PRO</v>
      </c>
      <c r="AM1022" s="2" t="str">
        <f>VLOOKUP(AI1022,'Comprendre la codification'!$M$25:$N$83,2,FALSE)</f>
        <v>20</v>
      </c>
      <c r="AN1022" s="2" t="str">
        <f t="shared" si="68"/>
        <v>JPRO20</v>
      </c>
      <c r="AO1022" s="2" t="s">
        <v>608</v>
      </c>
    </row>
    <row r="1023" spans="13:41" x14ac:dyDescent="0.35">
      <c r="M1023" s="26"/>
      <c r="N1023" s="26"/>
      <c r="T1023" s="26"/>
      <c r="V1023" s="15"/>
      <c r="AD1023" s="2" t="s">
        <v>293</v>
      </c>
      <c r="AE1023" s="27">
        <v>2</v>
      </c>
      <c r="AF1023" s="2" t="s">
        <v>313</v>
      </c>
      <c r="AG1023" s="11" t="s">
        <v>322</v>
      </c>
      <c r="AH1023" s="2"/>
      <c r="AI1023" s="2" t="s">
        <v>253</v>
      </c>
      <c r="AJ1023" s="2" t="str">
        <f t="shared" si="67"/>
        <v>Forme et CombatAutre protection / EPI : paire de protège-poignet, combinaison d'escrime (hors batterie et capteur), pao de boxe, bouclier, shin in step, coque, …5 g ≤ X &lt; 10 g</v>
      </c>
      <c r="AK1023" s="2" t="str">
        <f>VLOOKUP(AD1023,'Comprendre la codification'!$E$12:$F$23,2,FALSE)</f>
        <v>J</v>
      </c>
      <c r="AL1023" s="2" t="str">
        <f>VLOOKUP(AG1023,'Comprendre la codification'!$H$12:$J$200,3,FALSE)</f>
        <v>PRO</v>
      </c>
      <c r="AM1023" s="2" t="str">
        <f>VLOOKUP(AI1023,'Comprendre la codification'!$M$25:$N$83,2,FALSE)</f>
        <v>21</v>
      </c>
      <c r="AN1023" s="2" t="str">
        <f t="shared" si="68"/>
        <v>JPRO21</v>
      </c>
      <c r="AO1023" s="2" t="s">
        <v>608</v>
      </c>
    </row>
    <row r="1024" spans="13:41" x14ac:dyDescent="0.35">
      <c r="M1024" s="26"/>
      <c r="N1024" s="26"/>
      <c r="T1024" s="26"/>
      <c r="V1024" s="15"/>
      <c r="AD1024" s="2" t="s">
        <v>293</v>
      </c>
      <c r="AE1024" s="27">
        <v>2</v>
      </c>
      <c r="AF1024" s="2" t="s">
        <v>313</v>
      </c>
      <c r="AG1024" s="11" t="s">
        <v>322</v>
      </c>
      <c r="AH1024" s="2"/>
      <c r="AI1024" s="2" t="s">
        <v>254</v>
      </c>
      <c r="AJ1024" s="2" t="str">
        <f t="shared" si="67"/>
        <v>Forme et CombatAutre protection / EPI : paire de protège-poignet, combinaison d'escrime (hors batterie et capteur), pao de boxe, bouclier, shin in step, coque, …10 g ≤ X &lt; 20 g</v>
      </c>
      <c r="AK1024" s="2" t="str">
        <f>VLOOKUP(AD1024,'Comprendre la codification'!$E$12:$F$23,2,FALSE)</f>
        <v>J</v>
      </c>
      <c r="AL1024" s="2" t="str">
        <f>VLOOKUP(AG1024,'Comprendre la codification'!$H$12:$J$200,3,FALSE)</f>
        <v>PRO</v>
      </c>
      <c r="AM1024" s="2" t="str">
        <f>VLOOKUP(AI1024,'Comprendre la codification'!$M$25:$N$83,2,FALSE)</f>
        <v>24</v>
      </c>
      <c r="AN1024" s="2" t="str">
        <f t="shared" si="68"/>
        <v>JPRO24</v>
      </c>
      <c r="AO1024" s="2" t="s">
        <v>608</v>
      </c>
    </row>
    <row r="1025" spans="13:41" x14ac:dyDescent="0.35">
      <c r="M1025" s="26"/>
      <c r="N1025" s="26"/>
      <c r="Q1025" s="15"/>
      <c r="T1025" s="26"/>
      <c r="V1025" s="15"/>
      <c r="AD1025" s="2" t="s">
        <v>293</v>
      </c>
      <c r="AE1025" s="27">
        <v>2</v>
      </c>
      <c r="AF1025" s="2" t="s">
        <v>313</v>
      </c>
      <c r="AG1025" s="11" t="s">
        <v>322</v>
      </c>
      <c r="AH1025" s="2"/>
      <c r="AI1025" s="2" t="s">
        <v>255</v>
      </c>
      <c r="AJ1025" s="2" t="str">
        <f t="shared" si="67"/>
        <v>Forme et CombatAutre protection / EPI : paire de protège-poignet, combinaison d'escrime (hors batterie et capteur), pao de boxe, bouclier, shin in step, coque, …20 g ≤ X &lt; 50 g</v>
      </c>
      <c r="AK1025" s="2" t="str">
        <f>VLOOKUP(AD1025,'Comprendre la codification'!$E$12:$F$23,2,FALSE)</f>
        <v>J</v>
      </c>
      <c r="AL1025" s="2" t="str">
        <f>VLOOKUP(AG1025,'Comprendre la codification'!$H$12:$J$200,3,FALSE)</f>
        <v>PRO</v>
      </c>
      <c r="AM1025" s="2" t="str">
        <f>VLOOKUP(AI1025,'Comprendre la codification'!$M$25:$N$83,2,FALSE)</f>
        <v>27</v>
      </c>
      <c r="AN1025" s="2" t="str">
        <f t="shared" si="68"/>
        <v>JPRO27</v>
      </c>
      <c r="AO1025" s="2" t="s">
        <v>608</v>
      </c>
    </row>
    <row r="1026" spans="13:41" x14ac:dyDescent="0.35">
      <c r="M1026" s="26"/>
      <c r="N1026" s="26"/>
      <c r="Q1026" s="15"/>
      <c r="T1026" s="26"/>
      <c r="V1026" s="15"/>
      <c r="AD1026" s="2" t="s">
        <v>293</v>
      </c>
      <c r="AE1026" s="27">
        <v>2</v>
      </c>
      <c r="AF1026" s="2" t="s">
        <v>313</v>
      </c>
      <c r="AG1026" s="11" t="s">
        <v>322</v>
      </c>
      <c r="AH1026" s="2"/>
      <c r="AI1026" s="2" t="s">
        <v>241</v>
      </c>
      <c r="AJ1026" s="2" t="str">
        <f t="shared" si="67"/>
        <v>Forme et CombatAutre protection / EPI : paire de protège-poignet, combinaison d'escrime (hors batterie et capteur), pao de boxe, bouclier, shin in step, coque, …50 g ≤ X &lt; 100 g</v>
      </c>
      <c r="AK1026" s="2" t="str">
        <f>VLOOKUP(AD1026,'Comprendre la codification'!$E$12:$F$23,2,FALSE)</f>
        <v>J</v>
      </c>
      <c r="AL1026" s="2" t="str">
        <f>VLOOKUP(AG1026,'Comprendre la codification'!$H$12:$J$200,3,FALSE)</f>
        <v>PRO</v>
      </c>
      <c r="AM1026" s="2" t="str">
        <f>VLOOKUP(AI1026,'Comprendre la codification'!$M$25:$N$83,2,FALSE)</f>
        <v>30</v>
      </c>
      <c r="AN1026" s="2" t="str">
        <f t="shared" si="68"/>
        <v>JPRO30</v>
      </c>
      <c r="AO1026" s="2" t="s">
        <v>608</v>
      </c>
    </row>
    <row r="1027" spans="13:41" x14ac:dyDescent="0.35">
      <c r="M1027" s="26"/>
      <c r="N1027" s="26"/>
      <c r="Q1027" s="15"/>
      <c r="T1027" s="26"/>
      <c r="V1027" s="15"/>
      <c r="AD1027" s="2" t="s">
        <v>293</v>
      </c>
      <c r="AE1027" s="27">
        <v>2</v>
      </c>
      <c r="AF1027" s="2" t="s">
        <v>313</v>
      </c>
      <c r="AG1027" s="11" t="s">
        <v>322</v>
      </c>
      <c r="AH1027" s="2"/>
      <c r="AI1027" s="2" t="s">
        <v>103</v>
      </c>
      <c r="AJ1027" s="2" t="str">
        <f t="shared" si="67"/>
        <v>Forme et CombatAutre protection / EPI : paire de protège-poignet, combinaison d'escrime (hors batterie et capteur), pao de boxe, bouclier, shin in step, coque, …0,1 kg ≤ X &lt; 0,2 kg</v>
      </c>
      <c r="AK1027" s="2" t="str">
        <f>VLOOKUP(AD1027,'Comprendre la codification'!$E$12:$F$23,2,FALSE)</f>
        <v>J</v>
      </c>
      <c r="AL1027" s="2" t="str">
        <f>VLOOKUP(AG1027,'Comprendre la codification'!$H$12:$J$200,3,FALSE)</f>
        <v>PRO</v>
      </c>
      <c r="AM1027" s="2" t="str">
        <f>VLOOKUP(AI1027,'Comprendre la codification'!$M$25:$N$83,2,FALSE)</f>
        <v>33</v>
      </c>
      <c r="AN1027" s="2" t="str">
        <f t="shared" si="68"/>
        <v>JPRO33</v>
      </c>
      <c r="AO1027" s="2" t="s">
        <v>608</v>
      </c>
    </row>
    <row r="1028" spans="13:41" x14ac:dyDescent="0.35">
      <c r="M1028" s="26"/>
      <c r="N1028" s="26"/>
      <c r="Q1028" s="15"/>
      <c r="T1028" s="26"/>
      <c r="V1028" s="15"/>
      <c r="AD1028" s="2" t="s">
        <v>293</v>
      </c>
      <c r="AE1028" s="27">
        <v>2</v>
      </c>
      <c r="AF1028" s="2" t="s">
        <v>313</v>
      </c>
      <c r="AG1028" s="11" t="s">
        <v>322</v>
      </c>
      <c r="AH1028" s="2"/>
      <c r="AI1028" s="2" t="s">
        <v>98</v>
      </c>
      <c r="AJ1028" s="2" t="str">
        <f t="shared" si="67"/>
        <v>Forme et CombatAutre protection / EPI : paire de protège-poignet, combinaison d'escrime (hors batterie et capteur), pao de boxe, bouclier, shin in step, coque, …0,2 kg ≤ X &lt; 0,5 kg</v>
      </c>
      <c r="AK1028" s="2" t="str">
        <f>VLOOKUP(AD1028,'Comprendre la codification'!$E$12:$F$23,2,FALSE)</f>
        <v>J</v>
      </c>
      <c r="AL1028" s="2" t="str">
        <f>VLOOKUP(AG1028,'Comprendre la codification'!$H$12:$J$200,3,FALSE)</f>
        <v>PRO</v>
      </c>
      <c r="AM1028" s="2" t="str">
        <f>VLOOKUP(AI1028,'Comprendre la codification'!$M$25:$N$83,2,FALSE)</f>
        <v>36</v>
      </c>
      <c r="AN1028" s="2" t="str">
        <f t="shared" si="68"/>
        <v>JPRO36</v>
      </c>
      <c r="AO1028" s="2" t="s">
        <v>608</v>
      </c>
    </row>
    <row r="1029" spans="13:41" x14ac:dyDescent="0.35">
      <c r="M1029" s="26"/>
      <c r="N1029" s="26"/>
      <c r="Q1029" s="15"/>
      <c r="T1029" s="26"/>
      <c r="V1029" s="15"/>
      <c r="AD1029" s="2" t="s">
        <v>293</v>
      </c>
      <c r="AE1029" s="27">
        <v>2</v>
      </c>
      <c r="AF1029" s="2" t="s">
        <v>313</v>
      </c>
      <c r="AG1029" s="11" t="s">
        <v>322</v>
      </c>
      <c r="AH1029" s="2"/>
      <c r="AI1029" s="2" t="s">
        <v>104</v>
      </c>
      <c r="AJ1029" s="2" t="str">
        <f t="shared" ref="AJ1029:AJ1092" si="69">AD1029&amp;AG1029&amp;AI1029</f>
        <v>Forme et CombatAutre protection / EPI : paire de protège-poignet, combinaison d'escrime (hors batterie et capteur), pao de boxe, bouclier, shin in step, coque, …0,5 kg ≤ X &lt; 1 kg</v>
      </c>
      <c r="AK1029" s="2" t="str">
        <f>VLOOKUP(AD1029,'Comprendre la codification'!$E$12:$F$23,2,FALSE)</f>
        <v>J</v>
      </c>
      <c r="AL1029" s="2" t="str">
        <f>VLOOKUP(AG1029,'Comprendre la codification'!$H$12:$J$200,3,FALSE)</f>
        <v>PRO</v>
      </c>
      <c r="AM1029" s="2" t="str">
        <f>VLOOKUP(AI1029,'Comprendre la codification'!$M$25:$N$83,2,FALSE)</f>
        <v>39</v>
      </c>
      <c r="AN1029" s="2" t="str">
        <f t="shared" ref="AN1029:AN1092" si="70">AK1029&amp;AL1029&amp;AM1029</f>
        <v>JPRO39</v>
      </c>
      <c r="AO1029" s="2" t="s">
        <v>608</v>
      </c>
    </row>
    <row r="1030" spans="13:41" x14ac:dyDescent="0.35">
      <c r="M1030" s="26"/>
      <c r="N1030" s="26"/>
      <c r="T1030" s="26"/>
      <c r="V1030" s="15"/>
      <c r="AD1030" s="2" t="s">
        <v>293</v>
      </c>
      <c r="AE1030" s="27">
        <v>2</v>
      </c>
      <c r="AF1030" s="2" t="s">
        <v>313</v>
      </c>
      <c r="AG1030" s="11" t="s">
        <v>322</v>
      </c>
      <c r="AH1030" s="2"/>
      <c r="AI1030" s="2" t="s">
        <v>105</v>
      </c>
      <c r="AJ1030" s="2" t="str">
        <f t="shared" si="69"/>
        <v>Forme et CombatAutre protection / EPI : paire de protège-poignet, combinaison d'escrime (hors batterie et capteur), pao de boxe, bouclier, shin in step, coque, …1 kg ≤ X &lt; 2 kg</v>
      </c>
      <c r="AK1030" s="2" t="str">
        <f>VLOOKUP(AD1030,'Comprendre la codification'!$E$12:$F$23,2,FALSE)</f>
        <v>J</v>
      </c>
      <c r="AL1030" s="2" t="str">
        <f>VLOOKUP(AG1030,'Comprendre la codification'!$H$12:$J$200,3,FALSE)</f>
        <v>PRO</v>
      </c>
      <c r="AM1030" s="2" t="str">
        <f>VLOOKUP(AI1030,'Comprendre la codification'!$M$25:$N$83,2,FALSE)</f>
        <v>42</v>
      </c>
      <c r="AN1030" s="2" t="str">
        <f t="shared" si="70"/>
        <v>JPRO42</v>
      </c>
      <c r="AO1030" s="2" t="s">
        <v>608</v>
      </c>
    </row>
    <row r="1031" spans="13:41" x14ac:dyDescent="0.35">
      <c r="M1031" s="26"/>
      <c r="N1031" s="26"/>
      <c r="T1031" s="26"/>
      <c r="V1031" s="15"/>
      <c r="AD1031" s="2" t="s">
        <v>293</v>
      </c>
      <c r="AE1031" s="27">
        <v>2</v>
      </c>
      <c r="AF1031" s="2" t="s">
        <v>313</v>
      </c>
      <c r="AG1031" s="11" t="s">
        <v>322</v>
      </c>
      <c r="AH1031" s="2"/>
      <c r="AI1031" s="2" t="s">
        <v>107</v>
      </c>
      <c r="AJ1031" s="2" t="str">
        <f t="shared" si="69"/>
        <v>Forme et CombatAutre protection / EPI : paire de protège-poignet, combinaison d'escrime (hors batterie et capteur), pao de boxe, bouclier, shin in step, coque, …2 kg ≤ X &lt; 3 kg</v>
      </c>
      <c r="AK1031" s="2" t="str">
        <f>VLOOKUP(AD1031,'Comprendre la codification'!$E$12:$F$23,2,FALSE)</f>
        <v>J</v>
      </c>
      <c r="AL1031" s="2" t="str">
        <f>VLOOKUP(AG1031,'Comprendre la codification'!$H$12:$J$200,3,FALSE)</f>
        <v>PRO</v>
      </c>
      <c r="AM1031" s="2" t="str">
        <f>VLOOKUP(AI1031,'Comprendre la codification'!$M$25:$N$83,2,FALSE)</f>
        <v>45</v>
      </c>
      <c r="AN1031" s="2" t="str">
        <f t="shared" si="70"/>
        <v>JPRO45</v>
      </c>
      <c r="AO1031" s="2" t="s">
        <v>608</v>
      </c>
    </row>
    <row r="1032" spans="13:41" x14ac:dyDescent="0.35">
      <c r="M1032" s="26"/>
      <c r="N1032" s="26"/>
      <c r="T1032" s="26"/>
      <c r="V1032" s="15"/>
      <c r="AD1032" s="2" t="s">
        <v>293</v>
      </c>
      <c r="AE1032" s="27">
        <v>2</v>
      </c>
      <c r="AF1032" s="2" t="s">
        <v>313</v>
      </c>
      <c r="AG1032" s="11" t="s">
        <v>322</v>
      </c>
      <c r="AH1032" s="2"/>
      <c r="AI1032" s="2" t="s">
        <v>109</v>
      </c>
      <c r="AJ1032" s="2" t="str">
        <f t="shared" si="69"/>
        <v>Forme et CombatAutre protection / EPI : paire de protège-poignet, combinaison d'escrime (hors batterie et capteur), pao de boxe, bouclier, shin in step, coque, …3 kg ≤ X &lt; 5 kg</v>
      </c>
      <c r="AK1032" s="2" t="str">
        <f>VLOOKUP(AD1032,'Comprendre la codification'!$E$12:$F$23,2,FALSE)</f>
        <v>J</v>
      </c>
      <c r="AL1032" s="2" t="str">
        <f>VLOOKUP(AG1032,'Comprendre la codification'!$H$12:$J$200,3,FALSE)</f>
        <v>PRO</v>
      </c>
      <c r="AM1032" s="2" t="str">
        <f>VLOOKUP(AI1032,'Comprendre la codification'!$M$25:$N$83,2,FALSE)</f>
        <v>48</v>
      </c>
      <c r="AN1032" s="2" t="str">
        <f t="shared" si="70"/>
        <v>JPRO48</v>
      </c>
      <c r="AO1032" s="2" t="s">
        <v>608</v>
      </c>
    </row>
    <row r="1033" spans="13:41" x14ac:dyDescent="0.35">
      <c r="M1033" s="26"/>
      <c r="N1033" s="26"/>
      <c r="T1033" s="26"/>
      <c r="V1033" s="15"/>
      <c r="AD1033" s="2" t="s">
        <v>293</v>
      </c>
      <c r="AE1033" s="27">
        <v>2</v>
      </c>
      <c r="AF1033" s="2" t="s">
        <v>313</v>
      </c>
      <c r="AG1033" s="11" t="s">
        <v>322</v>
      </c>
      <c r="AH1033" s="2"/>
      <c r="AI1033" s="2" t="s">
        <v>110</v>
      </c>
      <c r="AJ1033" s="2" t="str">
        <f t="shared" si="69"/>
        <v>Forme et CombatAutre protection / EPI : paire de protège-poignet, combinaison d'escrime (hors batterie et capteur), pao de boxe, bouclier, shin in step, coque, …5 kg ≤ X &lt; 7 kg</v>
      </c>
      <c r="AK1033" s="2" t="str">
        <f>VLOOKUP(AD1033,'Comprendre la codification'!$E$12:$F$23,2,FALSE)</f>
        <v>J</v>
      </c>
      <c r="AL1033" s="2" t="str">
        <f>VLOOKUP(AG1033,'Comprendre la codification'!$H$12:$J$200,3,FALSE)</f>
        <v>PRO</v>
      </c>
      <c r="AM1033" s="2" t="str">
        <f>VLOOKUP(AI1033,'Comprendre la codification'!$M$25:$N$83,2,FALSE)</f>
        <v>51</v>
      </c>
      <c r="AN1033" s="2" t="str">
        <f t="shared" si="70"/>
        <v>JPRO51</v>
      </c>
      <c r="AO1033" s="2" t="s">
        <v>608</v>
      </c>
    </row>
    <row r="1034" spans="13:41" x14ac:dyDescent="0.35">
      <c r="M1034" s="26"/>
      <c r="N1034" s="26"/>
      <c r="T1034" s="26"/>
      <c r="V1034" s="15"/>
      <c r="AD1034" s="2" t="s">
        <v>293</v>
      </c>
      <c r="AE1034" s="27">
        <v>2</v>
      </c>
      <c r="AF1034" s="2" t="s">
        <v>313</v>
      </c>
      <c r="AG1034" s="11" t="s">
        <v>322</v>
      </c>
      <c r="AH1034" s="2"/>
      <c r="AI1034" s="2" t="s">
        <v>111</v>
      </c>
      <c r="AJ1034" s="2" t="str">
        <f t="shared" si="69"/>
        <v>Forme et CombatAutre protection / EPI : paire de protège-poignet, combinaison d'escrime (hors batterie et capteur), pao de boxe, bouclier, shin in step, coque, …7 kg ≤ X &lt; 9 kg</v>
      </c>
      <c r="AK1034" s="2" t="str">
        <f>VLOOKUP(AD1034,'Comprendre la codification'!$E$12:$F$23,2,FALSE)</f>
        <v>J</v>
      </c>
      <c r="AL1034" s="2" t="str">
        <f>VLOOKUP(AG1034,'Comprendre la codification'!$H$12:$J$200,3,FALSE)</f>
        <v>PRO</v>
      </c>
      <c r="AM1034" s="2" t="str">
        <f>VLOOKUP(AI1034,'Comprendre la codification'!$M$25:$N$83,2,FALSE)</f>
        <v>54</v>
      </c>
      <c r="AN1034" s="2" t="str">
        <f t="shared" si="70"/>
        <v>JPRO54</v>
      </c>
      <c r="AO1034" s="2" t="s">
        <v>608</v>
      </c>
    </row>
    <row r="1035" spans="13:41" x14ac:dyDescent="0.35">
      <c r="M1035" s="26"/>
      <c r="N1035" s="26"/>
      <c r="T1035" s="26"/>
      <c r="V1035" s="15"/>
      <c r="AD1035" s="2" t="s">
        <v>293</v>
      </c>
      <c r="AE1035" s="27">
        <v>2</v>
      </c>
      <c r="AF1035" s="2" t="s">
        <v>313</v>
      </c>
      <c r="AG1035" s="11" t="s">
        <v>322</v>
      </c>
      <c r="AH1035" s="2"/>
      <c r="AI1035" s="2" t="s">
        <v>112</v>
      </c>
      <c r="AJ1035" s="2" t="str">
        <f t="shared" si="69"/>
        <v>Forme et CombatAutre protection / EPI : paire de protège-poignet, combinaison d'escrime (hors batterie et capteur), pao de boxe, bouclier, shin in step, coque, …9 kg ≤ X &lt; 11 kg</v>
      </c>
      <c r="AK1035" s="2" t="str">
        <f>VLOOKUP(AD1035,'Comprendre la codification'!$E$12:$F$23,2,FALSE)</f>
        <v>J</v>
      </c>
      <c r="AL1035" s="2" t="str">
        <f>VLOOKUP(AG1035,'Comprendre la codification'!$H$12:$J$200,3,FALSE)</f>
        <v>PRO</v>
      </c>
      <c r="AM1035" s="2" t="str">
        <f>VLOOKUP(AI1035,'Comprendre la codification'!$M$25:$N$83,2,FALSE)</f>
        <v>57</v>
      </c>
      <c r="AN1035" s="2" t="str">
        <f t="shared" si="70"/>
        <v>JPRO57</v>
      </c>
      <c r="AO1035" s="2" t="s">
        <v>608</v>
      </c>
    </row>
    <row r="1036" spans="13:41" x14ac:dyDescent="0.35">
      <c r="M1036" s="26"/>
      <c r="N1036" s="26"/>
      <c r="T1036" s="26"/>
      <c r="V1036" s="15"/>
      <c r="AD1036" s="2" t="s">
        <v>293</v>
      </c>
      <c r="AE1036" s="27">
        <v>2</v>
      </c>
      <c r="AF1036" s="2" t="s">
        <v>313</v>
      </c>
      <c r="AG1036" s="11" t="s">
        <v>322</v>
      </c>
      <c r="AH1036" s="2"/>
      <c r="AI1036" s="2" t="s">
        <v>113</v>
      </c>
      <c r="AJ1036" s="2" t="str">
        <f t="shared" si="69"/>
        <v>Forme et CombatAutre protection / EPI : paire de protège-poignet, combinaison d'escrime (hors batterie et capteur), pao de boxe, bouclier, shin in step, coque, …11 kg ≤ X &lt; 13 kg</v>
      </c>
      <c r="AK1036" s="2" t="str">
        <f>VLOOKUP(AD1036,'Comprendre la codification'!$E$12:$F$23,2,FALSE)</f>
        <v>J</v>
      </c>
      <c r="AL1036" s="2" t="str">
        <f>VLOOKUP(AG1036,'Comprendre la codification'!$H$12:$J$200,3,FALSE)</f>
        <v>PRO</v>
      </c>
      <c r="AM1036" s="2" t="str">
        <f>VLOOKUP(AI1036,'Comprendre la codification'!$M$25:$N$83,2,FALSE)</f>
        <v>60</v>
      </c>
      <c r="AN1036" s="2" t="str">
        <f t="shared" si="70"/>
        <v>JPRO60</v>
      </c>
      <c r="AO1036" s="2" t="s">
        <v>608</v>
      </c>
    </row>
    <row r="1037" spans="13:41" x14ac:dyDescent="0.35">
      <c r="M1037" s="26"/>
      <c r="N1037" s="26"/>
      <c r="T1037" s="26"/>
      <c r="V1037" s="15"/>
      <c r="AD1037" s="2" t="s">
        <v>293</v>
      </c>
      <c r="AE1037" s="27">
        <v>2</v>
      </c>
      <c r="AF1037" s="2" t="s">
        <v>313</v>
      </c>
      <c r="AG1037" s="11" t="s">
        <v>322</v>
      </c>
      <c r="AH1037" s="2"/>
      <c r="AI1037" s="2" t="s">
        <v>114</v>
      </c>
      <c r="AJ1037" s="2" t="str">
        <f t="shared" si="69"/>
        <v>Forme et CombatAutre protection / EPI : paire de protège-poignet, combinaison d'escrime (hors batterie et capteur), pao de boxe, bouclier, shin in step, coque, …13 kg ≤ X &lt; 15 kg</v>
      </c>
      <c r="AK1037" s="2" t="str">
        <f>VLOOKUP(AD1037,'Comprendre la codification'!$E$12:$F$23,2,FALSE)</f>
        <v>J</v>
      </c>
      <c r="AL1037" s="2" t="str">
        <f>VLOOKUP(AG1037,'Comprendre la codification'!$H$12:$J$200,3,FALSE)</f>
        <v>PRO</v>
      </c>
      <c r="AM1037" s="2" t="str">
        <f>VLOOKUP(AI1037,'Comprendre la codification'!$M$25:$N$83,2,FALSE)</f>
        <v>63</v>
      </c>
      <c r="AN1037" s="2" t="str">
        <f t="shared" si="70"/>
        <v>JPRO63</v>
      </c>
      <c r="AO1037" s="2" t="s">
        <v>608</v>
      </c>
    </row>
    <row r="1038" spans="13:41" x14ac:dyDescent="0.35">
      <c r="M1038" s="26"/>
      <c r="N1038" s="26"/>
      <c r="T1038" s="26"/>
      <c r="V1038" s="15"/>
      <c r="AD1038" s="2" t="s">
        <v>293</v>
      </c>
      <c r="AE1038" s="27">
        <v>2</v>
      </c>
      <c r="AF1038" s="2" t="s">
        <v>313</v>
      </c>
      <c r="AG1038" s="11" t="s">
        <v>322</v>
      </c>
      <c r="AH1038" s="2"/>
      <c r="AI1038" s="2" t="s">
        <v>102</v>
      </c>
      <c r="AJ1038" s="2" t="str">
        <f t="shared" si="69"/>
        <v>Forme et CombatAutre protection / EPI : paire de protège-poignet, combinaison d'escrime (hors batterie et capteur), pao de boxe, bouclier, shin in step, coque, …X ≥ 15 kg</v>
      </c>
      <c r="AK1038" s="2" t="str">
        <f>VLOOKUP(AD1038,'Comprendre la codification'!$E$12:$F$23,2,FALSE)</f>
        <v>J</v>
      </c>
      <c r="AL1038" s="2" t="str">
        <f>VLOOKUP(AG1038,'Comprendre la codification'!$H$12:$J$200,3,FALSE)</f>
        <v>PRO</v>
      </c>
      <c r="AM1038" s="2" t="str">
        <f>VLOOKUP(AI1038,'Comprendre la codification'!$M$25:$N$83,2,FALSE)</f>
        <v>66</v>
      </c>
      <c r="AN1038" s="2" t="str">
        <f t="shared" si="70"/>
        <v>JPRO66</v>
      </c>
      <c r="AO1038" s="2" t="s">
        <v>608</v>
      </c>
    </row>
    <row r="1039" spans="13:41" x14ac:dyDescent="0.35">
      <c r="M1039" s="26"/>
      <c r="N1039" s="26"/>
      <c r="T1039" s="26"/>
      <c r="AD1039" s="2" t="s">
        <v>293</v>
      </c>
      <c r="AE1039" s="27">
        <v>2</v>
      </c>
      <c r="AF1039" s="2" t="s">
        <v>302</v>
      </c>
      <c r="AG1039" s="2" t="s">
        <v>235</v>
      </c>
      <c r="AH1039" s="2"/>
      <c r="AI1039" s="2" t="s">
        <v>180</v>
      </c>
      <c r="AJ1039" s="2" t="str">
        <f t="shared" si="69"/>
        <v>Forme et CombatPunching ballX &lt; 2 kg</v>
      </c>
      <c r="AK1039" s="2" t="str">
        <f>VLOOKUP(AD1039,'Comprendre la codification'!$E$12:$F$23,2,FALSE)</f>
        <v>J</v>
      </c>
      <c r="AL1039" s="2" t="str">
        <f>VLOOKUP(AG1039,'Comprendre la codification'!$H$12:$J$200,3,FALSE)</f>
        <v>PUN</v>
      </c>
      <c r="AM1039" s="2" t="str">
        <f>VLOOKUP(AI1039,'Comprendre la codification'!$M$25:$N$83,2,FALSE)</f>
        <v>44</v>
      </c>
      <c r="AN1039" s="2" t="str">
        <f t="shared" si="70"/>
        <v>JPUN44</v>
      </c>
      <c r="AO1039" s="2" t="s">
        <v>608</v>
      </c>
    </row>
    <row r="1040" spans="13:41" x14ac:dyDescent="0.35">
      <c r="M1040" s="26"/>
      <c r="N1040" s="26"/>
      <c r="T1040" s="26"/>
      <c r="AD1040" s="2" t="s">
        <v>293</v>
      </c>
      <c r="AE1040" s="27">
        <v>2</v>
      </c>
      <c r="AF1040" s="2" t="s">
        <v>302</v>
      </c>
      <c r="AG1040" s="2" t="s">
        <v>235</v>
      </c>
      <c r="AH1040" s="2"/>
      <c r="AI1040" s="2" t="s">
        <v>107</v>
      </c>
      <c r="AJ1040" s="2" t="str">
        <f t="shared" si="69"/>
        <v>Forme et CombatPunching ball2 kg ≤ X &lt; 3 kg</v>
      </c>
      <c r="AK1040" s="2" t="str">
        <f>VLOOKUP(AD1040,'Comprendre la codification'!$E$12:$F$23,2,FALSE)</f>
        <v>J</v>
      </c>
      <c r="AL1040" s="2" t="str">
        <f>VLOOKUP(AG1040,'Comprendre la codification'!$H$12:$J$200,3,FALSE)</f>
        <v>PUN</v>
      </c>
      <c r="AM1040" s="2" t="str">
        <f>VLOOKUP(AI1040,'Comprendre la codification'!$M$25:$N$83,2,FALSE)</f>
        <v>45</v>
      </c>
      <c r="AN1040" s="2" t="str">
        <f t="shared" si="70"/>
        <v>JPUN45</v>
      </c>
      <c r="AO1040" s="2" t="s">
        <v>608</v>
      </c>
    </row>
    <row r="1041" spans="13:41" x14ac:dyDescent="0.35">
      <c r="M1041" s="26"/>
      <c r="N1041" s="26"/>
      <c r="T1041" s="26"/>
      <c r="AD1041" s="2" t="s">
        <v>293</v>
      </c>
      <c r="AE1041" s="27">
        <v>2</v>
      </c>
      <c r="AF1041" s="2" t="s">
        <v>302</v>
      </c>
      <c r="AG1041" s="2" t="s">
        <v>235</v>
      </c>
      <c r="AH1041" s="2"/>
      <c r="AI1041" s="2" t="s">
        <v>109</v>
      </c>
      <c r="AJ1041" s="2" t="str">
        <f t="shared" si="69"/>
        <v>Forme et CombatPunching ball3 kg ≤ X &lt; 5 kg</v>
      </c>
      <c r="AK1041" s="2" t="str">
        <f>VLOOKUP(AD1041,'Comprendre la codification'!$E$12:$F$23,2,FALSE)</f>
        <v>J</v>
      </c>
      <c r="AL1041" s="2" t="str">
        <f>VLOOKUP(AG1041,'Comprendre la codification'!$H$12:$J$200,3,FALSE)</f>
        <v>PUN</v>
      </c>
      <c r="AM1041" s="2" t="str">
        <f>VLOOKUP(AI1041,'Comprendre la codification'!$M$25:$N$83,2,FALSE)</f>
        <v>48</v>
      </c>
      <c r="AN1041" s="2" t="str">
        <f t="shared" si="70"/>
        <v>JPUN48</v>
      </c>
      <c r="AO1041" s="2" t="s">
        <v>608</v>
      </c>
    </row>
    <row r="1042" spans="13:41" x14ac:dyDescent="0.35">
      <c r="M1042" s="26"/>
      <c r="N1042" s="26"/>
      <c r="T1042" s="26"/>
      <c r="AD1042" s="2" t="s">
        <v>293</v>
      </c>
      <c r="AE1042" s="27">
        <v>2</v>
      </c>
      <c r="AF1042" s="2" t="s">
        <v>302</v>
      </c>
      <c r="AG1042" s="2" t="s">
        <v>235</v>
      </c>
      <c r="AH1042" s="2"/>
      <c r="AI1042" s="2" t="s">
        <v>100</v>
      </c>
      <c r="AJ1042" s="2" t="str">
        <f t="shared" si="69"/>
        <v>Forme et CombatPunching ballX ≥ 5 kg</v>
      </c>
      <c r="AK1042" s="2" t="str">
        <f>VLOOKUP(AD1042,'Comprendre la codification'!$E$12:$F$23,2,FALSE)</f>
        <v>J</v>
      </c>
      <c r="AL1042" s="2" t="str">
        <f>VLOOKUP(AG1042,'Comprendre la codification'!$H$12:$J$200,3,FALSE)</f>
        <v>PUN</v>
      </c>
      <c r="AM1042" s="2" t="str">
        <f>VLOOKUP(AI1042,'Comprendre la codification'!$M$25:$N$83,2,FALSE)</f>
        <v>52</v>
      </c>
      <c r="AN1042" s="2" t="str">
        <f t="shared" si="70"/>
        <v>JPUN52</v>
      </c>
      <c r="AO1042" s="2" t="s">
        <v>608</v>
      </c>
    </row>
    <row r="1043" spans="13:41" x14ac:dyDescent="0.35">
      <c r="M1043" s="26"/>
      <c r="N1043" s="26"/>
      <c r="T1043" s="26"/>
      <c r="AD1043" s="2" t="s">
        <v>293</v>
      </c>
      <c r="AE1043" s="27">
        <v>2</v>
      </c>
      <c r="AF1043" s="2" t="s">
        <v>302</v>
      </c>
      <c r="AG1043" s="2" t="s">
        <v>239</v>
      </c>
      <c r="AH1043" s="2"/>
      <c r="AI1043" s="2" t="s">
        <v>106</v>
      </c>
      <c r="AJ1043" s="2" t="str">
        <f t="shared" si="69"/>
        <v>Forme et CombatCorde à sauter de fitnessX &lt; 0,2 kg</v>
      </c>
      <c r="AK1043" s="2" t="str">
        <f>VLOOKUP(AD1043,'Comprendre la codification'!$E$12:$F$23,2,FALSE)</f>
        <v>J</v>
      </c>
      <c r="AL1043" s="2" t="str">
        <f>VLOOKUP(AG1043,'Comprendre la codification'!$H$12:$J$200,3,FALSE)</f>
        <v>SAU</v>
      </c>
      <c r="AM1043" s="2" t="str">
        <f>VLOOKUP(AI1043,'Comprendre la codification'!$M$25:$N$83,2,FALSE)</f>
        <v>35</v>
      </c>
      <c r="AN1043" s="2" t="str">
        <f t="shared" si="70"/>
        <v>JSAU35</v>
      </c>
      <c r="AO1043" s="2" t="s">
        <v>608</v>
      </c>
    </row>
    <row r="1044" spans="13:41" x14ac:dyDescent="0.35">
      <c r="M1044" s="26"/>
      <c r="N1044" s="26"/>
      <c r="T1044" s="26"/>
      <c r="AD1044" s="2" t="s">
        <v>293</v>
      </c>
      <c r="AE1044" s="27">
        <v>2</v>
      </c>
      <c r="AF1044" s="2" t="s">
        <v>302</v>
      </c>
      <c r="AG1044" s="2" t="s">
        <v>239</v>
      </c>
      <c r="AH1044" s="2"/>
      <c r="AI1044" s="2" t="s">
        <v>98</v>
      </c>
      <c r="AJ1044" s="2" t="str">
        <f t="shared" si="69"/>
        <v>Forme et CombatCorde à sauter de fitness0,2 kg ≤ X &lt; 0,5 kg</v>
      </c>
      <c r="AK1044" s="2" t="str">
        <f>VLOOKUP(AD1044,'Comprendre la codification'!$E$12:$F$23,2,FALSE)</f>
        <v>J</v>
      </c>
      <c r="AL1044" s="2" t="str">
        <f>VLOOKUP(AG1044,'Comprendre la codification'!$H$12:$J$200,3,FALSE)</f>
        <v>SAU</v>
      </c>
      <c r="AM1044" s="2" t="str">
        <f>VLOOKUP(AI1044,'Comprendre la codification'!$M$25:$N$83,2,FALSE)</f>
        <v>36</v>
      </c>
      <c r="AN1044" s="2" t="str">
        <f t="shared" si="70"/>
        <v>JSAU36</v>
      </c>
      <c r="AO1044" s="2" t="s">
        <v>608</v>
      </c>
    </row>
    <row r="1045" spans="13:41" x14ac:dyDescent="0.35">
      <c r="M1045" s="26"/>
      <c r="N1045" s="26"/>
      <c r="T1045" s="26"/>
      <c r="AD1045" s="2" t="s">
        <v>293</v>
      </c>
      <c r="AE1045" s="27">
        <v>2</v>
      </c>
      <c r="AF1045" s="2" t="s">
        <v>302</v>
      </c>
      <c r="AG1045" s="2" t="s">
        <v>239</v>
      </c>
      <c r="AH1045" s="2"/>
      <c r="AI1045" s="2" t="s">
        <v>104</v>
      </c>
      <c r="AJ1045" s="2" t="str">
        <f t="shared" si="69"/>
        <v>Forme et CombatCorde à sauter de fitness0,5 kg ≤ X &lt; 1 kg</v>
      </c>
      <c r="AK1045" s="2" t="str">
        <f>VLOOKUP(AD1045,'Comprendre la codification'!$E$12:$F$23,2,FALSE)</f>
        <v>J</v>
      </c>
      <c r="AL1045" s="2" t="str">
        <f>VLOOKUP(AG1045,'Comprendre la codification'!$H$12:$J$200,3,FALSE)</f>
        <v>SAU</v>
      </c>
      <c r="AM1045" s="2" t="str">
        <f>VLOOKUP(AI1045,'Comprendre la codification'!$M$25:$N$83,2,FALSE)</f>
        <v>39</v>
      </c>
      <c r="AN1045" s="2" t="str">
        <f t="shared" si="70"/>
        <v>JSAU39</v>
      </c>
      <c r="AO1045" s="2" t="s">
        <v>608</v>
      </c>
    </row>
    <row r="1046" spans="13:41" x14ac:dyDescent="0.35">
      <c r="M1046" s="26"/>
      <c r="N1046" s="26"/>
      <c r="T1046" s="26"/>
      <c r="AD1046" s="2" t="s">
        <v>293</v>
      </c>
      <c r="AE1046" s="27">
        <v>2</v>
      </c>
      <c r="AF1046" s="2" t="s">
        <v>302</v>
      </c>
      <c r="AG1046" s="2" t="s">
        <v>239</v>
      </c>
      <c r="AH1046" s="2"/>
      <c r="AI1046" s="2" t="s">
        <v>171</v>
      </c>
      <c r="AJ1046" s="2" t="str">
        <f t="shared" si="69"/>
        <v>Forme et CombatCorde à sauter de fitnessX ≥ 1 kg</v>
      </c>
      <c r="AK1046" s="2" t="str">
        <f>VLOOKUP(AD1046,'Comprendre la codification'!$E$12:$F$23,2,FALSE)</f>
        <v>J</v>
      </c>
      <c r="AL1046" s="2" t="str">
        <f>VLOOKUP(AG1046,'Comprendre la codification'!$H$12:$J$200,3,FALSE)</f>
        <v>SAU</v>
      </c>
      <c r="AM1046" s="2" t="str">
        <f>VLOOKUP(AI1046,'Comprendre la codification'!$M$25:$N$83,2,FALSE)</f>
        <v>43</v>
      </c>
      <c r="AN1046" s="2" t="str">
        <f t="shared" si="70"/>
        <v>JSAU43</v>
      </c>
      <c r="AO1046" s="2" t="s">
        <v>608</v>
      </c>
    </row>
    <row r="1047" spans="13:41" x14ac:dyDescent="0.35">
      <c r="M1047" s="26"/>
      <c r="N1047" s="26"/>
      <c r="T1047" s="26"/>
      <c r="AB1047" s="36"/>
      <c r="AD1047" s="2" t="s">
        <v>293</v>
      </c>
      <c r="AE1047" s="27">
        <v>2</v>
      </c>
      <c r="AF1047" s="2" t="s">
        <v>294</v>
      </c>
      <c r="AG1047" s="2" t="s">
        <v>495</v>
      </c>
      <c r="AH1047" s="2"/>
      <c r="AI1047" s="21" t="s">
        <v>608</v>
      </c>
      <c r="AJ1047" s="2" t="str">
        <f t="shared" si="69"/>
        <v>Forme et CombatPaire de chaussons : de gymnastique, de danse…-</v>
      </c>
      <c r="AK1047" s="2" t="str">
        <f>VLOOKUP(AD1047,'Comprendre la codification'!$E$12:$F$23,2,FALSE)</f>
        <v>J</v>
      </c>
      <c r="AL1047" s="2" t="str">
        <f>VLOOKUP(AG1047,'Comprendre la codification'!$H$12:$J$200,3,FALSE)</f>
        <v>SON</v>
      </c>
      <c r="AM1047" s="2" t="str">
        <f>VLOOKUP(AI1047,'Comprendre la codification'!$M$25:$N$83,2,FALSE)</f>
        <v>78</v>
      </c>
      <c r="AN1047" s="2" t="str">
        <f t="shared" si="70"/>
        <v>JSON78</v>
      </c>
      <c r="AO1047" s="21" t="s">
        <v>608</v>
      </c>
    </row>
    <row r="1048" spans="13:41" x14ac:dyDescent="0.35">
      <c r="M1048" s="26"/>
      <c r="N1048" s="26"/>
      <c r="T1048" s="26"/>
      <c r="AD1048" s="2" t="s">
        <v>293</v>
      </c>
      <c r="AE1048" s="27">
        <v>2</v>
      </c>
      <c r="AF1048" s="2" t="s">
        <v>302</v>
      </c>
      <c r="AG1048" s="2" t="s">
        <v>2015</v>
      </c>
      <c r="AH1048" s="2"/>
      <c r="AI1048" s="2" t="s">
        <v>144</v>
      </c>
      <c r="AJ1048" s="2" t="str">
        <f t="shared" si="69"/>
        <v>Forme et CombatMarche de stepX &lt; 3 kg</v>
      </c>
      <c r="AK1048" s="2" t="str">
        <f>VLOOKUP(AD1048,'Comprendre la codification'!$E$12:$F$23,2,FALSE)</f>
        <v>J</v>
      </c>
      <c r="AL1048" s="2" t="str">
        <f>VLOOKUP(AG1048,'Comprendre la codification'!$H$12:$J$200,3,FALSE)</f>
        <v>STP</v>
      </c>
      <c r="AM1048" s="2" t="str">
        <f>VLOOKUP(AI1048,'Comprendre la codification'!$M$25:$N$83,2,FALSE)</f>
        <v>47</v>
      </c>
      <c r="AN1048" s="2" t="str">
        <f t="shared" si="70"/>
        <v>JSTP47</v>
      </c>
      <c r="AO1048" s="2" t="s">
        <v>608</v>
      </c>
    </row>
    <row r="1049" spans="13:41" x14ac:dyDescent="0.35">
      <c r="M1049" s="26"/>
      <c r="N1049" s="26"/>
      <c r="T1049" s="26"/>
      <c r="AD1049" s="2" t="s">
        <v>293</v>
      </c>
      <c r="AE1049" s="27">
        <v>2</v>
      </c>
      <c r="AF1049" s="2" t="s">
        <v>302</v>
      </c>
      <c r="AG1049" s="2" t="s">
        <v>2015</v>
      </c>
      <c r="AH1049" s="2"/>
      <c r="AI1049" s="2" t="s">
        <v>109</v>
      </c>
      <c r="AJ1049" s="2" t="str">
        <f t="shared" si="69"/>
        <v>Forme et CombatMarche de step3 kg ≤ X &lt; 5 kg</v>
      </c>
      <c r="AK1049" s="2" t="str">
        <f>VLOOKUP(AD1049,'Comprendre la codification'!$E$12:$F$23,2,FALSE)</f>
        <v>J</v>
      </c>
      <c r="AL1049" s="2" t="str">
        <f>VLOOKUP(AG1049,'Comprendre la codification'!$H$12:$J$200,3,FALSE)</f>
        <v>STP</v>
      </c>
      <c r="AM1049" s="2" t="str">
        <f>VLOOKUP(AI1049,'Comprendre la codification'!$M$25:$N$83,2,FALSE)</f>
        <v>48</v>
      </c>
      <c r="AN1049" s="2" t="str">
        <f t="shared" si="70"/>
        <v>JSTP48</v>
      </c>
      <c r="AO1049" s="2" t="s">
        <v>608</v>
      </c>
    </row>
    <row r="1050" spans="13:41" x14ac:dyDescent="0.35">
      <c r="M1050" s="26"/>
      <c r="N1050" s="26"/>
      <c r="T1050" s="26"/>
      <c r="AD1050" s="2" t="s">
        <v>293</v>
      </c>
      <c r="AE1050" s="27">
        <v>2</v>
      </c>
      <c r="AF1050" s="2" t="s">
        <v>302</v>
      </c>
      <c r="AG1050" s="2" t="s">
        <v>2015</v>
      </c>
      <c r="AH1050" s="2"/>
      <c r="AI1050" s="2" t="s">
        <v>110</v>
      </c>
      <c r="AJ1050" s="2" t="str">
        <f t="shared" si="69"/>
        <v>Forme et CombatMarche de step5 kg ≤ X &lt; 7 kg</v>
      </c>
      <c r="AK1050" s="2" t="str">
        <f>VLOOKUP(AD1050,'Comprendre la codification'!$E$12:$F$23,2,FALSE)</f>
        <v>J</v>
      </c>
      <c r="AL1050" s="2" t="str">
        <f>VLOOKUP(AG1050,'Comprendre la codification'!$H$12:$J$200,3,FALSE)</f>
        <v>STP</v>
      </c>
      <c r="AM1050" s="2" t="str">
        <f>VLOOKUP(AI1050,'Comprendre la codification'!$M$25:$N$83,2,FALSE)</f>
        <v>51</v>
      </c>
      <c r="AN1050" s="2" t="str">
        <f t="shared" si="70"/>
        <v>JSTP51</v>
      </c>
      <c r="AO1050" s="2" t="s">
        <v>608</v>
      </c>
    </row>
    <row r="1051" spans="13:41" x14ac:dyDescent="0.35">
      <c r="M1051" s="26"/>
      <c r="N1051" s="26"/>
      <c r="T1051" s="26"/>
      <c r="AD1051" s="2" t="s">
        <v>293</v>
      </c>
      <c r="AE1051" s="27">
        <v>2</v>
      </c>
      <c r="AF1051" s="2" t="s">
        <v>302</v>
      </c>
      <c r="AG1051" s="2" t="s">
        <v>2015</v>
      </c>
      <c r="AH1051" s="2"/>
      <c r="AI1051" s="2" t="s">
        <v>111</v>
      </c>
      <c r="AJ1051" s="2" t="str">
        <f t="shared" si="69"/>
        <v>Forme et CombatMarche de step7 kg ≤ X &lt; 9 kg</v>
      </c>
      <c r="AK1051" s="2" t="str">
        <f>VLOOKUP(AD1051,'Comprendre la codification'!$E$12:$F$23,2,FALSE)</f>
        <v>J</v>
      </c>
      <c r="AL1051" s="2" t="str">
        <f>VLOOKUP(AG1051,'Comprendre la codification'!$H$12:$J$200,3,FALSE)</f>
        <v>STP</v>
      </c>
      <c r="AM1051" s="2" t="str">
        <f>VLOOKUP(AI1051,'Comprendre la codification'!$M$25:$N$83,2,FALSE)</f>
        <v>54</v>
      </c>
      <c r="AN1051" s="2" t="str">
        <f t="shared" si="70"/>
        <v>JSTP54</v>
      </c>
      <c r="AO1051" s="2" t="s">
        <v>608</v>
      </c>
    </row>
    <row r="1052" spans="13:41" x14ac:dyDescent="0.35">
      <c r="M1052" s="26"/>
      <c r="N1052" s="26"/>
      <c r="T1052" s="26"/>
      <c r="AD1052" s="2" t="s">
        <v>293</v>
      </c>
      <c r="AE1052" s="27">
        <v>2</v>
      </c>
      <c r="AF1052" s="2" t="s">
        <v>302</v>
      </c>
      <c r="AG1052" s="2" t="s">
        <v>2015</v>
      </c>
      <c r="AH1052" s="2"/>
      <c r="AI1052" s="2" t="s">
        <v>240</v>
      </c>
      <c r="AJ1052" s="2" t="str">
        <f t="shared" si="69"/>
        <v>Forme et CombatMarche de stepX ≥ 9 kg</v>
      </c>
      <c r="AK1052" s="2" t="str">
        <f>VLOOKUP(AD1052,'Comprendre la codification'!$E$12:$F$23,2,FALSE)</f>
        <v>J</v>
      </c>
      <c r="AL1052" s="2" t="str">
        <f>VLOOKUP(AG1052,'Comprendre la codification'!$H$12:$J$200,3,FALSE)</f>
        <v>STP</v>
      </c>
      <c r="AM1052" s="2" t="str">
        <f>VLOOKUP(AI1052,'Comprendre la codification'!$M$25:$N$83,2,FALSE)</f>
        <v>58</v>
      </c>
      <c r="AN1052" s="2" t="str">
        <f t="shared" si="70"/>
        <v>JSTP58</v>
      </c>
      <c r="AO1052" s="2" t="s">
        <v>608</v>
      </c>
    </row>
    <row r="1053" spans="13:41" x14ac:dyDescent="0.35">
      <c r="M1053" s="26"/>
      <c r="N1053" s="26"/>
      <c r="T1053" s="26"/>
      <c r="AB1053" s="36"/>
      <c r="AD1053" s="2" t="s">
        <v>293</v>
      </c>
      <c r="AE1053" s="27">
        <v>2</v>
      </c>
      <c r="AF1053" s="2" t="s">
        <v>302</v>
      </c>
      <c r="AG1053" s="2" t="s">
        <v>231</v>
      </c>
      <c r="AH1053" s="2"/>
      <c r="AI1053" s="21" t="s">
        <v>608</v>
      </c>
      <c r="AJ1053" s="2" t="str">
        <f t="shared" si="69"/>
        <v>Forme et CombatTrampoline d'extérieur / tremplin de gym-</v>
      </c>
      <c r="AK1053" s="2" t="str">
        <f>VLOOKUP(AD1053,'Comprendre la codification'!$E$12:$F$23,2,FALSE)</f>
        <v>J</v>
      </c>
      <c r="AL1053" s="2" t="str">
        <f>VLOOKUP(AG1053,'Comprendre la codification'!$H$12:$J$200,3,FALSE)</f>
        <v>TEX</v>
      </c>
      <c r="AM1053" s="2" t="str">
        <f>VLOOKUP(AI1053,'Comprendre la codification'!$M$25:$N$83,2,FALSE)</f>
        <v>78</v>
      </c>
      <c r="AN1053" s="2" t="str">
        <f t="shared" si="70"/>
        <v>JTEX78</v>
      </c>
      <c r="AO1053" s="21" t="s">
        <v>608</v>
      </c>
    </row>
    <row r="1054" spans="13:41" x14ac:dyDescent="0.35">
      <c r="M1054" s="26"/>
      <c r="N1054" s="26"/>
      <c r="T1054" s="26"/>
      <c r="AB1054" s="36"/>
      <c r="AD1054" s="2" t="s">
        <v>293</v>
      </c>
      <c r="AE1054" s="27">
        <v>2</v>
      </c>
      <c r="AF1054" s="2" t="s">
        <v>302</v>
      </c>
      <c r="AG1054" s="2" t="s">
        <v>232</v>
      </c>
      <c r="AH1054" s="2"/>
      <c r="AI1054" s="21" t="s">
        <v>608</v>
      </c>
      <c r="AJ1054" s="2" t="str">
        <f t="shared" si="69"/>
        <v>Forme et CombatTrampoline d'intérieur -</v>
      </c>
      <c r="AK1054" s="2" t="str">
        <f>VLOOKUP(AD1054,'Comprendre la codification'!$E$12:$F$23,2,FALSE)</f>
        <v>J</v>
      </c>
      <c r="AL1054" s="2" t="str">
        <f>VLOOKUP(AG1054,'Comprendre la codification'!$H$12:$J$200,3,FALSE)</f>
        <v>TIN</v>
      </c>
      <c r="AM1054" s="2" t="str">
        <f>VLOOKUP(AI1054,'Comprendre la codification'!$M$25:$N$83,2,FALSE)</f>
        <v>78</v>
      </c>
      <c r="AN1054" s="2" t="str">
        <f t="shared" si="70"/>
        <v>JTIN78</v>
      </c>
      <c r="AO1054" s="21" t="s">
        <v>608</v>
      </c>
    </row>
    <row r="1055" spans="13:41" x14ac:dyDescent="0.35">
      <c r="M1055" s="26"/>
      <c r="N1055" s="26"/>
      <c r="T1055" s="26"/>
      <c r="AB1055" s="36"/>
      <c r="AD1055" s="2" t="s">
        <v>293</v>
      </c>
      <c r="AE1055" s="27">
        <v>2</v>
      </c>
      <c r="AF1055" s="2" t="s">
        <v>302</v>
      </c>
      <c r="AG1055" s="2" t="s">
        <v>238</v>
      </c>
      <c r="AH1055" s="2"/>
      <c r="AI1055" s="21" t="s">
        <v>608</v>
      </c>
      <c r="AJ1055" s="2" t="str">
        <f t="shared" si="69"/>
        <v>Forme et CombatBarre de traction-</v>
      </c>
      <c r="AK1055" s="2" t="str">
        <f>VLOOKUP(AD1055,'Comprendre la codification'!$E$12:$F$23,2,FALSE)</f>
        <v>J</v>
      </c>
      <c r="AL1055" s="2" t="str">
        <f>VLOOKUP(AG1055,'Comprendre la codification'!$H$12:$J$200,3,FALSE)</f>
        <v>TRA</v>
      </c>
      <c r="AM1055" s="2" t="str">
        <f>VLOOKUP(AI1055,'Comprendre la codification'!$M$25:$N$83,2,FALSE)</f>
        <v>78</v>
      </c>
      <c r="AN1055" s="2" t="str">
        <f t="shared" si="70"/>
        <v>JTRA78</v>
      </c>
      <c r="AO1055" s="21" t="s">
        <v>608</v>
      </c>
    </row>
    <row r="1056" spans="13:41" x14ac:dyDescent="0.35">
      <c r="M1056" s="26"/>
      <c r="N1056" s="26"/>
      <c r="T1056" s="26"/>
      <c r="AB1056" s="36"/>
      <c r="AD1056" s="2" t="s">
        <v>293</v>
      </c>
      <c r="AE1056" s="27">
        <v>2</v>
      </c>
      <c r="AF1056" s="2" t="s">
        <v>302</v>
      </c>
      <c r="AG1056" s="2" t="s">
        <v>243</v>
      </c>
      <c r="AH1056" s="2"/>
      <c r="AI1056" s="21" t="s">
        <v>608</v>
      </c>
      <c r="AJ1056" s="2" t="str">
        <f t="shared" si="69"/>
        <v>Forme et CombatUniforme sport de combat (kimonos, judogi, …)-</v>
      </c>
      <c r="AK1056" s="2" t="str">
        <f>VLOOKUP(AD1056,'Comprendre la codification'!$E$12:$F$23,2,FALSE)</f>
        <v>J</v>
      </c>
      <c r="AL1056" s="2" t="str">
        <f>VLOOKUP(AG1056,'Comprendre la codification'!$H$12:$J$200,3,FALSE)</f>
        <v>UNI</v>
      </c>
      <c r="AM1056" s="2" t="str">
        <f>VLOOKUP(AI1056,'Comprendre la codification'!$M$25:$N$83,2,FALSE)</f>
        <v>78</v>
      </c>
      <c r="AN1056" s="2" t="str">
        <f t="shared" si="70"/>
        <v>JUNI78</v>
      </c>
      <c r="AO1056" s="21" t="s">
        <v>608</v>
      </c>
    </row>
    <row r="1057" spans="13:41" x14ac:dyDescent="0.35">
      <c r="M1057" s="26"/>
      <c r="N1057" s="26"/>
      <c r="T1057" s="26"/>
      <c r="AB1057" s="36"/>
      <c r="AD1057" s="2" t="s">
        <v>293</v>
      </c>
      <c r="AE1057" s="27">
        <v>2</v>
      </c>
      <c r="AF1057" s="2" t="s">
        <v>302</v>
      </c>
      <c r="AG1057" s="2" t="s">
        <v>237</v>
      </c>
      <c r="AH1057" s="2"/>
      <c r="AI1057" s="21" t="s">
        <v>608</v>
      </c>
      <c r="AJ1057" s="2" t="str">
        <f t="shared" si="69"/>
        <v>Forme et CombatTapis de yoga -</v>
      </c>
      <c r="AK1057" s="2" t="str">
        <f>VLOOKUP(AD1057,'Comprendre la codification'!$E$12:$F$23,2,FALSE)</f>
        <v>J</v>
      </c>
      <c r="AL1057" s="2" t="str">
        <f>VLOOKUP(AG1057,'Comprendre la codification'!$H$12:$J$200,3,FALSE)</f>
        <v>YOG</v>
      </c>
      <c r="AM1057" s="2" t="str">
        <f>VLOOKUP(AI1057,'Comprendre la codification'!$M$25:$N$83,2,FALSE)</f>
        <v>78</v>
      </c>
      <c r="AN1057" s="2" t="str">
        <f t="shared" si="70"/>
        <v>JYOG78</v>
      </c>
      <c r="AO1057" s="21" t="s">
        <v>608</v>
      </c>
    </row>
    <row r="1058" spans="13:41" x14ac:dyDescent="0.35">
      <c r="M1058" s="26"/>
      <c r="N1058" s="26"/>
      <c r="T1058" s="26"/>
      <c r="AD1058" s="2" t="s">
        <v>293</v>
      </c>
      <c r="AE1058" s="27">
        <v>2</v>
      </c>
      <c r="AF1058" s="2" t="s">
        <v>302</v>
      </c>
      <c r="AG1058" s="2" t="s">
        <v>330</v>
      </c>
      <c r="AH1058" s="2" t="s">
        <v>97</v>
      </c>
      <c r="AI1058" s="2" t="s">
        <v>187</v>
      </c>
      <c r="AJ1058" s="2" t="str">
        <f t="shared" si="69"/>
        <v>Forme et CombatBande élastiqueX &lt; 50 g</v>
      </c>
      <c r="AK1058" s="2" t="str">
        <f>VLOOKUP(AD1058,'Comprendre la codification'!$E$12:$F$23,2,FALSE)</f>
        <v>J</v>
      </c>
      <c r="AL1058" s="2" t="str">
        <f>VLOOKUP(AG1058,'Comprendre la codification'!$H$12:$J$200,3,FALSE)</f>
        <v>ZBE</v>
      </c>
      <c r="AM1058" s="2" t="str">
        <f>VLOOKUP(AI1058,'Comprendre la codification'!$M$25:$N$83,2,FALSE)</f>
        <v>29</v>
      </c>
      <c r="AN1058" s="2" t="str">
        <f t="shared" si="70"/>
        <v>JZBE29</v>
      </c>
      <c r="AO1058" s="2" t="s">
        <v>608</v>
      </c>
    </row>
    <row r="1059" spans="13:41" x14ac:dyDescent="0.35">
      <c r="M1059" s="26"/>
      <c r="N1059" s="26"/>
      <c r="T1059" s="26"/>
      <c r="AD1059" s="2" t="s">
        <v>293</v>
      </c>
      <c r="AE1059" s="27">
        <v>2</v>
      </c>
      <c r="AF1059" s="2" t="s">
        <v>302</v>
      </c>
      <c r="AG1059" s="2" t="s">
        <v>330</v>
      </c>
      <c r="AH1059" s="2" t="s">
        <v>97</v>
      </c>
      <c r="AI1059" s="2" t="s">
        <v>241</v>
      </c>
      <c r="AJ1059" s="2" t="str">
        <f t="shared" si="69"/>
        <v>Forme et CombatBande élastique50 g ≤ X &lt; 100 g</v>
      </c>
      <c r="AK1059" s="2" t="str">
        <f>VLOOKUP(AD1059,'Comprendre la codification'!$E$12:$F$23,2,FALSE)</f>
        <v>J</v>
      </c>
      <c r="AL1059" s="2" t="str">
        <f>VLOOKUP(AG1059,'Comprendre la codification'!$H$12:$J$200,3,FALSE)</f>
        <v>ZBE</v>
      </c>
      <c r="AM1059" s="2" t="str">
        <f>VLOOKUP(AI1059,'Comprendre la codification'!$M$25:$N$83,2,FALSE)</f>
        <v>30</v>
      </c>
      <c r="AN1059" s="2" t="str">
        <f t="shared" si="70"/>
        <v>JZBE30</v>
      </c>
      <c r="AO1059" s="2" t="s">
        <v>608</v>
      </c>
    </row>
    <row r="1060" spans="13:41" x14ac:dyDescent="0.35">
      <c r="M1060" s="26"/>
      <c r="N1060" s="26"/>
      <c r="T1060" s="26"/>
      <c r="AD1060" s="2" t="s">
        <v>293</v>
      </c>
      <c r="AE1060" s="27">
        <v>2</v>
      </c>
      <c r="AF1060" s="2" t="s">
        <v>302</v>
      </c>
      <c r="AG1060" s="2" t="s">
        <v>330</v>
      </c>
      <c r="AH1060" s="2" t="s">
        <v>97</v>
      </c>
      <c r="AI1060" s="2" t="s">
        <v>103</v>
      </c>
      <c r="AJ1060" s="2" t="str">
        <f t="shared" si="69"/>
        <v>Forme et CombatBande élastique0,1 kg ≤ X &lt; 0,2 kg</v>
      </c>
      <c r="AK1060" s="2" t="str">
        <f>VLOOKUP(AD1060,'Comprendre la codification'!$E$12:$F$23,2,FALSE)</f>
        <v>J</v>
      </c>
      <c r="AL1060" s="2" t="str">
        <f>VLOOKUP(AG1060,'Comprendre la codification'!$H$12:$J$200,3,FALSE)</f>
        <v>ZBE</v>
      </c>
      <c r="AM1060" s="2" t="str">
        <f>VLOOKUP(AI1060,'Comprendre la codification'!$M$25:$N$83,2,FALSE)</f>
        <v>33</v>
      </c>
      <c r="AN1060" s="2" t="str">
        <f t="shared" si="70"/>
        <v>JZBE33</v>
      </c>
      <c r="AO1060" s="2" t="s">
        <v>608</v>
      </c>
    </row>
    <row r="1061" spans="13:41" x14ac:dyDescent="0.35">
      <c r="M1061" s="26"/>
      <c r="N1061" s="26"/>
      <c r="T1061" s="26"/>
      <c r="AD1061" s="2" t="s">
        <v>293</v>
      </c>
      <c r="AE1061" s="27">
        <v>2</v>
      </c>
      <c r="AF1061" s="2" t="s">
        <v>302</v>
      </c>
      <c r="AG1061" s="2" t="s">
        <v>330</v>
      </c>
      <c r="AH1061" s="2" t="s">
        <v>97</v>
      </c>
      <c r="AI1061" s="2" t="s">
        <v>98</v>
      </c>
      <c r="AJ1061" s="2" t="str">
        <f t="shared" si="69"/>
        <v>Forme et CombatBande élastique0,2 kg ≤ X &lt; 0,5 kg</v>
      </c>
      <c r="AK1061" s="2" t="str">
        <f>VLOOKUP(AD1061,'Comprendre la codification'!$E$12:$F$23,2,FALSE)</f>
        <v>J</v>
      </c>
      <c r="AL1061" s="2" t="str">
        <f>VLOOKUP(AG1061,'Comprendre la codification'!$H$12:$J$200,3,FALSE)</f>
        <v>ZBE</v>
      </c>
      <c r="AM1061" s="2" t="str">
        <f>VLOOKUP(AI1061,'Comprendre la codification'!$M$25:$N$83,2,FALSE)</f>
        <v>36</v>
      </c>
      <c r="AN1061" s="2" t="str">
        <f t="shared" si="70"/>
        <v>JZBE36</v>
      </c>
      <c r="AO1061" s="2" t="s">
        <v>608</v>
      </c>
    </row>
    <row r="1062" spans="13:41" x14ac:dyDescent="0.35">
      <c r="M1062" s="26"/>
      <c r="N1062" s="26"/>
      <c r="T1062" s="26"/>
      <c r="AD1062" s="2" t="s">
        <v>293</v>
      </c>
      <c r="AE1062" s="27">
        <v>2</v>
      </c>
      <c r="AF1062" s="2" t="s">
        <v>302</v>
      </c>
      <c r="AG1062" s="2" t="s">
        <v>330</v>
      </c>
      <c r="AH1062" s="2" t="s">
        <v>97</v>
      </c>
      <c r="AI1062" s="2" t="s">
        <v>129</v>
      </c>
      <c r="AJ1062" s="2" t="str">
        <f t="shared" si="69"/>
        <v>Forme et CombatBande élastiqueX ≥ 0,5 kg</v>
      </c>
      <c r="AK1062" s="2" t="str">
        <f>VLOOKUP(AD1062,'Comprendre la codification'!$E$12:$F$23,2,FALSE)</f>
        <v>J</v>
      </c>
      <c r="AL1062" s="2" t="str">
        <f>VLOOKUP(AG1062,'Comprendre la codification'!$H$12:$J$200,3,FALSE)</f>
        <v>ZBE</v>
      </c>
      <c r="AM1062" s="2" t="str">
        <f>VLOOKUP(AI1062,'Comprendre la codification'!$M$25:$N$83,2,FALSE)</f>
        <v>40</v>
      </c>
      <c r="AN1062" s="2" t="str">
        <f t="shared" si="70"/>
        <v>JZBE40</v>
      </c>
      <c r="AO1062" s="2" t="s">
        <v>608</v>
      </c>
    </row>
    <row r="1063" spans="13:41" x14ac:dyDescent="0.35">
      <c r="M1063" s="26"/>
      <c r="N1063" s="26"/>
      <c r="T1063" s="26"/>
      <c r="AB1063" s="36"/>
      <c r="AD1063" s="2" t="s">
        <v>293</v>
      </c>
      <c r="AE1063" s="27">
        <v>2</v>
      </c>
      <c r="AF1063" s="2" t="s">
        <v>302</v>
      </c>
      <c r="AG1063" s="2" t="s">
        <v>7308</v>
      </c>
      <c r="AH1063" s="2" t="s">
        <v>97</v>
      </c>
      <c r="AI1063" s="21" t="s">
        <v>608</v>
      </c>
      <c r="AJ1063" s="2" t="str">
        <f t="shared" si="69"/>
        <v>Forme et CombatBrique et bloc de yoga -</v>
      </c>
      <c r="AK1063" s="2" t="str">
        <f>VLOOKUP(AD1063,'Comprendre la codification'!$E$12:$F$23,2,FALSE)</f>
        <v>J</v>
      </c>
      <c r="AL1063" s="2" t="str">
        <f>VLOOKUP(AG1063,'Comprendre la codification'!$H$12:$J$200,3,FALSE)</f>
        <v>ZBY</v>
      </c>
      <c r="AM1063" s="2" t="str">
        <f>VLOOKUP(AI1063,'Comprendre la codification'!$M$25:$N$83,2,FALSE)</f>
        <v>78</v>
      </c>
      <c r="AN1063" s="2" t="str">
        <f t="shared" si="70"/>
        <v>JZBY78</v>
      </c>
      <c r="AO1063" s="21" t="s">
        <v>608</v>
      </c>
    </row>
    <row r="1064" spans="13:41" x14ac:dyDescent="0.35">
      <c r="M1064" s="26"/>
      <c r="N1064" s="26"/>
      <c r="T1064" s="26"/>
      <c r="V1064" s="15"/>
      <c r="AD1064" s="2" t="s">
        <v>293</v>
      </c>
      <c r="AE1064" s="27">
        <v>2</v>
      </c>
      <c r="AF1064" s="2" t="s">
        <v>302</v>
      </c>
      <c r="AG1064" s="11" t="s">
        <v>337</v>
      </c>
      <c r="AH1064" s="2" t="s">
        <v>97</v>
      </c>
      <c r="AI1064" s="2" t="s">
        <v>106</v>
      </c>
      <c r="AJ1064" s="2" t="str">
        <f t="shared" si="69"/>
        <v>Forme et CombatBallon de fitness : gym ball, ballon pilates / yoga, ..X &lt; 0,2 kg</v>
      </c>
      <c r="AK1064" s="2" t="str">
        <f>VLOOKUP(AD1064,'Comprendre la codification'!$E$12:$F$23,2,FALSE)</f>
        <v>J</v>
      </c>
      <c r="AL1064" s="2" t="str">
        <f>VLOOKUP(AG1064,'Comprendre la codification'!$H$12:$J$200,3,FALSE)</f>
        <v>ZFI</v>
      </c>
      <c r="AM1064" s="2" t="str">
        <f>VLOOKUP(AI1064,'Comprendre la codification'!$M$25:$N$83,2,FALSE)</f>
        <v>35</v>
      </c>
      <c r="AN1064" s="2" t="str">
        <f t="shared" si="70"/>
        <v>JZFI35</v>
      </c>
      <c r="AO1064" s="2" t="s">
        <v>608</v>
      </c>
    </row>
    <row r="1065" spans="13:41" x14ac:dyDescent="0.35">
      <c r="M1065" s="26"/>
      <c r="N1065" s="26"/>
      <c r="T1065" s="26"/>
      <c r="V1065" s="15"/>
      <c r="AD1065" s="2" t="s">
        <v>293</v>
      </c>
      <c r="AE1065" s="27">
        <v>2</v>
      </c>
      <c r="AF1065" s="2" t="s">
        <v>302</v>
      </c>
      <c r="AG1065" s="11" t="s">
        <v>337</v>
      </c>
      <c r="AH1065" s="2" t="s">
        <v>97</v>
      </c>
      <c r="AI1065" s="2" t="s">
        <v>98</v>
      </c>
      <c r="AJ1065" s="2" t="str">
        <f t="shared" si="69"/>
        <v>Forme et CombatBallon de fitness : gym ball, ballon pilates / yoga, ..0,2 kg ≤ X &lt; 0,5 kg</v>
      </c>
      <c r="AK1065" s="2" t="str">
        <f>VLOOKUP(AD1065,'Comprendre la codification'!$E$12:$F$23,2,FALSE)</f>
        <v>J</v>
      </c>
      <c r="AL1065" s="2" t="str">
        <f>VLOOKUP(AG1065,'Comprendre la codification'!$H$12:$J$200,3,FALSE)</f>
        <v>ZFI</v>
      </c>
      <c r="AM1065" s="2" t="str">
        <f>VLOOKUP(AI1065,'Comprendre la codification'!$M$25:$N$83,2,FALSE)</f>
        <v>36</v>
      </c>
      <c r="AN1065" s="2" t="str">
        <f t="shared" si="70"/>
        <v>JZFI36</v>
      </c>
      <c r="AO1065" s="2" t="s">
        <v>608</v>
      </c>
    </row>
    <row r="1066" spans="13:41" x14ac:dyDescent="0.35">
      <c r="M1066" s="26"/>
      <c r="N1066" s="26"/>
      <c r="T1066" s="26"/>
      <c r="V1066" s="15"/>
      <c r="AD1066" s="2" t="s">
        <v>293</v>
      </c>
      <c r="AE1066" s="27">
        <v>2</v>
      </c>
      <c r="AF1066" s="2" t="s">
        <v>302</v>
      </c>
      <c r="AG1066" s="11" t="s">
        <v>337</v>
      </c>
      <c r="AH1066" s="2" t="s">
        <v>97</v>
      </c>
      <c r="AI1066" s="2" t="s">
        <v>104</v>
      </c>
      <c r="AJ1066" s="2" t="str">
        <f t="shared" si="69"/>
        <v>Forme et CombatBallon de fitness : gym ball, ballon pilates / yoga, ..0,5 kg ≤ X &lt; 1 kg</v>
      </c>
      <c r="AK1066" s="2" t="str">
        <f>VLOOKUP(AD1066,'Comprendre la codification'!$E$12:$F$23,2,FALSE)</f>
        <v>J</v>
      </c>
      <c r="AL1066" s="2" t="str">
        <f>VLOOKUP(AG1066,'Comprendre la codification'!$H$12:$J$200,3,FALSE)</f>
        <v>ZFI</v>
      </c>
      <c r="AM1066" s="2" t="str">
        <f>VLOOKUP(AI1066,'Comprendre la codification'!$M$25:$N$83,2,FALSE)</f>
        <v>39</v>
      </c>
      <c r="AN1066" s="2" t="str">
        <f t="shared" si="70"/>
        <v>JZFI39</v>
      </c>
      <c r="AO1066" s="2" t="s">
        <v>608</v>
      </c>
    </row>
    <row r="1067" spans="13:41" x14ac:dyDescent="0.35">
      <c r="M1067" s="26"/>
      <c r="N1067" s="26"/>
      <c r="Q1067" s="15"/>
      <c r="T1067" s="26"/>
      <c r="V1067" s="15"/>
      <c r="AD1067" s="2" t="s">
        <v>293</v>
      </c>
      <c r="AE1067" s="27">
        <v>2</v>
      </c>
      <c r="AF1067" s="2" t="s">
        <v>302</v>
      </c>
      <c r="AG1067" s="11" t="s">
        <v>337</v>
      </c>
      <c r="AH1067" s="2" t="s">
        <v>97</v>
      </c>
      <c r="AI1067" s="2" t="s">
        <v>105</v>
      </c>
      <c r="AJ1067" s="2" t="str">
        <f t="shared" si="69"/>
        <v>Forme et CombatBallon de fitness : gym ball, ballon pilates / yoga, ..1 kg ≤ X &lt; 2 kg</v>
      </c>
      <c r="AK1067" s="2" t="str">
        <f>VLOOKUP(AD1067,'Comprendre la codification'!$E$12:$F$23,2,FALSE)</f>
        <v>J</v>
      </c>
      <c r="AL1067" s="2" t="str">
        <f>VLOOKUP(AG1067,'Comprendre la codification'!$H$12:$J$200,3,FALSE)</f>
        <v>ZFI</v>
      </c>
      <c r="AM1067" s="2" t="str">
        <f>VLOOKUP(AI1067,'Comprendre la codification'!$M$25:$N$83,2,FALSE)</f>
        <v>42</v>
      </c>
      <c r="AN1067" s="2" t="str">
        <f t="shared" si="70"/>
        <v>JZFI42</v>
      </c>
      <c r="AO1067" s="2" t="s">
        <v>608</v>
      </c>
    </row>
    <row r="1068" spans="13:41" x14ac:dyDescent="0.35">
      <c r="M1068" s="26"/>
      <c r="N1068" s="26"/>
      <c r="T1068" s="26"/>
      <c r="V1068" s="15"/>
      <c r="AD1068" s="2" t="s">
        <v>293</v>
      </c>
      <c r="AE1068" s="27">
        <v>2</v>
      </c>
      <c r="AF1068" s="2" t="s">
        <v>302</v>
      </c>
      <c r="AG1068" s="11" t="s">
        <v>337</v>
      </c>
      <c r="AH1068" s="2" t="s">
        <v>97</v>
      </c>
      <c r="AI1068" s="2" t="s">
        <v>163</v>
      </c>
      <c r="AJ1068" s="2" t="str">
        <f t="shared" si="69"/>
        <v>Forme et CombatBallon de fitness : gym ball, ballon pilates / yoga, ..X ≥ 2 kg</v>
      </c>
      <c r="AK1068" s="2" t="str">
        <f>VLOOKUP(AD1068,'Comprendre la codification'!$E$12:$F$23,2,FALSE)</f>
        <v>J</v>
      </c>
      <c r="AL1068" s="2" t="str">
        <f>VLOOKUP(AG1068,'Comprendre la codification'!$H$12:$J$200,3,FALSE)</f>
        <v>ZFI</v>
      </c>
      <c r="AM1068" s="2" t="str">
        <f>VLOOKUP(AI1068,'Comprendre la codification'!$M$25:$N$83,2,FALSE)</f>
        <v>46</v>
      </c>
      <c r="AN1068" s="2" t="str">
        <f t="shared" si="70"/>
        <v>JZFI46</v>
      </c>
      <c r="AO1068" s="2" t="s">
        <v>608</v>
      </c>
    </row>
    <row r="1069" spans="13:41" x14ac:dyDescent="0.35">
      <c r="M1069" s="26"/>
      <c r="N1069" s="26"/>
      <c r="T1069" s="26"/>
      <c r="AD1069" s="2" t="s">
        <v>342</v>
      </c>
      <c r="AE1069" s="27">
        <v>2</v>
      </c>
      <c r="AF1069" s="2" t="s">
        <v>344</v>
      </c>
      <c r="AG1069" s="2" t="s">
        <v>339</v>
      </c>
      <c r="AH1069" s="2"/>
      <c r="AI1069" s="2" t="s">
        <v>252</v>
      </c>
      <c r="AJ1069" s="2" t="str">
        <f t="shared" si="69"/>
        <v>Chasse, Tir Sportif et PêcheBoîte, bagage, chariot de pêche, housse, étuis de transport (cannes, carabines, …), boîte pour munitions, boîte à leurres, seau, tapis de réception,…X &lt; 5 g</v>
      </c>
      <c r="AK1069" s="2" t="str">
        <f>VLOOKUP(AD1069,'Comprendre la codification'!$E$12:$F$23,2,FALSE)</f>
        <v>K</v>
      </c>
      <c r="AL1069" s="2" t="str">
        <f>VLOOKUP(AG1069,'Comprendre la codification'!$H$12:$J$200,3,FALSE)</f>
        <v>BAG</v>
      </c>
      <c r="AM1069" s="2" t="str">
        <f>VLOOKUP(AI1069,'Comprendre la codification'!$M$25:$N$83,2,FALSE)</f>
        <v>20</v>
      </c>
      <c r="AN1069" s="2" t="str">
        <f t="shared" si="70"/>
        <v>KBAG20</v>
      </c>
      <c r="AO1069" s="2" t="s">
        <v>608</v>
      </c>
    </row>
    <row r="1070" spans="13:41" x14ac:dyDescent="0.35">
      <c r="M1070" s="26"/>
      <c r="N1070" s="26"/>
      <c r="T1070" s="26"/>
      <c r="AD1070" s="2" t="s">
        <v>342</v>
      </c>
      <c r="AE1070" s="27">
        <v>2</v>
      </c>
      <c r="AF1070" s="2" t="s">
        <v>344</v>
      </c>
      <c r="AG1070" s="2" t="s">
        <v>339</v>
      </c>
      <c r="AH1070" s="2"/>
      <c r="AI1070" s="2" t="s">
        <v>253</v>
      </c>
      <c r="AJ1070" s="2" t="str">
        <f t="shared" si="69"/>
        <v>Chasse, Tir Sportif et PêcheBoîte, bagage, chariot de pêche, housse, étuis de transport (cannes, carabines, …), boîte pour munitions, boîte à leurres, seau, tapis de réception,…5 g ≤ X &lt; 10 g</v>
      </c>
      <c r="AK1070" s="2" t="str">
        <f>VLOOKUP(AD1070,'Comprendre la codification'!$E$12:$F$23,2,FALSE)</f>
        <v>K</v>
      </c>
      <c r="AL1070" s="2" t="str">
        <f>VLOOKUP(AG1070,'Comprendre la codification'!$H$12:$J$200,3,FALSE)</f>
        <v>BAG</v>
      </c>
      <c r="AM1070" s="2" t="str">
        <f>VLOOKUP(AI1070,'Comprendre la codification'!$M$25:$N$83,2,FALSE)</f>
        <v>21</v>
      </c>
      <c r="AN1070" s="2" t="str">
        <f t="shared" si="70"/>
        <v>KBAG21</v>
      </c>
      <c r="AO1070" s="2" t="s">
        <v>608</v>
      </c>
    </row>
    <row r="1071" spans="13:41" x14ac:dyDescent="0.35">
      <c r="M1071" s="26"/>
      <c r="N1071" s="26"/>
      <c r="T1071" s="26"/>
      <c r="AD1071" s="2" t="s">
        <v>342</v>
      </c>
      <c r="AE1071" s="27">
        <v>2</v>
      </c>
      <c r="AF1071" s="2" t="s">
        <v>344</v>
      </c>
      <c r="AG1071" s="2" t="s">
        <v>339</v>
      </c>
      <c r="AH1071" s="2"/>
      <c r="AI1071" s="2" t="s">
        <v>254</v>
      </c>
      <c r="AJ1071" s="2" t="str">
        <f t="shared" si="69"/>
        <v>Chasse, Tir Sportif et PêcheBoîte, bagage, chariot de pêche, housse, étuis de transport (cannes, carabines, …), boîte pour munitions, boîte à leurres, seau, tapis de réception,…10 g ≤ X &lt; 20 g</v>
      </c>
      <c r="AK1071" s="2" t="str">
        <f>VLOOKUP(AD1071,'Comprendre la codification'!$E$12:$F$23,2,FALSE)</f>
        <v>K</v>
      </c>
      <c r="AL1071" s="2" t="str">
        <f>VLOOKUP(AG1071,'Comprendre la codification'!$H$12:$J$200,3,FALSE)</f>
        <v>BAG</v>
      </c>
      <c r="AM1071" s="2" t="str">
        <f>VLOOKUP(AI1071,'Comprendre la codification'!$M$25:$N$83,2,FALSE)</f>
        <v>24</v>
      </c>
      <c r="AN1071" s="2" t="str">
        <f t="shared" si="70"/>
        <v>KBAG24</v>
      </c>
      <c r="AO1071" s="2" t="s">
        <v>608</v>
      </c>
    </row>
    <row r="1072" spans="13:41" x14ac:dyDescent="0.35">
      <c r="M1072" s="26"/>
      <c r="N1072" s="26"/>
      <c r="T1072" s="26"/>
      <c r="AD1072" s="2" t="s">
        <v>342</v>
      </c>
      <c r="AE1072" s="27">
        <v>2</v>
      </c>
      <c r="AF1072" s="2" t="s">
        <v>344</v>
      </c>
      <c r="AG1072" s="2" t="s">
        <v>339</v>
      </c>
      <c r="AH1072" s="2"/>
      <c r="AI1072" s="2" t="s">
        <v>255</v>
      </c>
      <c r="AJ1072" s="2" t="str">
        <f t="shared" si="69"/>
        <v>Chasse, Tir Sportif et PêcheBoîte, bagage, chariot de pêche, housse, étuis de transport (cannes, carabines, …), boîte pour munitions, boîte à leurres, seau, tapis de réception,…20 g ≤ X &lt; 50 g</v>
      </c>
      <c r="AK1072" s="2" t="str">
        <f>VLOOKUP(AD1072,'Comprendre la codification'!$E$12:$F$23,2,FALSE)</f>
        <v>K</v>
      </c>
      <c r="AL1072" s="2" t="str">
        <f>VLOOKUP(AG1072,'Comprendre la codification'!$H$12:$J$200,3,FALSE)</f>
        <v>BAG</v>
      </c>
      <c r="AM1072" s="2" t="str">
        <f>VLOOKUP(AI1072,'Comprendre la codification'!$M$25:$N$83,2,FALSE)</f>
        <v>27</v>
      </c>
      <c r="AN1072" s="2" t="str">
        <f t="shared" si="70"/>
        <v>KBAG27</v>
      </c>
      <c r="AO1072" s="2" t="s">
        <v>608</v>
      </c>
    </row>
    <row r="1073" spans="13:41" x14ac:dyDescent="0.35">
      <c r="M1073" s="26"/>
      <c r="N1073" s="26"/>
      <c r="T1073" s="26"/>
      <c r="AD1073" s="2" t="s">
        <v>342</v>
      </c>
      <c r="AE1073" s="27">
        <v>2</v>
      </c>
      <c r="AF1073" s="2" t="s">
        <v>344</v>
      </c>
      <c r="AG1073" s="2" t="s">
        <v>339</v>
      </c>
      <c r="AH1073" s="2"/>
      <c r="AI1073" s="2" t="s">
        <v>241</v>
      </c>
      <c r="AJ1073" s="2" t="str">
        <f t="shared" si="69"/>
        <v>Chasse, Tir Sportif et PêcheBoîte, bagage, chariot de pêche, housse, étuis de transport (cannes, carabines, …), boîte pour munitions, boîte à leurres, seau, tapis de réception,…50 g ≤ X &lt; 100 g</v>
      </c>
      <c r="AK1073" s="2" t="str">
        <f>VLOOKUP(AD1073,'Comprendre la codification'!$E$12:$F$23,2,FALSE)</f>
        <v>K</v>
      </c>
      <c r="AL1073" s="2" t="str">
        <f>VLOOKUP(AG1073,'Comprendre la codification'!$H$12:$J$200,3,FALSE)</f>
        <v>BAG</v>
      </c>
      <c r="AM1073" s="2" t="str">
        <f>VLOOKUP(AI1073,'Comprendre la codification'!$M$25:$N$83,2,FALSE)</f>
        <v>30</v>
      </c>
      <c r="AN1073" s="2" t="str">
        <f t="shared" si="70"/>
        <v>KBAG30</v>
      </c>
      <c r="AO1073" s="2" t="s">
        <v>608</v>
      </c>
    </row>
    <row r="1074" spans="13:41" x14ac:dyDescent="0.35">
      <c r="M1074" s="26"/>
      <c r="N1074" s="26"/>
      <c r="T1074" s="26"/>
      <c r="AD1074" s="2" t="s">
        <v>342</v>
      </c>
      <c r="AE1074" s="27">
        <v>2</v>
      </c>
      <c r="AF1074" s="2" t="s">
        <v>344</v>
      </c>
      <c r="AG1074" s="2" t="s">
        <v>339</v>
      </c>
      <c r="AH1074" s="2"/>
      <c r="AI1074" s="2" t="s">
        <v>103</v>
      </c>
      <c r="AJ1074" s="2" t="str">
        <f t="shared" si="69"/>
        <v>Chasse, Tir Sportif et PêcheBoîte, bagage, chariot de pêche, housse, étuis de transport (cannes, carabines, …), boîte pour munitions, boîte à leurres, seau, tapis de réception,…0,1 kg ≤ X &lt; 0,2 kg</v>
      </c>
      <c r="AK1074" s="2" t="str">
        <f>VLOOKUP(AD1074,'Comprendre la codification'!$E$12:$F$23,2,FALSE)</f>
        <v>K</v>
      </c>
      <c r="AL1074" s="2" t="str">
        <f>VLOOKUP(AG1074,'Comprendre la codification'!$H$12:$J$200,3,FALSE)</f>
        <v>BAG</v>
      </c>
      <c r="AM1074" s="2" t="str">
        <f>VLOOKUP(AI1074,'Comprendre la codification'!$M$25:$N$83,2,FALSE)</f>
        <v>33</v>
      </c>
      <c r="AN1074" s="2" t="str">
        <f t="shared" si="70"/>
        <v>KBAG33</v>
      </c>
      <c r="AO1074" s="2" t="s">
        <v>608</v>
      </c>
    </row>
    <row r="1075" spans="13:41" x14ac:dyDescent="0.35">
      <c r="M1075" s="26"/>
      <c r="N1075" s="26"/>
      <c r="T1075" s="26"/>
      <c r="AD1075" s="2" t="s">
        <v>342</v>
      </c>
      <c r="AE1075" s="27">
        <v>2</v>
      </c>
      <c r="AF1075" s="2" t="s">
        <v>344</v>
      </c>
      <c r="AG1075" s="2" t="s">
        <v>339</v>
      </c>
      <c r="AH1075" s="2"/>
      <c r="AI1075" s="2" t="s">
        <v>98</v>
      </c>
      <c r="AJ1075" s="2" t="str">
        <f t="shared" si="69"/>
        <v>Chasse, Tir Sportif et PêcheBoîte, bagage, chariot de pêche, housse, étuis de transport (cannes, carabines, …), boîte pour munitions, boîte à leurres, seau, tapis de réception,…0,2 kg ≤ X &lt; 0,5 kg</v>
      </c>
      <c r="AK1075" s="2" t="str">
        <f>VLOOKUP(AD1075,'Comprendre la codification'!$E$12:$F$23,2,FALSE)</f>
        <v>K</v>
      </c>
      <c r="AL1075" s="2" t="str">
        <f>VLOOKUP(AG1075,'Comprendre la codification'!$H$12:$J$200,3,FALSE)</f>
        <v>BAG</v>
      </c>
      <c r="AM1075" s="2" t="str">
        <f>VLOOKUP(AI1075,'Comprendre la codification'!$M$25:$N$83,2,FALSE)</f>
        <v>36</v>
      </c>
      <c r="AN1075" s="2" t="str">
        <f t="shared" si="70"/>
        <v>KBAG36</v>
      </c>
      <c r="AO1075" s="2" t="s">
        <v>608</v>
      </c>
    </row>
    <row r="1076" spans="13:41" x14ac:dyDescent="0.35">
      <c r="M1076" s="26"/>
      <c r="N1076" s="26"/>
      <c r="T1076" s="26"/>
      <c r="AD1076" s="2" t="s">
        <v>342</v>
      </c>
      <c r="AE1076" s="27">
        <v>2</v>
      </c>
      <c r="AF1076" s="2" t="s">
        <v>344</v>
      </c>
      <c r="AG1076" s="2" t="s">
        <v>339</v>
      </c>
      <c r="AH1076" s="2"/>
      <c r="AI1076" s="2" t="s">
        <v>104</v>
      </c>
      <c r="AJ1076" s="2" t="str">
        <f t="shared" si="69"/>
        <v>Chasse, Tir Sportif et PêcheBoîte, bagage, chariot de pêche, housse, étuis de transport (cannes, carabines, …), boîte pour munitions, boîte à leurres, seau, tapis de réception,…0,5 kg ≤ X &lt; 1 kg</v>
      </c>
      <c r="AK1076" s="2" t="str">
        <f>VLOOKUP(AD1076,'Comprendre la codification'!$E$12:$F$23,2,FALSE)</f>
        <v>K</v>
      </c>
      <c r="AL1076" s="2" t="str">
        <f>VLOOKUP(AG1076,'Comprendre la codification'!$H$12:$J$200,3,FALSE)</f>
        <v>BAG</v>
      </c>
      <c r="AM1076" s="2" t="str">
        <f>VLOOKUP(AI1076,'Comprendre la codification'!$M$25:$N$83,2,FALSE)</f>
        <v>39</v>
      </c>
      <c r="AN1076" s="2" t="str">
        <f t="shared" si="70"/>
        <v>KBAG39</v>
      </c>
      <c r="AO1076" s="2" t="s">
        <v>608</v>
      </c>
    </row>
    <row r="1077" spans="13:41" x14ac:dyDescent="0.35">
      <c r="M1077" s="26"/>
      <c r="N1077" s="26"/>
      <c r="T1077" s="26"/>
      <c r="AD1077" s="2" t="s">
        <v>342</v>
      </c>
      <c r="AE1077" s="27">
        <v>2</v>
      </c>
      <c r="AF1077" s="2" t="s">
        <v>344</v>
      </c>
      <c r="AG1077" s="2" t="s">
        <v>339</v>
      </c>
      <c r="AH1077" s="2"/>
      <c r="AI1077" s="2" t="s">
        <v>105</v>
      </c>
      <c r="AJ1077" s="2" t="str">
        <f t="shared" si="69"/>
        <v>Chasse, Tir Sportif et PêcheBoîte, bagage, chariot de pêche, housse, étuis de transport (cannes, carabines, …), boîte pour munitions, boîte à leurres, seau, tapis de réception,…1 kg ≤ X &lt; 2 kg</v>
      </c>
      <c r="AK1077" s="2" t="str">
        <f>VLOOKUP(AD1077,'Comprendre la codification'!$E$12:$F$23,2,FALSE)</f>
        <v>K</v>
      </c>
      <c r="AL1077" s="2" t="str">
        <f>VLOOKUP(AG1077,'Comprendre la codification'!$H$12:$J$200,3,FALSE)</f>
        <v>BAG</v>
      </c>
      <c r="AM1077" s="2" t="str">
        <f>VLOOKUP(AI1077,'Comprendre la codification'!$M$25:$N$83,2,FALSE)</f>
        <v>42</v>
      </c>
      <c r="AN1077" s="2" t="str">
        <f t="shared" si="70"/>
        <v>KBAG42</v>
      </c>
      <c r="AO1077" s="2" t="s">
        <v>608</v>
      </c>
    </row>
    <row r="1078" spans="13:41" x14ac:dyDescent="0.35">
      <c r="M1078" s="26"/>
      <c r="N1078" s="26"/>
      <c r="T1078" s="26"/>
      <c r="AD1078" s="2" t="s">
        <v>342</v>
      </c>
      <c r="AE1078" s="27">
        <v>2</v>
      </c>
      <c r="AF1078" s="2" t="s">
        <v>344</v>
      </c>
      <c r="AG1078" s="2" t="s">
        <v>339</v>
      </c>
      <c r="AH1078" s="2"/>
      <c r="AI1078" s="2" t="s">
        <v>107</v>
      </c>
      <c r="AJ1078" s="2" t="str">
        <f t="shared" si="69"/>
        <v>Chasse, Tir Sportif et PêcheBoîte, bagage, chariot de pêche, housse, étuis de transport (cannes, carabines, …), boîte pour munitions, boîte à leurres, seau, tapis de réception,…2 kg ≤ X &lt; 3 kg</v>
      </c>
      <c r="AK1078" s="2" t="str">
        <f>VLOOKUP(AD1078,'Comprendre la codification'!$E$12:$F$23,2,FALSE)</f>
        <v>K</v>
      </c>
      <c r="AL1078" s="2" t="str">
        <f>VLOOKUP(AG1078,'Comprendre la codification'!$H$12:$J$200,3,FALSE)</f>
        <v>BAG</v>
      </c>
      <c r="AM1078" s="2" t="str">
        <f>VLOOKUP(AI1078,'Comprendre la codification'!$M$25:$N$83,2,FALSE)</f>
        <v>45</v>
      </c>
      <c r="AN1078" s="2" t="str">
        <f t="shared" si="70"/>
        <v>KBAG45</v>
      </c>
      <c r="AO1078" s="2" t="s">
        <v>608</v>
      </c>
    </row>
    <row r="1079" spans="13:41" x14ac:dyDescent="0.35">
      <c r="M1079" s="26"/>
      <c r="N1079" s="26"/>
      <c r="T1079" s="26"/>
      <c r="AD1079" s="2" t="s">
        <v>342</v>
      </c>
      <c r="AE1079" s="27">
        <v>2</v>
      </c>
      <c r="AF1079" s="2" t="s">
        <v>344</v>
      </c>
      <c r="AG1079" s="2" t="s">
        <v>339</v>
      </c>
      <c r="AH1079" s="2"/>
      <c r="AI1079" s="2" t="s">
        <v>109</v>
      </c>
      <c r="AJ1079" s="2" t="str">
        <f t="shared" si="69"/>
        <v>Chasse, Tir Sportif et PêcheBoîte, bagage, chariot de pêche, housse, étuis de transport (cannes, carabines, …), boîte pour munitions, boîte à leurres, seau, tapis de réception,…3 kg ≤ X &lt; 5 kg</v>
      </c>
      <c r="AK1079" s="2" t="str">
        <f>VLOOKUP(AD1079,'Comprendre la codification'!$E$12:$F$23,2,FALSE)</f>
        <v>K</v>
      </c>
      <c r="AL1079" s="2" t="str">
        <f>VLOOKUP(AG1079,'Comprendre la codification'!$H$12:$J$200,3,FALSE)</f>
        <v>BAG</v>
      </c>
      <c r="AM1079" s="2" t="str">
        <f>VLOOKUP(AI1079,'Comprendre la codification'!$M$25:$N$83,2,FALSE)</f>
        <v>48</v>
      </c>
      <c r="AN1079" s="2" t="str">
        <f t="shared" si="70"/>
        <v>KBAG48</v>
      </c>
      <c r="AO1079" s="2" t="s">
        <v>608</v>
      </c>
    </row>
    <row r="1080" spans="13:41" x14ac:dyDescent="0.35">
      <c r="M1080" s="26"/>
      <c r="N1080" s="26"/>
      <c r="T1080" s="26"/>
      <c r="AD1080" s="2" t="s">
        <v>342</v>
      </c>
      <c r="AE1080" s="27">
        <v>2</v>
      </c>
      <c r="AF1080" s="2" t="s">
        <v>344</v>
      </c>
      <c r="AG1080" s="2" t="s">
        <v>339</v>
      </c>
      <c r="AH1080" s="2"/>
      <c r="AI1080" s="2" t="s">
        <v>110</v>
      </c>
      <c r="AJ1080" s="2" t="str">
        <f t="shared" si="69"/>
        <v>Chasse, Tir Sportif et PêcheBoîte, bagage, chariot de pêche, housse, étuis de transport (cannes, carabines, …), boîte pour munitions, boîte à leurres, seau, tapis de réception,…5 kg ≤ X &lt; 7 kg</v>
      </c>
      <c r="AK1080" s="2" t="str">
        <f>VLOOKUP(AD1080,'Comprendre la codification'!$E$12:$F$23,2,FALSE)</f>
        <v>K</v>
      </c>
      <c r="AL1080" s="2" t="str">
        <f>VLOOKUP(AG1080,'Comprendre la codification'!$H$12:$J$200,3,FALSE)</f>
        <v>BAG</v>
      </c>
      <c r="AM1080" s="2" t="str">
        <f>VLOOKUP(AI1080,'Comprendre la codification'!$M$25:$N$83,2,FALSE)</f>
        <v>51</v>
      </c>
      <c r="AN1080" s="2" t="str">
        <f t="shared" si="70"/>
        <v>KBAG51</v>
      </c>
      <c r="AO1080" s="2" t="s">
        <v>608</v>
      </c>
    </row>
    <row r="1081" spans="13:41" x14ac:dyDescent="0.35">
      <c r="M1081" s="26"/>
      <c r="N1081" s="26"/>
      <c r="T1081" s="26"/>
      <c r="AD1081" s="2" t="s">
        <v>342</v>
      </c>
      <c r="AE1081" s="27">
        <v>2</v>
      </c>
      <c r="AF1081" s="2" t="s">
        <v>344</v>
      </c>
      <c r="AG1081" s="2" t="s">
        <v>339</v>
      </c>
      <c r="AH1081" s="2"/>
      <c r="AI1081" s="2" t="s">
        <v>111</v>
      </c>
      <c r="AJ1081" s="2" t="str">
        <f t="shared" si="69"/>
        <v>Chasse, Tir Sportif et PêcheBoîte, bagage, chariot de pêche, housse, étuis de transport (cannes, carabines, …), boîte pour munitions, boîte à leurres, seau, tapis de réception,…7 kg ≤ X &lt; 9 kg</v>
      </c>
      <c r="AK1081" s="2" t="str">
        <f>VLOOKUP(AD1081,'Comprendre la codification'!$E$12:$F$23,2,FALSE)</f>
        <v>K</v>
      </c>
      <c r="AL1081" s="2" t="str">
        <f>VLOOKUP(AG1081,'Comprendre la codification'!$H$12:$J$200,3,FALSE)</f>
        <v>BAG</v>
      </c>
      <c r="AM1081" s="2" t="str">
        <f>VLOOKUP(AI1081,'Comprendre la codification'!$M$25:$N$83,2,FALSE)</f>
        <v>54</v>
      </c>
      <c r="AN1081" s="2" t="str">
        <f t="shared" si="70"/>
        <v>KBAG54</v>
      </c>
      <c r="AO1081" s="2" t="s">
        <v>608</v>
      </c>
    </row>
    <row r="1082" spans="13:41" x14ac:dyDescent="0.35">
      <c r="M1082" s="26"/>
      <c r="N1082" s="26"/>
      <c r="T1082" s="26"/>
      <c r="AD1082" s="2" t="s">
        <v>342</v>
      </c>
      <c r="AE1082" s="27">
        <v>2</v>
      </c>
      <c r="AF1082" s="2" t="s">
        <v>344</v>
      </c>
      <c r="AG1082" s="2" t="s">
        <v>339</v>
      </c>
      <c r="AH1082" s="2"/>
      <c r="AI1082" s="2" t="s">
        <v>112</v>
      </c>
      <c r="AJ1082" s="2" t="str">
        <f t="shared" si="69"/>
        <v>Chasse, Tir Sportif et PêcheBoîte, bagage, chariot de pêche, housse, étuis de transport (cannes, carabines, …), boîte pour munitions, boîte à leurres, seau, tapis de réception,…9 kg ≤ X &lt; 11 kg</v>
      </c>
      <c r="AK1082" s="2" t="str">
        <f>VLOOKUP(AD1082,'Comprendre la codification'!$E$12:$F$23,2,FALSE)</f>
        <v>K</v>
      </c>
      <c r="AL1082" s="2" t="str">
        <f>VLOOKUP(AG1082,'Comprendre la codification'!$H$12:$J$200,3,FALSE)</f>
        <v>BAG</v>
      </c>
      <c r="AM1082" s="2" t="str">
        <f>VLOOKUP(AI1082,'Comprendre la codification'!$M$25:$N$83,2,FALSE)</f>
        <v>57</v>
      </c>
      <c r="AN1082" s="2" t="str">
        <f t="shared" si="70"/>
        <v>KBAG57</v>
      </c>
      <c r="AO1082" s="2" t="s">
        <v>608</v>
      </c>
    </row>
    <row r="1083" spans="13:41" x14ac:dyDescent="0.35">
      <c r="M1083" s="26"/>
      <c r="N1083" s="26"/>
      <c r="T1083" s="26"/>
      <c r="AD1083" s="2" t="s">
        <v>342</v>
      </c>
      <c r="AE1083" s="27">
        <v>2</v>
      </c>
      <c r="AF1083" s="2" t="s">
        <v>344</v>
      </c>
      <c r="AG1083" s="2" t="s">
        <v>339</v>
      </c>
      <c r="AH1083" s="2"/>
      <c r="AI1083" s="2" t="s">
        <v>113</v>
      </c>
      <c r="AJ1083" s="2" t="str">
        <f t="shared" si="69"/>
        <v>Chasse, Tir Sportif et PêcheBoîte, bagage, chariot de pêche, housse, étuis de transport (cannes, carabines, …), boîte pour munitions, boîte à leurres, seau, tapis de réception,…11 kg ≤ X &lt; 13 kg</v>
      </c>
      <c r="AK1083" s="2" t="str">
        <f>VLOOKUP(AD1083,'Comprendre la codification'!$E$12:$F$23,2,FALSE)</f>
        <v>K</v>
      </c>
      <c r="AL1083" s="2" t="str">
        <f>VLOOKUP(AG1083,'Comprendre la codification'!$H$12:$J$200,3,FALSE)</f>
        <v>BAG</v>
      </c>
      <c r="AM1083" s="2" t="str">
        <f>VLOOKUP(AI1083,'Comprendre la codification'!$M$25:$N$83,2,FALSE)</f>
        <v>60</v>
      </c>
      <c r="AN1083" s="2" t="str">
        <f t="shared" si="70"/>
        <v>KBAG60</v>
      </c>
      <c r="AO1083" s="2" t="s">
        <v>608</v>
      </c>
    </row>
    <row r="1084" spans="13:41" x14ac:dyDescent="0.35">
      <c r="M1084" s="26"/>
      <c r="N1084" s="26"/>
      <c r="T1084" s="26"/>
      <c r="AD1084" s="2" t="s">
        <v>342</v>
      </c>
      <c r="AE1084" s="27">
        <v>2</v>
      </c>
      <c r="AF1084" s="2" t="s">
        <v>344</v>
      </c>
      <c r="AG1084" s="2" t="s">
        <v>339</v>
      </c>
      <c r="AH1084" s="2"/>
      <c r="AI1084" s="2" t="s">
        <v>114</v>
      </c>
      <c r="AJ1084" s="2" t="str">
        <f t="shared" si="69"/>
        <v>Chasse, Tir Sportif et PêcheBoîte, bagage, chariot de pêche, housse, étuis de transport (cannes, carabines, …), boîte pour munitions, boîte à leurres, seau, tapis de réception,…13 kg ≤ X &lt; 15 kg</v>
      </c>
      <c r="AK1084" s="2" t="str">
        <f>VLOOKUP(AD1084,'Comprendre la codification'!$E$12:$F$23,2,FALSE)</f>
        <v>K</v>
      </c>
      <c r="AL1084" s="2" t="str">
        <f>VLOOKUP(AG1084,'Comprendre la codification'!$H$12:$J$200,3,FALSE)</f>
        <v>BAG</v>
      </c>
      <c r="AM1084" s="2" t="str">
        <f>VLOOKUP(AI1084,'Comprendre la codification'!$M$25:$N$83,2,FALSE)</f>
        <v>63</v>
      </c>
      <c r="AN1084" s="2" t="str">
        <f t="shared" si="70"/>
        <v>KBAG63</v>
      </c>
      <c r="AO1084" s="2" t="s">
        <v>608</v>
      </c>
    </row>
    <row r="1085" spans="13:41" x14ac:dyDescent="0.35">
      <c r="M1085" s="26"/>
      <c r="N1085" s="26"/>
      <c r="T1085" s="26"/>
      <c r="AD1085" s="2" t="s">
        <v>342</v>
      </c>
      <c r="AE1085" s="27">
        <v>2</v>
      </c>
      <c r="AF1085" s="2" t="s">
        <v>344</v>
      </c>
      <c r="AG1085" s="2" t="s">
        <v>339</v>
      </c>
      <c r="AH1085" s="2"/>
      <c r="AI1085" s="2" t="s">
        <v>102</v>
      </c>
      <c r="AJ1085" s="2" t="str">
        <f t="shared" si="69"/>
        <v>Chasse, Tir Sportif et PêcheBoîte, bagage, chariot de pêche, housse, étuis de transport (cannes, carabines, …), boîte pour munitions, boîte à leurres, seau, tapis de réception,…X ≥ 15 kg</v>
      </c>
      <c r="AK1085" s="2" t="str">
        <f>VLOOKUP(AD1085,'Comprendre la codification'!$E$12:$F$23,2,FALSE)</f>
        <v>K</v>
      </c>
      <c r="AL1085" s="2" t="str">
        <f>VLOOKUP(AG1085,'Comprendre la codification'!$H$12:$J$200,3,FALSE)</f>
        <v>BAG</v>
      </c>
      <c r="AM1085" s="2" t="str">
        <f>VLOOKUP(AI1085,'Comprendre la codification'!$M$25:$N$83,2,FALSE)</f>
        <v>66</v>
      </c>
      <c r="AN1085" s="2" t="str">
        <f t="shared" si="70"/>
        <v>KBAG66</v>
      </c>
      <c r="AO1085" s="2" t="s">
        <v>608</v>
      </c>
    </row>
    <row r="1086" spans="13:41" x14ac:dyDescent="0.35">
      <c r="M1086" s="26"/>
      <c r="N1086" s="26"/>
      <c r="T1086" s="26"/>
      <c r="V1086" s="15"/>
      <c r="AB1086" s="36"/>
      <c r="AD1086" s="2" t="s">
        <v>342</v>
      </c>
      <c r="AE1086" s="27">
        <v>2</v>
      </c>
      <c r="AF1086" s="2" t="s">
        <v>392</v>
      </c>
      <c r="AG1086" s="11" t="s">
        <v>267</v>
      </c>
      <c r="AH1086" s="2"/>
      <c r="AI1086" s="21" t="s">
        <v>608</v>
      </c>
      <c r="AJ1086" s="2" t="str">
        <f t="shared" si="69"/>
        <v>Chasse, Tir Sportif et PêcheCanne à lancer (canne à pêche)-</v>
      </c>
      <c r="AK1086" s="2" t="str">
        <f>VLOOKUP(AD1086,'Comprendre la codification'!$E$12:$F$23,2,FALSE)</f>
        <v>K</v>
      </c>
      <c r="AL1086" s="2" t="str">
        <f>VLOOKUP(AG1086,'Comprendre la codification'!$H$12:$J$200,3,FALSE)</f>
        <v>CAL</v>
      </c>
      <c r="AM1086" s="2" t="str">
        <f>VLOOKUP(AI1086,'Comprendre la codification'!$M$25:$N$83,2,FALSE)</f>
        <v>78</v>
      </c>
      <c r="AN1086" s="2" t="str">
        <f t="shared" si="70"/>
        <v>KCAL78</v>
      </c>
      <c r="AO1086" s="21" t="s">
        <v>608</v>
      </c>
    </row>
    <row r="1087" spans="13:41" x14ac:dyDescent="0.35">
      <c r="M1087" s="26"/>
      <c r="N1087" s="26"/>
      <c r="T1087" s="26"/>
      <c r="V1087" s="15"/>
      <c r="AB1087" s="36"/>
      <c r="AD1087" s="2" t="s">
        <v>342</v>
      </c>
      <c r="AE1087" s="27">
        <v>2</v>
      </c>
      <c r="AF1087" s="2" t="s">
        <v>392</v>
      </c>
      <c r="AG1087" s="11" t="s">
        <v>291</v>
      </c>
      <c r="AH1087" s="2"/>
      <c r="AI1087" s="21" t="s">
        <v>608</v>
      </c>
      <c r="AJ1087" s="2" t="str">
        <f t="shared" si="69"/>
        <v>Chasse, Tir Sportif et PêcheCanne à lancer (canne à pêche) et moulinet-</v>
      </c>
      <c r="AK1087" s="2" t="str">
        <f>VLOOKUP(AD1087,'Comprendre la codification'!$E$12:$F$23,2,FALSE)</f>
        <v>K</v>
      </c>
      <c r="AL1087" s="2" t="str">
        <f>VLOOKUP(AG1087,'Comprendre la codification'!$H$12:$J$200,3,FALSE)</f>
        <v>CLM</v>
      </c>
      <c r="AM1087" s="2" t="str">
        <f>VLOOKUP(AI1087,'Comprendre la codification'!$M$25:$N$83,2,FALSE)</f>
        <v>78</v>
      </c>
      <c r="AN1087" s="2" t="str">
        <f t="shared" si="70"/>
        <v>KCLM78</v>
      </c>
      <c r="AO1087" s="21" t="s">
        <v>608</v>
      </c>
    </row>
    <row r="1088" spans="13:41" x14ac:dyDescent="0.35">
      <c r="M1088" s="26"/>
      <c r="N1088" s="26"/>
      <c r="T1088" s="26"/>
      <c r="AD1088" s="2" t="s">
        <v>342</v>
      </c>
      <c r="AE1088" s="27">
        <v>2</v>
      </c>
      <c r="AF1088" s="2" t="s">
        <v>392</v>
      </c>
      <c r="AG1088" s="2" t="s">
        <v>393</v>
      </c>
      <c r="AH1088" s="2"/>
      <c r="AI1088" s="2" t="s">
        <v>252</v>
      </c>
      <c r="AJ1088" s="2" t="str">
        <f t="shared" si="69"/>
        <v>Chasse, Tir Sportif et PêcheAutre article de Chasse, Tir Sportif et PêcheX &lt; 5 g</v>
      </c>
      <c r="AK1088" s="2" t="str">
        <f>VLOOKUP(AD1088,'Comprendre la codification'!$E$12:$F$23,2,FALSE)</f>
        <v>K</v>
      </c>
      <c r="AL1088" s="2" t="str">
        <f>VLOOKUP(AG1088,'Comprendre la codification'!$H$12:$J$200,3,FALSE)</f>
        <v>DIV</v>
      </c>
      <c r="AM1088" s="2" t="str">
        <f>VLOOKUP(AI1088,'Comprendre la codification'!$M$25:$N$83,2,FALSE)</f>
        <v>20</v>
      </c>
      <c r="AN1088" s="2" t="str">
        <f t="shared" si="70"/>
        <v>KDIV20</v>
      </c>
      <c r="AO1088" s="2" t="s">
        <v>99</v>
      </c>
    </row>
    <row r="1089" spans="13:41" x14ac:dyDescent="0.35">
      <c r="M1089" s="26"/>
      <c r="N1089" s="26"/>
      <c r="T1089" s="26"/>
      <c r="AD1089" s="2" t="s">
        <v>342</v>
      </c>
      <c r="AE1089" s="27">
        <v>2</v>
      </c>
      <c r="AF1089" s="2" t="s">
        <v>392</v>
      </c>
      <c r="AG1089" s="2" t="s">
        <v>393</v>
      </c>
      <c r="AH1089" s="2"/>
      <c r="AI1089" s="2" t="s">
        <v>252</v>
      </c>
      <c r="AJ1089" s="2" t="str">
        <f t="shared" si="69"/>
        <v>Chasse, Tir Sportif et PêcheAutre article de Chasse, Tir Sportif et PêcheX &lt; 5 g</v>
      </c>
      <c r="AK1089" s="2" t="str">
        <f>VLOOKUP(AD1089,'Comprendre la codification'!$E$12:$F$23,2,FALSE)</f>
        <v>K</v>
      </c>
      <c r="AL1089" s="2" t="str">
        <f>VLOOKUP(AG1089,'Comprendre la codification'!$H$12:$J$200,3,FALSE)</f>
        <v>DIV</v>
      </c>
      <c r="AM1089" s="2" t="str">
        <f>VLOOKUP(AI1089,'Comprendre la codification'!$M$25:$N$83,2,FALSE)</f>
        <v>20</v>
      </c>
      <c r="AN1089" s="2" t="str">
        <f t="shared" si="70"/>
        <v>KDIV20</v>
      </c>
      <c r="AO1089" s="2" t="s">
        <v>659</v>
      </c>
    </row>
    <row r="1090" spans="13:41" x14ac:dyDescent="0.35">
      <c r="M1090" s="26"/>
      <c r="N1090" s="26"/>
      <c r="T1090" s="26"/>
      <c r="AD1090" s="2" t="s">
        <v>342</v>
      </c>
      <c r="AE1090" s="27">
        <v>2</v>
      </c>
      <c r="AF1090" s="2" t="s">
        <v>392</v>
      </c>
      <c r="AG1090" s="2" t="s">
        <v>393</v>
      </c>
      <c r="AH1090" s="2"/>
      <c r="AI1090" s="2" t="s">
        <v>253</v>
      </c>
      <c r="AJ1090" s="2" t="str">
        <f t="shared" si="69"/>
        <v>Chasse, Tir Sportif et PêcheAutre article de Chasse, Tir Sportif et Pêche5 g ≤ X &lt; 10 g</v>
      </c>
      <c r="AK1090" s="2" t="str">
        <f>VLOOKUP(AD1090,'Comprendre la codification'!$E$12:$F$23,2,FALSE)</f>
        <v>K</v>
      </c>
      <c r="AL1090" s="2" t="str">
        <f>VLOOKUP(AG1090,'Comprendre la codification'!$H$12:$J$200,3,FALSE)</f>
        <v>DIV</v>
      </c>
      <c r="AM1090" s="2" t="str">
        <f>VLOOKUP(AI1090,'Comprendre la codification'!$M$25:$N$83,2,FALSE)</f>
        <v>21</v>
      </c>
      <c r="AN1090" s="2" t="str">
        <f t="shared" si="70"/>
        <v>KDIV21</v>
      </c>
      <c r="AO1090" s="2" t="s">
        <v>99</v>
      </c>
    </row>
    <row r="1091" spans="13:41" x14ac:dyDescent="0.35">
      <c r="M1091" s="26"/>
      <c r="N1091" s="26"/>
      <c r="T1091" s="26"/>
      <c r="AD1091" s="2" t="s">
        <v>342</v>
      </c>
      <c r="AE1091" s="27">
        <v>2</v>
      </c>
      <c r="AF1091" s="2" t="s">
        <v>392</v>
      </c>
      <c r="AG1091" s="2" t="s">
        <v>393</v>
      </c>
      <c r="AH1091" s="2"/>
      <c r="AI1091" s="2" t="s">
        <v>253</v>
      </c>
      <c r="AJ1091" s="2" t="str">
        <f t="shared" si="69"/>
        <v>Chasse, Tir Sportif et PêcheAutre article de Chasse, Tir Sportif et Pêche5 g ≤ X &lt; 10 g</v>
      </c>
      <c r="AK1091" s="2" t="str">
        <f>VLOOKUP(AD1091,'Comprendre la codification'!$E$12:$F$23,2,FALSE)</f>
        <v>K</v>
      </c>
      <c r="AL1091" s="2" t="str">
        <f>VLOOKUP(AG1091,'Comprendre la codification'!$H$12:$J$200,3,FALSE)</f>
        <v>DIV</v>
      </c>
      <c r="AM1091" s="2" t="str">
        <f>VLOOKUP(AI1091,'Comprendre la codification'!$M$25:$N$83,2,FALSE)</f>
        <v>21</v>
      </c>
      <c r="AN1091" s="2" t="str">
        <f t="shared" si="70"/>
        <v>KDIV21</v>
      </c>
      <c r="AO1091" s="2" t="s">
        <v>659</v>
      </c>
    </row>
    <row r="1092" spans="13:41" x14ac:dyDescent="0.35">
      <c r="M1092" s="26"/>
      <c r="N1092" s="26"/>
      <c r="T1092" s="26"/>
      <c r="AD1092" s="2" t="s">
        <v>342</v>
      </c>
      <c r="AE1092" s="27">
        <v>2</v>
      </c>
      <c r="AF1092" s="2" t="s">
        <v>392</v>
      </c>
      <c r="AG1092" s="2" t="s">
        <v>393</v>
      </c>
      <c r="AH1092" s="2"/>
      <c r="AI1092" s="2" t="s">
        <v>254</v>
      </c>
      <c r="AJ1092" s="2" t="str">
        <f t="shared" si="69"/>
        <v>Chasse, Tir Sportif et PêcheAutre article de Chasse, Tir Sportif et Pêche10 g ≤ X &lt; 20 g</v>
      </c>
      <c r="AK1092" s="2" t="str">
        <f>VLOOKUP(AD1092,'Comprendre la codification'!$E$12:$F$23,2,FALSE)</f>
        <v>K</v>
      </c>
      <c r="AL1092" s="2" t="str">
        <f>VLOOKUP(AG1092,'Comprendre la codification'!$H$12:$J$200,3,FALSE)</f>
        <v>DIV</v>
      </c>
      <c r="AM1092" s="2" t="str">
        <f>VLOOKUP(AI1092,'Comprendre la codification'!$M$25:$N$83,2,FALSE)</f>
        <v>24</v>
      </c>
      <c r="AN1092" s="2" t="str">
        <f t="shared" si="70"/>
        <v>KDIV24</v>
      </c>
      <c r="AO1092" s="2" t="s">
        <v>99</v>
      </c>
    </row>
    <row r="1093" spans="13:41" x14ac:dyDescent="0.35">
      <c r="M1093" s="26"/>
      <c r="N1093" s="26"/>
      <c r="T1093" s="26"/>
      <c r="AD1093" s="2" t="s">
        <v>342</v>
      </c>
      <c r="AE1093" s="27">
        <v>2</v>
      </c>
      <c r="AF1093" s="2" t="s">
        <v>392</v>
      </c>
      <c r="AG1093" s="2" t="s">
        <v>393</v>
      </c>
      <c r="AH1093" s="2"/>
      <c r="AI1093" s="2" t="s">
        <v>254</v>
      </c>
      <c r="AJ1093" s="2" t="str">
        <f t="shared" ref="AJ1093:AJ1156" si="71">AD1093&amp;AG1093&amp;AI1093</f>
        <v>Chasse, Tir Sportif et PêcheAutre article de Chasse, Tir Sportif et Pêche10 g ≤ X &lt; 20 g</v>
      </c>
      <c r="AK1093" s="2" t="str">
        <f>VLOOKUP(AD1093,'Comprendre la codification'!$E$12:$F$23,2,FALSE)</f>
        <v>K</v>
      </c>
      <c r="AL1093" s="2" t="str">
        <f>VLOOKUP(AG1093,'Comprendre la codification'!$H$12:$J$200,3,FALSE)</f>
        <v>DIV</v>
      </c>
      <c r="AM1093" s="2" t="str">
        <f>VLOOKUP(AI1093,'Comprendre la codification'!$M$25:$N$83,2,FALSE)</f>
        <v>24</v>
      </c>
      <c r="AN1093" s="2" t="str">
        <f t="shared" ref="AN1093:AN1156" si="72">AK1093&amp;AL1093&amp;AM1093</f>
        <v>KDIV24</v>
      </c>
      <c r="AO1093" s="2" t="s">
        <v>659</v>
      </c>
    </row>
    <row r="1094" spans="13:41" x14ac:dyDescent="0.35">
      <c r="M1094" s="26"/>
      <c r="N1094" s="26"/>
      <c r="T1094" s="26"/>
      <c r="AD1094" s="2" t="s">
        <v>342</v>
      </c>
      <c r="AE1094" s="27">
        <v>2</v>
      </c>
      <c r="AF1094" s="2" t="s">
        <v>392</v>
      </c>
      <c r="AG1094" s="2" t="s">
        <v>393</v>
      </c>
      <c r="AH1094" s="2"/>
      <c r="AI1094" s="2" t="s">
        <v>255</v>
      </c>
      <c r="AJ1094" s="2" t="str">
        <f t="shared" si="71"/>
        <v>Chasse, Tir Sportif et PêcheAutre article de Chasse, Tir Sportif et Pêche20 g ≤ X &lt; 50 g</v>
      </c>
      <c r="AK1094" s="2" t="str">
        <f>VLOOKUP(AD1094,'Comprendre la codification'!$E$12:$F$23,2,FALSE)</f>
        <v>K</v>
      </c>
      <c r="AL1094" s="2" t="str">
        <f>VLOOKUP(AG1094,'Comprendre la codification'!$H$12:$J$200,3,FALSE)</f>
        <v>DIV</v>
      </c>
      <c r="AM1094" s="2" t="str">
        <f>VLOOKUP(AI1094,'Comprendre la codification'!$M$25:$N$83,2,FALSE)</f>
        <v>27</v>
      </c>
      <c r="AN1094" s="2" t="str">
        <f t="shared" si="72"/>
        <v>KDIV27</v>
      </c>
      <c r="AO1094" s="2" t="s">
        <v>99</v>
      </c>
    </row>
    <row r="1095" spans="13:41" x14ac:dyDescent="0.35">
      <c r="M1095" s="26"/>
      <c r="N1095" s="26"/>
      <c r="T1095" s="26"/>
      <c r="AD1095" s="2" t="s">
        <v>342</v>
      </c>
      <c r="AE1095" s="27">
        <v>2</v>
      </c>
      <c r="AF1095" s="2" t="s">
        <v>392</v>
      </c>
      <c r="AG1095" s="2" t="s">
        <v>393</v>
      </c>
      <c r="AH1095" s="2"/>
      <c r="AI1095" s="2" t="s">
        <v>255</v>
      </c>
      <c r="AJ1095" s="2" t="str">
        <f t="shared" si="71"/>
        <v>Chasse, Tir Sportif et PêcheAutre article de Chasse, Tir Sportif et Pêche20 g ≤ X &lt; 50 g</v>
      </c>
      <c r="AK1095" s="2" t="str">
        <f>VLOOKUP(AD1095,'Comprendre la codification'!$E$12:$F$23,2,FALSE)</f>
        <v>K</v>
      </c>
      <c r="AL1095" s="2" t="str">
        <f>VLOOKUP(AG1095,'Comprendre la codification'!$H$12:$J$200,3,FALSE)</f>
        <v>DIV</v>
      </c>
      <c r="AM1095" s="2" t="str">
        <f>VLOOKUP(AI1095,'Comprendre la codification'!$M$25:$N$83,2,FALSE)</f>
        <v>27</v>
      </c>
      <c r="AN1095" s="2" t="str">
        <f t="shared" si="72"/>
        <v>KDIV27</v>
      </c>
      <c r="AO1095" s="2" t="s">
        <v>659</v>
      </c>
    </row>
    <row r="1096" spans="13:41" x14ac:dyDescent="0.35">
      <c r="M1096" s="26"/>
      <c r="N1096" s="26"/>
      <c r="T1096" s="26"/>
      <c r="AD1096" s="2" t="s">
        <v>342</v>
      </c>
      <c r="AE1096" s="27">
        <v>2</v>
      </c>
      <c r="AF1096" s="2" t="s">
        <v>392</v>
      </c>
      <c r="AG1096" s="2" t="s">
        <v>393</v>
      </c>
      <c r="AH1096" s="2"/>
      <c r="AI1096" s="2" t="s">
        <v>241</v>
      </c>
      <c r="AJ1096" s="2" t="str">
        <f t="shared" si="71"/>
        <v>Chasse, Tir Sportif et PêcheAutre article de Chasse, Tir Sportif et Pêche50 g ≤ X &lt; 100 g</v>
      </c>
      <c r="AK1096" s="2" t="str">
        <f>VLOOKUP(AD1096,'Comprendre la codification'!$E$12:$F$23,2,FALSE)</f>
        <v>K</v>
      </c>
      <c r="AL1096" s="2" t="str">
        <f>VLOOKUP(AG1096,'Comprendre la codification'!$H$12:$J$200,3,FALSE)</f>
        <v>DIV</v>
      </c>
      <c r="AM1096" s="2" t="str">
        <f>VLOOKUP(AI1096,'Comprendre la codification'!$M$25:$N$83,2,FALSE)</f>
        <v>30</v>
      </c>
      <c r="AN1096" s="2" t="str">
        <f t="shared" si="72"/>
        <v>KDIV30</v>
      </c>
      <c r="AO1096" s="2" t="s">
        <v>99</v>
      </c>
    </row>
    <row r="1097" spans="13:41" x14ac:dyDescent="0.35">
      <c r="M1097" s="26"/>
      <c r="N1097" s="26"/>
      <c r="T1097" s="26"/>
      <c r="AD1097" s="2" t="s">
        <v>342</v>
      </c>
      <c r="AE1097" s="27">
        <v>2</v>
      </c>
      <c r="AF1097" s="2" t="s">
        <v>392</v>
      </c>
      <c r="AG1097" s="2" t="s">
        <v>393</v>
      </c>
      <c r="AH1097" s="2"/>
      <c r="AI1097" s="2" t="s">
        <v>241</v>
      </c>
      <c r="AJ1097" s="2" t="str">
        <f t="shared" si="71"/>
        <v>Chasse, Tir Sportif et PêcheAutre article de Chasse, Tir Sportif et Pêche50 g ≤ X &lt; 100 g</v>
      </c>
      <c r="AK1097" s="2" t="str">
        <f>VLOOKUP(AD1097,'Comprendre la codification'!$E$12:$F$23,2,FALSE)</f>
        <v>K</v>
      </c>
      <c r="AL1097" s="2" t="str">
        <f>VLOOKUP(AG1097,'Comprendre la codification'!$H$12:$J$200,3,FALSE)</f>
        <v>DIV</v>
      </c>
      <c r="AM1097" s="2" t="str">
        <f>VLOOKUP(AI1097,'Comprendre la codification'!$M$25:$N$83,2,FALSE)</f>
        <v>30</v>
      </c>
      <c r="AN1097" s="2" t="str">
        <f t="shared" si="72"/>
        <v>KDIV30</v>
      </c>
      <c r="AO1097" s="2" t="s">
        <v>659</v>
      </c>
    </row>
    <row r="1098" spans="13:41" x14ac:dyDescent="0.35">
      <c r="M1098" s="26"/>
      <c r="N1098" s="26"/>
      <c r="T1098" s="26"/>
      <c r="AD1098" s="2" t="s">
        <v>342</v>
      </c>
      <c r="AE1098" s="27">
        <v>2</v>
      </c>
      <c r="AF1098" s="2" t="s">
        <v>392</v>
      </c>
      <c r="AG1098" s="2" t="s">
        <v>393</v>
      </c>
      <c r="AH1098" s="2"/>
      <c r="AI1098" s="2" t="s">
        <v>103</v>
      </c>
      <c r="AJ1098" s="2" t="str">
        <f t="shared" si="71"/>
        <v>Chasse, Tir Sportif et PêcheAutre article de Chasse, Tir Sportif et Pêche0,1 kg ≤ X &lt; 0,2 kg</v>
      </c>
      <c r="AK1098" s="2" t="str">
        <f>VLOOKUP(AD1098,'Comprendre la codification'!$E$12:$F$23,2,FALSE)</f>
        <v>K</v>
      </c>
      <c r="AL1098" s="2" t="str">
        <f>VLOOKUP(AG1098,'Comprendre la codification'!$H$12:$J$200,3,FALSE)</f>
        <v>DIV</v>
      </c>
      <c r="AM1098" s="2" t="str">
        <f>VLOOKUP(AI1098,'Comprendre la codification'!$M$25:$N$83,2,FALSE)</f>
        <v>33</v>
      </c>
      <c r="AN1098" s="2" t="str">
        <f t="shared" si="72"/>
        <v>KDIV33</v>
      </c>
      <c r="AO1098" s="2" t="s">
        <v>99</v>
      </c>
    </row>
    <row r="1099" spans="13:41" x14ac:dyDescent="0.35">
      <c r="M1099" s="26"/>
      <c r="N1099" s="26"/>
      <c r="T1099" s="26"/>
      <c r="AD1099" s="2" t="s">
        <v>342</v>
      </c>
      <c r="AE1099" s="27">
        <v>2</v>
      </c>
      <c r="AF1099" s="2" t="s">
        <v>392</v>
      </c>
      <c r="AG1099" s="2" t="s">
        <v>393</v>
      </c>
      <c r="AH1099" s="2"/>
      <c r="AI1099" s="2" t="s">
        <v>103</v>
      </c>
      <c r="AJ1099" s="2" t="str">
        <f t="shared" si="71"/>
        <v>Chasse, Tir Sportif et PêcheAutre article de Chasse, Tir Sportif et Pêche0,1 kg ≤ X &lt; 0,2 kg</v>
      </c>
      <c r="AK1099" s="2" t="str">
        <f>VLOOKUP(AD1099,'Comprendre la codification'!$E$12:$F$23,2,FALSE)</f>
        <v>K</v>
      </c>
      <c r="AL1099" s="2" t="str">
        <f>VLOOKUP(AG1099,'Comprendre la codification'!$H$12:$J$200,3,FALSE)</f>
        <v>DIV</v>
      </c>
      <c r="AM1099" s="2" t="str">
        <f>VLOOKUP(AI1099,'Comprendre la codification'!$M$25:$N$83,2,FALSE)</f>
        <v>33</v>
      </c>
      <c r="AN1099" s="2" t="str">
        <f t="shared" si="72"/>
        <v>KDIV33</v>
      </c>
      <c r="AO1099" s="2" t="s">
        <v>659</v>
      </c>
    </row>
    <row r="1100" spans="13:41" x14ac:dyDescent="0.35">
      <c r="M1100" s="26"/>
      <c r="N1100" s="26"/>
      <c r="T1100" s="26"/>
      <c r="AD1100" s="2" t="s">
        <v>342</v>
      </c>
      <c r="AE1100" s="27">
        <v>2</v>
      </c>
      <c r="AF1100" s="2" t="s">
        <v>392</v>
      </c>
      <c r="AG1100" s="2" t="s">
        <v>393</v>
      </c>
      <c r="AH1100" s="2"/>
      <c r="AI1100" s="2" t="s">
        <v>98</v>
      </c>
      <c r="AJ1100" s="2" t="str">
        <f t="shared" si="71"/>
        <v>Chasse, Tir Sportif et PêcheAutre article de Chasse, Tir Sportif et Pêche0,2 kg ≤ X &lt; 0,5 kg</v>
      </c>
      <c r="AK1100" s="2" t="str">
        <f>VLOOKUP(AD1100,'Comprendre la codification'!$E$12:$F$23,2,FALSE)</f>
        <v>K</v>
      </c>
      <c r="AL1100" s="2" t="str">
        <f>VLOOKUP(AG1100,'Comprendre la codification'!$H$12:$J$200,3,FALSE)</f>
        <v>DIV</v>
      </c>
      <c r="AM1100" s="2" t="str">
        <f>VLOOKUP(AI1100,'Comprendre la codification'!$M$25:$N$83,2,FALSE)</f>
        <v>36</v>
      </c>
      <c r="AN1100" s="2" t="str">
        <f t="shared" si="72"/>
        <v>KDIV36</v>
      </c>
      <c r="AO1100" s="2" t="s">
        <v>99</v>
      </c>
    </row>
    <row r="1101" spans="13:41" x14ac:dyDescent="0.35">
      <c r="M1101" s="26"/>
      <c r="N1101" s="26"/>
      <c r="T1101" s="26"/>
      <c r="AD1101" s="2" t="s">
        <v>342</v>
      </c>
      <c r="AE1101" s="27">
        <v>2</v>
      </c>
      <c r="AF1101" s="2" t="s">
        <v>392</v>
      </c>
      <c r="AG1101" s="2" t="s">
        <v>393</v>
      </c>
      <c r="AH1101" s="2"/>
      <c r="AI1101" s="2" t="s">
        <v>98</v>
      </c>
      <c r="AJ1101" s="2" t="str">
        <f t="shared" si="71"/>
        <v>Chasse, Tir Sportif et PêcheAutre article de Chasse, Tir Sportif et Pêche0,2 kg ≤ X &lt; 0,5 kg</v>
      </c>
      <c r="AK1101" s="2" t="str">
        <f>VLOOKUP(AD1101,'Comprendre la codification'!$E$12:$F$23,2,FALSE)</f>
        <v>K</v>
      </c>
      <c r="AL1101" s="2" t="str">
        <f>VLOOKUP(AG1101,'Comprendre la codification'!$H$12:$J$200,3,FALSE)</f>
        <v>DIV</v>
      </c>
      <c r="AM1101" s="2" t="str">
        <f>VLOOKUP(AI1101,'Comprendre la codification'!$M$25:$N$83,2,FALSE)</f>
        <v>36</v>
      </c>
      <c r="AN1101" s="2" t="str">
        <f t="shared" si="72"/>
        <v>KDIV36</v>
      </c>
      <c r="AO1101" s="2" t="s">
        <v>659</v>
      </c>
    </row>
    <row r="1102" spans="13:41" x14ac:dyDescent="0.35">
      <c r="M1102" s="26"/>
      <c r="N1102" s="26"/>
      <c r="Q1102" s="15"/>
      <c r="T1102" s="26"/>
      <c r="AD1102" s="2" t="s">
        <v>342</v>
      </c>
      <c r="AE1102" s="27">
        <v>2</v>
      </c>
      <c r="AF1102" s="2" t="s">
        <v>392</v>
      </c>
      <c r="AG1102" s="2" t="s">
        <v>393</v>
      </c>
      <c r="AH1102" s="2"/>
      <c r="AI1102" s="2" t="s">
        <v>104</v>
      </c>
      <c r="AJ1102" s="2" t="str">
        <f t="shared" si="71"/>
        <v>Chasse, Tir Sportif et PêcheAutre article de Chasse, Tir Sportif et Pêche0,5 kg ≤ X &lt; 1 kg</v>
      </c>
      <c r="AK1102" s="2" t="str">
        <f>VLOOKUP(AD1102,'Comprendre la codification'!$E$12:$F$23,2,FALSE)</f>
        <v>K</v>
      </c>
      <c r="AL1102" s="2" t="str">
        <f>VLOOKUP(AG1102,'Comprendre la codification'!$H$12:$J$200,3,FALSE)</f>
        <v>DIV</v>
      </c>
      <c r="AM1102" s="2" t="str">
        <f>VLOOKUP(AI1102,'Comprendre la codification'!$M$25:$N$83,2,FALSE)</f>
        <v>39</v>
      </c>
      <c r="AN1102" s="2" t="str">
        <f t="shared" si="72"/>
        <v>KDIV39</v>
      </c>
      <c r="AO1102" s="2" t="s">
        <v>99</v>
      </c>
    </row>
    <row r="1103" spans="13:41" x14ac:dyDescent="0.35">
      <c r="M1103" s="26"/>
      <c r="N1103" s="26"/>
      <c r="Q1103" s="15"/>
      <c r="T1103" s="26"/>
      <c r="AD1103" s="2" t="s">
        <v>342</v>
      </c>
      <c r="AE1103" s="27">
        <v>2</v>
      </c>
      <c r="AF1103" s="2" t="s">
        <v>392</v>
      </c>
      <c r="AG1103" s="2" t="s">
        <v>393</v>
      </c>
      <c r="AH1103" s="2"/>
      <c r="AI1103" s="2" t="s">
        <v>104</v>
      </c>
      <c r="AJ1103" s="2" t="str">
        <f t="shared" si="71"/>
        <v>Chasse, Tir Sportif et PêcheAutre article de Chasse, Tir Sportif et Pêche0,5 kg ≤ X &lt; 1 kg</v>
      </c>
      <c r="AK1103" s="2" t="str">
        <f>VLOOKUP(AD1103,'Comprendre la codification'!$E$12:$F$23,2,FALSE)</f>
        <v>K</v>
      </c>
      <c r="AL1103" s="2" t="str">
        <f>VLOOKUP(AG1103,'Comprendre la codification'!$H$12:$J$200,3,FALSE)</f>
        <v>DIV</v>
      </c>
      <c r="AM1103" s="2" t="str">
        <f>VLOOKUP(AI1103,'Comprendre la codification'!$M$25:$N$83,2,FALSE)</f>
        <v>39</v>
      </c>
      <c r="AN1103" s="2" t="str">
        <f t="shared" si="72"/>
        <v>KDIV39</v>
      </c>
      <c r="AO1103" s="2" t="s">
        <v>659</v>
      </c>
    </row>
    <row r="1104" spans="13:41" x14ac:dyDescent="0.35">
      <c r="M1104" s="26"/>
      <c r="N1104" s="26"/>
      <c r="Q1104" s="15"/>
      <c r="T1104" s="26"/>
      <c r="AD1104" s="2" t="s">
        <v>342</v>
      </c>
      <c r="AE1104" s="27">
        <v>2</v>
      </c>
      <c r="AF1104" s="2" t="s">
        <v>392</v>
      </c>
      <c r="AG1104" s="2" t="s">
        <v>393</v>
      </c>
      <c r="AH1104" s="2"/>
      <c r="AI1104" s="2" t="s">
        <v>105</v>
      </c>
      <c r="AJ1104" s="2" t="str">
        <f t="shared" si="71"/>
        <v>Chasse, Tir Sportif et PêcheAutre article de Chasse, Tir Sportif et Pêche1 kg ≤ X &lt; 2 kg</v>
      </c>
      <c r="AK1104" s="2" t="str">
        <f>VLOOKUP(AD1104,'Comprendre la codification'!$E$12:$F$23,2,FALSE)</f>
        <v>K</v>
      </c>
      <c r="AL1104" s="2" t="str">
        <f>VLOOKUP(AG1104,'Comprendre la codification'!$H$12:$J$200,3,FALSE)</f>
        <v>DIV</v>
      </c>
      <c r="AM1104" s="2" t="str">
        <f>VLOOKUP(AI1104,'Comprendre la codification'!$M$25:$N$83,2,FALSE)</f>
        <v>42</v>
      </c>
      <c r="AN1104" s="2" t="str">
        <f t="shared" si="72"/>
        <v>KDIV42</v>
      </c>
      <c r="AO1104" s="2" t="s">
        <v>99</v>
      </c>
    </row>
    <row r="1105" spans="13:41" x14ac:dyDescent="0.35">
      <c r="M1105" s="26"/>
      <c r="N1105" s="26"/>
      <c r="Q1105" s="15"/>
      <c r="T1105" s="26"/>
      <c r="AD1105" s="2" t="s">
        <v>342</v>
      </c>
      <c r="AE1105" s="27">
        <v>2</v>
      </c>
      <c r="AF1105" s="2" t="s">
        <v>392</v>
      </c>
      <c r="AG1105" s="2" t="s">
        <v>393</v>
      </c>
      <c r="AH1105" s="2"/>
      <c r="AI1105" s="2" t="s">
        <v>105</v>
      </c>
      <c r="AJ1105" s="2" t="str">
        <f t="shared" si="71"/>
        <v>Chasse, Tir Sportif et PêcheAutre article de Chasse, Tir Sportif et Pêche1 kg ≤ X &lt; 2 kg</v>
      </c>
      <c r="AK1105" s="2" t="str">
        <f>VLOOKUP(AD1105,'Comprendre la codification'!$E$12:$F$23,2,FALSE)</f>
        <v>K</v>
      </c>
      <c r="AL1105" s="2" t="str">
        <f>VLOOKUP(AG1105,'Comprendre la codification'!$H$12:$J$200,3,FALSE)</f>
        <v>DIV</v>
      </c>
      <c r="AM1105" s="2" t="str">
        <f>VLOOKUP(AI1105,'Comprendre la codification'!$M$25:$N$83,2,FALSE)</f>
        <v>42</v>
      </c>
      <c r="AN1105" s="2" t="str">
        <f t="shared" si="72"/>
        <v>KDIV42</v>
      </c>
      <c r="AO1105" s="2" t="s">
        <v>659</v>
      </c>
    </row>
    <row r="1106" spans="13:41" x14ac:dyDescent="0.35">
      <c r="M1106" s="26"/>
      <c r="N1106" s="26"/>
      <c r="Q1106" s="15"/>
      <c r="T1106" s="26"/>
      <c r="AD1106" s="2" t="s">
        <v>342</v>
      </c>
      <c r="AE1106" s="27">
        <v>2</v>
      </c>
      <c r="AF1106" s="2" t="s">
        <v>392</v>
      </c>
      <c r="AG1106" s="2" t="s">
        <v>393</v>
      </c>
      <c r="AH1106" s="2"/>
      <c r="AI1106" s="2" t="s">
        <v>107</v>
      </c>
      <c r="AJ1106" s="2" t="str">
        <f t="shared" si="71"/>
        <v>Chasse, Tir Sportif et PêcheAutre article de Chasse, Tir Sportif et Pêche2 kg ≤ X &lt; 3 kg</v>
      </c>
      <c r="AK1106" s="2" t="str">
        <f>VLOOKUP(AD1106,'Comprendre la codification'!$E$12:$F$23,2,FALSE)</f>
        <v>K</v>
      </c>
      <c r="AL1106" s="2" t="str">
        <f>VLOOKUP(AG1106,'Comprendre la codification'!$H$12:$J$200,3,FALSE)</f>
        <v>DIV</v>
      </c>
      <c r="AM1106" s="2" t="str">
        <f>VLOOKUP(AI1106,'Comprendre la codification'!$M$25:$N$83,2,FALSE)</f>
        <v>45</v>
      </c>
      <c r="AN1106" s="2" t="str">
        <f t="shared" si="72"/>
        <v>KDIV45</v>
      </c>
      <c r="AO1106" s="2" t="s">
        <v>99</v>
      </c>
    </row>
    <row r="1107" spans="13:41" x14ac:dyDescent="0.35">
      <c r="M1107" s="26"/>
      <c r="N1107" s="26"/>
      <c r="Q1107" s="15"/>
      <c r="T1107" s="26"/>
      <c r="AD1107" s="2" t="s">
        <v>342</v>
      </c>
      <c r="AE1107" s="27">
        <v>2</v>
      </c>
      <c r="AF1107" s="2" t="s">
        <v>392</v>
      </c>
      <c r="AG1107" s="2" t="s">
        <v>393</v>
      </c>
      <c r="AH1107" s="2"/>
      <c r="AI1107" s="2" t="s">
        <v>107</v>
      </c>
      <c r="AJ1107" s="2" t="str">
        <f t="shared" si="71"/>
        <v>Chasse, Tir Sportif et PêcheAutre article de Chasse, Tir Sportif et Pêche2 kg ≤ X &lt; 3 kg</v>
      </c>
      <c r="AK1107" s="2" t="str">
        <f>VLOOKUP(AD1107,'Comprendre la codification'!$E$12:$F$23,2,FALSE)</f>
        <v>K</v>
      </c>
      <c r="AL1107" s="2" t="str">
        <f>VLOOKUP(AG1107,'Comprendre la codification'!$H$12:$J$200,3,FALSE)</f>
        <v>DIV</v>
      </c>
      <c r="AM1107" s="2" t="str">
        <f>VLOOKUP(AI1107,'Comprendre la codification'!$M$25:$N$83,2,FALSE)</f>
        <v>45</v>
      </c>
      <c r="AN1107" s="2" t="str">
        <f t="shared" si="72"/>
        <v>KDIV45</v>
      </c>
      <c r="AO1107" s="2" t="s">
        <v>659</v>
      </c>
    </row>
    <row r="1108" spans="13:41" x14ac:dyDescent="0.35">
      <c r="M1108" s="26"/>
      <c r="N1108" s="26"/>
      <c r="T1108" s="26"/>
      <c r="AD1108" s="2" t="s">
        <v>342</v>
      </c>
      <c r="AE1108" s="27">
        <v>2</v>
      </c>
      <c r="AF1108" s="2" t="s">
        <v>392</v>
      </c>
      <c r="AG1108" s="2" t="s">
        <v>393</v>
      </c>
      <c r="AH1108" s="2"/>
      <c r="AI1108" s="2" t="s">
        <v>109</v>
      </c>
      <c r="AJ1108" s="2" t="str">
        <f t="shared" si="71"/>
        <v>Chasse, Tir Sportif et PêcheAutre article de Chasse, Tir Sportif et Pêche3 kg ≤ X &lt; 5 kg</v>
      </c>
      <c r="AK1108" s="2" t="str">
        <f>VLOOKUP(AD1108,'Comprendre la codification'!$E$12:$F$23,2,FALSE)</f>
        <v>K</v>
      </c>
      <c r="AL1108" s="2" t="str">
        <f>VLOOKUP(AG1108,'Comprendre la codification'!$H$12:$J$200,3,FALSE)</f>
        <v>DIV</v>
      </c>
      <c r="AM1108" s="2" t="str">
        <f>VLOOKUP(AI1108,'Comprendre la codification'!$M$25:$N$83,2,FALSE)</f>
        <v>48</v>
      </c>
      <c r="AN1108" s="2" t="str">
        <f t="shared" si="72"/>
        <v>KDIV48</v>
      </c>
      <c r="AO1108" s="2" t="s">
        <v>99</v>
      </c>
    </row>
    <row r="1109" spans="13:41" x14ac:dyDescent="0.35">
      <c r="M1109" s="26"/>
      <c r="N1109" s="26"/>
      <c r="T1109" s="26"/>
      <c r="AD1109" s="2" t="s">
        <v>342</v>
      </c>
      <c r="AE1109" s="27">
        <v>2</v>
      </c>
      <c r="AF1109" s="2" t="s">
        <v>392</v>
      </c>
      <c r="AG1109" s="2" t="s">
        <v>393</v>
      </c>
      <c r="AH1109" s="2"/>
      <c r="AI1109" s="2" t="s">
        <v>109</v>
      </c>
      <c r="AJ1109" s="2" t="str">
        <f t="shared" si="71"/>
        <v>Chasse, Tir Sportif et PêcheAutre article de Chasse, Tir Sportif et Pêche3 kg ≤ X &lt; 5 kg</v>
      </c>
      <c r="AK1109" s="2" t="str">
        <f>VLOOKUP(AD1109,'Comprendre la codification'!$E$12:$F$23,2,FALSE)</f>
        <v>K</v>
      </c>
      <c r="AL1109" s="2" t="str">
        <f>VLOOKUP(AG1109,'Comprendre la codification'!$H$12:$J$200,3,FALSE)</f>
        <v>DIV</v>
      </c>
      <c r="AM1109" s="2" t="str">
        <f>VLOOKUP(AI1109,'Comprendre la codification'!$M$25:$N$83,2,FALSE)</f>
        <v>48</v>
      </c>
      <c r="AN1109" s="2" t="str">
        <f t="shared" si="72"/>
        <v>KDIV48</v>
      </c>
      <c r="AO1109" s="2" t="s">
        <v>659</v>
      </c>
    </row>
    <row r="1110" spans="13:41" x14ac:dyDescent="0.35">
      <c r="M1110" s="26"/>
      <c r="N1110" s="26"/>
      <c r="T1110" s="26"/>
      <c r="AD1110" s="2" t="s">
        <v>342</v>
      </c>
      <c r="AE1110" s="27">
        <v>2</v>
      </c>
      <c r="AF1110" s="2" t="s">
        <v>392</v>
      </c>
      <c r="AG1110" s="2" t="s">
        <v>393</v>
      </c>
      <c r="AH1110" s="2"/>
      <c r="AI1110" s="2" t="s">
        <v>110</v>
      </c>
      <c r="AJ1110" s="2" t="str">
        <f t="shared" si="71"/>
        <v>Chasse, Tir Sportif et PêcheAutre article de Chasse, Tir Sportif et Pêche5 kg ≤ X &lt; 7 kg</v>
      </c>
      <c r="AK1110" s="2" t="str">
        <f>VLOOKUP(AD1110,'Comprendre la codification'!$E$12:$F$23,2,FALSE)</f>
        <v>K</v>
      </c>
      <c r="AL1110" s="2" t="str">
        <f>VLOOKUP(AG1110,'Comprendre la codification'!$H$12:$J$200,3,FALSE)</f>
        <v>DIV</v>
      </c>
      <c r="AM1110" s="2" t="str">
        <f>VLOOKUP(AI1110,'Comprendre la codification'!$M$25:$N$83,2,FALSE)</f>
        <v>51</v>
      </c>
      <c r="AN1110" s="2" t="str">
        <f t="shared" si="72"/>
        <v>KDIV51</v>
      </c>
      <c r="AO1110" s="2" t="s">
        <v>99</v>
      </c>
    </row>
    <row r="1111" spans="13:41" x14ac:dyDescent="0.35">
      <c r="M1111" s="26"/>
      <c r="N1111" s="26"/>
      <c r="T1111" s="26"/>
      <c r="AD1111" s="2" t="s">
        <v>342</v>
      </c>
      <c r="AE1111" s="27">
        <v>2</v>
      </c>
      <c r="AF1111" s="2" t="s">
        <v>392</v>
      </c>
      <c r="AG1111" s="2" t="s">
        <v>393</v>
      </c>
      <c r="AH1111" s="2"/>
      <c r="AI1111" s="2" t="s">
        <v>110</v>
      </c>
      <c r="AJ1111" s="2" t="str">
        <f t="shared" si="71"/>
        <v>Chasse, Tir Sportif et PêcheAutre article de Chasse, Tir Sportif et Pêche5 kg ≤ X &lt; 7 kg</v>
      </c>
      <c r="AK1111" s="2" t="str">
        <f>VLOOKUP(AD1111,'Comprendre la codification'!$E$12:$F$23,2,FALSE)</f>
        <v>K</v>
      </c>
      <c r="AL1111" s="2" t="str">
        <f>VLOOKUP(AG1111,'Comprendre la codification'!$H$12:$J$200,3,FALSE)</f>
        <v>DIV</v>
      </c>
      <c r="AM1111" s="2" t="str">
        <f>VLOOKUP(AI1111,'Comprendre la codification'!$M$25:$N$83,2,FALSE)</f>
        <v>51</v>
      </c>
      <c r="AN1111" s="2" t="str">
        <f t="shared" si="72"/>
        <v>KDIV51</v>
      </c>
      <c r="AO1111" s="2" t="s">
        <v>659</v>
      </c>
    </row>
    <row r="1112" spans="13:41" x14ac:dyDescent="0.35">
      <c r="M1112" s="26"/>
      <c r="N1112" s="26"/>
      <c r="T1112" s="26"/>
      <c r="AD1112" s="2" t="s">
        <v>342</v>
      </c>
      <c r="AE1112" s="27">
        <v>2</v>
      </c>
      <c r="AF1112" s="2" t="s">
        <v>392</v>
      </c>
      <c r="AG1112" s="2" t="s">
        <v>393</v>
      </c>
      <c r="AH1112" s="2"/>
      <c r="AI1112" s="2" t="s">
        <v>111</v>
      </c>
      <c r="AJ1112" s="2" t="str">
        <f t="shared" si="71"/>
        <v>Chasse, Tir Sportif et PêcheAutre article de Chasse, Tir Sportif et Pêche7 kg ≤ X &lt; 9 kg</v>
      </c>
      <c r="AK1112" s="2" t="str">
        <f>VLOOKUP(AD1112,'Comprendre la codification'!$E$12:$F$23,2,FALSE)</f>
        <v>K</v>
      </c>
      <c r="AL1112" s="2" t="str">
        <f>VLOOKUP(AG1112,'Comprendre la codification'!$H$12:$J$200,3,FALSE)</f>
        <v>DIV</v>
      </c>
      <c r="AM1112" s="2" t="str">
        <f>VLOOKUP(AI1112,'Comprendre la codification'!$M$25:$N$83,2,FALSE)</f>
        <v>54</v>
      </c>
      <c r="AN1112" s="2" t="str">
        <f t="shared" si="72"/>
        <v>KDIV54</v>
      </c>
      <c r="AO1112" s="2" t="s">
        <v>99</v>
      </c>
    </row>
    <row r="1113" spans="13:41" x14ac:dyDescent="0.35">
      <c r="M1113" s="26"/>
      <c r="N1113" s="26"/>
      <c r="T1113" s="26"/>
      <c r="AD1113" s="2" t="s">
        <v>342</v>
      </c>
      <c r="AE1113" s="27">
        <v>2</v>
      </c>
      <c r="AF1113" s="2" t="s">
        <v>392</v>
      </c>
      <c r="AG1113" s="2" t="s">
        <v>393</v>
      </c>
      <c r="AH1113" s="2"/>
      <c r="AI1113" s="2" t="s">
        <v>111</v>
      </c>
      <c r="AJ1113" s="2" t="str">
        <f t="shared" si="71"/>
        <v>Chasse, Tir Sportif et PêcheAutre article de Chasse, Tir Sportif et Pêche7 kg ≤ X &lt; 9 kg</v>
      </c>
      <c r="AK1113" s="2" t="str">
        <f>VLOOKUP(AD1113,'Comprendre la codification'!$E$12:$F$23,2,FALSE)</f>
        <v>K</v>
      </c>
      <c r="AL1113" s="2" t="str">
        <f>VLOOKUP(AG1113,'Comprendre la codification'!$H$12:$J$200,3,FALSE)</f>
        <v>DIV</v>
      </c>
      <c r="AM1113" s="2" t="str">
        <f>VLOOKUP(AI1113,'Comprendre la codification'!$M$25:$N$83,2,FALSE)</f>
        <v>54</v>
      </c>
      <c r="AN1113" s="2" t="str">
        <f t="shared" si="72"/>
        <v>KDIV54</v>
      </c>
      <c r="AO1113" s="2" t="s">
        <v>659</v>
      </c>
    </row>
    <row r="1114" spans="13:41" x14ac:dyDescent="0.35">
      <c r="M1114" s="26"/>
      <c r="N1114" s="26"/>
      <c r="T1114" s="26"/>
      <c r="AD1114" s="2" t="s">
        <v>342</v>
      </c>
      <c r="AE1114" s="27">
        <v>2</v>
      </c>
      <c r="AF1114" s="2" t="s">
        <v>392</v>
      </c>
      <c r="AG1114" s="2" t="s">
        <v>393</v>
      </c>
      <c r="AH1114" s="2"/>
      <c r="AI1114" s="2" t="s">
        <v>112</v>
      </c>
      <c r="AJ1114" s="2" t="str">
        <f t="shared" si="71"/>
        <v>Chasse, Tir Sportif et PêcheAutre article de Chasse, Tir Sportif et Pêche9 kg ≤ X &lt; 11 kg</v>
      </c>
      <c r="AK1114" s="2" t="str">
        <f>VLOOKUP(AD1114,'Comprendre la codification'!$E$12:$F$23,2,FALSE)</f>
        <v>K</v>
      </c>
      <c r="AL1114" s="2" t="str">
        <f>VLOOKUP(AG1114,'Comprendre la codification'!$H$12:$J$200,3,FALSE)</f>
        <v>DIV</v>
      </c>
      <c r="AM1114" s="2" t="str">
        <f>VLOOKUP(AI1114,'Comprendre la codification'!$M$25:$N$83,2,FALSE)</f>
        <v>57</v>
      </c>
      <c r="AN1114" s="2" t="str">
        <f t="shared" si="72"/>
        <v>KDIV57</v>
      </c>
      <c r="AO1114" s="2" t="s">
        <v>99</v>
      </c>
    </row>
    <row r="1115" spans="13:41" x14ac:dyDescent="0.35">
      <c r="M1115" s="26"/>
      <c r="N1115" s="26"/>
      <c r="T1115" s="26"/>
      <c r="AD1115" s="2" t="s">
        <v>342</v>
      </c>
      <c r="AE1115" s="27">
        <v>2</v>
      </c>
      <c r="AF1115" s="2" t="s">
        <v>392</v>
      </c>
      <c r="AG1115" s="2" t="s">
        <v>393</v>
      </c>
      <c r="AH1115" s="2"/>
      <c r="AI1115" s="2" t="s">
        <v>112</v>
      </c>
      <c r="AJ1115" s="2" t="str">
        <f t="shared" si="71"/>
        <v>Chasse, Tir Sportif et PêcheAutre article de Chasse, Tir Sportif et Pêche9 kg ≤ X &lt; 11 kg</v>
      </c>
      <c r="AK1115" s="2" t="str">
        <f>VLOOKUP(AD1115,'Comprendre la codification'!$E$12:$F$23,2,FALSE)</f>
        <v>K</v>
      </c>
      <c r="AL1115" s="2" t="str">
        <f>VLOOKUP(AG1115,'Comprendre la codification'!$H$12:$J$200,3,FALSE)</f>
        <v>DIV</v>
      </c>
      <c r="AM1115" s="2" t="str">
        <f>VLOOKUP(AI1115,'Comprendre la codification'!$M$25:$N$83,2,FALSE)</f>
        <v>57</v>
      </c>
      <c r="AN1115" s="2" t="str">
        <f t="shared" si="72"/>
        <v>KDIV57</v>
      </c>
      <c r="AO1115" s="2" t="s">
        <v>659</v>
      </c>
    </row>
    <row r="1116" spans="13:41" x14ac:dyDescent="0.35">
      <c r="M1116" s="26"/>
      <c r="N1116" s="26"/>
      <c r="T1116" s="26"/>
      <c r="AD1116" s="2" t="s">
        <v>342</v>
      </c>
      <c r="AE1116" s="27">
        <v>2</v>
      </c>
      <c r="AF1116" s="2" t="s">
        <v>392</v>
      </c>
      <c r="AG1116" s="2" t="s">
        <v>393</v>
      </c>
      <c r="AH1116" s="2"/>
      <c r="AI1116" s="2" t="s">
        <v>113</v>
      </c>
      <c r="AJ1116" s="2" t="str">
        <f t="shared" si="71"/>
        <v>Chasse, Tir Sportif et PêcheAutre article de Chasse, Tir Sportif et Pêche11 kg ≤ X &lt; 13 kg</v>
      </c>
      <c r="AK1116" s="2" t="str">
        <f>VLOOKUP(AD1116,'Comprendre la codification'!$E$12:$F$23,2,FALSE)</f>
        <v>K</v>
      </c>
      <c r="AL1116" s="2" t="str">
        <f>VLOOKUP(AG1116,'Comprendre la codification'!$H$12:$J$200,3,FALSE)</f>
        <v>DIV</v>
      </c>
      <c r="AM1116" s="2" t="str">
        <f>VLOOKUP(AI1116,'Comprendre la codification'!$M$25:$N$83,2,FALSE)</f>
        <v>60</v>
      </c>
      <c r="AN1116" s="2" t="str">
        <f t="shared" si="72"/>
        <v>KDIV60</v>
      </c>
      <c r="AO1116" s="2" t="s">
        <v>99</v>
      </c>
    </row>
    <row r="1117" spans="13:41" x14ac:dyDescent="0.35">
      <c r="M1117" s="26"/>
      <c r="N1117" s="26"/>
      <c r="T1117" s="26"/>
      <c r="AD1117" s="2" t="s">
        <v>342</v>
      </c>
      <c r="AE1117" s="27">
        <v>2</v>
      </c>
      <c r="AF1117" s="2" t="s">
        <v>392</v>
      </c>
      <c r="AG1117" s="2" t="s">
        <v>393</v>
      </c>
      <c r="AH1117" s="2"/>
      <c r="AI1117" s="2" t="s">
        <v>113</v>
      </c>
      <c r="AJ1117" s="2" t="str">
        <f t="shared" si="71"/>
        <v>Chasse, Tir Sportif et PêcheAutre article de Chasse, Tir Sportif et Pêche11 kg ≤ X &lt; 13 kg</v>
      </c>
      <c r="AK1117" s="2" t="str">
        <f>VLOOKUP(AD1117,'Comprendre la codification'!$E$12:$F$23,2,FALSE)</f>
        <v>K</v>
      </c>
      <c r="AL1117" s="2" t="str">
        <f>VLOOKUP(AG1117,'Comprendre la codification'!$H$12:$J$200,3,FALSE)</f>
        <v>DIV</v>
      </c>
      <c r="AM1117" s="2" t="str">
        <f>VLOOKUP(AI1117,'Comprendre la codification'!$M$25:$N$83,2,FALSE)</f>
        <v>60</v>
      </c>
      <c r="AN1117" s="2" t="str">
        <f t="shared" si="72"/>
        <v>KDIV60</v>
      </c>
      <c r="AO1117" s="2" t="s">
        <v>659</v>
      </c>
    </row>
    <row r="1118" spans="13:41" x14ac:dyDescent="0.35">
      <c r="M1118" s="26"/>
      <c r="N1118" s="26"/>
      <c r="T1118" s="26"/>
      <c r="AD1118" s="2" t="s">
        <v>342</v>
      </c>
      <c r="AE1118" s="27">
        <v>2</v>
      </c>
      <c r="AF1118" s="2" t="s">
        <v>392</v>
      </c>
      <c r="AG1118" s="2" t="s">
        <v>393</v>
      </c>
      <c r="AH1118" s="2"/>
      <c r="AI1118" s="2" t="s">
        <v>114</v>
      </c>
      <c r="AJ1118" s="2" t="str">
        <f t="shared" si="71"/>
        <v>Chasse, Tir Sportif et PêcheAutre article de Chasse, Tir Sportif et Pêche13 kg ≤ X &lt; 15 kg</v>
      </c>
      <c r="AK1118" s="2" t="str">
        <f>VLOOKUP(AD1118,'Comprendre la codification'!$E$12:$F$23,2,FALSE)</f>
        <v>K</v>
      </c>
      <c r="AL1118" s="2" t="str">
        <f>VLOOKUP(AG1118,'Comprendre la codification'!$H$12:$J$200,3,FALSE)</f>
        <v>DIV</v>
      </c>
      <c r="AM1118" s="2" t="str">
        <f>VLOOKUP(AI1118,'Comprendre la codification'!$M$25:$N$83,2,FALSE)</f>
        <v>63</v>
      </c>
      <c r="AN1118" s="2" t="str">
        <f t="shared" si="72"/>
        <v>KDIV63</v>
      </c>
      <c r="AO1118" s="2" t="s">
        <v>99</v>
      </c>
    </row>
    <row r="1119" spans="13:41" x14ac:dyDescent="0.35">
      <c r="M1119" s="26"/>
      <c r="N1119" s="26"/>
      <c r="T1119" s="26"/>
      <c r="AD1119" s="2" t="s">
        <v>342</v>
      </c>
      <c r="AE1119" s="27">
        <v>2</v>
      </c>
      <c r="AF1119" s="2" t="s">
        <v>392</v>
      </c>
      <c r="AG1119" s="2" t="s">
        <v>393</v>
      </c>
      <c r="AH1119" s="2"/>
      <c r="AI1119" s="2" t="s">
        <v>114</v>
      </c>
      <c r="AJ1119" s="2" t="str">
        <f t="shared" si="71"/>
        <v>Chasse, Tir Sportif et PêcheAutre article de Chasse, Tir Sportif et Pêche13 kg ≤ X &lt; 15 kg</v>
      </c>
      <c r="AK1119" s="2" t="str">
        <f>VLOOKUP(AD1119,'Comprendre la codification'!$E$12:$F$23,2,FALSE)</f>
        <v>K</v>
      </c>
      <c r="AL1119" s="2" t="str">
        <f>VLOOKUP(AG1119,'Comprendre la codification'!$H$12:$J$200,3,FALSE)</f>
        <v>DIV</v>
      </c>
      <c r="AM1119" s="2" t="str">
        <f>VLOOKUP(AI1119,'Comprendre la codification'!$M$25:$N$83,2,FALSE)</f>
        <v>63</v>
      </c>
      <c r="AN1119" s="2" t="str">
        <f t="shared" si="72"/>
        <v>KDIV63</v>
      </c>
      <c r="AO1119" s="2" t="s">
        <v>659</v>
      </c>
    </row>
    <row r="1120" spans="13:41" x14ac:dyDescent="0.35">
      <c r="M1120" s="26"/>
      <c r="N1120" s="26"/>
      <c r="T1120" s="26"/>
      <c r="AD1120" s="2" t="s">
        <v>342</v>
      </c>
      <c r="AE1120" s="27">
        <v>2</v>
      </c>
      <c r="AF1120" s="2" t="s">
        <v>392</v>
      </c>
      <c r="AG1120" s="2" t="s">
        <v>393</v>
      </c>
      <c r="AH1120" s="2"/>
      <c r="AI1120" s="2" t="s">
        <v>102</v>
      </c>
      <c r="AJ1120" s="2" t="str">
        <f t="shared" si="71"/>
        <v>Chasse, Tir Sportif et PêcheAutre article de Chasse, Tir Sportif et PêcheX ≥ 15 kg</v>
      </c>
      <c r="AK1120" s="2" t="str">
        <f>VLOOKUP(AD1120,'Comprendre la codification'!$E$12:$F$23,2,FALSE)</f>
        <v>K</v>
      </c>
      <c r="AL1120" s="2" t="str">
        <f>VLOOKUP(AG1120,'Comprendre la codification'!$H$12:$J$200,3,FALSE)</f>
        <v>DIV</v>
      </c>
      <c r="AM1120" s="2" t="str">
        <f>VLOOKUP(AI1120,'Comprendre la codification'!$M$25:$N$83,2,FALSE)</f>
        <v>66</v>
      </c>
      <c r="AN1120" s="2" t="str">
        <f t="shared" si="72"/>
        <v>KDIV66</v>
      </c>
      <c r="AO1120" s="2" t="s">
        <v>99</v>
      </c>
    </row>
    <row r="1121" spans="13:41" x14ac:dyDescent="0.35">
      <c r="M1121" s="26"/>
      <c r="N1121" s="26"/>
      <c r="T1121" s="26"/>
      <c r="AD1121" s="2" t="s">
        <v>342</v>
      </c>
      <c r="AE1121" s="27">
        <v>2</v>
      </c>
      <c r="AF1121" s="2" t="s">
        <v>392</v>
      </c>
      <c r="AG1121" s="2" t="s">
        <v>393</v>
      </c>
      <c r="AH1121" s="2"/>
      <c r="AI1121" s="2" t="s">
        <v>102</v>
      </c>
      <c r="AJ1121" s="2" t="str">
        <f t="shared" si="71"/>
        <v>Chasse, Tir Sportif et PêcheAutre article de Chasse, Tir Sportif et PêcheX ≥ 15 kg</v>
      </c>
      <c r="AK1121" s="2" t="str">
        <f>VLOOKUP(AD1121,'Comprendre la codification'!$E$12:$F$23,2,FALSE)</f>
        <v>K</v>
      </c>
      <c r="AL1121" s="2" t="str">
        <f>VLOOKUP(AG1121,'Comprendre la codification'!$H$12:$J$200,3,FALSE)</f>
        <v>DIV</v>
      </c>
      <c r="AM1121" s="2" t="str">
        <f>VLOOKUP(AI1121,'Comprendre la codification'!$M$25:$N$83,2,FALSE)</f>
        <v>66</v>
      </c>
      <c r="AN1121" s="2" t="str">
        <f t="shared" si="72"/>
        <v>KDIV66</v>
      </c>
      <c r="AO1121" s="2" t="s">
        <v>659</v>
      </c>
    </row>
    <row r="1122" spans="13:41" x14ac:dyDescent="0.35">
      <c r="M1122" s="26"/>
      <c r="N1122" s="26"/>
      <c r="T1122" s="26"/>
      <c r="AB1122" s="36"/>
      <c r="AD1122" s="2" t="s">
        <v>342</v>
      </c>
      <c r="AE1122" s="27">
        <v>2</v>
      </c>
      <c r="AF1122" s="2" t="s">
        <v>392</v>
      </c>
      <c r="AG1122" s="2" t="s">
        <v>259</v>
      </c>
      <c r="AH1122" s="2"/>
      <c r="AI1122" s="21" t="s">
        <v>608</v>
      </c>
      <c r="AJ1122" s="2" t="str">
        <f t="shared" si="71"/>
        <v>Chasse, Tir Sportif et PêcheFloat tube-</v>
      </c>
      <c r="AK1122" s="2" t="str">
        <f>VLOOKUP(AD1122,'Comprendre la codification'!$E$12:$F$23,2,FALSE)</f>
        <v>K</v>
      </c>
      <c r="AL1122" s="2" t="str">
        <f>VLOOKUP(AG1122,'Comprendre la codification'!$H$12:$J$200,3,FALSE)</f>
        <v>FLO</v>
      </c>
      <c r="AM1122" s="2" t="str">
        <f>VLOOKUP(AI1122,'Comprendre la codification'!$M$25:$N$83,2,FALSE)</f>
        <v>78</v>
      </c>
      <c r="AN1122" s="2" t="str">
        <f t="shared" si="72"/>
        <v>KFLO78</v>
      </c>
      <c r="AO1122" s="21" t="s">
        <v>608</v>
      </c>
    </row>
    <row r="1123" spans="13:41" x14ac:dyDescent="0.35">
      <c r="M1123" s="26"/>
      <c r="N1123" s="26"/>
      <c r="T1123" s="26"/>
      <c r="V1123" s="15"/>
      <c r="AB1123" s="36"/>
      <c r="AD1123" s="2" t="s">
        <v>342</v>
      </c>
      <c r="AE1123" s="27">
        <v>2</v>
      </c>
      <c r="AF1123" s="2" t="s">
        <v>392</v>
      </c>
      <c r="AG1123" s="11" t="s">
        <v>268</v>
      </c>
      <c r="AH1123" s="2"/>
      <c r="AI1123" s="21" t="s">
        <v>608</v>
      </c>
      <c r="AJ1123" s="2" t="str">
        <f t="shared" si="71"/>
        <v>Chasse, Tir Sportif et PêcheGrande canne / canne à coup (canne à pêche)-</v>
      </c>
      <c r="AK1123" s="2" t="str">
        <f>VLOOKUP(AD1123,'Comprendre la codification'!$E$12:$F$23,2,FALSE)</f>
        <v>K</v>
      </c>
      <c r="AL1123" s="2" t="str">
        <f>VLOOKUP(AG1123,'Comprendre la codification'!$H$12:$J$200,3,FALSE)</f>
        <v>GCC</v>
      </c>
      <c r="AM1123" s="2" t="str">
        <f>VLOOKUP(AI1123,'Comprendre la codification'!$M$25:$N$83,2,FALSE)</f>
        <v>78</v>
      </c>
      <c r="AN1123" s="2" t="str">
        <f t="shared" si="72"/>
        <v>KGCC78</v>
      </c>
      <c r="AO1123" s="21" t="s">
        <v>608</v>
      </c>
    </row>
    <row r="1124" spans="13:41" x14ac:dyDescent="0.35">
      <c r="M1124" s="26"/>
      <c r="N1124" s="26"/>
      <c r="T1124" s="26"/>
      <c r="V1124" s="15"/>
      <c r="AB1124" s="36"/>
      <c r="AD1124" s="2" t="s">
        <v>342</v>
      </c>
      <c r="AE1124" s="27">
        <v>2</v>
      </c>
      <c r="AF1124" s="2" t="s">
        <v>392</v>
      </c>
      <c r="AG1124" s="11" t="s">
        <v>292</v>
      </c>
      <c r="AH1124" s="2"/>
      <c r="AI1124" s="21" t="s">
        <v>608</v>
      </c>
      <c r="AJ1124" s="2" t="str">
        <f t="shared" si="71"/>
        <v>Chasse, Tir Sportif et PêcheGrande canne / canne à coup (canne à pêche) et moulinet-</v>
      </c>
      <c r="AK1124" s="2" t="str">
        <f>VLOOKUP(AD1124,'Comprendre la codification'!$E$12:$F$23,2,FALSE)</f>
        <v>K</v>
      </c>
      <c r="AL1124" s="2" t="str">
        <f>VLOOKUP(AG1124,'Comprendre la codification'!$H$12:$J$200,3,FALSE)</f>
        <v>GCM</v>
      </c>
      <c r="AM1124" s="2" t="str">
        <f>VLOOKUP(AI1124,'Comprendre la codification'!$M$25:$N$83,2,FALSE)</f>
        <v>78</v>
      </c>
      <c r="AN1124" s="2" t="str">
        <f t="shared" si="72"/>
        <v>KGCM78</v>
      </c>
      <c r="AO1124" s="21" t="s">
        <v>608</v>
      </c>
    </row>
    <row r="1125" spans="13:41" x14ac:dyDescent="0.35">
      <c r="M1125" s="26"/>
      <c r="N1125" s="26"/>
      <c r="Q1125" s="15"/>
      <c r="T1125" s="26"/>
      <c r="AB1125" s="36"/>
      <c r="AD1125" s="2" t="s">
        <v>342</v>
      </c>
      <c r="AE1125" s="27">
        <v>2</v>
      </c>
      <c r="AF1125" s="2" t="s">
        <v>392</v>
      </c>
      <c r="AG1125" s="2" t="s">
        <v>258</v>
      </c>
      <c r="AH1125" s="2"/>
      <c r="AI1125" s="21" t="s">
        <v>608</v>
      </c>
      <c r="AJ1125" s="2" t="str">
        <f t="shared" si="71"/>
        <v>Chasse, Tir Sportif et PêcheMoulinet-</v>
      </c>
      <c r="AK1125" s="2" t="str">
        <f>VLOOKUP(AD1125,'Comprendre la codification'!$E$12:$F$23,2,FALSE)</f>
        <v>K</v>
      </c>
      <c r="AL1125" s="2" t="str">
        <f>VLOOKUP(AG1125,'Comprendre la codification'!$H$12:$J$200,3,FALSE)</f>
        <v>MOU</v>
      </c>
      <c r="AM1125" s="2" t="str">
        <f>VLOOKUP(AI1125,'Comprendre la codification'!$M$25:$N$83,2,FALSE)</f>
        <v>78</v>
      </c>
      <c r="AN1125" s="2" t="str">
        <f t="shared" si="72"/>
        <v>KMOU78</v>
      </c>
      <c r="AO1125" s="21" t="s">
        <v>608</v>
      </c>
    </row>
    <row r="1126" spans="13:41" x14ac:dyDescent="0.35">
      <c r="M1126" s="26"/>
      <c r="N1126" s="26"/>
      <c r="Q1126" s="15"/>
      <c r="T1126" s="26"/>
      <c r="AD1126" s="2" t="s">
        <v>342</v>
      </c>
      <c r="AE1126" s="27">
        <v>2</v>
      </c>
      <c r="AF1126" s="2" t="s">
        <v>345</v>
      </c>
      <c r="AG1126" s="2" t="s">
        <v>323</v>
      </c>
      <c r="AH1126" s="2"/>
      <c r="AI1126" s="2" t="s">
        <v>252</v>
      </c>
      <c r="AJ1126" s="2" t="str">
        <f t="shared" si="71"/>
        <v>Chasse, Tir Sportif et PêcheProtection / EPI : protection auditive, lunette de protection balistique, …X &lt; 5 g</v>
      </c>
      <c r="AK1126" s="2" t="str">
        <f>VLOOKUP(AD1126,'Comprendre la codification'!$E$12:$F$23,2,FALSE)</f>
        <v>K</v>
      </c>
      <c r="AL1126" s="2" t="str">
        <f>VLOOKUP(AG1126,'Comprendre la codification'!$H$12:$J$200,3,FALSE)</f>
        <v>PRO</v>
      </c>
      <c r="AM1126" s="2" t="str">
        <f>VLOOKUP(AI1126,'Comprendre la codification'!$M$25:$N$83,2,FALSE)</f>
        <v>20</v>
      </c>
      <c r="AN1126" s="2" t="str">
        <f t="shared" si="72"/>
        <v>KPRO20</v>
      </c>
      <c r="AO1126" s="2" t="s">
        <v>608</v>
      </c>
    </row>
    <row r="1127" spans="13:41" x14ac:dyDescent="0.35">
      <c r="M1127" s="26"/>
      <c r="N1127" s="26"/>
      <c r="Q1127" s="15"/>
      <c r="T1127" s="26"/>
      <c r="AD1127" s="2" t="s">
        <v>342</v>
      </c>
      <c r="AE1127" s="27">
        <v>2</v>
      </c>
      <c r="AF1127" s="2" t="s">
        <v>345</v>
      </c>
      <c r="AG1127" s="2" t="s">
        <v>323</v>
      </c>
      <c r="AH1127" s="2"/>
      <c r="AI1127" s="2" t="s">
        <v>253</v>
      </c>
      <c r="AJ1127" s="2" t="str">
        <f t="shared" si="71"/>
        <v>Chasse, Tir Sportif et PêcheProtection / EPI : protection auditive, lunette de protection balistique, …5 g ≤ X &lt; 10 g</v>
      </c>
      <c r="AK1127" s="2" t="str">
        <f>VLOOKUP(AD1127,'Comprendre la codification'!$E$12:$F$23,2,FALSE)</f>
        <v>K</v>
      </c>
      <c r="AL1127" s="2" t="str">
        <f>VLOOKUP(AG1127,'Comprendre la codification'!$H$12:$J$200,3,FALSE)</f>
        <v>PRO</v>
      </c>
      <c r="AM1127" s="2" t="str">
        <f>VLOOKUP(AI1127,'Comprendre la codification'!$M$25:$N$83,2,FALSE)</f>
        <v>21</v>
      </c>
      <c r="AN1127" s="2" t="str">
        <f t="shared" si="72"/>
        <v>KPRO21</v>
      </c>
      <c r="AO1127" s="2" t="s">
        <v>608</v>
      </c>
    </row>
    <row r="1128" spans="13:41" x14ac:dyDescent="0.35">
      <c r="M1128" s="26"/>
      <c r="N1128" s="26"/>
      <c r="Q1128" s="15"/>
      <c r="T1128" s="26"/>
      <c r="AD1128" s="2" t="s">
        <v>342</v>
      </c>
      <c r="AE1128" s="27">
        <v>2</v>
      </c>
      <c r="AF1128" s="2" t="s">
        <v>345</v>
      </c>
      <c r="AG1128" s="2" t="s">
        <v>323</v>
      </c>
      <c r="AH1128" s="2"/>
      <c r="AI1128" s="2" t="s">
        <v>254</v>
      </c>
      <c r="AJ1128" s="2" t="str">
        <f t="shared" si="71"/>
        <v>Chasse, Tir Sportif et PêcheProtection / EPI : protection auditive, lunette de protection balistique, …10 g ≤ X &lt; 20 g</v>
      </c>
      <c r="AK1128" s="2" t="str">
        <f>VLOOKUP(AD1128,'Comprendre la codification'!$E$12:$F$23,2,FALSE)</f>
        <v>K</v>
      </c>
      <c r="AL1128" s="2" t="str">
        <f>VLOOKUP(AG1128,'Comprendre la codification'!$H$12:$J$200,3,FALSE)</f>
        <v>PRO</v>
      </c>
      <c r="AM1128" s="2" t="str">
        <f>VLOOKUP(AI1128,'Comprendre la codification'!$M$25:$N$83,2,FALSE)</f>
        <v>24</v>
      </c>
      <c r="AN1128" s="2" t="str">
        <f t="shared" si="72"/>
        <v>KPRO24</v>
      </c>
      <c r="AO1128" s="2" t="s">
        <v>608</v>
      </c>
    </row>
    <row r="1129" spans="13:41" x14ac:dyDescent="0.35">
      <c r="M1129" s="26"/>
      <c r="N1129" s="26"/>
      <c r="T1129" s="26"/>
      <c r="AD1129" s="2" t="s">
        <v>342</v>
      </c>
      <c r="AE1129" s="27">
        <v>2</v>
      </c>
      <c r="AF1129" s="2" t="s">
        <v>345</v>
      </c>
      <c r="AG1129" s="2" t="s">
        <v>323</v>
      </c>
      <c r="AH1129" s="2"/>
      <c r="AI1129" s="2" t="s">
        <v>255</v>
      </c>
      <c r="AJ1129" s="2" t="str">
        <f t="shared" si="71"/>
        <v>Chasse, Tir Sportif et PêcheProtection / EPI : protection auditive, lunette de protection balistique, …20 g ≤ X &lt; 50 g</v>
      </c>
      <c r="AK1129" s="2" t="str">
        <f>VLOOKUP(AD1129,'Comprendre la codification'!$E$12:$F$23,2,FALSE)</f>
        <v>K</v>
      </c>
      <c r="AL1129" s="2" t="str">
        <f>VLOOKUP(AG1129,'Comprendre la codification'!$H$12:$J$200,3,FALSE)</f>
        <v>PRO</v>
      </c>
      <c r="AM1129" s="2" t="str">
        <f>VLOOKUP(AI1129,'Comprendre la codification'!$M$25:$N$83,2,FALSE)</f>
        <v>27</v>
      </c>
      <c r="AN1129" s="2" t="str">
        <f t="shared" si="72"/>
        <v>KPRO27</v>
      </c>
      <c r="AO1129" s="2" t="s">
        <v>608</v>
      </c>
    </row>
    <row r="1130" spans="13:41" x14ac:dyDescent="0.35">
      <c r="M1130" s="26"/>
      <c r="N1130" s="26"/>
      <c r="T1130" s="26"/>
      <c r="AD1130" s="2" t="s">
        <v>342</v>
      </c>
      <c r="AE1130" s="27">
        <v>2</v>
      </c>
      <c r="AF1130" s="2" t="s">
        <v>345</v>
      </c>
      <c r="AG1130" s="2" t="s">
        <v>323</v>
      </c>
      <c r="AH1130" s="2"/>
      <c r="AI1130" s="2" t="s">
        <v>241</v>
      </c>
      <c r="AJ1130" s="2" t="str">
        <f t="shared" si="71"/>
        <v>Chasse, Tir Sportif et PêcheProtection / EPI : protection auditive, lunette de protection balistique, …50 g ≤ X &lt; 100 g</v>
      </c>
      <c r="AK1130" s="2" t="str">
        <f>VLOOKUP(AD1130,'Comprendre la codification'!$E$12:$F$23,2,FALSE)</f>
        <v>K</v>
      </c>
      <c r="AL1130" s="2" t="str">
        <f>VLOOKUP(AG1130,'Comprendre la codification'!$H$12:$J$200,3,FALSE)</f>
        <v>PRO</v>
      </c>
      <c r="AM1130" s="2" t="str">
        <f>VLOOKUP(AI1130,'Comprendre la codification'!$M$25:$N$83,2,FALSE)</f>
        <v>30</v>
      </c>
      <c r="AN1130" s="2" t="str">
        <f t="shared" si="72"/>
        <v>KPRO30</v>
      </c>
      <c r="AO1130" s="2" t="s">
        <v>608</v>
      </c>
    </row>
    <row r="1131" spans="13:41" x14ac:dyDescent="0.35">
      <c r="M1131" s="26"/>
      <c r="N1131" s="26"/>
      <c r="T1131" s="26"/>
      <c r="AD1131" s="2" t="s">
        <v>342</v>
      </c>
      <c r="AE1131" s="27">
        <v>2</v>
      </c>
      <c r="AF1131" s="2" t="s">
        <v>345</v>
      </c>
      <c r="AG1131" s="2" t="s">
        <v>323</v>
      </c>
      <c r="AH1131" s="2"/>
      <c r="AI1131" s="2" t="s">
        <v>103</v>
      </c>
      <c r="AJ1131" s="2" t="str">
        <f t="shared" si="71"/>
        <v>Chasse, Tir Sportif et PêcheProtection / EPI : protection auditive, lunette de protection balistique, …0,1 kg ≤ X &lt; 0,2 kg</v>
      </c>
      <c r="AK1131" s="2" t="str">
        <f>VLOOKUP(AD1131,'Comprendre la codification'!$E$12:$F$23,2,FALSE)</f>
        <v>K</v>
      </c>
      <c r="AL1131" s="2" t="str">
        <f>VLOOKUP(AG1131,'Comprendre la codification'!$H$12:$J$200,3,FALSE)</f>
        <v>PRO</v>
      </c>
      <c r="AM1131" s="2" t="str">
        <f>VLOOKUP(AI1131,'Comprendre la codification'!$M$25:$N$83,2,FALSE)</f>
        <v>33</v>
      </c>
      <c r="AN1131" s="2" t="str">
        <f t="shared" si="72"/>
        <v>KPRO33</v>
      </c>
      <c r="AO1131" s="2" t="s">
        <v>608</v>
      </c>
    </row>
    <row r="1132" spans="13:41" x14ac:dyDescent="0.35">
      <c r="M1132" s="26"/>
      <c r="N1132" s="26"/>
      <c r="T1132" s="26"/>
      <c r="AD1132" s="2" t="s">
        <v>342</v>
      </c>
      <c r="AE1132" s="27">
        <v>2</v>
      </c>
      <c r="AF1132" s="2" t="s">
        <v>345</v>
      </c>
      <c r="AG1132" s="2" t="s">
        <v>323</v>
      </c>
      <c r="AH1132" s="2"/>
      <c r="AI1132" s="2" t="s">
        <v>98</v>
      </c>
      <c r="AJ1132" s="2" t="str">
        <f t="shared" si="71"/>
        <v>Chasse, Tir Sportif et PêcheProtection / EPI : protection auditive, lunette de protection balistique, …0,2 kg ≤ X &lt; 0,5 kg</v>
      </c>
      <c r="AK1132" s="2" t="str">
        <f>VLOOKUP(AD1132,'Comprendre la codification'!$E$12:$F$23,2,FALSE)</f>
        <v>K</v>
      </c>
      <c r="AL1132" s="2" t="str">
        <f>VLOOKUP(AG1132,'Comprendre la codification'!$H$12:$J$200,3,FALSE)</f>
        <v>PRO</v>
      </c>
      <c r="AM1132" s="2" t="str">
        <f>VLOOKUP(AI1132,'Comprendre la codification'!$M$25:$N$83,2,FALSE)</f>
        <v>36</v>
      </c>
      <c r="AN1132" s="2" t="str">
        <f t="shared" si="72"/>
        <v>KPRO36</v>
      </c>
      <c r="AO1132" s="2" t="s">
        <v>608</v>
      </c>
    </row>
    <row r="1133" spans="13:41" x14ac:dyDescent="0.35">
      <c r="M1133" s="26"/>
      <c r="N1133" s="26"/>
      <c r="T1133" s="26"/>
      <c r="AD1133" s="2" t="s">
        <v>342</v>
      </c>
      <c r="AE1133" s="27">
        <v>2</v>
      </c>
      <c r="AF1133" s="2" t="s">
        <v>345</v>
      </c>
      <c r="AG1133" s="2" t="s">
        <v>323</v>
      </c>
      <c r="AH1133" s="2"/>
      <c r="AI1133" s="2" t="s">
        <v>104</v>
      </c>
      <c r="AJ1133" s="2" t="str">
        <f t="shared" si="71"/>
        <v>Chasse, Tir Sportif et PêcheProtection / EPI : protection auditive, lunette de protection balistique, …0,5 kg ≤ X &lt; 1 kg</v>
      </c>
      <c r="AK1133" s="2" t="str">
        <f>VLOOKUP(AD1133,'Comprendre la codification'!$E$12:$F$23,2,FALSE)</f>
        <v>K</v>
      </c>
      <c r="AL1133" s="2" t="str">
        <f>VLOOKUP(AG1133,'Comprendre la codification'!$H$12:$J$200,3,FALSE)</f>
        <v>PRO</v>
      </c>
      <c r="AM1133" s="2" t="str">
        <f>VLOOKUP(AI1133,'Comprendre la codification'!$M$25:$N$83,2,FALSE)</f>
        <v>39</v>
      </c>
      <c r="AN1133" s="2" t="str">
        <f t="shared" si="72"/>
        <v>KPRO39</v>
      </c>
      <c r="AO1133" s="2" t="s">
        <v>608</v>
      </c>
    </row>
    <row r="1134" spans="13:41" x14ac:dyDescent="0.35">
      <c r="M1134" s="26"/>
      <c r="N1134" s="26"/>
      <c r="T1134" s="26"/>
      <c r="AD1134" s="2" t="s">
        <v>342</v>
      </c>
      <c r="AE1134" s="27">
        <v>2</v>
      </c>
      <c r="AF1134" s="2" t="s">
        <v>345</v>
      </c>
      <c r="AG1134" s="2" t="s">
        <v>323</v>
      </c>
      <c r="AH1134" s="2"/>
      <c r="AI1134" s="2" t="s">
        <v>105</v>
      </c>
      <c r="AJ1134" s="2" t="str">
        <f t="shared" si="71"/>
        <v>Chasse, Tir Sportif et PêcheProtection / EPI : protection auditive, lunette de protection balistique, …1 kg ≤ X &lt; 2 kg</v>
      </c>
      <c r="AK1134" s="2" t="str">
        <f>VLOOKUP(AD1134,'Comprendre la codification'!$E$12:$F$23,2,FALSE)</f>
        <v>K</v>
      </c>
      <c r="AL1134" s="2" t="str">
        <f>VLOOKUP(AG1134,'Comprendre la codification'!$H$12:$J$200,3,FALSE)</f>
        <v>PRO</v>
      </c>
      <c r="AM1134" s="2" t="str">
        <f>VLOOKUP(AI1134,'Comprendre la codification'!$M$25:$N$83,2,FALSE)</f>
        <v>42</v>
      </c>
      <c r="AN1134" s="2" t="str">
        <f t="shared" si="72"/>
        <v>KPRO42</v>
      </c>
      <c r="AO1134" s="2" t="s">
        <v>608</v>
      </c>
    </row>
    <row r="1135" spans="13:41" x14ac:dyDescent="0.35">
      <c r="M1135" s="26"/>
      <c r="N1135" s="26"/>
      <c r="T1135" s="26"/>
      <c r="AD1135" s="2" t="s">
        <v>342</v>
      </c>
      <c r="AE1135" s="27">
        <v>2</v>
      </c>
      <c r="AF1135" s="2" t="s">
        <v>345</v>
      </c>
      <c r="AG1135" s="2" t="s">
        <v>323</v>
      </c>
      <c r="AH1135" s="2"/>
      <c r="AI1135" s="2" t="s">
        <v>107</v>
      </c>
      <c r="AJ1135" s="2" t="str">
        <f t="shared" si="71"/>
        <v>Chasse, Tir Sportif et PêcheProtection / EPI : protection auditive, lunette de protection balistique, …2 kg ≤ X &lt; 3 kg</v>
      </c>
      <c r="AK1135" s="2" t="str">
        <f>VLOOKUP(AD1135,'Comprendre la codification'!$E$12:$F$23,2,FALSE)</f>
        <v>K</v>
      </c>
      <c r="AL1135" s="2" t="str">
        <f>VLOOKUP(AG1135,'Comprendre la codification'!$H$12:$J$200,3,FALSE)</f>
        <v>PRO</v>
      </c>
      <c r="AM1135" s="2" t="str">
        <f>VLOOKUP(AI1135,'Comprendre la codification'!$M$25:$N$83,2,FALSE)</f>
        <v>45</v>
      </c>
      <c r="AN1135" s="2" t="str">
        <f t="shared" si="72"/>
        <v>KPRO45</v>
      </c>
      <c r="AO1135" s="2" t="s">
        <v>608</v>
      </c>
    </row>
    <row r="1136" spans="13:41" x14ac:dyDescent="0.35">
      <c r="M1136" s="26"/>
      <c r="N1136" s="26"/>
      <c r="T1136" s="26"/>
      <c r="AD1136" s="2" t="s">
        <v>342</v>
      </c>
      <c r="AE1136" s="27">
        <v>2</v>
      </c>
      <c r="AF1136" s="2" t="s">
        <v>345</v>
      </c>
      <c r="AG1136" s="2" t="s">
        <v>323</v>
      </c>
      <c r="AH1136" s="2"/>
      <c r="AI1136" s="2" t="s">
        <v>109</v>
      </c>
      <c r="AJ1136" s="2" t="str">
        <f t="shared" si="71"/>
        <v>Chasse, Tir Sportif et PêcheProtection / EPI : protection auditive, lunette de protection balistique, …3 kg ≤ X &lt; 5 kg</v>
      </c>
      <c r="AK1136" s="2" t="str">
        <f>VLOOKUP(AD1136,'Comprendre la codification'!$E$12:$F$23,2,FALSE)</f>
        <v>K</v>
      </c>
      <c r="AL1136" s="2" t="str">
        <f>VLOOKUP(AG1136,'Comprendre la codification'!$H$12:$J$200,3,FALSE)</f>
        <v>PRO</v>
      </c>
      <c r="AM1136" s="2" t="str">
        <f>VLOOKUP(AI1136,'Comprendre la codification'!$M$25:$N$83,2,FALSE)</f>
        <v>48</v>
      </c>
      <c r="AN1136" s="2" t="str">
        <f t="shared" si="72"/>
        <v>KPRO48</v>
      </c>
      <c r="AO1136" s="2" t="s">
        <v>608</v>
      </c>
    </row>
    <row r="1137" spans="13:41" x14ac:dyDescent="0.35">
      <c r="M1137" s="26"/>
      <c r="N1137" s="26"/>
      <c r="T1137" s="26"/>
      <c r="AD1137" s="2" t="s">
        <v>342</v>
      </c>
      <c r="AE1137" s="27">
        <v>2</v>
      </c>
      <c r="AF1137" s="2" t="s">
        <v>345</v>
      </c>
      <c r="AG1137" s="2" t="s">
        <v>323</v>
      </c>
      <c r="AH1137" s="2"/>
      <c r="AI1137" s="2" t="s">
        <v>110</v>
      </c>
      <c r="AJ1137" s="2" t="str">
        <f t="shared" si="71"/>
        <v>Chasse, Tir Sportif et PêcheProtection / EPI : protection auditive, lunette de protection balistique, …5 kg ≤ X &lt; 7 kg</v>
      </c>
      <c r="AK1137" s="2" t="str">
        <f>VLOOKUP(AD1137,'Comprendre la codification'!$E$12:$F$23,2,FALSE)</f>
        <v>K</v>
      </c>
      <c r="AL1137" s="2" t="str">
        <f>VLOOKUP(AG1137,'Comprendre la codification'!$H$12:$J$200,3,FALSE)</f>
        <v>PRO</v>
      </c>
      <c r="AM1137" s="2" t="str">
        <f>VLOOKUP(AI1137,'Comprendre la codification'!$M$25:$N$83,2,FALSE)</f>
        <v>51</v>
      </c>
      <c r="AN1137" s="2" t="str">
        <f t="shared" si="72"/>
        <v>KPRO51</v>
      </c>
      <c r="AO1137" s="2" t="s">
        <v>608</v>
      </c>
    </row>
    <row r="1138" spans="13:41" x14ac:dyDescent="0.35">
      <c r="M1138" s="26"/>
      <c r="N1138" s="26"/>
      <c r="T1138" s="26"/>
      <c r="AD1138" s="2" t="s">
        <v>342</v>
      </c>
      <c r="AE1138" s="27">
        <v>2</v>
      </c>
      <c r="AF1138" s="2" t="s">
        <v>345</v>
      </c>
      <c r="AG1138" s="2" t="s">
        <v>323</v>
      </c>
      <c r="AH1138" s="2"/>
      <c r="AI1138" s="2" t="s">
        <v>111</v>
      </c>
      <c r="AJ1138" s="2" t="str">
        <f t="shared" si="71"/>
        <v>Chasse, Tir Sportif et PêcheProtection / EPI : protection auditive, lunette de protection balistique, …7 kg ≤ X &lt; 9 kg</v>
      </c>
      <c r="AK1138" s="2" t="str">
        <f>VLOOKUP(AD1138,'Comprendre la codification'!$E$12:$F$23,2,FALSE)</f>
        <v>K</v>
      </c>
      <c r="AL1138" s="2" t="str">
        <f>VLOOKUP(AG1138,'Comprendre la codification'!$H$12:$J$200,3,FALSE)</f>
        <v>PRO</v>
      </c>
      <c r="AM1138" s="2" t="str">
        <f>VLOOKUP(AI1138,'Comprendre la codification'!$M$25:$N$83,2,FALSE)</f>
        <v>54</v>
      </c>
      <c r="AN1138" s="2" t="str">
        <f t="shared" si="72"/>
        <v>KPRO54</v>
      </c>
      <c r="AO1138" s="2" t="s">
        <v>608</v>
      </c>
    </row>
    <row r="1139" spans="13:41" x14ac:dyDescent="0.35">
      <c r="M1139" s="26"/>
      <c r="N1139" s="26"/>
      <c r="T1139" s="26"/>
      <c r="AD1139" s="2" t="s">
        <v>342</v>
      </c>
      <c r="AE1139" s="27">
        <v>2</v>
      </c>
      <c r="AF1139" s="2" t="s">
        <v>345</v>
      </c>
      <c r="AG1139" s="2" t="s">
        <v>323</v>
      </c>
      <c r="AH1139" s="2"/>
      <c r="AI1139" s="2" t="s">
        <v>112</v>
      </c>
      <c r="AJ1139" s="2" t="str">
        <f t="shared" si="71"/>
        <v>Chasse, Tir Sportif et PêcheProtection / EPI : protection auditive, lunette de protection balistique, …9 kg ≤ X &lt; 11 kg</v>
      </c>
      <c r="AK1139" s="2" t="str">
        <f>VLOOKUP(AD1139,'Comprendre la codification'!$E$12:$F$23,2,FALSE)</f>
        <v>K</v>
      </c>
      <c r="AL1139" s="2" t="str">
        <f>VLOOKUP(AG1139,'Comprendre la codification'!$H$12:$J$200,3,FALSE)</f>
        <v>PRO</v>
      </c>
      <c r="AM1139" s="2" t="str">
        <f>VLOOKUP(AI1139,'Comprendre la codification'!$M$25:$N$83,2,FALSE)</f>
        <v>57</v>
      </c>
      <c r="AN1139" s="2" t="str">
        <f t="shared" si="72"/>
        <v>KPRO57</v>
      </c>
      <c r="AO1139" s="2" t="s">
        <v>608</v>
      </c>
    </row>
    <row r="1140" spans="13:41" x14ac:dyDescent="0.35">
      <c r="M1140" s="26"/>
      <c r="N1140" s="26"/>
      <c r="T1140" s="26"/>
      <c r="AD1140" s="2" t="s">
        <v>342</v>
      </c>
      <c r="AE1140" s="27">
        <v>2</v>
      </c>
      <c r="AF1140" s="2" t="s">
        <v>345</v>
      </c>
      <c r="AG1140" s="2" t="s">
        <v>323</v>
      </c>
      <c r="AH1140" s="2"/>
      <c r="AI1140" s="2" t="s">
        <v>113</v>
      </c>
      <c r="AJ1140" s="2" t="str">
        <f t="shared" si="71"/>
        <v>Chasse, Tir Sportif et PêcheProtection / EPI : protection auditive, lunette de protection balistique, …11 kg ≤ X &lt; 13 kg</v>
      </c>
      <c r="AK1140" s="2" t="str">
        <f>VLOOKUP(AD1140,'Comprendre la codification'!$E$12:$F$23,2,FALSE)</f>
        <v>K</v>
      </c>
      <c r="AL1140" s="2" t="str">
        <f>VLOOKUP(AG1140,'Comprendre la codification'!$H$12:$J$200,3,FALSE)</f>
        <v>PRO</v>
      </c>
      <c r="AM1140" s="2" t="str">
        <f>VLOOKUP(AI1140,'Comprendre la codification'!$M$25:$N$83,2,FALSE)</f>
        <v>60</v>
      </c>
      <c r="AN1140" s="2" t="str">
        <f t="shared" si="72"/>
        <v>KPRO60</v>
      </c>
      <c r="AO1140" s="2" t="s">
        <v>608</v>
      </c>
    </row>
    <row r="1141" spans="13:41" x14ac:dyDescent="0.35">
      <c r="M1141" s="26"/>
      <c r="N1141" s="26"/>
      <c r="T1141" s="26"/>
      <c r="AD1141" s="2" t="s">
        <v>342</v>
      </c>
      <c r="AE1141" s="27">
        <v>2</v>
      </c>
      <c r="AF1141" s="2" t="s">
        <v>345</v>
      </c>
      <c r="AG1141" s="2" t="s">
        <v>323</v>
      </c>
      <c r="AH1141" s="2"/>
      <c r="AI1141" s="2" t="s">
        <v>114</v>
      </c>
      <c r="AJ1141" s="2" t="str">
        <f t="shared" si="71"/>
        <v>Chasse, Tir Sportif et PêcheProtection / EPI : protection auditive, lunette de protection balistique, …13 kg ≤ X &lt; 15 kg</v>
      </c>
      <c r="AK1141" s="2" t="str">
        <f>VLOOKUP(AD1141,'Comprendre la codification'!$E$12:$F$23,2,FALSE)</f>
        <v>K</v>
      </c>
      <c r="AL1141" s="2" t="str">
        <f>VLOOKUP(AG1141,'Comprendre la codification'!$H$12:$J$200,3,FALSE)</f>
        <v>PRO</v>
      </c>
      <c r="AM1141" s="2" t="str">
        <f>VLOOKUP(AI1141,'Comprendre la codification'!$M$25:$N$83,2,FALSE)</f>
        <v>63</v>
      </c>
      <c r="AN1141" s="2" t="str">
        <f t="shared" si="72"/>
        <v>KPRO63</v>
      </c>
      <c r="AO1141" s="2" t="s">
        <v>608</v>
      </c>
    </row>
    <row r="1142" spans="13:41" x14ac:dyDescent="0.35">
      <c r="M1142" s="26"/>
      <c r="N1142" s="26"/>
      <c r="T1142" s="26"/>
      <c r="AD1142" s="2" t="s">
        <v>342</v>
      </c>
      <c r="AE1142" s="27">
        <v>2</v>
      </c>
      <c r="AF1142" s="2" t="s">
        <v>345</v>
      </c>
      <c r="AG1142" s="2" t="s">
        <v>323</v>
      </c>
      <c r="AH1142" s="2"/>
      <c r="AI1142" s="2" t="s">
        <v>102</v>
      </c>
      <c r="AJ1142" s="2" t="str">
        <f t="shared" si="71"/>
        <v>Chasse, Tir Sportif et PêcheProtection / EPI : protection auditive, lunette de protection balistique, …X ≥ 15 kg</v>
      </c>
      <c r="AK1142" s="2" t="str">
        <f>VLOOKUP(AD1142,'Comprendre la codification'!$E$12:$F$23,2,FALSE)</f>
        <v>K</v>
      </c>
      <c r="AL1142" s="2" t="str">
        <f>VLOOKUP(AG1142,'Comprendre la codification'!$H$12:$J$200,3,FALSE)</f>
        <v>PRO</v>
      </c>
      <c r="AM1142" s="2" t="str">
        <f>VLOOKUP(AI1142,'Comprendre la codification'!$M$25:$N$83,2,FALSE)</f>
        <v>66</v>
      </c>
      <c r="AN1142" s="2" t="str">
        <f t="shared" si="72"/>
        <v>KPRO66</v>
      </c>
      <c r="AO1142" s="2" t="s">
        <v>608</v>
      </c>
    </row>
    <row r="1143" spans="13:41" x14ac:dyDescent="0.35">
      <c r="M1143" s="26"/>
      <c r="N1143" s="26"/>
      <c r="T1143" s="26"/>
      <c r="V1143" s="15"/>
      <c r="AB1143" s="37"/>
      <c r="AD1143" s="2" t="s">
        <v>342</v>
      </c>
      <c r="AE1143" s="27">
        <v>2</v>
      </c>
      <c r="AF1143" s="2" t="s">
        <v>343</v>
      </c>
      <c r="AG1143" s="11" t="s">
        <v>496</v>
      </c>
      <c r="AH1143" s="2"/>
      <c r="AI1143" s="30" t="s">
        <v>608</v>
      </c>
      <c r="AJ1143" s="2" t="str">
        <f t="shared" si="71"/>
        <v>Chasse, Tir Sportif et PêcheChaussants : paire de waders,  wellies, cuissardes, …-</v>
      </c>
      <c r="AK1143" s="2" t="str">
        <f>VLOOKUP(AD1143,'Comprendre la codification'!$E$12:$F$23,2,FALSE)</f>
        <v>K</v>
      </c>
      <c r="AL1143" s="2" t="str">
        <f>VLOOKUP(AG1143,'Comprendre la codification'!$H$12:$J$200,3,FALSE)</f>
        <v>WAD</v>
      </c>
      <c r="AM1143" s="2" t="str">
        <f>VLOOKUP(AI1143,'Comprendre la codification'!$M$25:$N$83,2,FALSE)</f>
        <v>78</v>
      </c>
      <c r="AN1143" s="2" t="str">
        <f t="shared" si="72"/>
        <v>KWAD78</v>
      </c>
      <c r="AO1143" s="30" t="s">
        <v>608</v>
      </c>
    </row>
    <row r="1144" spans="13:41" x14ac:dyDescent="0.35">
      <c r="M1144" s="26"/>
      <c r="N1144" s="26"/>
      <c r="T1144" s="26"/>
      <c r="V1144" s="15"/>
      <c r="AD1144" s="2" t="s">
        <v>342</v>
      </c>
      <c r="AE1144" s="27">
        <v>2</v>
      </c>
      <c r="AF1144" s="2" t="s">
        <v>392</v>
      </c>
      <c r="AG1144" s="11" t="s">
        <v>759</v>
      </c>
      <c r="AH1144" s="2" t="s">
        <v>97</v>
      </c>
      <c r="AI1144" s="2" t="s">
        <v>652</v>
      </c>
      <c r="AJ1144" s="2" t="str">
        <f t="shared" si="71"/>
        <v>Chasse, Tir Sportif et PêcheAutres cartouches (unité : pour 1000 cartouches)Monomatière - rayée de la catégorie C dédiée tir sportif</v>
      </c>
      <c r="AK1144" s="2" t="str">
        <f>VLOOKUP(AD1144,'Comprendre la codification'!$E$12:$F$23,2,FALSE)</f>
        <v>K</v>
      </c>
      <c r="AL1144" s="2" t="str">
        <f>VLOOKUP(AG1144,'Comprendre la codification'!$H$12:$J$200,3,FALSE)</f>
        <v>ZAC</v>
      </c>
      <c r="AM1144" s="2" t="str">
        <f>VLOOKUP(AI1144,'Comprendre la codification'!$M$25:$N$83,2,FALSE)</f>
        <v>74</v>
      </c>
      <c r="AN1144" s="2" t="str">
        <f t="shared" si="72"/>
        <v>KZAC74</v>
      </c>
      <c r="AO1144" s="2" t="s">
        <v>608</v>
      </c>
    </row>
    <row r="1145" spans="13:41" x14ac:dyDescent="0.35">
      <c r="M1145" s="26"/>
      <c r="N1145" s="26"/>
      <c r="T1145" s="26"/>
      <c r="V1145" s="15"/>
      <c r="AD1145" s="2" t="s">
        <v>342</v>
      </c>
      <c r="AE1145" s="27">
        <v>2</v>
      </c>
      <c r="AF1145" s="2" t="s">
        <v>392</v>
      </c>
      <c r="AG1145" s="11" t="s">
        <v>759</v>
      </c>
      <c r="AH1145" s="2" t="s">
        <v>97</v>
      </c>
      <c r="AI1145" s="2" t="s">
        <v>653</v>
      </c>
      <c r="AJ1145" s="2" t="str">
        <f t="shared" si="71"/>
        <v>Chasse, Tir Sportif et PêcheAutres cartouches (unité : pour 1000 cartouches)Monomatière - rayée de la catégorie C hors dédiée tir sportif</v>
      </c>
      <c r="AK1145" s="2" t="str">
        <f>VLOOKUP(AD1145,'Comprendre la codification'!$E$12:$F$23,2,FALSE)</f>
        <v>K</v>
      </c>
      <c r="AL1145" s="2" t="str">
        <f>VLOOKUP(AG1145,'Comprendre la codification'!$H$12:$J$200,3,FALSE)</f>
        <v>ZAC</v>
      </c>
      <c r="AM1145" s="2" t="str">
        <f>VLOOKUP(AI1145,'Comprendre la codification'!$M$25:$N$83,2,FALSE)</f>
        <v>75</v>
      </c>
      <c r="AN1145" s="2" t="str">
        <f t="shared" si="72"/>
        <v>KZAC75</v>
      </c>
      <c r="AO1145" s="2" t="s">
        <v>608</v>
      </c>
    </row>
    <row r="1146" spans="13:41" x14ac:dyDescent="0.35">
      <c r="M1146" s="26"/>
      <c r="N1146" s="26"/>
      <c r="T1146" s="26"/>
      <c r="V1146" s="15"/>
      <c r="AD1146" s="2" t="s">
        <v>342</v>
      </c>
      <c r="AE1146" s="27">
        <v>2</v>
      </c>
      <c r="AF1146" s="2" t="s">
        <v>392</v>
      </c>
      <c r="AG1146" s="11" t="s">
        <v>758</v>
      </c>
      <c r="AH1146" s="2" t="s">
        <v>97</v>
      </c>
      <c r="AI1146" s="2" t="s">
        <v>651</v>
      </c>
      <c r="AJ1146" s="2" t="str">
        <f t="shared" si="71"/>
        <v>Chasse, Tir Sportif et PêcheCartouches de chasse et de tir (unité : pour 1000 cartouches)Monomatière - 22LR</v>
      </c>
      <c r="AK1146" s="2" t="str">
        <f>VLOOKUP(AD1146,'Comprendre la codification'!$E$12:$F$23,2,FALSE)</f>
        <v>K</v>
      </c>
      <c r="AL1146" s="2" t="str">
        <f>VLOOKUP(AG1146,'Comprendre la codification'!$H$12:$J$200,3,FALSE)</f>
        <v>ZCA</v>
      </c>
      <c r="AM1146" s="2" t="str">
        <f>VLOOKUP(AI1146,'Comprendre la codification'!$M$25:$N$83,2,FALSE)</f>
        <v>72</v>
      </c>
      <c r="AN1146" s="2" t="str">
        <f t="shared" si="72"/>
        <v>KZCA72</v>
      </c>
      <c r="AO1146" s="2" t="s">
        <v>608</v>
      </c>
    </row>
    <row r="1147" spans="13:41" x14ac:dyDescent="0.35">
      <c r="M1147" s="26"/>
      <c r="N1147" s="26"/>
      <c r="T1147" s="26"/>
      <c r="V1147" s="15"/>
      <c r="AD1147" s="2" t="s">
        <v>342</v>
      </c>
      <c r="AE1147" s="27">
        <v>2</v>
      </c>
      <c r="AF1147" s="2" t="s">
        <v>392</v>
      </c>
      <c r="AG1147" s="11" t="s">
        <v>758</v>
      </c>
      <c r="AH1147" s="2" t="s">
        <v>97</v>
      </c>
      <c r="AI1147" s="2" t="s">
        <v>656</v>
      </c>
      <c r="AJ1147" s="2" t="str">
        <f t="shared" si="71"/>
        <v>Chasse, Tir Sportif et PêcheCartouches de chasse et de tir (unité : pour 1000 cartouches)Monomatière - Catégorie B</v>
      </c>
      <c r="AK1147" s="2" t="str">
        <f>VLOOKUP(AD1147,'Comprendre la codification'!$E$12:$F$23,2,FALSE)</f>
        <v>K</v>
      </c>
      <c r="AL1147" s="2" t="str">
        <f>VLOOKUP(AG1147,'Comprendre la codification'!$H$12:$J$200,3,FALSE)</f>
        <v>ZCA</v>
      </c>
      <c r="AM1147" s="2" t="str">
        <f>VLOOKUP(AI1147,'Comprendre la codification'!$M$25:$N$83,2,FALSE)</f>
        <v>73</v>
      </c>
      <c r="AN1147" s="2" t="str">
        <f t="shared" si="72"/>
        <v>KZCA73</v>
      </c>
      <c r="AO1147" s="2" t="s">
        <v>608</v>
      </c>
    </row>
    <row r="1148" spans="13:41" x14ac:dyDescent="0.35">
      <c r="M1148" s="26"/>
      <c r="N1148" s="26"/>
      <c r="T1148" s="26"/>
      <c r="V1148" s="15"/>
      <c r="AD1148" s="2" t="s">
        <v>342</v>
      </c>
      <c r="AE1148" s="27">
        <v>2</v>
      </c>
      <c r="AF1148" s="2" t="s">
        <v>392</v>
      </c>
      <c r="AG1148" s="11" t="s">
        <v>758</v>
      </c>
      <c r="AH1148" s="2" t="s">
        <v>97</v>
      </c>
      <c r="AI1148" s="2" t="s">
        <v>654</v>
      </c>
      <c r="AJ1148" s="2" t="str">
        <f t="shared" si="71"/>
        <v>Chasse, Tir Sportif et PêcheCartouches de chasse et de tir (unité : pour 1000 cartouches)Bimatière - Chasse</v>
      </c>
      <c r="AK1148" s="2" t="str">
        <f>VLOOKUP(AD1148,'Comprendre la codification'!$E$12:$F$23,2,FALSE)</f>
        <v>K</v>
      </c>
      <c r="AL1148" s="2" t="str">
        <f>VLOOKUP(AG1148,'Comprendre la codification'!$H$12:$J$200,3,FALSE)</f>
        <v>ZCA</v>
      </c>
      <c r="AM1148" s="2" t="str">
        <f>VLOOKUP(AI1148,'Comprendre la codification'!$M$25:$N$83,2,FALSE)</f>
        <v>76</v>
      </c>
      <c r="AN1148" s="2" t="str">
        <f t="shared" si="72"/>
        <v>KZCA76</v>
      </c>
      <c r="AO1148" s="2" t="s">
        <v>608</v>
      </c>
    </row>
    <row r="1149" spans="13:41" x14ac:dyDescent="0.35">
      <c r="M1149" s="26"/>
      <c r="N1149" s="26"/>
      <c r="T1149" s="26"/>
      <c r="V1149" s="15"/>
      <c r="AD1149" s="2" t="s">
        <v>342</v>
      </c>
      <c r="AE1149" s="27">
        <v>2</v>
      </c>
      <c r="AF1149" s="2" t="s">
        <v>392</v>
      </c>
      <c r="AG1149" s="11" t="s">
        <v>758</v>
      </c>
      <c r="AH1149" s="2" t="s">
        <v>97</v>
      </c>
      <c r="AI1149" s="2" t="s">
        <v>655</v>
      </c>
      <c r="AJ1149" s="2" t="str">
        <f t="shared" si="71"/>
        <v>Chasse, Tir Sportif et PêcheCartouches de chasse et de tir (unité : pour 1000 cartouches)Bimatière - Sport</v>
      </c>
      <c r="AK1149" s="2" t="str">
        <f>VLOOKUP(AD1149,'Comprendre la codification'!$E$12:$F$23,2,FALSE)</f>
        <v>K</v>
      </c>
      <c r="AL1149" s="2" t="str">
        <f>VLOOKUP(AG1149,'Comprendre la codification'!$H$12:$J$200,3,FALSE)</f>
        <v>ZCA</v>
      </c>
      <c r="AM1149" s="2" t="str">
        <f>VLOOKUP(AI1149,'Comprendre la codification'!$M$25:$N$83,2,FALSE)</f>
        <v>77</v>
      </c>
      <c r="AN1149" s="2" t="str">
        <f t="shared" si="72"/>
        <v>KZCA77</v>
      </c>
      <c r="AO1149" s="2" t="s">
        <v>608</v>
      </c>
    </row>
    <row r="1150" spans="13:41" x14ac:dyDescent="0.35">
      <c r="M1150" s="26"/>
      <c r="N1150" s="26"/>
      <c r="T1150" s="26"/>
      <c r="AB1150" s="38"/>
      <c r="AD1150" s="2" t="s">
        <v>342</v>
      </c>
      <c r="AE1150" s="27">
        <v>2</v>
      </c>
      <c r="AF1150" s="2" t="s">
        <v>392</v>
      </c>
      <c r="AG1150" s="2" t="s">
        <v>388</v>
      </c>
      <c r="AH1150" s="2" t="s">
        <v>97</v>
      </c>
      <c r="AI1150" s="13" t="s">
        <v>252</v>
      </c>
      <c r="AJ1150" s="2" t="str">
        <f t="shared" si="71"/>
        <v>Chasse, Tir Sportif et PêcheConsommable de la Chasse et du Tir Sportif : pigeon d'argile, …X &lt; 5 g</v>
      </c>
      <c r="AK1150" s="2" t="str">
        <f>VLOOKUP(AD1150,'Comprendre la codification'!$E$12:$F$23,2,FALSE)</f>
        <v>K</v>
      </c>
      <c r="AL1150" s="2" t="str">
        <f>VLOOKUP(AG1150,'Comprendre la codification'!$H$12:$J$200,3,FALSE)</f>
        <v>ZCC</v>
      </c>
      <c r="AM1150" s="2" t="str">
        <f>VLOOKUP(AI1150,'Comprendre la codification'!$M$25:$N$83,2,FALSE)</f>
        <v>20</v>
      </c>
      <c r="AN1150" s="2" t="str">
        <f t="shared" si="72"/>
        <v>KZCC20</v>
      </c>
      <c r="AO1150" s="13" t="s">
        <v>608</v>
      </c>
    </row>
    <row r="1151" spans="13:41" x14ac:dyDescent="0.35">
      <c r="M1151" s="26"/>
      <c r="N1151" s="26"/>
      <c r="T1151" s="26"/>
      <c r="AB1151" s="38"/>
      <c r="AD1151" s="2" t="s">
        <v>342</v>
      </c>
      <c r="AE1151" s="27">
        <v>2</v>
      </c>
      <c r="AF1151" s="2" t="s">
        <v>392</v>
      </c>
      <c r="AG1151" s="2" t="s">
        <v>388</v>
      </c>
      <c r="AH1151" s="2" t="s">
        <v>97</v>
      </c>
      <c r="AI1151" s="13" t="s">
        <v>253</v>
      </c>
      <c r="AJ1151" s="2" t="str">
        <f t="shared" si="71"/>
        <v>Chasse, Tir Sportif et PêcheConsommable de la Chasse et du Tir Sportif : pigeon d'argile, …5 g ≤ X &lt; 10 g</v>
      </c>
      <c r="AK1151" s="2" t="str">
        <f>VLOOKUP(AD1151,'Comprendre la codification'!$E$12:$F$23,2,FALSE)</f>
        <v>K</v>
      </c>
      <c r="AL1151" s="2" t="str">
        <f>VLOOKUP(AG1151,'Comprendre la codification'!$H$12:$J$200,3,FALSE)</f>
        <v>ZCC</v>
      </c>
      <c r="AM1151" s="2" t="str">
        <f>VLOOKUP(AI1151,'Comprendre la codification'!$M$25:$N$83,2,FALSE)</f>
        <v>21</v>
      </c>
      <c r="AN1151" s="2" t="str">
        <f t="shared" si="72"/>
        <v>KZCC21</v>
      </c>
      <c r="AO1151" s="13" t="s">
        <v>608</v>
      </c>
    </row>
    <row r="1152" spans="13:41" x14ac:dyDescent="0.35">
      <c r="M1152" s="26"/>
      <c r="N1152" s="26"/>
      <c r="T1152" s="26"/>
      <c r="AB1152" s="38"/>
      <c r="AD1152" s="2" t="s">
        <v>342</v>
      </c>
      <c r="AE1152" s="27">
        <v>2</v>
      </c>
      <c r="AF1152" s="2" t="s">
        <v>392</v>
      </c>
      <c r="AG1152" s="2" t="s">
        <v>388</v>
      </c>
      <c r="AH1152" s="2" t="s">
        <v>97</v>
      </c>
      <c r="AI1152" s="13" t="s">
        <v>254</v>
      </c>
      <c r="AJ1152" s="2" t="str">
        <f t="shared" si="71"/>
        <v>Chasse, Tir Sportif et PêcheConsommable de la Chasse et du Tir Sportif : pigeon d'argile, …10 g ≤ X &lt; 20 g</v>
      </c>
      <c r="AK1152" s="2" t="str">
        <f>VLOOKUP(AD1152,'Comprendre la codification'!$E$12:$F$23,2,FALSE)</f>
        <v>K</v>
      </c>
      <c r="AL1152" s="2" t="str">
        <f>VLOOKUP(AG1152,'Comprendre la codification'!$H$12:$J$200,3,FALSE)</f>
        <v>ZCC</v>
      </c>
      <c r="AM1152" s="2" t="str">
        <f>VLOOKUP(AI1152,'Comprendre la codification'!$M$25:$N$83,2,FALSE)</f>
        <v>24</v>
      </c>
      <c r="AN1152" s="2" t="str">
        <f t="shared" si="72"/>
        <v>KZCC24</v>
      </c>
      <c r="AO1152" s="13" t="s">
        <v>608</v>
      </c>
    </row>
    <row r="1153" spans="13:41" x14ac:dyDescent="0.35">
      <c r="M1153" s="26"/>
      <c r="N1153" s="26"/>
      <c r="T1153" s="26"/>
      <c r="AB1153" s="38"/>
      <c r="AD1153" s="2" t="s">
        <v>342</v>
      </c>
      <c r="AE1153" s="27">
        <v>2</v>
      </c>
      <c r="AF1153" s="2" t="s">
        <v>392</v>
      </c>
      <c r="AG1153" s="2" t="s">
        <v>388</v>
      </c>
      <c r="AH1153" s="2" t="s">
        <v>97</v>
      </c>
      <c r="AI1153" s="13" t="s">
        <v>255</v>
      </c>
      <c r="AJ1153" s="2" t="str">
        <f t="shared" si="71"/>
        <v>Chasse, Tir Sportif et PêcheConsommable de la Chasse et du Tir Sportif : pigeon d'argile, …20 g ≤ X &lt; 50 g</v>
      </c>
      <c r="AK1153" s="2" t="str">
        <f>VLOOKUP(AD1153,'Comprendre la codification'!$E$12:$F$23,2,FALSE)</f>
        <v>K</v>
      </c>
      <c r="AL1153" s="2" t="str">
        <f>VLOOKUP(AG1153,'Comprendre la codification'!$H$12:$J$200,3,FALSE)</f>
        <v>ZCC</v>
      </c>
      <c r="AM1153" s="2" t="str">
        <f>VLOOKUP(AI1153,'Comprendre la codification'!$M$25:$N$83,2,FALSE)</f>
        <v>27</v>
      </c>
      <c r="AN1153" s="2" t="str">
        <f t="shared" si="72"/>
        <v>KZCC27</v>
      </c>
      <c r="AO1153" s="13" t="s">
        <v>608</v>
      </c>
    </row>
    <row r="1154" spans="13:41" x14ac:dyDescent="0.35">
      <c r="M1154" s="26"/>
      <c r="N1154" s="26"/>
      <c r="T1154" s="26"/>
      <c r="AB1154" s="38"/>
      <c r="AD1154" s="2" t="s">
        <v>342</v>
      </c>
      <c r="AE1154" s="27">
        <v>2</v>
      </c>
      <c r="AF1154" s="2" t="s">
        <v>392</v>
      </c>
      <c r="AG1154" s="2" t="s">
        <v>388</v>
      </c>
      <c r="AH1154" s="2" t="s">
        <v>97</v>
      </c>
      <c r="AI1154" s="13" t="s">
        <v>241</v>
      </c>
      <c r="AJ1154" s="2" t="str">
        <f t="shared" si="71"/>
        <v>Chasse, Tir Sportif et PêcheConsommable de la Chasse et du Tir Sportif : pigeon d'argile, …50 g ≤ X &lt; 100 g</v>
      </c>
      <c r="AK1154" s="2" t="str">
        <f>VLOOKUP(AD1154,'Comprendre la codification'!$E$12:$F$23,2,FALSE)</f>
        <v>K</v>
      </c>
      <c r="AL1154" s="2" t="str">
        <f>VLOOKUP(AG1154,'Comprendre la codification'!$H$12:$J$200,3,FALSE)</f>
        <v>ZCC</v>
      </c>
      <c r="AM1154" s="2" t="str">
        <f>VLOOKUP(AI1154,'Comprendre la codification'!$M$25:$N$83,2,FALSE)</f>
        <v>30</v>
      </c>
      <c r="AN1154" s="2" t="str">
        <f t="shared" si="72"/>
        <v>KZCC30</v>
      </c>
      <c r="AO1154" s="13" t="s">
        <v>608</v>
      </c>
    </row>
    <row r="1155" spans="13:41" x14ac:dyDescent="0.35">
      <c r="M1155" s="26"/>
      <c r="N1155" s="26"/>
      <c r="T1155" s="26"/>
      <c r="AB1155" s="38"/>
      <c r="AD1155" s="2" t="s">
        <v>342</v>
      </c>
      <c r="AE1155" s="27">
        <v>2</v>
      </c>
      <c r="AF1155" s="2" t="s">
        <v>392</v>
      </c>
      <c r="AG1155" s="2" t="s">
        <v>388</v>
      </c>
      <c r="AH1155" s="2" t="s">
        <v>97</v>
      </c>
      <c r="AI1155" s="13" t="s">
        <v>103</v>
      </c>
      <c r="AJ1155" s="2" t="str">
        <f t="shared" si="71"/>
        <v>Chasse, Tir Sportif et PêcheConsommable de la Chasse et du Tir Sportif : pigeon d'argile, …0,1 kg ≤ X &lt; 0,2 kg</v>
      </c>
      <c r="AK1155" s="2" t="str">
        <f>VLOOKUP(AD1155,'Comprendre la codification'!$E$12:$F$23,2,FALSE)</f>
        <v>K</v>
      </c>
      <c r="AL1155" s="2" t="str">
        <f>VLOOKUP(AG1155,'Comprendre la codification'!$H$12:$J$200,3,FALSE)</f>
        <v>ZCC</v>
      </c>
      <c r="AM1155" s="2" t="str">
        <f>VLOOKUP(AI1155,'Comprendre la codification'!$M$25:$N$83,2,FALSE)</f>
        <v>33</v>
      </c>
      <c r="AN1155" s="2" t="str">
        <f t="shared" si="72"/>
        <v>KZCC33</v>
      </c>
      <c r="AO1155" s="13" t="s">
        <v>608</v>
      </c>
    </row>
    <row r="1156" spans="13:41" x14ac:dyDescent="0.35">
      <c r="M1156" s="26"/>
      <c r="N1156" s="26"/>
      <c r="T1156" s="26"/>
      <c r="AB1156" s="38"/>
      <c r="AD1156" s="2" t="s">
        <v>342</v>
      </c>
      <c r="AE1156" s="27">
        <v>2</v>
      </c>
      <c r="AF1156" s="2" t="s">
        <v>392</v>
      </c>
      <c r="AG1156" s="2" t="s">
        <v>388</v>
      </c>
      <c r="AH1156" s="2" t="s">
        <v>97</v>
      </c>
      <c r="AI1156" s="13" t="s">
        <v>98</v>
      </c>
      <c r="AJ1156" s="2" t="str">
        <f t="shared" si="71"/>
        <v>Chasse, Tir Sportif et PêcheConsommable de la Chasse et du Tir Sportif : pigeon d'argile, …0,2 kg ≤ X &lt; 0,5 kg</v>
      </c>
      <c r="AK1156" s="2" t="str">
        <f>VLOOKUP(AD1156,'Comprendre la codification'!$E$12:$F$23,2,FALSE)</f>
        <v>K</v>
      </c>
      <c r="AL1156" s="2" t="str">
        <f>VLOOKUP(AG1156,'Comprendre la codification'!$H$12:$J$200,3,FALSE)</f>
        <v>ZCC</v>
      </c>
      <c r="AM1156" s="2" t="str">
        <f>VLOOKUP(AI1156,'Comprendre la codification'!$M$25:$N$83,2,FALSE)</f>
        <v>36</v>
      </c>
      <c r="AN1156" s="2" t="str">
        <f t="shared" si="72"/>
        <v>KZCC36</v>
      </c>
      <c r="AO1156" s="13" t="s">
        <v>608</v>
      </c>
    </row>
    <row r="1157" spans="13:41" x14ac:dyDescent="0.35">
      <c r="M1157" s="26"/>
      <c r="N1157" s="26"/>
      <c r="T1157" s="26"/>
      <c r="AB1157" s="38"/>
      <c r="AD1157" s="2" t="s">
        <v>342</v>
      </c>
      <c r="AE1157" s="27">
        <v>2</v>
      </c>
      <c r="AF1157" s="2" t="s">
        <v>392</v>
      </c>
      <c r="AG1157" s="2" t="s">
        <v>388</v>
      </c>
      <c r="AH1157" s="2" t="s">
        <v>97</v>
      </c>
      <c r="AI1157" s="13" t="s">
        <v>104</v>
      </c>
      <c r="AJ1157" s="2" t="str">
        <f t="shared" ref="AJ1157:AJ1220" si="73">AD1157&amp;AG1157&amp;AI1157</f>
        <v>Chasse, Tir Sportif et PêcheConsommable de la Chasse et du Tir Sportif : pigeon d'argile, …0,5 kg ≤ X &lt; 1 kg</v>
      </c>
      <c r="AK1157" s="2" t="str">
        <f>VLOOKUP(AD1157,'Comprendre la codification'!$E$12:$F$23,2,FALSE)</f>
        <v>K</v>
      </c>
      <c r="AL1157" s="2" t="str">
        <f>VLOOKUP(AG1157,'Comprendre la codification'!$H$12:$J$200,3,FALSE)</f>
        <v>ZCC</v>
      </c>
      <c r="AM1157" s="2" t="str">
        <f>VLOOKUP(AI1157,'Comprendre la codification'!$M$25:$N$83,2,FALSE)</f>
        <v>39</v>
      </c>
      <c r="AN1157" s="2" t="str">
        <f t="shared" ref="AN1157:AN1220" si="74">AK1157&amp;AL1157&amp;AM1157</f>
        <v>KZCC39</v>
      </c>
      <c r="AO1157" s="13" t="s">
        <v>608</v>
      </c>
    </row>
    <row r="1158" spans="13:41" x14ac:dyDescent="0.35">
      <c r="M1158" s="26"/>
      <c r="N1158" s="26"/>
      <c r="T1158" s="26"/>
      <c r="AB1158" s="38"/>
      <c r="AD1158" s="2" t="s">
        <v>342</v>
      </c>
      <c r="AE1158" s="27">
        <v>2</v>
      </c>
      <c r="AF1158" s="2" t="s">
        <v>392</v>
      </c>
      <c r="AG1158" s="2" t="s">
        <v>388</v>
      </c>
      <c r="AH1158" s="2" t="s">
        <v>97</v>
      </c>
      <c r="AI1158" s="13" t="s">
        <v>105</v>
      </c>
      <c r="AJ1158" s="2" t="str">
        <f t="shared" si="73"/>
        <v>Chasse, Tir Sportif et PêcheConsommable de la Chasse et du Tir Sportif : pigeon d'argile, …1 kg ≤ X &lt; 2 kg</v>
      </c>
      <c r="AK1158" s="2" t="str">
        <f>VLOOKUP(AD1158,'Comprendre la codification'!$E$12:$F$23,2,FALSE)</f>
        <v>K</v>
      </c>
      <c r="AL1158" s="2" t="str">
        <f>VLOOKUP(AG1158,'Comprendre la codification'!$H$12:$J$200,3,FALSE)</f>
        <v>ZCC</v>
      </c>
      <c r="AM1158" s="2" t="str">
        <f>VLOOKUP(AI1158,'Comprendre la codification'!$M$25:$N$83,2,FALSE)</f>
        <v>42</v>
      </c>
      <c r="AN1158" s="2" t="str">
        <f t="shared" si="74"/>
        <v>KZCC42</v>
      </c>
      <c r="AO1158" s="13" t="s">
        <v>608</v>
      </c>
    </row>
    <row r="1159" spans="13:41" x14ac:dyDescent="0.35">
      <c r="M1159" s="26"/>
      <c r="N1159" s="26"/>
      <c r="T1159" s="26"/>
      <c r="AB1159" s="38"/>
      <c r="AD1159" s="2" t="s">
        <v>342</v>
      </c>
      <c r="AE1159" s="27">
        <v>2</v>
      </c>
      <c r="AF1159" s="2" t="s">
        <v>392</v>
      </c>
      <c r="AG1159" s="2" t="s">
        <v>388</v>
      </c>
      <c r="AH1159" s="2" t="s">
        <v>97</v>
      </c>
      <c r="AI1159" s="13" t="s">
        <v>107</v>
      </c>
      <c r="AJ1159" s="2" t="str">
        <f t="shared" si="73"/>
        <v>Chasse, Tir Sportif et PêcheConsommable de la Chasse et du Tir Sportif : pigeon d'argile, …2 kg ≤ X &lt; 3 kg</v>
      </c>
      <c r="AK1159" s="2" t="str">
        <f>VLOOKUP(AD1159,'Comprendre la codification'!$E$12:$F$23,2,FALSE)</f>
        <v>K</v>
      </c>
      <c r="AL1159" s="2" t="str">
        <f>VLOOKUP(AG1159,'Comprendre la codification'!$H$12:$J$200,3,FALSE)</f>
        <v>ZCC</v>
      </c>
      <c r="AM1159" s="2" t="str">
        <f>VLOOKUP(AI1159,'Comprendre la codification'!$M$25:$N$83,2,FALSE)</f>
        <v>45</v>
      </c>
      <c r="AN1159" s="2" t="str">
        <f t="shared" si="74"/>
        <v>KZCC45</v>
      </c>
      <c r="AO1159" s="13" t="s">
        <v>608</v>
      </c>
    </row>
    <row r="1160" spans="13:41" x14ac:dyDescent="0.35">
      <c r="M1160" s="26"/>
      <c r="N1160" s="26"/>
      <c r="T1160" s="26"/>
      <c r="AB1160" s="38"/>
      <c r="AD1160" s="2" t="s">
        <v>342</v>
      </c>
      <c r="AE1160" s="27">
        <v>2</v>
      </c>
      <c r="AF1160" s="2" t="s">
        <v>392</v>
      </c>
      <c r="AG1160" s="2" t="s">
        <v>388</v>
      </c>
      <c r="AH1160" s="2" t="s">
        <v>97</v>
      </c>
      <c r="AI1160" s="13" t="s">
        <v>109</v>
      </c>
      <c r="AJ1160" s="2" t="str">
        <f t="shared" si="73"/>
        <v>Chasse, Tir Sportif et PêcheConsommable de la Chasse et du Tir Sportif : pigeon d'argile, …3 kg ≤ X &lt; 5 kg</v>
      </c>
      <c r="AK1160" s="2" t="str">
        <f>VLOOKUP(AD1160,'Comprendre la codification'!$E$12:$F$23,2,FALSE)</f>
        <v>K</v>
      </c>
      <c r="AL1160" s="2" t="str">
        <f>VLOOKUP(AG1160,'Comprendre la codification'!$H$12:$J$200,3,FALSE)</f>
        <v>ZCC</v>
      </c>
      <c r="AM1160" s="2" t="str">
        <f>VLOOKUP(AI1160,'Comprendre la codification'!$M$25:$N$83,2,FALSE)</f>
        <v>48</v>
      </c>
      <c r="AN1160" s="2" t="str">
        <f t="shared" si="74"/>
        <v>KZCC48</v>
      </c>
      <c r="AO1160" s="13" t="s">
        <v>608</v>
      </c>
    </row>
    <row r="1161" spans="13:41" x14ac:dyDescent="0.35">
      <c r="M1161" s="26"/>
      <c r="N1161" s="26"/>
      <c r="T1161" s="26"/>
      <c r="AB1161" s="38"/>
      <c r="AD1161" s="2" t="s">
        <v>342</v>
      </c>
      <c r="AE1161" s="27">
        <v>2</v>
      </c>
      <c r="AF1161" s="2" t="s">
        <v>392</v>
      </c>
      <c r="AG1161" s="2" t="s">
        <v>388</v>
      </c>
      <c r="AH1161" s="2" t="s">
        <v>97</v>
      </c>
      <c r="AI1161" s="13" t="s">
        <v>110</v>
      </c>
      <c r="AJ1161" s="2" t="str">
        <f t="shared" si="73"/>
        <v>Chasse, Tir Sportif et PêcheConsommable de la Chasse et du Tir Sportif : pigeon d'argile, …5 kg ≤ X &lt; 7 kg</v>
      </c>
      <c r="AK1161" s="2" t="str">
        <f>VLOOKUP(AD1161,'Comprendre la codification'!$E$12:$F$23,2,FALSE)</f>
        <v>K</v>
      </c>
      <c r="AL1161" s="2" t="str">
        <f>VLOOKUP(AG1161,'Comprendre la codification'!$H$12:$J$200,3,FALSE)</f>
        <v>ZCC</v>
      </c>
      <c r="AM1161" s="2" t="str">
        <f>VLOOKUP(AI1161,'Comprendre la codification'!$M$25:$N$83,2,FALSE)</f>
        <v>51</v>
      </c>
      <c r="AN1161" s="2" t="str">
        <f t="shared" si="74"/>
        <v>KZCC51</v>
      </c>
      <c r="AO1161" s="13" t="s">
        <v>608</v>
      </c>
    </row>
    <row r="1162" spans="13:41" x14ac:dyDescent="0.35">
      <c r="M1162" s="26"/>
      <c r="N1162" s="26"/>
      <c r="T1162" s="26"/>
      <c r="AB1162" s="38"/>
      <c r="AD1162" s="2" t="s">
        <v>342</v>
      </c>
      <c r="AE1162" s="27">
        <v>2</v>
      </c>
      <c r="AF1162" s="2" t="s">
        <v>392</v>
      </c>
      <c r="AG1162" s="2" t="s">
        <v>388</v>
      </c>
      <c r="AH1162" s="2" t="s">
        <v>97</v>
      </c>
      <c r="AI1162" s="13" t="s">
        <v>111</v>
      </c>
      <c r="AJ1162" s="2" t="str">
        <f t="shared" si="73"/>
        <v>Chasse, Tir Sportif et PêcheConsommable de la Chasse et du Tir Sportif : pigeon d'argile, …7 kg ≤ X &lt; 9 kg</v>
      </c>
      <c r="AK1162" s="2" t="str">
        <f>VLOOKUP(AD1162,'Comprendre la codification'!$E$12:$F$23,2,FALSE)</f>
        <v>K</v>
      </c>
      <c r="AL1162" s="2" t="str">
        <f>VLOOKUP(AG1162,'Comprendre la codification'!$H$12:$J$200,3,FALSE)</f>
        <v>ZCC</v>
      </c>
      <c r="AM1162" s="2" t="str">
        <f>VLOOKUP(AI1162,'Comprendre la codification'!$M$25:$N$83,2,FALSE)</f>
        <v>54</v>
      </c>
      <c r="AN1162" s="2" t="str">
        <f t="shared" si="74"/>
        <v>KZCC54</v>
      </c>
      <c r="AO1162" s="13" t="s">
        <v>608</v>
      </c>
    </row>
    <row r="1163" spans="13:41" x14ac:dyDescent="0.35">
      <c r="M1163" s="26"/>
      <c r="N1163" s="26"/>
      <c r="T1163" s="26"/>
      <c r="AB1163" s="38"/>
      <c r="AD1163" s="2" t="s">
        <v>342</v>
      </c>
      <c r="AE1163" s="27">
        <v>2</v>
      </c>
      <c r="AF1163" s="2" t="s">
        <v>392</v>
      </c>
      <c r="AG1163" s="2" t="s">
        <v>388</v>
      </c>
      <c r="AH1163" s="2" t="s">
        <v>97</v>
      </c>
      <c r="AI1163" s="13" t="s">
        <v>112</v>
      </c>
      <c r="AJ1163" s="2" t="str">
        <f t="shared" si="73"/>
        <v>Chasse, Tir Sportif et PêcheConsommable de la Chasse et du Tir Sportif : pigeon d'argile, …9 kg ≤ X &lt; 11 kg</v>
      </c>
      <c r="AK1163" s="2" t="str">
        <f>VLOOKUP(AD1163,'Comprendre la codification'!$E$12:$F$23,2,FALSE)</f>
        <v>K</v>
      </c>
      <c r="AL1163" s="2" t="str">
        <f>VLOOKUP(AG1163,'Comprendre la codification'!$H$12:$J$200,3,FALSE)</f>
        <v>ZCC</v>
      </c>
      <c r="AM1163" s="2" t="str">
        <f>VLOOKUP(AI1163,'Comprendre la codification'!$M$25:$N$83,2,FALSE)</f>
        <v>57</v>
      </c>
      <c r="AN1163" s="2" t="str">
        <f t="shared" si="74"/>
        <v>KZCC57</v>
      </c>
      <c r="AO1163" s="13" t="s">
        <v>608</v>
      </c>
    </row>
    <row r="1164" spans="13:41" x14ac:dyDescent="0.35">
      <c r="M1164" s="26"/>
      <c r="N1164" s="26"/>
      <c r="T1164" s="26"/>
      <c r="AB1164" s="38"/>
      <c r="AD1164" s="2" t="s">
        <v>342</v>
      </c>
      <c r="AE1164" s="27">
        <v>2</v>
      </c>
      <c r="AF1164" s="2" t="s">
        <v>392</v>
      </c>
      <c r="AG1164" s="2" t="s">
        <v>388</v>
      </c>
      <c r="AH1164" s="2" t="s">
        <v>97</v>
      </c>
      <c r="AI1164" s="13" t="s">
        <v>113</v>
      </c>
      <c r="AJ1164" s="2" t="str">
        <f t="shared" si="73"/>
        <v>Chasse, Tir Sportif et PêcheConsommable de la Chasse et du Tir Sportif : pigeon d'argile, …11 kg ≤ X &lt; 13 kg</v>
      </c>
      <c r="AK1164" s="2" t="str">
        <f>VLOOKUP(AD1164,'Comprendre la codification'!$E$12:$F$23,2,FALSE)</f>
        <v>K</v>
      </c>
      <c r="AL1164" s="2" t="str">
        <f>VLOOKUP(AG1164,'Comprendre la codification'!$H$12:$J$200,3,FALSE)</f>
        <v>ZCC</v>
      </c>
      <c r="AM1164" s="2" t="str">
        <f>VLOOKUP(AI1164,'Comprendre la codification'!$M$25:$N$83,2,FALSE)</f>
        <v>60</v>
      </c>
      <c r="AN1164" s="2" t="str">
        <f t="shared" si="74"/>
        <v>KZCC60</v>
      </c>
      <c r="AO1164" s="13" t="s">
        <v>608</v>
      </c>
    </row>
    <row r="1165" spans="13:41" x14ac:dyDescent="0.35">
      <c r="M1165" s="26"/>
      <c r="N1165" s="26"/>
      <c r="T1165" s="26"/>
      <c r="AB1165" s="38"/>
      <c r="AD1165" s="2" t="s">
        <v>342</v>
      </c>
      <c r="AE1165" s="27">
        <v>2</v>
      </c>
      <c r="AF1165" s="2" t="s">
        <v>392</v>
      </c>
      <c r="AG1165" s="2" t="s">
        <v>388</v>
      </c>
      <c r="AH1165" s="2" t="s">
        <v>97</v>
      </c>
      <c r="AI1165" s="13" t="s">
        <v>114</v>
      </c>
      <c r="AJ1165" s="2" t="str">
        <f t="shared" si="73"/>
        <v>Chasse, Tir Sportif et PêcheConsommable de la Chasse et du Tir Sportif : pigeon d'argile, …13 kg ≤ X &lt; 15 kg</v>
      </c>
      <c r="AK1165" s="2" t="str">
        <f>VLOOKUP(AD1165,'Comprendre la codification'!$E$12:$F$23,2,FALSE)</f>
        <v>K</v>
      </c>
      <c r="AL1165" s="2" t="str">
        <f>VLOOKUP(AG1165,'Comprendre la codification'!$H$12:$J$200,3,FALSE)</f>
        <v>ZCC</v>
      </c>
      <c r="AM1165" s="2" t="str">
        <f>VLOOKUP(AI1165,'Comprendre la codification'!$M$25:$N$83,2,FALSE)</f>
        <v>63</v>
      </c>
      <c r="AN1165" s="2" t="str">
        <f t="shared" si="74"/>
        <v>KZCC63</v>
      </c>
      <c r="AO1165" s="13" t="s">
        <v>608</v>
      </c>
    </row>
    <row r="1166" spans="13:41" x14ac:dyDescent="0.35">
      <c r="M1166" s="26"/>
      <c r="N1166" s="26"/>
      <c r="T1166" s="26"/>
      <c r="AB1166" s="38"/>
      <c r="AD1166" s="2" t="s">
        <v>342</v>
      </c>
      <c r="AE1166" s="27">
        <v>2</v>
      </c>
      <c r="AF1166" s="2" t="s">
        <v>392</v>
      </c>
      <c r="AG1166" s="2" t="s">
        <v>388</v>
      </c>
      <c r="AH1166" s="2" t="s">
        <v>97</v>
      </c>
      <c r="AI1166" s="13" t="s">
        <v>102</v>
      </c>
      <c r="AJ1166" s="2" t="str">
        <f t="shared" si="73"/>
        <v>Chasse, Tir Sportif et PêcheConsommable de la Chasse et du Tir Sportif : pigeon d'argile, …X ≥ 15 kg</v>
      </c>
      <c r="AK1166" s="2" t="str">
        <f>VLOOKUP(AD1166,'Comprendre la codification'!$E$12:$F$23,2,FALSE)</f>
        <v>K</v>
      </c>
      <c r="AL1166" s="2" t="str">
        <f>VLOOKUP(AG1166,'Comprendre la codification'!$H$12:$J$200,3,FALSE)</f>
        <v>ZCC</v>
      </c>
      <c r="AM1166" s="2" t="str">
        <f>VLOOKUP(AI1166,'Comprendre la codification'!$M$25:$N$83,2,FALSE)</f>
        <v>66</v>
      </c>
      <c r="AN1166" s="2" t="str">
        <f t="shared" si="74"/>
        <v>KZCC66</v>
      </c>
      <c r="AO1166" s="13" t="s">
        <v>608</v>
      </c>
    </row>
    <row r="1167" spans="13:41" x14ac:dyDescent="0.35">
      <c r="M1167" s="26"/>
      <c r="N1167" s="26"/>
      <c r="T1167" s="26"/>
      <c r="AB1167" s="38"/>
      <c r="AD1167" s="2" t="s">
        <v>342</v>
      </c>
      <c r="AE1167" s="27">
        <v>2</v>
      </c>
      <c r="AF1167" s="2" t="s">
        <v>392</v>
      </c>
      <c r="AG1167" s="2" t="s">
        <v>754</v>
      </c>
      <c r="AH1167" s="2" t="s">
        <v>97</v>
      </c>
      <c r="AI1167" s="13" t="s">
        <v>252</v>
      </c>
      <c r="AJ1167" s="2" t="str">
        <f t="shared" si="73"/>
        <v>Chasse, Tir Sportif et PêcheHameçon, fil de pêche, et autre consommable (Pêche)X &lt; 5 g</v>
      </c>
      <c r="AK1167" s="2" t="str">
        <f>VLOOKUP(AD1167,'Comprendre la codification'!$E$12:$F$23,2,FALSE)</f>
        <v>K</v>
      </c>
      <c r="AL1167" s="2" t="str">
        <f>VLOOKUP(AG1167,'Comprendre la codification'!$H$12:$J$200,3,FALSE)</f>
        <v>ZCP</v>
      </c>
      <c r="AM1167" s="2" t="str">
        <f>VLOOKUP(AI1167,'Comprendre la codification'!$M$25:$N$83,2,FALSE)</f>
        <v>20</v>
      </c>
      <c r="AN1167" s="2" t="str">
        <f t="shared" si="74"/>
        <v>KZCP20</v>
      </c>
      <c r="AO1167" s="13" t="s">
        <v>608</v>
      </c>
    </row>
    <row r="1168" spans="13:41" x14ac:dyDescent="0.35">
      <c r="M1168" s="26"/>
      <c r="N1168" s="26"/>
      <c r="T1168" s="26"/>
      <c r="AB1168" s="38"/>
      <c r="AD1168" s="2" t="s">
        <v>342</v>
      </c>
      <c r="AE1168" s="27">
        <v>2</v>
      </c>
      <c r="AF1168" s="2" t="s">
        <v>392</v>
      </c>
      <c r="AG1168" s="2" t="s">
        <v>754</v>
      </c>
      <c r="AH1168" s="2" t="s">
        <v>97</v>
      </c>
      <c r="AI1168" s="13" t="s">
        <v>253</v>
      </c>
      <c r="AJ1168" s="2" t="str">
        <f t="shared" si="73"/>
        <v>Chasse, Tir Sportif et PêcheHameçon, fil de pêche, et autre consommable (Pêche)5 g ≤ X &lt; 10 g</v>
      </c>
      <c r="AK1168" s="2" t="str">
        <f>VLOOKUP(AD1168,'Comprendre la codification'!$E$12:$F$23,2,FALSE)</f>
        <v>K</v>
      </c>
      <c r="AL1168" s="2" t="str">
        <f>VLOOKUP(AG1168,'Comprendre la codification'!$H$12:$J$200,3,FALSE)</f>
        <v>ZCP</v>
      </c>
      <c r="AM1168" s="2" t="str">
        <f>VLOOKUP(AI1168,'Comprendre la codification'!$M$25:$N$83,2,FALSE)</f>
        <v>21</v>
      </c>
      <c r="AN1168" s="2" t="str">
        <f t="shared" si="74"/>
        <v>KZCP21</v>
      </c>
      <c r="AO1168" s="13" t="s">
        <v>608</v>
      </c>
    </row>
    <row r="1169" spans="13:41" x14ac:dyDescent="0.35">
      <c r="M1169" s="26"/>
      <c r="N1169" s="26"/>
      <c r="T1169" s="26"/>
      <c r="AB1169" s="38"/>
      <c r="AD1169" s="2" t="s">
        <v>342</v>
      </c>
      <c r="AE1169" s="27">
        <v>2</v>
      </c>
      <c r="AF1169" s="2" t="s">
        <v>392</v>
      </c>
      <c r="AG1169" s="2" t="s">
        <v>754</v>
      </c>
      <c r="AH1169" s="2" t="s">
        <v>97</v>
      </c>
      <c r="AI1169" s="13" t="s">
        <v>254</v>
      </c>
      <c r="AJ1169" s="2" t="str">
        <f t="shared" si="73"/>
        <v>Chasse, Tir Sportif et PêcheHameçon, fil de pêche, et autre consommable (Pêche)10 g ≤ X &lt; 20 g</v>
      </c>
      <c r="AK1169" s="2" t="str">
        <f>VLOOKUP(AD1169,'Comprendre la codification'!$E$12:$F$23,2,FALSE)</f>
        <v>K</v>
      </c>
      <c r="AL1169" s="2" t="str">
        <f>VLOOKUP(AG1169,'Comprendre la codification'!$H$12:$J$200,3,FALSE)</f>
        <v>ZCP</v>
      </c>
      <c r="AM1169" s="2" t="str">
        <f>VLOOKUP(AI1169,'Comprendre la codification'!$M$25:$N$83,2,FALSE)</f>
        <v>24</v>
      </c>
      <c r="AN1169" s="2" t="str">
        <f t="shared" si="74"/>
        <v>KZCP24</v>
      </c>
      <c r="AO1169" s="13" t="s">
        <v>608</v>
      </c>
    </row>
    <row r="1170" spans="13:41" x14ac:dyDescent="0.35">
      <c r="M1170" s="26"/>
      <c r="N1170" s="26"/>
      <c r="T1170" s="26"/>
      <c r="AB1170" s="38"/>
      <c r="AD1170" s="2" t="s">
        <v>342</v>
      </c>
      <c r="AE1170" s="27">
        <v>2</v>
      </c>
      <c r="AF1170" s="2" t="s">
        <v>392</v>
      </c>
      <c r="AG1170" s="2" t="s">
        <v>754</v>
      </c>
      <c r="AH1170" s="2" t="s">
        <v>97</v>
      </c>
      <c r="AI1170" s="13" t="s">
        <v>255</v>
      </c>
      <c r="AJ1170" s="2" t="str">
        <f t="shared" si="73"/>
        <v>Chasse, Tir Sportif et PêcheHameçon, fil de pêche, et autre consommable (Pêche)20 g ≤ X &lt; 50 g</v>
      </c>
      <c r="AK1170" s="2" t="str">
        <f>VLOOKUP(AD1170,'Comprendre la codification'!$E$12:$F$23,2,FALSE)</f>
        <v>K</v>
      </c>
      <c r="AL1170" s="2" t="str">
        <f>VLOOKUP(AG1170,'Comprendre la codification'!$H$12:$J$200,3,FALSE)</f>
        <v>ZCP</v>
      </c>
      <c r="AM1170" s="2" t="str">
        <f>VLOOKUP(AI1170,'Comprendre la codification'!$M$25:$N$83,2,FALSE)</f>
        <v>27</v>
      </c>
      <c r="AN1170" s="2" t="str">
        <f t="shared" si="74"/>
        <v>KZCP27</v>
      </c>
      <c r="AO1170" s="13" t="s">
        <v>608</v>
      </c>
    </row>
    <row r="1171" spans="13:41" x14ac:dyDescent="0.35">
      <c r="M1171" s="26"/>
      <c r="N1171" s="26"/>
      <c r="T1171" s="26"/>
      <c r="AB1171" s="38"/>
      <c r="AD1171" s="2" t="s">
        <v>342</v>
      </c>
      <c r="AE1171" s="27">
        <v>2</v>
      </c>
      <c r="AF1171" s="2" t="s">
        <v>392</v>
      </c>
      <c r="AG1171" s="2" t="s">
        <v>754</v>
      </c>
      <c r="AH1171" s="2" t="s">
        <v>97</v>
      </c>
      <c r="AI1171" s="13" t="s">
        <v>241</v>
      </c>
      <c r="AJ1171" s="2" t="str">
        <f t="shared" si="73"/>
        <v>Chasse, Tir Sportif et PêcheHameçon, fil de pêche, et autre consommable (Pêche)50 g ≤ X &lt; 100 g</v>
      </c>
      <c r="AK1171" s="2" t="str">
        <f>VLOOKUP(AD1171,'Comprendre la codification'!$E$12:$F$23,2,FALSE)</f>
        <v>K</v>
      </c>
      <c r="AL1171" s="2" t="str">
        <f>VLOOKUP(AG1171,'Comprendre la codification'!$H$12:$J$200,3,FALSE)</f>
        <v>ZCP</v>
      </c>
      <c r="AM1171" s="2" t="str">
        <f>VLOOKUP(AI1171,'Comprendre la codification'!$M$25:$N$83,2,FALSE)</f>
        <v>30</v>
      </c>
      <c r="AN1171" s="2" t="str">
        <f t="shared" si="74"/>
        <v>KZCP30</v>
      </c>
      <c r="AO1171" s="13" t="s">
        <v>608</v>
      </c>
    </row>
    <row r="1172" spans="13:41" x14ac:dyDescent="0.35">
      <c r="M1172" s="26"/>
      <c r="N1172" s="26"/>
      <c r="T1172" s="26"/>
      <c r="AB1172" s="38"/>
      <c r="AD1172" s="2" t="s">
        <v>342</v>
      </c>
      <c r="AE1172" s="27">
        <v>2</v>
      </c>
      <c r="AF1172" s="2" t="s">
        <v>392</v>
      </c>
      <c r="AG1172" s="2" t="s">
        <v>754</v>
      </c>
      <c r="AH1172" s="2" t="s">
        <v>97</v>
      </c>
      <c r="AI1172" s="13" t="s">
        <v>103</v>
      </c>
      <c r="AJ1172" s="2" t="str">
        <f t="shared" si="73"/>
        <v>Chasse, Tir Sportif et PêcheHameçon, fil de pêche, et autre consommable (Pêche)0,1 kg ≤ X &lt; 0,2 kg</v>
      </c>
      <c r="AK1172" s="2" t="str">
        <f>VLOOKUP(AD1172,'Comprendre la codification'!$E$12:$F$23,2,FALSE)</f>
        <v>K</v>
      </c>
      <c r="AL1172" s="2" t="str">
        <f>VLOOKUP(AG1172,'Comprendre la codification'!$H$12:$J$200,3,FALSE)</f>
        <v>ZCP</v>
      </c>
      <c r="AM1172" s="2" t="str">
        <f>VLOOKUP(AI1172,'Comprendre la codification'!$M$25:$N$83,2,FALSE)</f>
        <v>33</v>
      </c>
      <c r="AN1172" s="2" t="str">
        <f t="shared" si="74"/>
        <v>KZCP33</v>
      </c>
      <c r="AO1172" s="13" t="s">
        <v>608</v>
      </c>
    </row>
    <row r="1173" spans="13:41" x14ac:dyDescent="0.35">
      <c r="M1173" s="26"/>
      <c r="N1173" s="26"/>
      <c r="T1173" s="26"/>
      <c r="AB1173" s="38"/>
      <c r="AD1173" s="2" t="s">
        <v>342</v>
      </c>
      <c r="AE1173" s="27">
        <v>2</v>
      </c>
      <c r="AF1173" s="2" t="s">
        <v>392</v>
      </c>
      <c r="AG1173" s="2" t="s">
        <v>754</v>
      </c>
      <c r="AH1173" s="2" t="s">
        <v>97</v>
      </c>
      <c r="AI1173" s="13" t="s">
        <v>98</v>
      </c>
      <c r="AJ1173" s="2" t="str">
        <f t="shared" si="73"/>
        <v>Chasse, Tir Sportif et PêcheHameçon, fil de pêche, et autre consommable (Pêche)0,2 kg ≤ X &lt; 0,5 kg</v>
      </c>
      <c r="AK1173" s="2" t="str">
        <f>VLOOKUP(AD1173,'Comprendre la codification'!$E$12:$F$23,2,FALSE)</f>
        <v>K</v>
      </c>
      <c r="AL1173" s="2" t="str">
        <f>VLOOKUP(AG1173,'Comprendre la codification'!$H$12:$J$200,3,FALSE)</f>
        <v>ZCP</v>
      </c>
      <c r="AM1173" s="2" t="str">
        <f>VLOOKUP(AI1173,'Comprendre la codification'!$M$25:$N$83,2,FALSE)</f>
        <v>36</v>
      </c>
      <c r="AN1173" s="2" t="str">
        <f t="shared" si="74"/>
        <v>KZCP36</v>
      </c>
      <c r="AO1173" s="13" t="s">
        <v>608</v>
      </c>
    </row>
    <row r="1174" spans="13:41" x14ac:dyDescent="0.35">
      <c r="M1174" s="26"/>
      <c r="N1174" s="26"/>
      <c r="T1174" s="26"/>
      <c r="AB1174" s="38"/>
      <c r="AD1174" s="2" t="s">
        <v>342</v>
      </c>
      <c r="AE1174" s="27">
        <v>2</v>
      </c>
      <c r="AF1174" s="2" t="s">
        <v>392</v>
      </c>
      <c r="AG1174" s="2" t="s">
        <v>754</v>
      </c>
      <c r="AH1174" s="2" t="s">
        <v>97</v>
      </c>
      <c r="AI1174" s="13" t="s">
        <v>104</v>
      </c>
      <c r="AJ1174" s="2" t="str">
        <f t="shared" si="73"/>
        <v>Chasse, Tir Sportif et PêcheHameçon, fil de pêche, et autre consommable (Pêche)0,5 kg ≤ X &lt; 1 kg</v>
      </c>
      <c r="AK1174" s="2" t="str">
        <f>VLOOKUP(AD1174,'Comprendre la codification'!$E$12:$F$23,2,FALSE)</f>
        <v>K</v>
      </c>
      <c r="AL1174" s="2" t="str">
        <f>VLOOKUP(AG1174,'Comprendre la codification'!$H$12:$J$200,3,FALSE)</f>
        <v>ZCP</v>
      </c>
      <c r="AM1174" s="2" t="str">
        <f>VLOOKUP(AI1174,'Comprendre la codification'!$M$25:$N$83,2,FALSE)</f>
        <v>39</v>
      </c>
      <c r="AN1174" s="2" t="str">
        <f t="shared" si="74"/>
        <v>KZCP39</v>
      </c>
      <c r="AO1174" s="13" t="s">
        <v>608</v>
      </c>
    </row>
    <row r="1175" spans="13:41" x14ac:dyDescent="0.35">
      <c r="M1175" s="26"/>
      <c r="N1175" s="26"/>
      <c r="T1175" s="26"/>
      <c r="AB1175" s="38"/>
      <c r="AD1175" s="2" t="s">
        <v>342</v>
      </c>
      <c r="AE1175" s="27">
        <v>2</v>
      </c>
      <c r="AF1175" s="2" t="s">
        <v>392</v>
      </c>
      <c r="AG1175" s="2" t="s">
        <v>754</v>
      </c>
      <c r="AH1175" s="2" t="s">
        <v>97</v>
      </c>
      <c r="AI1175" s="13" t="s">
        <v>105</v>
      </c>
      <c r="AJ1175" s="2" t="str">
        <f t="shared" si="73"/>
        <v>Chasse, Tir Sportif et PêcheHameçon, fil de pêche, et autre consommable (Pêche)1 kg ≤ X &lt; 2 kg</v>
      </c>
      <c r="AK1175" s="2" t="str">
        <f>VLOOKUP(AD1175,'Comprendre la codification'!$E$12:$F$23,2,FALSE)</f>
        <v>K</v>
      </c>
      <c r="AL1175" s="2" t="str">
        <f>VLOOKUP(AG1175,'Comprendre la codification'!$H$12:$J$200,3,FALSE)</f>
        <v>ZCP</v>
      </c>
      <c r="AM1175" s="2" t="str">
        <f>VLOOKUP(AI1175,'Comprendre la codification'!$M$25:$N$83,2,FALSE)</f>
        <v>42</v>
      </c>
      <c r="AN1175" s="2" t="str">
        <f t="shared" si="74"/>
        <v>KZCP42</v>
      </c>
      <c r="AO1175" s="13" t="s">
        <v>608</v>
      </c>
    </row>
    <row r="1176" spans="13:41" x14ac:dyDescent="0.35">
      <c r="M1176" s="26"/>
      <c r="N1176" s="26"/>
      <c r="T1176" s="26"/>
      <c r="AB1176" s="38"/>
      <c r="AD1176" s="2" t="s">
        <v>342</v>
      </c>
      <c r="AE1176" s="27">
        <v>2</v>
      </c>
      <c r="AF1176" s="2" t="s">
        <v>392</v>
      </c>
      <c r="AG1176" s="2" t="s">
        <v>754</v>
      </c>
      <c r="AH1176" s="2" t="s">
        <v>97</v>
      </c>
      <c r="AI1176" s="13" t="s">
        <v>107</v>
      </c>
      <c r="AJ1176" s="2" t="str">
        <f t="shared" si="73"/>
        <v>Chasse, Tir Sportif et PêcheHameçon, fil de pêche, et autre consommable (Pêche)2 kg ≤ X &lt; 3 kg</v>
      </c>
      <c r="AK1176" s="2" t="str">
        <f>VLOOKUP(AD1176,'Comprendre la codification'!$E$12:$F$23,2,FALSE)</f>
        <v>K</v>
      </c>
      <c r="AL1176" s="2" t="str">
        <f>VLOOKUP(AG1176,'Comprendre la codification'!$H$12:$J$200,3,FALSE)</f>
        <v>ZCP</v>
      </c>
      <c r="AM1176" s="2" t="str">
        <f>VLOOKUP(AI1176,'Comprendre la codification'!$M$25:$N$83,2,FALSE)</f>
        <v>45</v>
      </c>
      <c r="AN1176" s="2" t="str">
        <f t="shared" si="74"/>
        <v>KZCP45</v>
      </c>
      <c r="AO1176" s="13" t="s">
        <v>608</v>
      </c>
    </row>
    <row r="1177" spans="13:41" x14ac:dyDescent="0.35">
      <c r="M1177" s="26"/>
      <c r="N1177" s="26"/>
      <c r="T1177" s="26"/>
      <c r="AB1177" s="38"/>
      <c r="AD1177" s="2" t="s">
        <v>342</v>
      </c>
      <c r="AE1177" s="27">
        <v>2</v>
      </c>
      <c r="AF1177" s="2" t="s">
        <v>392</v>
      </c>
      <c r="AG1177" s="2" t="s">
        <v>754</v>
      </c>
      <c r="AH1177" s="2" t="s">
        <v>97</v>
      </c>
      <c r="AI1177" s="13" t="s">
        <v>109</v>
      </c>
      <c r="AJ1177" s="2" t="str">
        <f t="shared" si="73"/>
        <v>Chasse, Tir Sportif et PêcheHameçon, fil de pêche, et autre consommable (Pêche)3 kg ≤ X &lt; 5 kg</v>
      </c>
      <c r="AK1177" s="2" t="str">
        <f>VLOOKUP(AD1177,'Comprendre la codification'!$E$12:$F$23,2,FALSE)</f>
        <v>K</v>
      </c>
      <c r="AL1177" s="2" t="str">
        <f>VLOOKUP(AG1177,'Comprendre la codification'!$H$12:$J$200,3,FALSE)</f>
        <v>ZCP</v>
      </c>
      <c r="AM1177" s="2" t="str">
        <f>VLOOKUP(AI1177,'Comprendre la codification'!$M$25:$N$83,2,FALSE)</f>
        <v>48</v>
      </c>
      <c r="AN1177" s="2" t="str">
        <f t="shared" si="74"/>
        <v>KZCP48</v>
      </c>
      <c r="AO1177" s="13" t="s">
        <v>608</v>
      </c>
    </row>
    <row r="1178" spans="13:41" x14ac:dyDescent="0.35">
      <c r="M1178" s="26"/>
      <c r="N1178" s="26"/>
      <c r="T1178" s="26"/>
      <c r="AB1178" s="38"/>
      <c r="AD1178" s="2" t="s">
        <v>342</v>
      </c>
      <c r="AE1178" s="27">
        <v>2</v>
      </c>
      <c r="AF1178" s="2" t="s">
        <v>392</v>
      </c>
      <c r="AG1178" s="2" t="s">
        <v>754</v>
      </c>
      <c r="AH1178" s="2" t="s">
        <v>97</v>
      </c>
      <c r="AI1178" s="13" t="s">
        <v>110</v>
      </c>
      <c r="AJ1178" s="2" t="str">
        <f t="shared" si="73"/>
        <v>Chasse, Tir Sportif et PêcheHameçon, fil de pêche, et autre consommable (Pêche)5 kg ≤ X &lt; 7 kg</v>
      </c>
      <c r="AK1178" s="2" t="str">
        <f>VLOOKUP(AD1178,'Comprendre la codification'!$E$12:$F$23,2,FALSE)</f>
        <v>K</v>
      </c>
      <c r="AL1178" s="2" t="str">
        <f>VLOOKUP(AG1178,'Comprendre la codification'!$H$12:$J$200,3,FALSE)</f>
        <v>ZCP</v>
      </c>
      <c r="AM1178" s="2" t="str">
        <f>VLOOKUP(AI1178,'Comprendre la codification'!$M$25:$N$83,2,FALSE)</f>
        <v>51</v>
      </c>
      <c r="AN1178" s="2" t="str">
        <f t="shared" si="74"/>
        <v>KZCP51</v>
      </c>
      <c r="AO1178" s="13" t="s">
        <v>608</v>
      </c>
    </row>
    <row r="1179" spans="13:41" x14ac:dyDescent="0.35">
      <c r="M1179" s="26"/>
      <c r="N1179" s="26"/>
      <c r="T1179" s="26"/>
      <c r="AB1179" s="38"/>
      <c r="AD1179" s="2" t="s">
        <v>342</v>
      </c>
      <c r="AE1179" s="27">
        <v>2</v>
      </c>
      <c r="AF1179" s="2" t="s">
        <v>392</v>
      </c>
      <c r="AG1179" s="2" t="s">
        <v>754</v>
      </c>
      <c r="AH1179" s="2" t="s">
        <v>97</v>
      </c>
      <c r="AI1179" s="13" t="s">
        <v>111</v>
      </c>
      <c r="AJ1179" s="2" t="str">
        <f t="shared" si="73"/>
        <v>Chasse, Tir Sportif et PêcheHameçon, fil de pêche, et autre consommable (Pêche)7 kg ≤ X &lt; 9 kg</v>
      </c>
      <c r="AK1179" s="2" t="str">
        <f>VLOOKUP(AD1179,'Comprendre la codification'!$E$12:$F$23,2,FALSE)</f>
        <v>K</v>
      </c>
      <c r="AL1179" s="2" t="str">
        <f>VLOOKUP(AG1179,'Comprendre la codification'!$H$12:$J$200,3,FALSE)</f>
        <v>ZCP</v>
      </c>
      <c r="AM1179" s="2" t="str">
        <f>VLOOKUP(AI1179,'Comprendre la codification'!$M$25:$N$83,2,FALSE)</f>
        <v>54</v>
      </c>
      <c r="AN1179" s="2" t="str">
        <f t="shared" si="74"/>
        <v>KZCP54</v>
      </c>
      <c r="AO1179" s="13" t="s">
        <v>608</v>
      </c>
    </row>
    <row r="1180" spans="13:41" x14ac:dyDescent="0.35">
      <c r="M1180" s="26"/>
      <c r="N1180" s="26"/>
      <c r="T1180" s="26"/>
      <c r="AB1180" s="38"/>
      <c r="AD1180" s="2" t="s">
        <v>342</v>
      </c>
      <c r="AE1180" s="27">
        <v>2</v>
      </c>
      <c r="AF1180" s="2" t="s">
        <v>392</v>
      </c>
      <c r="AG1180" s="2" t="s">
        <v>754</v>
      </c>
      <c r="AH1180" s="2" t="s">
        <v>97</v>
      </c>
      <c r="AI1180" s="13" t="s">
        <v>112</v>
      </c>
      <c r="AJ1180" s="2" t="str">
        <f t="shared" si="73"/>
        <v>Chasse, Tir Sportif et PêcheHameçon, fil de pêche, et autre consommable (Pêche)9 kg ≤ X &lt; 11 kg</v>
      </c>
      <c r="AK1180" s="2" t="str">
        <f>VLOOKUP(AD1180,'Comprendre la codification'!$E$12:$F$23,2,FALSE)</f>
        <v>K</v>
      </c>
      <c r="AL1180" s="2" t="str">
        <f>VLOOKUP(AG1180,'Comprendre la codification'!$H$12:$J$200,3,FALSE)</f>
        <v>ZCP</v>
      </c>
      <c r="AM1180" s="2" t="str">
        <f>VLOOKUP(AI1180,'Comprendre la codification'!$M$25:$N$83,2,FALSE)</f>
        <v>57</v>
      </c>
      <c r="AN1180" s="2" t="str">
        <f t="shared" si="74"/>
        <v>KZCP57</v>
      </c>
      <c r="AO1180" s="13" t="s">
        <v>608</v>
      </c>
    </row>
    <row r="1181" spans="13:41" x14ac:dyDescent="0.35">
      <c r="M1181" s="26"/>
      <c r="N1181" s="26"/>
      <c r="T1181" s="26"/>
      <c r="AB1181" s="38"/>
      <c r="AD1181" s="2" t="s">
        <v>342</v>
      </c>
      <c r="AE1181" s="27">
        <v>2</v>
      </c>
      <c r="AF1181" s="2" t="s">
        <v>392</v>
      </c>
      <c r="AG1181" s="2" t="s">
        <v>754</v>
      </c>
      <c r="AH1181" s="2" t="s">
        <v>97</v>
      </c>
      <c r="AI1181" s="13" t="s">
        <v>113</v>
      </c>
      <c r="AJ1181" s="2" t="str">
        <f t="shared" si="73"/>
        <v>Chasse, Tir Sportif et PêcheHameçon, fil de pêche, et autre consommable (Pêche)11 kg ≤ X &lt; 13 kg</v>
      </c>
      <c r="AK1181" s="2" t="str">
        <f>VLOOKUP(AD1181,'Comprendre la codification'!$E$12:$F$23,2,FALSE)</f>
        <v>K</v>
      </c>
      <c r="AL1181" s="2" t="str">
        <f>VLOOKUP(AG1181,'Comprendre la codification'!$H$12:$J$200,3,FALSE)</f>
        <v>ZCP</v>
      </c>
      <c r="AM1181" s="2" t="str">
        <f>VLOOKUP(AI1181,'Comprendre la codification'!$M$25:$N$83,2,FALSE)</f>
        <v>60</v>
      </c>
      <c r="AN1181" s="2" t="str">
        <f t="shared" si="74"/>
        <v>KZCP60</v>
      </c>
      <c r="AO1181" s="13" t="s">
        <v>608</v>
      </c>
    </row>
    <row r="1182" spans="13:41" x14ac:dyDescent="0.35">
      <c r="M1182" s="26"/>
      <c r="N1182" s="26"/>
      <c r="O1182" s="15"/>
      <c r="T1182" s="26"/>
      <c r="AB1182" s="38"/>
      <c r="AD1182" s="2" t="s">
        <v>342</v>
      </c>
      <c r="AE1182" s="27">
        <v>2</v>
      </c>
      <c r="AF1182" s="2" t="s">
        <v>392</v>
      </c>
      <c r="AG1182" s="2" t="s">
        <v>754</v>
      </c>
      <c r="AH1182" s="2" t="s">
        <v>97</v>
      </c>
      <c r="AI1182" s="13" t="s">
        <v>114</v>
      </c>
      <c r="AJ1182" s="2" t="str">
        <f t="shared" si="73"/>
        <v>Chasse, Tir Sportif et PêcheHameçon, fil de pêche, et autre consommable (Pêche)13 kg ≤ X &lt; 15 kg</v>
      </c>
      <c r="AK1182" s="2" t="str">
        <f>VLOOKUP(AD1182,'Comprendre la codification'!$E$12:$F$23,2,FALSE)</f>
        <v>K</v>
      </c>
      <c r="AL1182" s="2" t="str">
        <f>VLOOKUP(AG1182,'Comprendre la codification'!$H$12:$J$200,3,FALSE)</f>
        <v>ZCP</v>
      </c>
      <c r="AM1182" s="2" t="str">
        <f>VLOOKUP(AI1182,'Comprendre la codification'!$M$25:$N$83,2,FALSE)</f>
        <v>63</v>
      </c>
      <c r="AN1182" s="2" t="str">
        <f t="shared" si="74"/>
        <v>KZCP63</v>
      </c>
      <c r="AO1182" s="13" t="s">
        <v>608</v>
      </c>
    </row>
    <row r="1183" spans="13:41" x14ac:dyDescent="0.35">
      <c r="M1183" s="26"/>
      <c r="N1183" s="26"/>
      <c r="T1183" s="26"/>
      <c r="AB1183" s="38"/>
      <c r="AD1183" s="2" t="s">
        <v>342</v>
      </c>
      <c r="AE1183" s="27">
        <v>2</v>
      </c>
      <c r="AF1183" s="2" t="s">
        <v>392</v>
      </c>
      <c r="AG1183" s="2" t="s">
        <v>754</v>
      </c>
      <c r="AH1183" s="2" t="s">
        <v>97</v>
      </c>
      <c r="AI1183" s="13" t="s">
        <v>102</v>
      </c>
      <c r="AJ1183" s="2" t="str">
        <f t="shared" si="73"/>
        <v>Chasse, Tir Sportif et PêcheHameçon, fil de pêche, et autre consommable (Pêche)X ≥ 15 kg</v>
      </c>
      <c r="AK1183" s="2" t="str">
        <f>VLOOKUP(AD1183,'Comprendre la codification'!$E$12:$F$23,2,FALSE)</f>
        <v>K</v>
      </c>
      <c r="AL1183" s="2" t="str">
        <f>VLOOKUP(AG1183,'Comprendre la codification'!$H$12:$J$200,3,FALSE)</f>
        <v>ZCP</v>
      </c>
      <c r="AM1183" s="2" t="str">
        <f>VLOOKUP(AI1183,'Comprendre la codification'!$M$25:$N$83,2,FALSE)</f>
        <v>66</v>
      </c>
      <c r="AN1183" s="2" t="str">
        <f t="shared" si="74"/>
        <v>KZCP66</v>
      </c>
      <c r="AO1183" s="13" t="s">
        <v>608</v>
      </c>
    </row>
    <row r="1184" spans="13:41" x14ac:dyDescent="0.35">
      <c r="M1184" s="26"/>
      <c r="N1184" s="26"/>
      <c r="T1184" s="26"/>
      <c r="AD1184" s="2" t="s">
        <v>248</v>
      </c>
      <c r="AE1184" s="27">
        <v>2</v>
      </c>
      <c r="AF1184" s="2" t="s">
        <v>283</v>
      </c>
      <c r="AG1184" s="2" t="s">
        <v>340</v>
      </c>
      <c r="AH1184" s="2"/>
      <c r="AI1184" s="2" t="s">
        <v>252</v>
      </c>
      <c r="AJ1184" s="2" t="str">
        <f t="shared" si="73"/>
        <v>Equitation et DressageSac de pansage, housse pour selle, housse pour bombe / casque, mallette, …X &lt; 5 g</v>
      </c>
      <c r="AK1184" s="2" t="str">
        <f>VLOOKUP(AD1184,'Comprendre la codification'!$E$12:$F$23,2,FALSE)</f>
        <v>L</v>
      </c>
      <c r="AL1184" s="2" t="str">
        <f>VLOOKUP(AG1184,'Comprendre la codification'!$H$12:$J$200,3,FALSE)</f>
        <v>BAG</v>
      </c>
      <c r="AM1184" s="2" t="str">
        <f>VLOOKUP(AI1184,'Comprendre la codification'!$M$25:$N$83,2,FALSE)</f>
        <v>20</v>
      </c>
      <c r="AN1184" s="2" t="str">
        <f t="shared" si="74"/>
        <v>LBAG20</v>
      </c>
      <c r="AO1184" s="2" t="s">
        <v>608</v>
      </c>
    </row>
    <row r="1185" spans="13:41" x14ac:dyDescent="0.35">
      <c r="M1185" s="26"/>
      <c r="N1185" s="26"/>
      <c r="T1185" s="26"/>
      <c r="AD1185" s="2" t="s">
        <v>248</v>
      </c>
      <c r="AE1185" s="27">
        <v>2</v>
      </c>
      <c r="AF1185" s="2" t="s">
        <v>283</v>
      </c>
      <c r="AG1185" s="2" t="s">
        <v>340</v>
      </c>
      <c r="AH1185" s="2"/>
      <c r="AI1185" s="2" t="s">
        <v>253</v>
      </c>
      <c r="AJ1185" s="2" t="str">
        <f t="shared" si="73"/>
        <v>Equitation et DressageSac de pansage, housse pour selle, housse pour bombe / casque, mallette, …5 g ≤ X &lt; 10 g</v>
      </c>
      <c r="AK1185" s="2" t="str">
        <f>VLOOKUP(AD1185,'Comprendre la codification'!$E$12:$F$23,2,FALSE)</f>
        <v>L</v>
      </c>
      <c r="AL1185" s="2" t="str">
        <f>VLOOKUP(AG1185,'Comprendre la codification'!$H$12:$J$200,3,FALSE)</f>
        <v>BAG</v>
      </c>
      <c r="AM1185" s="2" t="str">
        <f>VLOOKUP(AI1185,'Comprendre la codification'!$M$25:$N$83,2,FALSE)</f>
        <v>21</v>
      </c>
      <c r="AN1185" s="2" t="str">
        <f t="shared" si="74"/>
        <v>LBAG21</v>
      </c>
      <c r="AO1185" s="2" t="s">
        <v>608</v>
      </c>
    </row>
    <row r="1186" spans="13:41" x14ac:dyDescent="0.35">
      <c r="M1186" s="26"/>
      <c r="N1186" s="26"/>
      <c r="T1186" s="26"/>
      <c r="AD1186" s="2" t="s">
        <v>248</v>
      </c>
      <c r="AE1186" s="27">
        <v>2</v>
      </c>
      <c r="AF1186" s="2" t="s">
        <v>283</v>
      </c>
      <c r="AG1186" s="2" t="s">
        <v>340</v>
      </c>
      <c r="AH1186" s="2"/>
      <c r="AI1186" s="2" t="s">
        <v>254</v>
      </c>
      <c r="AJ1186" s="2" t="str">
        <f t="shared" si="73"/>
        <v>Equitation et DressageSac de pansage, housse pour selle, housse pour bombe / casque, mallette, …10 g ≤ X &lt; 20 g</v>
      </c>
      <c r="AK1186" s="2" t="str">
        <f>VLOOKUP(AD1186,'Comprendre la codification'!$E$12:$F$23,2,FALSE)</f>
        <v>L</v>
      </c>
      <c r="AL1186" s="2" t="str">
        <f>VLOOKUP(AG1186,'Comprendre la codification'!$H$12:$J$200,3,FALSE)</f>
        <v>BAG</v>
      </c>
      <c r="AM1186" s="2" t="str">
        <f>VLOOKUP(AI1186,'Comprendre la codification'!$M$25:$N$83,2,FALSE)</f>
        <v>24</v>
      </c>
      <c r="AN1186" s="2" t="str">
        <f t="shared" si="74"/>
        <v>LBAG24</v>
      </c>
      <c r="AO1186" s="2" t="s">
        <v>608</v>
      </c>
    </row>
    <row r="1187" spans="13:41" x14ac:dyDescent="0.35">
      <c r="M1187" s="26"/>
      <c r="N1187" s="26"/>
      <c r="T1187" s="26"/>
      <c r="AD1187" s="2" t="s">
        <v>248</v>
      </c>
      <c r="AE1187" s="27">
        <v>2</v>
      </c>
      <c r="AF1187" s="2" t="s">
        <v>283</v>
      </c>
      <c r="AG1187" s="2" t="s">
        <v>340</v>
      </c>
      <c r="AH1187" s="2"/>
      <c r="AI1187" s="2" t="s">
        <v>255</v>
      </c>
      <c r="AJ1187" s="2" t="str">
        <f t="shared" si="73"/>
        <v>Equitation et DressageSac de pansage, housse pour selle, housse pour bombe / casque, mallette, …20 g ≤ X &lt; 50 g</v>
      </c>
      <c r="AK1187" s="2" t="str">
        <f>VLOOKUP(AD1187,'Comprendre la codification'!$E$12:$F$23,2,FALSE)</f>
        <v>L</v>
      </c>
      <c r="AL1187" s="2" t="str">
        <f>VLOOKUP(AG1187,'Comprendre la codification'!$H$12:$J$200,3,FALSE)</f>
        <v>BAG</v>
      </c>
      <c r="AM1187" s="2" t="str">
        <f>VLOOKUP(AI1187,'Comprendre la codification'!$M$25:$N$83,2,FALSE)</f>
        <v>27</v>
      </c>
      <c r="AN1187" s="2" t="str">
        <f t="shared" si="74"/>
        <v>LBAG27</v>
      </c>
      <c r="AO1187" s="2" t="s">
        <v>608</v>
      </c>
    </row>
    <row r="1188" spans="13:41" x14ac:dyDescent="0.35">
      <c r="M1188" s="26"/>
      <c r="N1188" s="26"/>
      <c r="T1188" s="26"/>
      <c r="AD1188" s="2" t="s">
        <v>248</v>
      </c>
      <c r="AE1188" s="27">
        <v>2</v>
      </c>
      <c r="AF1188" s="2" t="s">
        <v>283</v>
      </c>
      <c r="AG1188" s="2" t="s">
        <v>340</v>
      </c>
      <c r="AH1188" s="2"/>
      <c r="AI1188" s="2" t="s">
        <v>241</v>
      </c>
      <c r="AJ1188" s="2" t="str">
        <f t="shared" si="73"/>
        <v>Equitation et DressageSac de pansage, housse pour selle, housse pour bombe / casque, mallette, …50 g ≤ X &lt; 100 g</v>
      </c>
      <c r="AK1188" s="2" t="str">
        <f>VLOOKUP(AD1188,'Comprendre la codification'!$E$12:$F$23,2,FALSE)</f>
        <v>L</v>
      </c>
      <c r="AL1188" s="2" t="str">
        <f>VLOOKUP(AG1188,'Comprendre la codification'!$H$12:$J$200,3,FALSE)</f>
        <v>BAG</v>
      </c>
      <c r="AM1188" s="2" t="str">
        <f>VLOOKUP(AI1188,'Comprendre la codification'!$M$25:$N$83,2,FALSE)</f>
        <v>30</v>
      </c>
      <c r="AN1188" s="2" t="str">
        <f t="shared" si="74"/>
        <v>LBAG30</v>
      </c>
      <c r="AO1188" s="2" t="s">
        <v>608</v>
      </c>
    </row>
    <row r="1189" spans="13:41" x14ac:dyDescent="0.35">
      <c r="M1189" s="26"/>
      <c r="N1189" s="26"/>
      <c r="T1189" s="26"/>
      <c r="AD1189" s="2" t="s">
        <v>248</v>
      </c>
      <c r="AE1189" s="27">
        <v>2</v>
      </c>
      <c r="AF1189" s="2" t="s">
        <v>283</v>
      </c>
      <c r="AG1189" s="2" t="s">
        <v>340</v>
      </c>
      <c r="AH1189" s="2"/>
      <c r="AI1189" s="2" t="s">
        <v>103</v>
      </c>
      <c r="AJ1189" s="2" t="str">
        <f t="shared" si="73"/>
        <v>Equitation et DressageSac de pansage, housse pour selle, housse pour bombe / casque, mallette, …0,1 kg ≤ X &lt; 0,2 kg</v>
      </c>
      <c r="AK1189" s="2" t="str">
        <f>VLOOKUP(AD1189,'Comprendre la codification'!$E$12:$F$23,2,FALSE)</f>
        <v>L</v>
      </c>
      <c r="AL1189" s="2" t="str">
        <f>VLOOKUP(AG1189,'Comprendre la codification'!$H$12:$J$200,3,FALSE)</f>
        <v>BAG</v>
      </c>
      <c r="AM1189" s="2" t="str">
        <f>VLOOKUP(AI1189,'Comprendre la codification'!$M$25:$N$83,2,FALSE)</f>
        <v>33</v>
      </c>
      <c r="AN1189" s="2" t="str">
        <f t="shared" si="74"/>
        <v>LBAG33</v>
      </c>
      <c r="AO1189" s="2" t="s">
        <v>608</v>
      </c>
    </row>
    <row r="1190" spans="13:41" x14ac:dyDescent="0.35">
      <c r="M1190" s="26"/>
      <c r="N1190" s="26"/>
      <c r="T1190" s="26"/>
      <c r="AD1190" s="2" t="s">
        <v>248</v>
      </c>
      <c r="AE1190" s="27">
        <v>2</v>
      </c>
      <c r="AF1190" s="2" t="s">
        <v>283</v>
      </c>
      <c r="AG1190" s="2" t="s">
        <v>340</v>
      </c>
      <c r="AH1190" s="2"/>
      <c r="AI1190" s="2" t="s">
        <v>98</v>
      </c>
      <c r="AJ1190" s="2" t="str">
        <f t="shared" si="73"/>
        <v>Equitation et DressageSac de pansage, housse pour selle, housse pour bombe / casque, mallette, …0,2 kg ≤ X &lt; 0,5 kg</v>
      </c>
      <c r="AK1190" s="2" t="str">
        <f>VLOOKUP(AD1190,'Comprendre la codification'!$E$12:$F$23,2,FALSE)</f>
        <v>L</v>
      </c>
      <c r="AL1190" s="2" t="str">
        <f>VLOOKUP(AG1190,'Comprendre la codification'!$H$12:$J$200,3,FALSE)</f>
        <v>BAG</v>
      </c>
      <c r="AM1190" s="2" t="str">
        <f>VLOOKUP(AI1190,'Comprendre la codification'!$M$25:$N$83,2,FALSE)</f>
        <v>36</v>
      </c>
      <c r="AN1190" s="2" t="str">
        <f t="shared" si="74"/>
        <v>LBAG36</v>
      </c>
      <c r="AO1190" s="2" t="s">
        <v>608</v>
      </c>
    </row>
    <row r="1191" spans="13:41" x14ac:dyDescent="0.35">
      <c r="M1191" s="26"/>
      <c r="N1191" s="26"/>
      <c r="T1191" s="26"/>
      <c r="AD1191" s="2" t="s">
        <v>248</v>
      </c>
      <c r="AE1191" s="27">
        <v>2</v>
      </c>
      <c r="AF1191" s="2" t="s">
        <v>283</v>
      </c>
      <c r="AG1191" s="2" t="s">
        <v>340</v>
      </c>
      <c r="AH1191" s="2"/>
      <c r="AI1191" s="2" t="s">
        <v>104</v>
      </c>
      <c r="AJ1191" s="2" t="str">
        <f t="shared" si="73"/>
        <v>Equitation et DressageSac de pansage, housse pour selle, housse pour bombe / casque, mallette, …0,5 kg ≤ X &lt; 1 kg</v>
      </c>
      <c r="AK1191" s="2" t="str">
        <f>VLOOKUP(AD1191,'Comprendre la codification'!$E$12:$F$23,2,FALSE)</f>
        <v>L</v>
      </c>
      <c r="AL1191" s="2" t="str">
        <f>VLOOKUP(AG1191,'Comprendre la codification'!$H$12:$J$200,3,FALSE)</f>
        <v>BAG</v>
      </c>
      <c r="AM1191" s="2" t="str">
        <f>VLOOKUP(AI1191,'Comprendre la codification'!$M$25:$N$83,2,FALSE)</f>
        <v>39</v>
      </c>
      <c r="AN1191" s="2" t="str">
        <f t="shared" si="74"/>
        <v>LBAG39</v>
      </c>
      <c r="AO1191" s="2" t="s">
        <v>608</v>
      </c>
    </row>
    <row r="1192" spans="13:41" x14ac:dyDescent="0.35">
      <c r="M1192" s="26"/>
      <c r="N1192" s="26"/>
      <c r="T1192" s="26"/>
      <c r="AD1192" s="2" t="s">
        <v>248</v>
      </c>
      <c r="AE1192" s="27">
        <v>2</v>
      </c>
      <c r="AF1192" s="2" t="s">
        <v>283</v>
      </c>
      <c r="AG1192" s="2" t="s">
        <v>340</v>
      </c>
      <c r="AH1192" s="2"/>
      <c r="AI1192" s="2" t="s">
        <v>105</v>
      </c>
      <c r="AJ1192" s="2" t="str">
        <f t="shared" si="73"/>
        <v>Equitation et DressageSac de pansage, housse pour selle, housse pour bombe / casque, mallette, …1 kg ≤ X &lt; 2 kg</v>
      </c>
      <c r="AK1192" s="2" t="str">
        <f>VLOOKUP(AD1192,'Comprendre la codification'!$E$12:$F$23,2,FALSE)</f>
        <v>L</v>
      </c>
      <c r="AL1192" s="2" t="str">
        <f>VLOOKUP(AG1192,'Comprendre la codification'!$H$12:$J$200,3,FALSE)</f>
        <v>BAG</v>
      </c>
      <c r="AM1192" s="2" t="str">
        <f>VLOOKUP(AI1192,'Comprendre la codification'!$M$25:$N$83,2,FALSE)</f>
        <v>42</v>
      </c>
      <c r="AN1192" s="2" t="str">
        <f t="shared" si="74"/>
        <v>LBAG42</v>
      </c>
      <c r="AO1192" s="2" t="s">
        <v>608</v>
      </c>
    </row>
    <row r="1193" spans="13:41" x14ac:dyDescent="0.35">
      <c r="M1193" s="26"/>
      <c r="N1193" s="26"/>
      <c r="T1193" s="26"/>
      <c r="AD1193" s="2" t="s">
        <v>248</v>
      </c>
      <c r="AE1193" s="27">
        <v>2</v>
      </c>
      <c r="AF1193" s="2" t="s">
        <v>283</v>
      </c>
      <c r="AG1193" s="2" t="s">
        <v>340</v>
      </c>
      <c r="AH1193" s="2"/>
      <c r="AI1193" s="2" t="s">
        <v>107</v>
      </c>
      <c r="AJ1193" s="2" t="str">
        <f t="shared" si="73"/>
        <v>Equitation et DressageSac de pansage, housse pour selle, housse pour bombe / casque, mallette, …2 kg ≤ X &lt; 3 kg</v>
      </c>
      <c r="AK1193" s="2" t="str">
        <f>VLOOKUP(AD1193,'Comprendre la codification'!$E$12:$F$23,2,FALSE)</f>
        <v>L</v>
      </c>
      <c r="AL1193" s="2" t="str">
        <f>VLOOKUP(AG1193,'Comprendre la codification'!$H$12:$J$200,3,FALSE)</f>
        <v>BAG</v>
      </c>
      <c r="AM1193" s="2" t="str">
        <f>VLOOKUP(AI1193,'Comprendre la codification'!$M$25:$N$83,2,FALSE)</f>
        <v>45</v>
      </c>
      <c r="AN1193" s="2" t="str">
        <f t="shared" si="74"/>
        <v>LBAG45</v>
      </c>
      <c r="AO1193" s="2" t="s">
        <v>608</v>
      </c>
    </row>
    <row r="1194" spans="13:41" x14ac:dyDescent="0.35">
      <c r="M1194" s="26"/>
      <c r="N1194" s="26"/>
      <c r="T1194" s="26"/>
      <c r="AD1194" s="2" t="s">
        <v>248</v>
      </c>
      <c r="AE1194" s="27">
        <v>2</v>
      </c>
      <c r="AF1194" s="2" t="s">
        <v>283</v>
      </c>
      <c r="AG1194" s="2" t="s">
        <v>340</v>
      </c>
      <c r="AH1194" s="2"/>
      <c r="AI1194" s="2" t="s">
        <v>109</v>
      </c>
      <c r="AJ1194" s="2" t="str">
        <f t="shared" si="73"/>
        <v>Equitation et DressageSac de pansage, housse pour selle, housse pour bombe / casque, mallette, …3 kg ≤ X &lt; 5 kg</v>
      </c>
      <c r="AK1194" s="2" t="str">
        <f>VLOOKUP(AD1194,'Comprendre la codification'!$E$12:$F$23,2,FALSE)</f>
        <v>L</v>
      </c>
      <c r="AL1194" s="2" t="str">
        <f>VLOOKUP(AG1194,'Comprendre la codification'!$H$12:$J$200,3,FALSE)</f>
        <v>BAG</v>
      </c>
      <c r="AM1194" s="2" t="str">
        <f>VLOOKUP(AI1194,'Comprendre la codification'!$M$25:$N$83,2,FALSE)</f>
        <v>48</v>
      </c>
      <c r="AN1194" s="2" t="str">
        <f t="shared" si="74"/>
        <v>LBAG48</v>
      </c>
      <c r="AO1194" s="2" t="s">
        <v>608</v>
      </c>
    </row>
    <row r="1195" spans="13:41" x14ac:dyDescent="0.35">
      <c r="M1195" s="26"/>
      <c r="N1195" s="26"/>
      <c r="T1195" s="26"/>
      <c r="AD1195" s="2" t="s">
        <v>248</v>
      </c>
      <c r="AE1195" s="27">
        <v>2</v>
      </c>
      <c r="AF1195" s="2" t="s">
        <v>283</v>
      </c>
      <c r="AG1195" s="2" t="s">
        <v>340</v>
      </c>
      <c r="AH1195" s="2"/>
      <c r="AI1195" s="2" t="s">
        <v>110</v>
      </c>
      <c r="AJ1195" s="2" t="str">
        <f t="shared" si="73"/>
        <v>Equitation et DressageSac de pansage, housse pour selle, housse pour bombe / casque, mallette, …5 kg ≤ X &lt; 7 kg</v>
      </c>
      <c r="AK1195" s="2" t="str">
        <f>VLOOKUP(AD1195,'Comprendre la codification'!$E$12:$F$23,2,FALSE)</f>
        <v>L</v>
      </c>
      <c r="AL1195" s="2" t="str">
        <f>VLOOKUP(AG1195,'Comprendre la codification'!$H$12:$J$200,3,FALSE)</f>
        <v>BAG</v>
      </c>
      <c r="AM1195" s="2" t="str">
        <f>VLOOKUP(AI1195,'Comprendre la codification'!$M$25:$N$83,2,FALSE)</f>
        <v>51</v>
      </c>
      <c r="AN1195" s="2" t="str">
        <f t="shared" si="74"/>
        <v>LBAG51</v>
      </c>
      <c r="AO1195" s="2" t="s">
        <v>608</v>
      </c>
    </row>
    <row r="1196" spans="13:41" x14ac:dyDescent="0.35">
      <c r="M1196" s="26"/>
      <c r="N1196" s="26"/>
      <c r="T1196" s="26"/>
      <c r="AD1196" s="2" t="s">
        <v>248</v>
      </c>
      <c r="AE1196" s="27">
        <v>2</v>
      </c>
      <c r="AF1196" s="2" t="s">
        <v>283</v>
      </c>
      <c r="AG1196" s="2" t="s">
        <v>340</v>
      </c>
      <c r="AH1196" s="2"/>
      <c r="AI1196" s="2" t="s">
        <v>111</v>
      </c>
      <c r="AJ1196" s="2" t="str">
        <f t="shared" si="73"/>
        <v>Equitation et DressageSac de pansage, housse pour selle, housse pour bombe / casque, mallette, …7 kg ≤ X &lt; 9 kg</v>
      </c>
      <c r="AK1196" s="2" t="str">
        <f>VLOOKUP(AD1196,'Comprendre la codification'!$E$12:$F$23,2,FALSE)</f>
        <v>L</v>
      </c>
      <c r="AL1196" s="2" t="str">
        <f>VLOOKUP(AG1196,'Comprendre la codification'!$H$12:$J$200,3,FALSE)</f>
        <v>BAG</v>
      </c>
      <c r="AM1196" s="2" t="str">
        <f>VLOOKUP(AI1196,'Comprendre la codification'!$M$25:$N$83,2,FALSE)</f>
        <v>54</v>
      </c>
      <c r="AN1196" s="2" t="str">
        <f t="shared" si="74"/>
        <v>LBAG54</v>
      </c>
      <c r="AO1196" s="2" t="s">
        <v>608</v>
      </c>
    </row>
    <row r="1197" spans="13:41" x14ac:dyDescent="0.35">
      <c r="M1197" s="26"/>
      <c r="N1197" s="26"/>
      <c r="T1197" s="26"/>
      <c r="AD1197" s="2" t="s">
        <v>248</v>
      </c>
      <c r="AE1197" s="27">
        <v>2</v>
      </c>
      <c r="AF1197" s="2" t="s">
        <v>283</v>
      </c>
      <c r="AG1197" s="2" t="s">
        <v>340</v>
      </c>
      <c r="AH1197" s="2"/>
      <c r="AI1197" s="2" t="s">
        <v>112</v>
      </c>
      <c r="AJ1197" s="2" t="str">
        <f t="shared" si="73"/>
        <v>Equitation et DressageSac de pansage, housse pour selle, housse pour bombe / casque, mallette, …9 kg ≤ X &lt; 11 kg</v>
      </c>
      <c r="AK1197" s="2" t="str">
        <f>VLOOKUP(AD1197,'Comprendre la codification'!$E$12:$F$23,2,FALSE)</f>
        <v>L</v>
      </c>
      <c r="AL1197" s="2" t="str">
        <f>VLOOKUP(AG1197,'Comprendre la codification'!$H$12:$J$200,3,FALSE)</f>
        <v>BAG</v>
      </c>
      <c r="AM1197" s="2" t="str">
        <f>VLOOKUP(AI1197,'Comprendre la codification'!$M$25:$N$83,2,FALSE)</f>
        <v>57</v>
      </c>
      <c r="AN1197" s="2" t="str">
        <f t="shared" si="74"/>
        <v>LBAG57</v>
      </c>
      <c r="AO1197" s="2" t="s">
        <v>608</v>
      </c>
    </row>
    <row r="1198" spans="13:41" x14ac:dyDescent="0.35">
      <c r="M1198" s="26"/>
      <c r="N1198" s="26"/>
      <c r="T1198" s="26"/>
      <c r="AD1198" s="2" t="s">
        <v>248</v>
      </c>
      <c r="AE1198" s="27">
        <v>2</v>
      </c>
      <c r="AF1198" s="2" t="s">
        <v>283</v>
      </c>
      <c r="AG1198" s="2" t="s">
        <v>340</v>
      </c>
      <c r="AH1198" s="2"/>
      <c r="AI1198" s="2" t="s">
        <v>113</v>
      </c>
      <c r="AJ1198" s="2" t="str">
        <f t="shared" si="73"/>
        <v>Equitation et DressageSac de pansage, housse pour selle, housse pour bombe / casque, mallette, …11 kg ≤ X &lt; 13 kg</v>
      </c>
      <c r="AK1198" s="2" t="str">
        <f>VLOOKUP(AD1198,'Comprendre la codification'!$E$12:$F$23,2,FALSE)</f>
        <v>L</v>
      </c>
      <c r="AL1198" s="2" t="str">
        <f>VLOOKUP(AG1198,'Comprendre la codification'!$H$12:$J$200,3,FALSE)</f>
        <v>BAG</v>
      </c>
      <c r="AM1198" s="2" t="str">
        <f>VLOOKUP(AI1198,'Comprendre la codification'!$M$25:$N$83,2,FALSE)</f>
        <v>60</v>
      </c>
      <c r="AN1198" s="2" t="str">
        <f t="shared" si="74"/>
        <v>LBAG60</v>
      </c>
      <c r="AO1198" s="2" t="s">
        <v>608</v>
      </c>
    </row>
    <row r="1199" spans="13:41" x14ac:dyDescent="0.35">
      <c r="M1199" s="26"/>
      <c r="N1199" s="26"/>
      <c r="T1199" s="26"/>
      <c r="AD1199" s="2" t="s">
        <v>248</v>
      </c>
      <c r="AE1199" s="27">
        <v>2</v>
      </c>
      <c r="AF1199" s="2" t="s">
        <v>283</v>
      </c>
      <c r="AG1199" s="2" t="s">
        <v>340</v>
      </c>
      <c r="AH1199" s="2"/>
      <c r="AI1199" s="2" t="s">
        <v>114</v>
      </c>
      <c r="AJ1199" s="2" t="str">
        <f t="shared" si="73"/>
        <v>Equitation et DressageSac de pansage, housse pour selle, housse pour bombe / casque, mallette, …13 kg ≤ X &lt; 15 kg</v>
      </c>
      <c r="AK1199" s="2" t="str">
        <f>VLOOKUP(AD1199,'Comprendre la codification'!$E$12:$F$23,2,FALSE)</f>
        <v>L</v>
      </c>
      <c r="AL1199" s="2" t="str">
        <f>VLOOKUP(AG1199,'Comprendre la codification'!$H$12:$J$200,3,FALSE)</f>
        <v>BAG</v>
      </c>
      <c r="AM1199" s="2" t="str">
        <f>VLOOKUP(AI1199,'Comprendre la codification'!$M$25:$N$83,2,FALSE)</f>
        <v>63</v>
      </c>
      <c r="AN1199" s="2" t="str">
        <f t="shared" si="74"/>
        <v>LBAG63</v>
      </c>
      <c r="AO1199" s="2" t="s">
        <v>608</v>
      </c>
    </row>
    <row r="1200" spans="13:41" x14ac:dyDescent="0.35">
      <c r="M1200" s="26"/>
      <c r="N1200" s="26"/>
      <c r="T1200" s="26"/>
      <c r="AD1200" s="2" t="s">
        <v>248</v>
      </c>
      <c r="AE1200" s="27">
        <v>2</v>
      </c>
      <c r="AF1200" s="2" t="s">
        <v>283</v>
      </c>
      <c r="AG1200" s="2" t="s">
        <v>340</v>
      </c>
      <c r="AH1200" s="2"/>
      <c r="AI1200" s="2" t="s">
        <v>102</v>
      </c>
      <c r="AJ1200" s="2" t="str">
        <f t="shared" si="73"/>
        <v>Equitation et DressageSac de pansage, housse pour selle, housse pour bombe / casque, mallette, …X ≥ 15 kg</v>
      </c>
      <c r="AK1200" s="2" t="str">
        <f>VLOOKUP(AD1200,'Comprendre la codification'!$E$12:$F$23,2,FALSE)</f>
        <v>L</v>
      </c>
      <c r="AL1200" s="2" t="str">
        <f>VLOOKUP(AG1200,'Comprendre la codification'!$H$12:$J$200,3,FALSE)</f>
        <v>BAG</v>
      </c>
      <c r="AM1200" s="2" t="str">
        <f>VLOOKUP(AI1200,'Comprendre la codification'!$M$25:$N$83,2,FALSE)</f>
        <v>66</v>
      </c>
      <c r="AN1200" s="2" t="str">
        <f t="shared" si="74"/>
        <v>LBAG66</v>
      </c>
      <c r="AO1200" s="2" t="s">
        <v>608</v>
      </c>
    </row>
    <row r="1201" spans="13:41" x14ac:dyDescent="0.35">
      <c r="M1201" s="26"/>
      <c r="N1201" s="26"/>
      <c r="T1201" s="26"/>
      <c r="AB1201" s="36"/>
      <c r="AD1201" s="2" t="s">
        <v>248</v>
      </c>
      <c r="AE1201" s="27">
        <v>2</v>
      </c>
      <c r="AF1201" s="2" t="s">
        <v>305</v>
      </c>
      <c r="AG1201" s="2" t="s">
        <v>250</v>
      </c>
      <c r="AH1201" s="2"/>
      <c r="AI1201" s="21" t="s">
        <v>608</v>
      </c>
      <c r="AJ1201" s="2" t="str">
        <f t="shared" si="73"/>
        <v>Equitation et DressageCasque, bombe-</v>
      </c>
      <c r="AK1201" s="2" t="str">
        <f>VLOOKUP(AD1201,'Comprendre la codification'!$E$12:$F$23,2,FALSE)</f>
        <v>L</v>
      </c>
      <c r="AL1201" s="2" t="str">
        <f>VLOOKUP(AG1201,'Comprendre la codification'!$H$12:$J$200,3,FALSE)</f>
        <v>BOM</v>
      </c>
      <c r="AM1201" s="2" t="str">
        <f>VLOOKUP(AI1201,'Comprendre la codification'!$M$25:$N$83,2,FALSE)</f>
        <v>78</v>
      </c>
      <c r="AN1201" s="2" t="str">
        <f t="shared" si="74"/>
        <v>LBOM78</v>
      </c>
      <c r="AO1201" s="21" t="s">
        <v>608</v>
      </c>
    </row>
    <row r="1202" spans="13:41" x14ac:dyDescent="0.35">
      <c r="M1202" s="26"/>
      <c r="N1202" s="26"/>
      <c r="T1202" s="26"/>
      <c r="U1202" s="15"/>
      <c r="AB1202" s="36"/>
      <c r="AD1202" s="2" t="s">
        <v>248</v>
      </c>
      <c r="AE1202" s="27">
        <v>2</v>
      </c>
      <c r="AF1202" s="11" t="s">
        <v>304</v>
      </c>
      <c r="AG1202" s="2" t="s">
        <v>489</v>
      </c>
      <c r="AH1202" s="2"/>
      <c r="AI1202" s="21" t="s">
        <v>608</v>
      </c>
      <c r="AJ1202" s="2" t="str">
        <f t="shared" si="73"/>
        <v>Equitation et DressageChaussants : paire de boots, bottes d'équitation, …-</v>
      </c>
      <c r="AK1202" s="2" t="str">
        <f>VLOOKUP(AD1202,'Comprendre la codification'!$E$12:$F$23,2,FALSE)</f>
        <v>L</v>
      </c>
      <c r="AL1202" s="2" t="str">
        <f>VLOOKUP(AG1202,'Comprendre la codification'!$H$12:$J$200,3,FALSE)</f>
        <v>BOT</v>
      </c>
      <c r="AM1202" s="2" t="str">
        <f>VLOOKUP(AI1202,'Comprendre la codification'!$M$25:$N$83,2,FALSE)</f>
        <v>78</v>
      </c>
      <c r="AN1202" s="2" t="str">
        <f t="shared" si="74"/>
        <v>LBOT78</v>
      </c>
      <c r="AO1202" s="21" t="s">
        <v>608</v>
      </c>
    </row>
    <row r="1203" spans="13:41" x14ac:dyDescent="0.35">
      <c r="M1203" s="26"/>
      <c r="N1203" s="26"/>
      <c r="T1203" s="26"/>
      <c r="U1203" s="15"/>
      <c r="V1203" s="15"/>
      <c r="AB1203" s="36"/>
      <c r="AD1203" s="2" t="s">
        <v>248</v>
      </c>
      <c r="AE1203" s="27">
        <v>2</v>
      </c>
      <c r="AF1203" s="11" t="s">
        <v>303</v>
      </c>
      <c r="AG1203" s="11" t="s">
        <v>7307</v>
      </c>
      <c r="AH1203" s="2"/>
      <c r="AI1203" s="21" t="s">
        <v>608</v>
      </c>
      <c r="AJ1203" s="2" t="str">
        <f t="shared" si="73"/>
        <v>Equitation et DressageHarnachement de monte et élément fixé au cheval (à l'unité) : licol, longe et cordage, bride, filet, mors, rêne, martingale, étrivière, sangle, éperon, …-</v>
      </c>
      <c r="AK1203" s="2" t="str">
        <f>VLOOKUP(AD1203,'Comprendre la codification'!$E$12:$F$23,2,FALSE)</f>
        <v>L</v>
      </c>
      <c r="AL1203" s="2" t="str">
        <f>VLOOKUP(AG1203,'Comprendre la codification'!$H$12:$J$200,3,FALSE)</f>
        <v>CHE</v>
      </c>
      <c r="AM1203" s="2" t="str">
        <f>VLOOKUP(AI1203,'Comprendre la codification'!$M$25:$N$83,2,FALSE)</f>
        <v>78</v>
      </c>
      <c r="AN1203" s="2" t="str">
        <f t="shared" si="74"/>
        <v>LCHE78</v>
      </c>
      <c r="AO1203" s="21" t="s">
        <v>608</v>
      </c>
    </row>
    <row r="1204" spans="13:41" x14ac:dyDescent="0.35">
      <c r="M1204" s="26"/>
      <c r="N1204" s="26"/>
      <c r="T1204" s="26"/>
      <c r="AD1204" s="2" t="s">
        <v>248</v>
      </c>
      <c r="AE1204" s="27">
        <v>2</v>
      </c>
      <c r="AF1204" s="2" t="s">
        <v>303</v>
      </c>
      <c r="AG1204" s="2" t="s">
        <v>306</v>
      </c>
      <c r="AH1204" s="2"/>
      <c r="AI1204" s="2" t="s">
        <v>252</v>
      </c>
      <c r="AJ1204" s="2" t="str">
        <f t="shared" si="73"/>
        <v>Equitation et DressageAutre équipement &amp; accessoire (Equitation et Dressage)X &lt; 5 g</v>
      </c>
      <c r="AK1204" s="2" t="str">
        <f>VLOOKUP(AD1204,'Comprendre la codification'!$E$12:$F$23,2,FALSE)</f>
        <v>L</v>
      </c>
      <c r="AL1204" s="2" t="str">
        <f>VLOOKUP(AG1204,'Comprendre la codification'!$H$12:$J$200,3,FALSE)</f>
        <v>DIV</v>
      </c>
      <c r="AM1204" s="2" t="str">
        <f>VLOOKUP(AI1204,'Comprendre la codification'!$M$25:$N$83,2,FALSE)</f>
        <v>20</v>
      </c>
      <c r="AN1204" s="2" t="str">
        <f t="shared" si="74"/>
        <v>LDIV20</v>
      </c>
      <c r="AO1204" s="2" t="s">
        <v>99</v>
      </c>
    </row>
    <row r="1205" spans="13:41" x14ac:dyDescent="0.35">
      <c r="M1205" s="26"/>
      <c r="N1205" s="26"/>
      <c r="T1205" s="26"/>
      <c r="AD1205" s="2" t="s">
        <v>248</v>
      </c>
      <c r="AE1205" s="27">
        <v>2</v>
      </c>
      <c r="AF1205" s="2" t="s">
        <v>303</v>
      </c>
      <c r="AG1205" s="2" t="s">
        <v>306</v>
      </c>
      <c r="AH1205" s="2"/>
      <c r="AI1205" s="2" t="s">
        <v>252</v>
      </c>
      <c r="AJ1205" s="2" t="str">
        <f t="shared" si="73"/>
        <v>Equitation et DressageAutre équipement &amp; accessoire (Equitation et Dressage)X &lt; 5 g</v>
      </c>
      <c r="AK1205" s="2" t="str">
        <f>VLOOKUP(AD1205,'Comprendre la codification'!$E$12:$F$23,2,FALSE)</f>
        <v>L</v>
      </c>
      <c r="AL1205" s="2" t="str">
        <f>VLOOKUP(AG1205,'Comprendre la codification'!$H$12:$J$200,3,FALSE)</f>
        <v>DIV</v>
      </c>
      <c r="AM1205" s="2" t="str">
        <f>VLOOKUP(AI1205,'Comprendre la codification'!$M$25:$N$83,2,FALSE)</f>
        <v>20</v>
      </c>
      <c r="AN1205" s="2" t="str">
        <f t="shared" si="74"/>
        <v>LDIV20</v>
      </c>
      <c r="AO1205" s="2" t="s">
        <v>659</v>
      </c>
    </row>
    <row r="1206" spans="13:41" x14ac:dyDescent="0.35">
      <c r="M1206" s="26"/>
      <c r="N1206" s="26"/>
      <c r="T1206" s="26"/>
      <c r="AD1206" s="2" t="s">
        <v>248</v>
      </c>
      <c r="AE1206" s="27">
        <v>2</v>
      </c>
      <c r="AF1206" s="2" t="s">
        <v>303</v>
      </c>
      <c r="AG1206" s="2" t="s">
        <v>306</v>
      </c>
      <c r="AH1206" s="2"/>
      <c r="AI1206" s="2" t="s">
        <v>253</v>
      </c>
      <c r="AJ1206" s="2" t="str">
        <f t="shared" si="73"/>
        <v>Equitation et DressageAutre équipement &amp; accessoire (Equitation et Dressage)5 g ≤ X &lt; 10 g</v>
      </c>
      <c r="AK1206" s="2" t="str">
        <f>VLOOKUP(AD1206,'Comprendre la codification'!$E$12:$F$23,2,FALSE)</f>
        <v>L</v>
      </c>
      <c r="AL1206" s="2" t="str">
        <f>VLOOKUP(AG1206,'Comprendre la codification'!$H$12:$J$200,3,FALSE)</f>
        <v>DIV</v>
      </c>
      <c r="AM1206" s="2" t="str">
        <f>VLOOKUP(AI1206,'Comprendre la codification'!$M$25:$N$83,2,FALSE)</f>
        <v>21</v>
      </c>
      <c r="AN1206" s="2" t="str">
        <f t="shared" si="74"/>
        <v>LDIV21</v>
      </c>
      <c r="AO1206" s="2" t="s">
        <v>99</v>
      </c>
    </row>
    <row r="1207" spans="13:41" x14ac:dyDescent="0.35">
      <c r="M1207" s="26"/>
      <c r="N1207" s="26"/>
      <c r="T1207" s="26"/>
      <c r="AD1207" s="2" t="s">
        <v>248</v>
      </c>
      <c r="AE1207" s="27">
        <v>2</v>
      </c>
      <c r="AF1207" s="2" t="s">
        <v>303</v>
      </c>
      <c r="AG1207" s="2" t="s">
        <v>306</v>
      </c>
      <c r="AH1207" s="2"/>
      <c r="AI1207" s="2" t="s">
        <v>253</v>
      </c>
      <c r="AJ1207" s="2" t="str">
        <f t="shared" si="73"/>
        <v>Equitation et DressageAutre équipement &amp; accessoire (Equitation et Dressage)5 g ≤ X &lt; 10 g</v>
      </c>
      <c r="AK1207" s="2" t="str">
        <f>VLOOKUP(AD1207,'Comprendre la codification'!$E$12:$F$23,2,FALSE)</f>
        <v>L</v>
      </c>
      <c r="AL1207" s="2" t="str">
        <f>VLOOKUP(AG1207,'Comprendre la codification'!$H$12:$J$200,3,FALSE)</f>
        <v>DIV</v>
      </c>
      <c r="AM1207" s="2" t="str">
        <f>VLOOKUP(AI1207,'Comprendre la codification'!$M$25:$N$83,2,FALSE)</f>
        <v>21</v>
      </c>
      <c r="AN1207" s="2" t="str">
        <f t="shared" si="74"/>
        <v>LDIV21</v>
      </c>
      <c r="AO1207" s="2" t="s">
        <v>659</v>
      </c>
    </row>
    <row r="1208" spans="13:41" x14ac:dyDescent="0.35">
      <c r="M1208" s="26"/>
      <c r="N1208" s="26"/>
      <c r="T1208" s="26"/>
      <c r="AD1208" s="2" t="s">
        <v>248</v>
      </c>
      <c r="AE1208" s="27">
        <v>2</v>
      </c>
      <c r="AF1208" s="2" t="s">
        <v>303</v>
      </c>
      <c r="AG1208" s="2" t="s">
        <v>306</v>
      </c>
      <c r="AH1208" s="2"/>
      <c r="AI1208" s="2" t="s">
        <v>254</v>
      </c>
      <c r="AJ1208" s="2" t="str">
        <f t="shared" si="73"/>
        <v>Equitation et DressageAutre équipement &amp; accessoire (Equitation et Dressage)10 g ≤ X &lt; 20 g</v>
      </c>
      <c r="AK1208" s="2" t="str">
        <f>VLOOKUP(AD1208,'Comprendre la codification'!$E$12:$F$23,2,FALSE)</f>
        <v>L</v>
      </c>
      <c r="AL1208" s="2" t="str">
        <f>VLOOKUP(AG1208,'Comprendre la codification'!$H$12:$J$200,3,FALSE)</f>
        <v>DIV</v>
      </c>
      <c r="AM1208" s="2" t="str">
        <f>VLOOKUP(AI1208,'Comprendre la codification'!$M$25:$N$83,2,FALSE)</f>
        <v>24</v>
      </c>
      <c r="AN1208" s="2" t="str">
        <f t="shared" si="74"/>
        <v>LDIV24</v>
      </c>
      <c r="AO1208" s="2" t="s">
        <v>99</v>
      </c>
    </row>
    <row r="1209" spans="13:41" x14ac:dyDescent="0.35">
      <c r="M1209" s="26"/>
      <c r="N1209" s="26"/>
      <c r="T1209" s="26"/>
      <c r="AD1209" s="2" t="s">
        <v>248</v>
      </c>
      <c r="AE1209" s="27">
        <v>2</v>
      </c>
      <c r="AF1209" s="2" t="s">
        <v>303</v>
      </c>
      <c r="AG1209" s="2" t="s">
        <v>306</v>
      </c>
      <c r="AH1209" s="2"/>
      <c r="AI1209" s="2" t="s">
        <v>254</v>
      </c>
      <c r="AJ1209" s="2" t="str">
        <f t="shared" si="73"/>
        <v>Equitation et DressageAutre équipement &amp; accessoire (Equitation et Dressage)10 g ≤ X &lt; 20 g</v>
      </c>
      <c r="AK1209" s="2" t="str">
        <f>VLOOKUP(AD1209,'Comprendre la codification'!$E$12:$F$23,2,FALSE)</f>
        <v>L</v>
      </c>
      <c r="AL1209" s="2" t="str">
        <f>VLOOKUP(AG1209,'Comprendre la codification'!$H$12:$J$200,3,FALSE)</f>
        <v>DIV</v>
      </c>
      <c r="AM1209" s="2" t="str">
        <f>VLOOKUP(AI1209,'Comprendre la codification'!$M$25:$N$83,2,FALSE)</f>
        <v>24</v>
      </c>
      <c r="AN1209" s="2" t="str">
        <f t="shared" si="74"/>
        <v>LDIV24</v>
      </c>
      <c r="AO1209" s="2" t="s">
        <v>659</v>
      </c>
    </row>
    <row r="1210" spans="13:41" x14ac:dyDescent="0.35">
      <c r="M1210" s="26"/>
      <c r="N1210" s="26"/>
      <c r="T1210" s="26"/>
      <c r="AD1210" s="2" t="s">
        <v>248</v>
      </c>
      <c r="AE1210" s="27">
        <v>2</v>
      </c>
      <c r="AF1210" s="2" t="s">
        <v>303</v>
      </c>
      <c r="AG1210" s="2" t="s">
        <v>306</v>
      </c>
      <c r="AH1210" s="2"/>
      <c r="AI1210" s="2" t="s">
        <v>255</v>
      </c>
      <c r="AJ1210" s="2" t="str">
        <f t="shared" si="73"/>
        <v>Equitation et DressageAutre équipement &amp; accessoire (Equitation et Dressage)20 g ≤ X &lt; 50 g</v>
      </c>
      <c r="AK1210" s="2" t="str">
        <f>VLOOKUP(AD1210,'Comprendre la codification'!$E$12:$F$23,2,FALSE)</f>
        <v>L</v>
      </c>
      <c r="AL1210" s="2" t="str">
        <f>VLOOKUP(AG1210,'Comprendre la codification'!$H$12:$J$200,3,FALSE)</f>
        <v>DIV</v>
      </c>
      <c r="AM1210" s="2" t="str">
        <f>VLOOKUP(AI1210,'Comprendre la codification'!$M$25:$N$83,2,FALSE)</f>
        <v>27</v>
      </c>
      <c r="AN1210" s="2" t="str">
        <f t="shared" si="74"/>
        <v>LDIV27</v>
      </c>
      <c r="AO1210" s="2" t="s">
        <v>99</v>
      </c>
    </row>
    <row r="1211" spans="13:41" x14ac:dyDescent="0.35">
      <c r="M1211" s="26"/>
      <c r="N1211" s="26"/>
      <c r="T1211" s="26"/>
      <c r="AD1211" s="2" t="s">
        <v>248</v>
      </c>
      <c r="AE1211" s="27">
        <v>2</v>
      </c>
      <c r="AF1211" s="2" t="s">
        <v>303</v>
      </c>
      <c r="AG1211" s="2" t="s">
        <v>306</v>
      </c>
      <c r="AH1211" s="2"/>
      <c r="AI1211" s="2" t="s">
        <v>255</v>
      </c>
      <c r="AJ1211" s="2" t="str">
        <f t="shared" si="73"/>
        <v>Equitation et DressageAutre équipement &amp; accessoire (Equitation et Dressage)20 g ≤ X &lt; 50 g</v>
      </c>
      <c r="AK1211" s="2" t="str">
        <f>VLOOKUP(AD1211,'Comprendre la codification'!$E$12:$F$23,2,FALSE)</f>
        <v>L</v>
      </c>
      <c r="AL1211" s="2" t="str">
        <f>VLOOKUP(AG1211,'Comprendre la codification'!$H$12:$J$200,3,FALSE)</f>
        <v>DIV</v>
      </c>
      <c r="AM1211" s="2" t="str">
        <f>VLOOKUP(AI1211,'Comprendre la codification'!$M$25:$N$83,2,FALSE)</f>
        <v>27</v>
      </c>
      <c r="AN1211" s="2" t="str">
        <f t="shared" si="74"/>
        <v>LDIV27</v>
      </c>
      <c r="AO1211" s="2" t="s">
        <v>659</v>
      </c>
    </row>
    <row r="1212" spans="13:41" x14ac:dyDescent="0.35">
      <c r="M1212" s="26"/>
      <c r="N1212" s="26"/>
      <c r="T1212" s="26"/>
      <c r="AD1212" s="2" t="s">
        <v>248</v>
      </c>
      <c r="AE1212" s="27">
        <v>2</v>
      </c>
      <c r="AF1212" s="2" t="s">
        <v>303</v>
      </c>
      <c r="AG1212" s="2" t="s">
        <v>306</v>
      </c>
      <c r="AH1212" s="2"/>
      <c r="AI1212" s="2" t="s">
        <v>241</v>
      </c>
      <c r="AJ1212" s="2" t="str">
        <f t="shared" si="73"/>
        <v>Equitation et DressageAutre équipement &amp; accessoire (Equitation et Dressage)50 g ≤ X &lt; 100 g</v>
      </c>
      <c r="AK1212" s="2" t="str">
        <f>VLOOKUP(AD1212,'Comprendre la codification'!$E$12:$F$23,2,FALSE)</f>
        <v>L</v>
      </c>
      <c r="AL1212" s="2" t="str">
        <f>VLOOKUP(AG1212,'Comprendre la codification'!$H$12:$J$200,3,FALSE)</f>
        <v>DIV</v>
      </c>
      <c r="AM1212" s="2" t="str">
        <f>VLOOKUP(AI1212,'Comprendre la codification'!$M$25:$N$83,2,FALSE)</f>
        <v>30</v>
      </c>
      <c r="AN1212" s="2" t="str">
        <f t="shared" si="74"/>
        <v>LDIV30</v>
      </c>
      <c r="AO1212" s="2" t="s">
        <v>99</v>
      </c>
    </row>
    <row r="1213" spans="13:41" x14ac:dyDescent="0.35">
      <c r="M1213" s="26"/>
      <c r="N1213" s="26"/>
      <c r="T1213" s="26"/>
      <c r="AD1213" s="2" t="s">
        <v>248</v>
      </c>
      <c r="AE1213" s="27">
        <v>2</v>
      </c>
      <c r="AF1213" s="2" t="s">
        <v>303</v>
      </c>
      <c r="AG1213" s="2" t="s">
        <v>306</v>
      </c>
      <c r="AH1213" s="2"/>
      <c r="AI1213" s="2" t="s">
        <v>241</v>
      </c>
      <c r="AJ1213" s="2" t="str">
        <f t="shared" si="73"/>
        <v>Equitation et DressageAutre équipement &amp; accessoire (Equitation et Dressage)50 g ≤ X &lt; 100 g</v>
      </c>
      <c r="AK1213" s="2" t="str">
        <f>VLOOKUP(AD1213,'Comprendre la codification'!$E$12:$F$23,2,FALSE)</f>
        <v>L</v>
      </c>
      <c r="AL1213" s="2" t="str">
        <f>VLOOKUP(AG1213,'Comprendre la codification'!$H$12:$J$200,3,FALSE)</f>
        <v>DIV</v>
      </c>
      <c r="AM1213" s="2" t="str">
        <f>VLOOKUP(AI1213,'Comprendre la codification'!$M$25:$N$83,2,FALSE)</f>
        <v>30</v>
      </c>
      <c r="AN1213" s="2" t="str">
        <f t="shared" si="74"/>
        <v>LDIV30</v>
      </c>
      <c r="AO1213" s="2" t="s">
        <v>659</v>
      </c>
    </row>
    <row r="1214" spans="13:41" x14ac:dyDescent="0.35">
      <c r="M1214" s="26"/>
      <c r="N1214" s="26"/>
      <c r="T1214" s="26"/>
      <c r="AD1214" s="2" t="s">
        <v>248</v>
      </c>
      <c r="AE1214" s="27">
        <v>2</v>
      </c>
      <c r="AF1214" s="2" t="s">
        <v>303</v>
      </c>
      <c r="AG1214" s="2" t="s">
        <v>306</v>
      </c>
      <c r="AH1214" s="2"/>
      <c r="AI1214" s="2" t="s">
        <v>103</v>
      </c>
      <c r="AJ1214" s="2" t="str">
        <f t="shared" si="73"/>
        <v>Equitation et DressageAutre équipement &amp; accessoire (Equitation et Dressage)0,1 kg ≤ X &lt; 0,2 kg</v>
      </c>
      <c r="AK1214" s="2" t="str">
        <f>VLOOKUP(AD1214,'Comprendre la codification'!$E$12:$F$23,2,FALSE)</f>
        <v>L</v>
      </c>
      <c r="AL1214" s="2" t="str">
        <f>VLOOKUP(AG1214,'Comprendre la codification'!$H$12:$J$200,3,FALSE)</f>
        <v>DIV</v>
      </c>
      <c r="AM1214" s="2" t="str">
        <f>VLOOKUP(AI1214,'Comprendre la codification'!$M$25:$N$83,2,FALSE)</f>
        <v>33</v>
      </c>
      <c r="AN1214" s="2" t="str">
        <f t="shared" si="74"/>
        <v>LDIV33</v>
      </c>
      <c r="AO1214" s="2" t="s">
        <v>99</v>
      </c>
    </row>
    <row r="1215" spans="13:41" x14ac:dyDescent="0.35">
      <c r="M1215" s="26"/>
      <c r="N1215" s="26"/>
      <c r="T1215" s="26"/>
      <c r="AD1215" s="2" t="s">
        <v>248</v>
      </c>
      <c r="AE1215" s="27">
        <v>2</v>
      </c>
      <c r="AF1215" s="2" t="s">
        <v>303</v>
      </c>
      <c r="AG1215" s="2" t="s">
        <v>306</v>
      </c>
      <c r="AH1215" s="2"/>
      <c r="AI1215" s="2" t="s">
        <v>103</v>
      </c>
      <c r="AJ1215" s="2" t="str">
        <f t="shared" si="73"/>
        <v>Equitation et DressageAutre équipement &amp; accessoire (Equitation et Dressage)0,1 kg ≤ X &lt; 0,2 kg</v>
      </c>
      <c r="AK1215" s="2" t="str">
        <f>VLOOKUP(AD1215,'Comprendre la codification'!$E$12:$F$23,2,FALSE)</f>
        <v>L</v>
      </c>
      <c r="AL1215" s="2" t="str">
        <f>VLOOKUP(AG1215,'Comprendre la codification'!$H$12:$J$200,3,FALSE)</f>
        <v>DIV</v>
      </c>
      <c r="AM1215" s="2" t="str">
        <f>VLOOKUP(AI1215,'Comprendre la codification'!$M$25:$N$83,2,FALSE)</f>
        <v>33</v>
      </c>
      <c r="AN1215" s="2" t="str">
        <f t="shared" si="74"/>
        <v>LDIV33</v>
      </c>
      <c r="AO1215" s="2" t="s">
        <v>659</v>
      </c>
    </row>
    <row r="1216" spans="13:41" x14ac:dyDescent="0.35">
      <c r="M1216" s="26"/>
      <c r="N1216" s="26"/>
      <c r="T1216" s="26"/>
      <c r="AD1216" s="2" t="s">
        <v>248</v>
      </c>
      <c r="AE1216" s="27">
        <v>2</v>
      </c>
      <c r="AF1216" s="2" t="s">
        <v>303</v>
      </c>
      <c r="AG1216" s="2" t="s">
        <v>306</v>
      </c>
      <c r="AH1216" s="2"/>
      <c r="AI1216" s="2" t="s">
        <v>98</v>
      </c>
      <c r="AJ1216" s="2" t="str">
        <f t="shared" si="73"/>
        <v>Equitation et DressageAutre équipement &amp; accessoire (Equitation et Dressage)0,2 kg ≤ X &lt; 0,5 kg</v>
      </c>
      <c r="AK1216" s="2" t="str">
        <f>VLOOKUP(AD1216,'Comprendre la codification'!$E$12:$F$23,2,FALSE)</f>
        <v>L</v>
      </c>
      <c r="AL1216" s="2" t="str">
        <f>VLOOKUP(AG1216,'Comprendre la codification'!$H$12:$J$200,3,FALSE)</f>
        <v>DIV</v>
      </c>
      <c r="AM1216" s="2" t="str">
        <f>VLOOKUP(AI1216,'Comprendre la codification'!$M$25:$N$83,2,FALSE)</f>
        <v>36</v>
      </c>
      <c r="AN1216" s="2" t="str">
        <f t="shared" si="74"/>
        <v>LDIV36</v>
      </c>
      <c r="AO1216" s="2" t="s">
        <v>99</v>
      </c>
    </row>
    <row r="1217" spans="13:41" x14ac:dyDescent="0.35">
      <c r="M1217" s="26"/>
      <c r="N1217" s="26"/>
      <c r="T1217" s="26"/>
      <c r="AD1217" s="2" t="s">
        <v>248</v>
      </c>
      <c r="AE1217" s="27">
        <v>2</v>
      </c>
      <c r="AF1217" s="2" t="s">
        <v>303</v>
      </c>
      <c r="AG1217" s="2" t="s">
        <v>306</v>
      </c>
      <c r="AH1217" s="2"/>
      <c r="AI1217" s="2" t="s">
        <v>98</v>
      </c>
      <c r="AJ1217" s="2" t="str">
        <f t="shared" si="73"/>
        <v>Equitation et DressageAutre équipement &amp; accessoire (Equitation et Dressage)0,2 kg ≤ X &lt; 0,5 kg</v>
      </c>
      <c r="AK1217" s="2" t="str">
        <f>VLOOKUP(AD1217,'Comprendre la codification'!$E$12:$F$23,2,FALSE)</f>
        <v>L</v>
      </c>
      <c r="AL1217" s="2" t="str">
        <f>VLOOKUP(AG1217,'Comprendre la codification'!$H$12:$J$200,3,FALSE)</f>
        <v>DIV</v>
      </c>
      <c r="AM1217" s="2" t="str">
        <f>VLOOKUP(AI1217,'Comprendre la codification'!$M$25:$N$83,2,FALSE)</f>
        <v>36</v>
      </c>
      <c r="AN1217" s="2" t="str">
        <f t="shared" si="74"/>
        <v>LDIV36</v>
      </c>
      <c r="AO1217" s="2" t="s">
        <v>659</v>
      </c>
    </row>
    <row r="1218" spans="13:41" x14ac:dyDescent="0.35">
      <c r="M1218" s="26"/>
      <c r="N1218" s="26"/>
      <c r="T1218" s="26"/>
      <c r="AD1218" s="2" t="s">
        <v>248</v>
      </c>
      <c r="AE1218" s="27">
        <v>2</v>
      </c>
      <c r="AF1218" s="2" t="s">
        <v>303</v>
      </c>
      <c r="AG1218" s="2" t="s">
        <v>306</v>
      </c>
      <c r="AH1218" s="2"/>
      <c r="AI1218" s="2" t="s">
        <v>104</v>
      </c>
      <c r="AJ1218" s="2" t="str">
        <f t="shared" si="73"/>
        <v>Equitation et DressageAutre équipement &amp; accessoire (Equitation et Dressage)0,5 kg ≤ X &lt; 1 kg</v>
      </c>
      <c r="AK1218" s="2" t="str">
        <f>VLOOKUP(AD1218,'Comprendre la codification'!$E$12:$F$23,2,FALSE)</f>
        <v>L</v>
      </c>
      <c r="AL1218" s="2" t="str">
        <f>VLOOKUP(AG1218,'Comprendre la codification'!$H$12:$J$200,3,FALSE)</f>
        <v>DIV</v>
      </c>
      <c r="AM1218" s="2" t="str">
        <f>VLOOKUP(AI1218,'Comprendre la codification'!$M$25:$N$83,2,FALSE)</f>
        <v>39</v>
      </c>
      <c r="AN1218" s="2" t="str">
        <f t="shared" si="74"/>
        <v>LDIV39</v>
      </c>
      <c r="AO1218" s="2" t="s">
        <v>99</v>
      </c>
    </row>
    <row r="1219" spans="13:41" x14ac:dyDescent="0.35">
      <c r="M1219" s="26"/>
      <c r="N1219" s="26"/>
      <c r="Q1219" s="15"/>
      <c r="T1219" s="26"/>
      <c r="AD1219" s="2" t="s">
        <v>248</v>
      </c>
      <c r="AE1219" s="27">
        <v>2</v>
      </c>
      <c r="AF1219" s="2" t="s">
        <v>303</v>
      </c>
      <c r="AG1219" s="2" t="s">
        <v>306</v>
      </c>
      <c r="AH1219" s="2"/>
      <c r="AI1219" s="2" t="s">
        <v>104</v>
      </c>
      <c r="AJ1219" s="2" t="str">
        <f t="shared" si="73"/>
        <v>Equitation et DressageAutre équipement &amp; accessoire (Equitation et Dressage)0,5 kg ≤ X &lt; 1 kg</v>
      </c>
      <c r="AK1219" s="2" t="str">
        <f>VLOOKUP(AD1219,'Comprendre la codification'!$E$12:$F$23,2,FALSE)</f>
        <v>L</v>
      </c>
      <c r="AL1219" s="2" t="str">
        <f>VLOOKUP(AG1219,'Comprendre la codification'!$H$12:$J$200,3,FALSE)</f>
        <v>DIV</v>
      </c>
      <c r="AM1219" s="2" t="str">
        <f>VLOOKUP(AI1219,'Comprendre la codification'!$M$25:$N$83,2,FALSE)</f>
        <v>39</v>
      </c>
      <c r="AN1219" s="2" t="str">
        <f t="shared" si="74"/>
        <v>LDIV39</v>
      </c>
      <c r="AO1219" s="2" t="s">
        <v>659</v>
      </c>
    </row>
    <row r="1220" spans="13:41" x14ac:dyDescent="0.35">
      <c r="M1220" s="26"/>
      <c r="N1220" s="26"/>
      <c r="O1220" s="15"/>
      <c r="Q1220" s="15"/>
      <c r="T1220" s="26"/>
      <c r="AD1220" s="2" t="s">
        <v>248</v>
      </c>
      <c r="AE1220" s="27">
        <v>2</v>
      </c>
      <c r="AF1220" s="2" t="s">
        <v>303</v>
      </c>
      <c r="AG1220" s="2" t="s">
        <v>306</v>
      </c>
      <c r="AH1220" s="2"/>
      <c r="AI1220" s="2" t="s">
        <v>105</v>
      </c>
      <c r="AJ1220" s="2" t="str">
        <f t="shared" si="73"/>
        <v>Equitation et DressageAutre équipement &amp; accessoire (Equitation et Dressage)1 kg ≤ X &lt; 2 kg</v>
      </c>
      <c r="AK1220" s="2" t="str">
        <f>VLOOKUP(AD1220,'Comprendre la codification'!$E$12:$F$23,2,FALSE)</f>
        <v>L</v>
      </c>
      <c r="AL1220" s="2" t="str">
        <f>VLOOKUP(AG1220,'Comprendre la codification'!$H$12:$J$200,3,FALSE)</f>
        <v>DIV</v>
      </c>
      <c r="AM1220" s="2" t="str">
        <f>VLOOKUP(AI1220,'Comprendre la codification'!$M$25:$N$83,2,FALSE)</f>
        <v>42</v>
      </c>
      <c r="AN1220" s="2" t="str">
        <f t="shared" si="74"/>
        <v>LDIV42</v>
      </c>
      <c r="AO1220" s="2" t="s">
        <v>99</v>
      </c>
    </row>
    <row r="1221" spans="13:41" x14ac:dyDescent="0.35">
      <c r="M1221" s="26"/>
      <c r="N1221" s="26"/>
      <c r="T1221" s="26"/>
      <c r="AD1221" s="2" t="s">
        <v>248</v>
      </c>
      <c r="AE1221" s="27">
        <v>2</v>
      </c>
      <c r="AF1221" s="2" t="s">
        <v>303</v>
      </c>
      <c r="AG1221" s="2" t="s">
        <v>306</v>
      </c>
      <c r="AH1221" s="2"/>
      <c r="AI1221" s="2" t="s">
        <v>105</v>
      </c>
      <c r="AJ1221" s="2" t="str">
        <f t="shared" ref="AJ1221:AJ1256" si="75">AD1221&amp;AG1221&amp;AI1221</f>
        <v>Equitation et DressageAutre équipement &amp; accessoire (Equitation et Dressage)1 kg ≤ X &lt; 2 kg</v>
      </c>
      <c r="AK1221" s="2" t="str">
        <f>VLOOKUP(AD1221,'Comprendre la codification'!$E$12:$F$23,2,FALSE)</f>
        <v>L</v>
      </c>
      <c r="AL1221" s="2" t="str">
        <f>VLOOKUP(AG1221,'Comprendre la codification'!$H$12:$J$200,3,FALSE)</f>
        <v>DIV</v>
      </c>
      <c r="AM1221" s="2" t="str">
        <f>VLOOKUP(AI1221,'Comprendre la codification'!$M$25:$N$83,2,FALSE)</f>
        <v>42</v>
      </c>
      <c r="AN1221" s="2" t="str">
        <f t="shared" ref="AN1221:AN1256" si="76">AK1221&amp;AL1221&amp;AM1221</f>
        <v>LDIV42</v>
      </c>
      <c r="AO1221" s="2" t="s">
        <v>659</v>
      </c>
    </row>
    <row r="1222" spans="13:41" x14ac:dyDescent="0.35">
      <c r="M1222" s="26"/>
      <c r="N1222" s="26"/>
      <c r="T1222" s="26"/>
      <c r="AD1222" s="2" t="s">
        <v>248</v>
      </c>
      <c r="AE1222" s="27">
        <v>2</v>
      </c>
      <c r="AF1222" s="2" t="s">
        <v>303</v>
      </c>
      <c r="AG1222" s="2" t="s">
        <v>306</v>
      </c>
      <c r="AH1222" s="2"/>
      <c r="AI1222" s="2" t="s">
        <v>107</v>
      </c>
      <c r="AJ1222" s="2" t="str">
        <f t="shared" si="75"/>
        <v>Equitation et DressageAutre équipement &amp; accessoire (Equitation et Dressage)2 kg ≤ X &lt; 3 kg</v>
      </c>
      <c r="AK1222" s="2" t="str">
        <f>VLOOKUP(AD1222,'Comprendre la codification'!$E$12:$F$23,2,FALSE)</f>
        <v>L</v>
      </c>
      <c r="AL1222" s="2" t="str">
        <f>VLOOKUP(AG1222,'Comprendre la codification'!$H$12:$J$200,3,FALSE)</f>
        <v>DIV</v>
      </c>
      <c r="AM1222" s="2" t="str">
        <f>VLOOKUP(AI1222,'Comprendre la codification'!$M$25:$N$83,2,FALSE)</f>
        <v>45</v>
      </c>
      <c r="AN1222" s="2" t="str">
        <f t="shared" si="76"/>
        <v>LDIV45</v>
      </c>
      <c r="AO1222" s="2" t="s">
        <v>99</v>
      </c>
    </row>
    <row r="1223" spans="13:41" x14ac:dyDescent="0.35">
      <c r="M1223" s="26"/>
      <c r="N1223" s="26"/>
      <c r="T1223" s="26"/>
      <c r="AD1223" s="2" t="s">
        <v>248</v>
      </c>
      <c r="AE1223" s="27">
        <v>2</v>
      </c>
      <c r="AF1223" s="2" t="s">
        <v>303</v>
      </c>
      <c r="AG1223" s="2" t="s">
        <v>306</v>
      </c>
      <c r="AH1223" s="2"/>
      <c r="AI1223" s="2" t="s">
        <v>107</v>
      </c>
      <c r="AJ1223" s="2" t="str">
        <f t="shared" si="75"/>
        <v>Equitation et DressageAutre équipement &amp; accessoire (Equitation et Dressage)2 kg ≤ X &lt; 3 kg</v>
      </c>
      <c r="AK1223" s="2" t="str">
        <f>VLOOKUP(AD1223,'Comprendre la codification'!$E$12:$F$23,2,FALSE)</f>
        <v>L</v>
      </c>
      <c r="AL1223" s="2" t="str">
        <f>VLOOKUP(AG1223,'Comprendre la codification'!$H$12:$J$200,3,FALSE)</f>
        <v>DIV</v>
      </c>
      <c r="AM1223" s="2" t="str">
        <f>VLOOKUP(AI1223,'Comprendre la codification'!$M$25:$N$83,2,FALSE)</f>
        <v>45</v>
      </c>
      <c r="AN1223" s="2" t="str">
        <f t="shared" si="76"/>
        <v>LDIV45</v>
      </c>
      <c r="AO1223" s="2" t="s">
        <v>659</v>
      </c>
    </row>
    <row r="1224" spans="13:41" x14ac:dyDescent="0.35">
      <c r="M1224" s="26"/>
      <c r="N1224" s="26"/>
      <c r="T1224" s="26"/>
      <c r="AD1224" s="2" t="s">
        <v>248</v>
      </c>
      <c r="AE1224" s="27">
        <v>2</v>
      </c>
      <c r="AF1224" s="2" t="s">
        <v>303</v>
      </c>
      <c r="AG1224" s="2" t="s">
        <v>306</v>
      </c>
      <c r="AH1224" s="2"/>
      <c r="AI1224" s="2" t="s">
        <v>109</v>
      </c>
      <c r="AJ1224" s="2" t="str">
        <f t="shared" si="75"/>
        <v>Equitation et DressageAutre équipement &amp; accessoire (Equitation et Dressage)3 kg ≤ X &lt; 5 kg</v>
      </c>
      <c r="AK1224" s="2" t="str">
        <f>VLOOKUP(AD1224,'Comprendre la codification'!$E$12:$F$23,2,FALSE)</f>
        <v>L</v>
      </c>
      <c r="AL1224" s="2" t="str">
        <f>VLOOKUP(AG1224,'Comprendre la codification'!$H$12:$J$200,3,FALSE)</f>
        <v>DIV</v>
      </c>
      <c r="AM1224" s="2" t="str">
        <f>VLOOKUP(AI1224,'Comprendre la codification'!$M$25:$N$83,2,FALSE)</f>
        <v>48</v>
      </c>
      <c r="AN1224" s="2" t="str">
        <f t="shared" si="76"/>
        <v>LDIV48</v>
      </c>
      <c r="AO1224" s="2" t="s">
        <v>99</v>
      </c>
    </row>
    <row r="1225" spans="13:41" x14ac:dyDescent="0.35">
      <c r="M1225" s="26"/>
      <c r="N1225" s="26"/>
      <c r="T1225" s="26"/>
      <c r="AD1225" s="2" t="s">
        <v>248</v>
      </c>
      <c r="AE1225" s="27">
        <v>2</v>
      </c>
      <c r="AF1225" s="2" t="s">
        <v>303</v>
      </c>
      <c r="AG1225" s="2" t="s">
        <v>306</v>
      </c>
      <c r="AH1225" s="2"/>
      <c r="AI1225" s="2" t="s">
        <v>109</v>
      </c>
      <c r="AJ1225" s="2" t="str">
        <f t="shared" si="75"/>
        <v>Equitation et DressageAutre équipement &amp; accessoire (Equitation et Dressage)3 kg ≤ X &lt; 5 kg</v>
      </c>
      <c r="AK1225" s="2" t="str">
        <f>VLOOKUP(AD1225,'Comprendre la codification'!$E$12:$F$23,2,FALSE)</f>
        <v>L</v>
      </c>
      <c r="AL1225" s="2" t="str">
        <f>VLOOKUP(AG1225,'Comprendre la codification'!$H$12:$J$200,3,FALSE)</f>
        <v>DIV</v>
      </c>
      <c r="AM1225" s="2" t="str">
        <f>VLOOKUP(AI1225,'Comprendre la codification'!$M$25:$N$83,2,FALSE)</f>
        <v>48</v>
      </c>
      <c r="AN1225" s="2" t="str">
        <f t="shared" si="76"/>
        <v>LDIV48</v>
      </c>
      <c r="AO1225" s="2" t="s">
        <v>659</v>
      </c>
    </row>
    <row r="1226" spans="13:41" x14ac:dyDescent="0.35">
      <c r="M1226" s="26"/>
      <c r="N1226" s="26"/>
      <c r="T1226" s="26"/>
      <c r="AD1226" s="2" t="s">
        <v>248</v>
      </c>
      <c r="AE1226" s="27">
        <v>2</v>
      </c>
      <c r="AF1226" s="2" t="s">
        <v>303</v>
      </c>
      <c r="AG1226" s="2" t="s">
        <v>306</v>
      </c>
      <c r="AH1226" s="2"/>
      <c r="AI1226" s="2" t="s">
        <v>110</v>
      </c>
      <c r="AJ1226" s="2" t="str">
        <f t="shared" si="75"/>
        <v>Equitation et DressageAutre équipement &amp; accessoire (Equitation et Dressage)5 kg ≤ X &lt; 7 kg</v>
      </c>
      <c r="AK1226" s="2" t="str">
        <f>VLOOKUP(AD1226,'Comprendre la codification'!$E$12:$F$23,2,FALSE)</f>
        <v>L</v>
      </c>
      <c r="AL1226" s="2" t="str">
        <f>VLOOKUP(AG1226,'Comprendre la codification'!$H$12:$J$200,3,FALSE)</f>
        <v>DIV</v>
      </c>
      <c r="AM1226" s="2" t="str">
        <f>VLOOKUP(AI1226,'Comprendre la codification'!$M$25:$N$83,2,FALSE)</f>
        <v>51</v>
      </c>
      <c r="AN1226" s="2" t="str">
        <f t="shared" si="76"/>
        <v>LDIV51</v>
      </c>
      <c r="AO1226" s="2" t="s">
        <v>99</v>
      </c>
    </row>
    <row r="1227" spans="13:41" x14ac:dyDescent="0.35">
      <c r="M1227" s="26"/>
      <c r="N1227" s="26"/>
      <c r="T1227" s="26"/>
      <c r="AD1227" s="2" t="s">
        <v>248</v>
      </c>
      <c r="AE1227" s="27">
        <v>2</v>
      </c>
      <c r="AF1227" s="2" t="s">
        <v>303</v>
      </c>
      <c r="AG1227" s="2" t="s">
        <v>306</v>
      </c>
      <c r="AH1227" s="2"/>
      <c r="AI1227" s="2" t="s">
        <v>110</v>
      </c>
      <c r="AJ1227" s="2" t="str">
        <f t="shared" si="75"/>
        <v>Equitation et DressageAutre équipement &amp; accessoire (Equitation et Dressage)5 kg ≤ X &lt; 7 kg</v>
      </c>
      <c r="AK1227" s="2" t="str">
        <f>VLOOKUP(AD1227,'Comprendre la codification'!$E$12:$F$23,2,FALSE)</f>
        <v>L</v>
      </c>
      <c r="AL1227" s="2" t="str">
        <f>VLOOKUP(AG1227,'Comprendre la codification'!$H$12:$J$200,3,FALSE)</f>
        <v>DIV</v>
      </c>
      <c r="AM1227" s="2" t="str">
        <f>VLOOKUP(AI1227,'Comprendre la codification'!$M$25:$N$83,2,FALSE)</f>
        <v>51</v>
      </c>
      <c r="AN1227" s="2" t="str">
        <f t="shared" si="76"/>
        <v>LDIV51</v>
      </c>
      <c r="AO1227" s="2" t="s">
        <v>659</v>
      </c>
    </row>
    <row r="1228" spans="13:41" x14ac:dyDescent="0.35">
      <c r="M1228" s="26"/>
      <c r="N1228" s="26"/>
      <c r="T1228" s="26"/>
      <c r="AD1228" s="2" t="s">
        <v>248</v>
      </c>
      <c r="AE1228" s="27">
        <v>2</v>
      </c>
      <c r="AF1228" s="2" t="s">
        <v>303</v>
      </c>
      <c r="AG1228" s="2" t="s">
        <v>306</v>
      </c>
      <c r="AH1228" s="2"/>
      <c r="AI1228" s="2" t="s">
        <v>111</v>
      </c>
      <c r="AJ1228" s="2" t="str">
        <f t="shared" si="75"/>
        <v>Equitation et DressageAutre équipement &amp; accessoire (Equitation et Dressage)7 kg ≤ X &lt; 9 kg</v>
      </c>
      <c r="AK1228" s="2" t="str">
        <f>VLOOKUP(AD1228,'Comprendre la codification'!$E$12:$F$23,2,FALSE)</f>
        <v>L</v>
      </c>
      <c r="AL1228" s="2" t="str">
        <f>VLOOKUP(AG1228,'Comprendre la codification'!$H$12:$J$200,3,FALSE)</f>
        <v>DIV</v>
      </c>
      <c r="AM1228" s="2" t="str">
        <f>VLOOKUP(AI1228,'Comprendre la codification'!$M$25:$N$83,2,FALSE)</f>
        <v>54</v>
      </c>
      <c r="AN1228" s="2" t="str">
        <f t="shared" si="76"/>
        <v>LDIV54</v>
      </c>
      <c r="AO1228" s="2" t="s">
        <v>99</v>
      </c>
    </row>
    <row r="1229" spans="13:41" x14ac:dyDescent="0.35">
      <c r="M1229" s="26"/>
      <c r="N1229" s="26"/>
      <c r="T1229" s="26"/>
      <c r="AD1229" s="2" t="s">
        <v>248</v>
      </c>
      <c r="AE1229" s="27">
        <v>2</v>
      </c>
      <c r="AF1229" s="2" t="s">
        <v>303</v>
      </c>
      <c r="AG1229" s="2" t="s">
        <v>306</v>
      </c>
      <c r="AH1229" s="2"/>
      <c r="AI1229" s="2" t="s">
        <v>111</v>
      </c>
      <c r="AJ1229" s="2" t="str">
        <f t="shared" si="75"/>
        <v>Equitation et DressageAutre équipement &amp; accessoire (Equitation et Dressage)7 kg ≤ X &lt; 9 kg</v>
      </c>
      <c r="AK1229" s="2" t="str">
        <f>VLOOKUP(AD1229,'Comprendre la codification'!$E$12:$F$23,2,FALSE)</f>
        <v>L</v>
      </c>
      <c r="AL1229" s="2" t="str">
        <f>VLOOKUP(AG1229,'Comprendre la codification'!$H$12:$J$200,3,FALSE)</f>
        <v>DIV</v>
      </c>
      <c r="AM1229" s="2" t="str">
        <f>VLOOKUP(AI1229,'Comprendre la codification'!$M$25:$N$83,2,FALSE)</f>
        <v>54</v>
      </c>
      <c r="AN1229" s="2" t="str">
        <f t="shared" si="76"/>
        <v>LDIV54</v>
      </c>
      <c r="AO1229" s="2" t="s">
        <v>659</v>
      </c>
    </row>
    <row r="1230" spans="13:41" x14ac:dyDescent="0.35">
      <c r="M1230" s="26"/>
      <c r="N1230" s="26"/>
      <c r="T1230" s="26"/>
      <c r="AD1230" s="2" t="s">
        <v>248</v>
      </c>
      <c r="AE1230" s="27">
        <v>2</v>
      </c>
      <c r="AF1230" s="2" t="s">
        <v>303</v>
      </c>
      <c r="AG1230" s="2" t="s">
        <v>306</v>
      </c>
      <c r="AH1230" s="2"/>
      <c r="AI1230" s="2" t="s">
        <v>112</v>
      </c>
      <c r="AJ1230" s="2" t="str">
        <f t="shared" si="75"/>
        <v>Equitation et DressageAutre équipement &amp; accessoire (Equitation et Dressage)9 kg ≤ X &lt; 11 kg</v>
      </c>
      <c r="AK1230" s="2" t="str">
        <f>VLOOKUP(AD1230,'Comprendre la codification'!$E$12:$F$23,2,FALSE)</f>
        <v>L</v>
      </c>
      <c r="AL1230" s="2" t="str">
        <f>VLOOKUP(AG1230,'Comprendre la codification'!$H$12:$J$200,3,FALSE)</f>
        <v>DIV</v>
      </c>
      <c r="AM1230" s="2" t="str">
        <f>VLOOKUP(AI1230,'Comprendre la codification'!$M$25:$N$83,2,FALSE)</f>
        <v>57</v>
      </c>
      <c r="AN1230" s="2" t="str">
        <f t="shared" si="76"/>
        <v>LDIV57</v>
      </c>
      <c r="AO1230" s="2" t="s">
        <v>99</v>
      </c>
    </row>
    <row r="1231" spans="13:41" x14ac:dyDescent="0.35">
      <c r="M1231" s="26"/>
      <c r="N1231" s="26"/>
      <c r="T1231" s="26"/>
      <c r="AD1231" s="2" t="s">
        <v>248</v>
      </c>
      <c r="AE1231" s="27">
        <v>2</v>
      </c>
      <c r="AF1231" s="2" t="s">
        <v>303</v>
      </c>
      <c r="AG1231" s="2" t="s">
        <v>306</v>
      </c>
      <c r="AH1231" s="2"/>
      <c r="AI1231" s="2" t="s">
        <v>112</v>
      </c>
      <c r="AJ1231" s="2" t="str">
        <f t="shared" si="75"/>
        <v>Equitation et DressageAutre équipement &amp; accessoire (Equitation et Dressage)9 kg ≤ X &lt; 11 kg</v>
      </c>
      <c r="AK1231" s="2" t="str">
        <f>VLOOKUP(AD1231,'Comprendre la codification'!$E$12:$F$23,2,FALSE)</f>
        <v>L</v>
      </c>
      <c r="AL1231" s="2" t="str">
        <f>VLOOKUP(AG1231,'Comprendre la codification'!$H$12:$J$200,3,FALSE)</f>
        <v>DIV</v>
      </c>
      <c r="AM1231" s="2" t="str">
        <f>VLOOKUP(AI1231,'Comprendre la codification'!$M$25:$N$83,2,FALSE)</f>
        <v>57</v>
      </c>
      <c r="AN1231" s="2" t="str">
        <f t="shared" si="76"/>
        <v>LDIV57</v>
      </c>
      <c r="AO1231" s="2" t="s">
        <v>659</v>
      </c>
    </row>
    <row r="1232" spans="13:41" x14ac:dyDescent="0.35">
      <c r="M1232" s="26"/>
      <c r="N1232" s="26"/>
      <c r="T1232" s="26"/>
      <c r="AD1232" s="2" t="s">
        <v>248</v>
      </c>
      <c r="AE1232" s="27">
        <v>2</v>
      </c>
      <c r="AF1232" s="2" t="s">
        <v>303</v>
      </c>
      <c r="AG1232" s="2" t="s">
        <v>306</v>
      </c>
      <c r="AH1232" s="2"/>
      <c r="AI1232" s="2" t="s">
        <v>113</v>
      </c>
      <c r="AJ1232" s="2" t="str">
        <f t="shared" si="75"/>
        <v>Equitation et DressageAutre équipement &amp; accessoire (Equitation et Dressage)11 kg ≤ X &lt; 13 kg</v>
      </c>
      <c r="AK1232" s="2" t="str">
        <f>VLOOKUP(AD1232,'Comprendre la codification'!$E$12:$F$23,2,FALSE)</f>
        <v>L</v>
      </c>
      <c r="AL1232" s="2" t="str">
        <f>VLOOKUP(AG1232,'Comprendre la codification'!$H$12:$J$200,3,FALSE)</f>
        <v>DIV</v>
      </c>
      <c r="AM1232" s="2" t="str">
        <f>VLOOKUP(AI1232,'Comprendre la codification'!$M$25:$N$83,2,FALSE)</f>
        <v>60</v>
      </c>
      <c r="AN1232" s="2" t="str">
        <f t="shared" si="76"/>
        <v>LDIV60</v>
      </c>
      <c r="AO1232" s="2" t="s">
        <v>99</v>
      </c>
    </row>
    <row r="1233" spans="13:41" x14ac:dyDescent="0.35">
      <c r="M1233" s="26"/>
      <c r="N1233" s="26"/>
      <c r="T1233" s="26"/>
      <c r="AD1233" s="2" t="s">
        <v>248</v>
      </c>
      <c r="AE1233" s="27">
        <v>2</v>
      </c>
      <c r="AF1233" s="2" t="s">
        <v>303</v>
      </c>
      <c r="AG1233" s="2" t="s">
        <v>306</v>
      </c>
      <c r="AH1233" s="2"/>
      <c r="AI1233" s="2" t="s">
        <v>113</v>
      </c>
      <c r="AJ1233" s="2" t="str">
        <f t="shared" si="75"/>
        <v>Equitation et DressageAutre équipement &amp; accessoire (Equitation et Dressage)11 kg ≤ X &lt; 13 kg</v>
      </c>
      <c r="AK1233" s="2" t="str">
        <f>VLOOKUP(AD1233,'Comprendre la codification'!$E$12:$F$23,2,FALSE)</f>
        <v>L</v>
      </c>
      <c r="AL1233" s="2" t="str">
        <f>VLOOKUP(AG1233,'Comprendre la codification'!$H$12:$J$200,3,FALSE)</f>
        <v>DIV</v>
      </c>
      <c r="AM1233" s="2" t="str">
        <f>VLOOKUP(AI1233,'Comprendre la codification'!$M$25:$N$83,2,FALSE)</f>
        <v>60</v>
      </c>
      <c r="AN1233" s="2" t="str">
        <f t="shared" si="76"/>
        <v>LDIV60</v>
      </c>
      <c r="AO1233" s="2" t="s">
        <v>659</v>
      </c>
    </row>
    <row r="1234" spans="13:41" x14ac:dyDescent="0.35">
      <c r="M1234" s="26"/>
      <c r="N1234" s="26"/>
      <c r="T1234" s="26"/>
      <c r="AD1234" s="2" t="s">
        <v>248</v>
      </c>
      <c r="AE1234" s="27">
        <v>2</v>
      </c>
      <c r="AF1234" s="2" t="s">
        <v>303</v>
      </c>
      <c r="AG1234" s="2" t="s">
        <v>306</v>
      </c>
      <c r="AH1234" s="2"/>
      <c r="AI1234" s="2" t="s">
        <v>114</v>
      </c>
      <c r="AJ1234" s="2" t="str">
        <f t="shared" si="75"/>
        <v>Equitation et DressageAutre équipement &amp; accessoire (Equitation et Dressage)13 kg ≤ X &lt; 15 kg</v>
      </c>
      <c r="AK1234" s="2" t="str">
        <f>VLOOKUP(AD1234,'Comprendre la codification'!$E$12:$F$23,2,FALSE)</f>
        <v>L</v>
      </c>
      <c r="AL1234" s="2" t="str">
        <f>VLOOKUP(AG1234,'Comprendre la codification'!$H$12:$J$200,3,FALSE)</f>
        <v>DIV</v>
      </c>
      <c r="AM1234" s="2" t="str">
        <f>VLOOKUP(AI1234,'Comprendre la codification'!$M$25:$N$83,2,FALSE)</f>
        <v>63</v>
      </c>
      <c r="AN1234" s="2" t="str">
        <f t="shared" si="76"/>
        <v>LDIV63</v>
      </c>
      <c r="AO1234" s="2" t="s">
        <v>99</v>
      </c>
    </row>
    <row r="1235" spans="13:41" x14ac:dyDescent="0.35">
      <c r="M1235" s="26"/>
      <c r="N1235" s="26"/>
      <c r="T1235" s="26"/>
      <c r="AD1235" s="2" t="s">
        <v>248</v>
      </c>
      <c r="AE1235" s="27">
        <v>2</v>
      </c>
      <c r="AF1235" s="2" t="s">
        <v>303</v>
      </c>
      <c r="AG1235" s="2" t="s">
        <v>306</v>
      </c>
      <c r="AH1235" s="2"/>
      <c r="AI1235" s="2" t="s">
        <v>114</v>
      </c>
      <c r="AJ1235" s="2" t="str">
        <f t="shared" si="75"/>
        <v>Equitation et DressageAutre équipement &amp; accessoire (Equitation et Dressage)13 kg ≤ X &lt; 15 kg</v>
      </c>
      <c r="AK1235" s="2" t="str">
        <f>VLOOKUP(AD1235,'Comprendre la codification'!$E$12:$F$23,2,FALSE)</f>
        <v>L</v>
      </c>
      <c r="AL1235" s="2" t="str">
        <f>VLOOKUP(AG1235,'Comprendre la codification'!$H$12:$J$200,3,FALSE)</f>
        <v>DIV</v>
      </c>
      <c r="AM1235" s="2" t="str">
        <f>VLOOKUP(AI1235,'Comprendre la codification'!$M$25:$N$83,2,FALSE)</f>
        <v>63</v>
      </c>
      <c r="AN1235" s="2" t="str">
        <f t="shared" si="76"/>
        <v>LDIV63</v>
      </c>
      <c r="AO1235" s="2" t="s">
        <v>659</v>
      </c>
    </row>
    <row r="1236" spans="13:41" x14ac:dyDescent="0.35">
      <c r="M1236" s="26"/>
      <c r="N1236" s="26"/>
      <c r="T1236" s="26"/>
      <c r="AD1236" s="2" t="s">
        <v>248</v>
      </c>
      <c r="AE1236" s="27">
        <v>2</v>
      </c>
      <c r="AF1236" s="2" t="s">
        <v>303</v>
      </c>
      <c r="AG1236" s="2" t="s">
        <v>306</v>
      </c>
      <c r="AH1236" s="2"/>
      <c r="AI1236" s="2" t="s">
        <v>102</v>
      </c>
      <c r="AJ1236" s="2" t="str">
        <f t="shared" si="75"/>
        <v>Equitation et DressageAutre équipement &amp; accessoire (Equitation et Dressage)X ≥ 15 kg</v>
      </c>
      <c r="AK1236" s="2" t="str">
        <f>VLOOKUP(AD1236,'Comprendre la codification'!$E$12:$F$23,2,FALSE)</f>
        <v>L</v>
      </c>
      <c r="AL1236" s="2" t="str">
        <f>VLOOKUP(AG1236,'Comprendre la codification'!$H$12:$J$200,3,FALSE)</f>
        <v>DIV</v>
      </c>
      <c r="AM1236" s="2" t="str">
        <f>VLOOKUP(AI1236,'Comprendre la codification'!$M$25:$N$83,2,FALSE)</f>
        <v>66</v>
      </c>
      <c r="AN1236" s="2" t="str">
        <f t="shared" si="76"/>
        <v>LDIV66</v>
      </c>
      <c r="AO1236" s="2" t="s">
        <v>99</v>
      </c>
    </row>
    <row r="1237" spans="13:41" x14ac:dyDescent="0.35">
      <c r="M1237" s="26"/>
      <c r="N1237" s="26"/>
      <c r="T1237" s="26"/>
      <c r="AD1237" s="2" t="s">
        <v>248</v>
      </c>
      <c r="AE1237" s="27">
        <v>2</v>
      </c>
      <c r="AF1237" s="2" t="s">
        <v>303</v>
      </c>
      <c r="AG1237" s="2" t="s">
        <v>306</v>
      </c>
      <c r="AH1237" s="2"/>
      <c r="AI1237" s="2" t="s">
        <v>102</v>
      </c>
      <c r="AJ1237" s="2" t="str">
        <f t="shared" si="75"/>
        <v>Equitation et DressageAutre équipement &amp; accessoire (Equitation et Dressage)X ≥ 15 kg</v>
      </c>
      <c r="AK1237" s="2" t="str">
        <f>VLOOKUP(AD1237,'Comprendre la codification'!$E$12:$F$23,2,FALSE)</f>
        <v>L</v>
      </c>
      <c r="AL1237" s="2" t="str">
        <f>VLOOKUP(AG1237,'Comprendre la codification'!$H$12:$J$200,3,FALSE)</f>
        <v>DIV</v>
      </c>
      <c r="AM1237" s="2" t="str">
        <f>VLOOKUP(AI1237,'Comprendre la codification'!$M$25:$N$83,2,FALSE)</f>
        <v>66</v>
      </c>
      <c r="AN1237" s="2" t="str">
        <f t="shared" si="76"/>
        <v>LDIV66</v>
      </c>
      <c r="AO1237" s="2" t="s">
        <v>659</v>
      </c>
    </row>
    <row r="1238" spans="13:41" x14ac:dyDescent="0.35">
      <c r="M1238" s="26"/>
      <c r="N1238" s="26"/>
      <c r="T1238" s="26"/>
      <c r="AD1238" s="2" t="s">
        <v>248</v>
      </c>
      <c r="AE1238" s="27">
        <v>2</v>
      </c>
      <c r="AF1238" s="2" t="s">
        <v>305</v>
      </c>
      <c r="AG1238" s="2" t="s">
        <v>324</v>
      </c>
      <c r="AH1238" s="2"/>
      <c r="AI1238" s="2" t="s">
        <v>252</v>
      </c>
      <c r="AJ1238" s="2" t="str">
        <f t="shared" si="75"/>
        <v>Equitation et DressageProtection / EPI : paire de gants, gilet de sécurité pour l'équitation, …X &lt; 5 g</v>
      </c>
      <c r="AK1238" s="2" t="str">
        <f>VLOOKUP(AD1238,'Comprendre la codification'!$E$12:$F$23,2,FALSE)</f>
        <v>L</v>
      </c>
      <c r="AL1238" s="2" t="str">
        <f>VLOOKUP(AG1238,'Comprendre la codification'!$H$12:$J$200,3,FALSE)</f>
        <v>PRO</v>
      </c>
      <c r="AM1238" s="2" t="str">
        <f>VLOOKUP(AI1238,'Comprendre la codification'!$M$25:$N$83,2,FALSE)</f>
        <v>20</v>
      </c>
      <c r="AN1238" s="2" t="str">
        <f t="shared" si="76"/>
        <v>LPRO20</v>
      </c>
      <c r="AO1238" s="2" t="s">
        <v>608</v>
      </c>
    </row>
    <row r="1239" spans="13:41" x14ac:dyDescent="0.35">
      <c r="M1239" s="26"/>
      <c r="N1239" s="26"/>
      <c r="T1239" s="26"/>
      <c r="AD1239" s="2" t="s">
        <v>248</v>
      </c>
      <c r="AE1239" s="27">
        <v>2</v>
      </c>
      <c r="AF1239" s="2" t="s">
        <v>305</v>
      </c>
      <c r="AG1239" s="2" t="s">
        <v>324</v>
      </c>
      <c r="AH1239" s="2"/>
      <c r="AI1239" s="2" t="s">
        <v>253</v>
      </c>
      <c r="AJ1239" s="2" t="str">
        <f t="shared" si="75"/>
        <v>Equitation et DressageProtection / EPI : paire de gants, gilet de sécurité pour l'équitation, …5 g ≤ X &lt; 10 g</v>
      </c>
      <c r="AK1239" s="2" t="str">
        <f>VLOOKUP(AD1239,'Comprendre la codification'!$E$12:$F$23,2,FALSE)</f>
        <v>L</v>
      </c>
      <c r="AL1239" s="2" t="str">
        <f>VLOOKUP(AG1239,'Comprendre la codification'!$H$12:$J$200,3,FALSE)</f>
        <v>PRO</v>
      </c>
      <c r="AM1239" s="2" t="str">
        <f>VLOOKUP(AI1239,'Comprendre la codification'!$M$25:$N$83,2,FALSE)</f>
        <v>21</v>
      </c>
      <c r="AN1239" s="2" t="str">
        <f t="shared" si="76"/>
        <v>LPRO21</v>
      </c>
      <c r="AO1239" s="2" t="s">
        <v>608</v>
      </c>
    </row>
    <row r="1240" spans="13:41" x14ac:dyDescent="0.35">
      <c r="M1240" s="26"/>
      <c r="N1240" s="26"/>
      <c r="T1240" s="26"/>
      <c r="AD1240" s="2" t="s">
        <v>248</v>
      </c>
      <c r="AE1240" s="27">
        <v>2</v>
      </c>
      <c r="AF1240" s="2" t="s">
        <v>305</v>
      </c>
      <c r="AG1240" s="2" t="s">
        <v>324</v>
      </c>
      <c r="AH1240" s="2"/>
      <c r="AI1240" s="2" t="s">
        <v>254</v>
      </c>
      <c r="AJ1240" s="2" t="str">
        <f t="shared" si="75"/>
        <v>Equitation et DressageProtection / EPI : paire de gants, gilet de sécurité pour l'équitation, …10 g ≤ X &lt; 20 g</v>
      </c>
      <c r="AK1240" s="2" t="str">
        <f>VLOOKUP(AD1240,'Comprendre la codification'!$E$12:$F$23,2,FALSE)</f>
        <v>L</v>
      </c>
      <c r="AL1240" s="2" t="str">
        <f>VLOOKUP(AG1240,'Comprendre la codification'!$H$12:$J$200,3,FALSE)</f>
        <v>PRO</v>
      </c>
      <c r="AM1240" s="2" t="str">
        <f>VLOOKUP(AI1240,'Comprendre la codification'!$M$25:$N$83,2,FALSE)</f>
        <v>24</v>
      </c>
      <c r="AN1240" s="2" t="str">
        <f t="shared" si="76"/>
        <v>LPRO24</v>
      </c>
      <c r="AO1240" s="2" t="s">
        <v>608</v>
      </c>
    </row>
    <row r="1241" spans="13:41" x14ac:dyDescent="0.35">
      <c r="M1241" s="26"/>
      <c r="N1241" s="26"/>
      <c r="T1241" s="26"/>
      <c r="AD1241" s="2" t="s">
        <v>248</v>
      </c>
      <c r="AE1241" s="27">
        <v>2</v>
      </c>
      <c r="AF1241" s="2" t="s">
        <v>305</v>
      </c>
      <c r="AG1241" s="2" t="s">
        <v>324</v>
      </c>
      <c r="AH1241" s="2"/>
      <c r="AI1241" s="2" t="s">
        <v>255</v>
      </c>
      <c r="AJ1241" s="2" t="str">
        <f t="shared" si="75"/>
        <v>Equitation et DressageProtection / EPI : paire de gants, gilet de sécurité pour l'équitation, …20 g ≤ X &lt; 50 g</v>
      </c>
      <c r="AK1241" s="2" t="str">
        <f>VLOOKUP(AD1241,'Comprendre la codification'!$E$12:$F$23,2,FALSE)</f>
        <v>L</v>
      </c>
      <c r="AL1241" s="2" t="str">
        <f>VLOOKUP(AG1241,'Comprendre la codification'!$H$12:$J$200,3,FALSE)</f>
        <v>PRO</v>
      </c>
      <c r="AM1241" s="2" t="str">
        <f>VLOOKUP(AI1241,'Comprendre la codification'!$M$25:$N$83,2,FALSE)</f>
        <v>27</v>
      </c>
      <c r="AN1241" s="2" t="str">
        <f t="shared" si="76"/>
        <v>LPRO27</v>
      </c>
      <c r="AO1241" s="2" t="s">
        <v>608</v>
      </c>
    </row>
    <row r="1242" spans="13:41" x14ac:dyDescent="0.35">
      <c r="M1242" s="26"/>
      <c r="N1242" s="26"/>
      <c r="T1242" s="26"/>
      <c r="AD1242" s="2" t="s">
        <v>248</v>
      </c>
      <c r="AE1242" s="27">
        <v>2</v>
      </c>
      <c r="AF1242" s="2" t="s">
        <v>305</v>
      </c>
      <c r="AG1242" s="2" t="s">
        <v>324</v>
      </c>
      <c r="AH1242" s="2"/>
      <c r="AI1242" s="2" t="s">
        <v>241</v>
      </c>
      <c r="AJ1242" s="2" t="str">
        <f t="shared" si="75"/>
        <v>Equitation et DressageProtection / EPI : paire de gants, gilet de sécurité pour l'équitation, …50 g ≤ X &lt; 100 g</v>
      </c>
      <c r="AK1242" s="2" t="str">
        <f>VLOOKUP(AD1242,'Comprendre la codification'!$E$12:$F$23,2,FALSE)</f>
        <v>L</v>
      </c>
      <c r="AL1242" s="2" t="str">
        <f>VLOOKUP(AG1242,'Comprendre la codification'!$H$12:$J$200,3,FALSE)</f>
        <v>PRO</v>
      </c>
      <c r="AM1242" s="2" t="str">
        <f>VLOOKUP(AI1242,'Comprendre la codification'!$M$25:$N$83,2,FALSE)</f>
        <v>30</v>
      </c>
      <c r="AN1242" s="2" t="str">
        <f t="shared" si="76"/>
        <v>LPRO30</v>
      </c>
      <c r="AO1242" s="2" t="s">
        <v>608</v>
      </c>
    </row>
    <row r="1243" spans="13:41" x14ac:dyDescent="0.35">
      <c r="M1243" s="26"/>
      <c r="N1243" s="26"/>
      <c r="T1243" s="26"/>
      <c r="AD1243" s="2" t="s">
        <v>248</v>
      </c>
      <c r="AE1243" s="27">
        <v>2</v>
      </c>
      <c r="AF1243" s="2" t="s">
        <v>305</v>
      </c>
      <c r="AG1243" s="2" t="s">
        <v>324</v>
      </c>
      <c r="AH1243" s="2"/>
      <c r="AI1243" s="2" t="s">
        <v>103</v>
      </c>
      <c r="AJ1243" s="2" t="str">
        <f t="shared" si="75"/>
        <v>Equitation et DressageProtection / EPI : paire de gants, gilet de sécurité pour l'équitation, …0,1 kg ≤ X &lt; 0,2 kg</v>
      </c>
      <c r="AK1243" s="2" t="str">
        <f>VLOOKUP(AD1243,'Comprendre la codification'!$E$12:$F$23,2,FALSE)</f>
        <v>L</v>
      </c>
      <c r="AL1243" s="2" t="str">
        <f>VLOOKUP(AG1243,'Comprendre la codification'!$H$12:$J$200,3,FALSE)</f>
        <v>PRO</v>
      </c>
      <c r="AM1243" s="2" t="str">
        <f>VLOOKUP(AI1243,'Comprendre la codification'!$M$25:$N$83,2,FALSE)</f>
        <v>33</v>
      </c>
      <c r="AN1243" s="2" t="str">
        <f t="shared" si="76"/>
        <v>LPRO33</v>
      </c>
      <c r="AO1243" s="2" t="s">
        <v>608</v>
      </c>
    </row>
    <row r="1244" spans="13:41" x14ac:dyDescent="0.35">
      <c r="M1244" s="26"/>
      <c r="N1244" s="26"/>
      <c r="T1244" s="26"/>
      <c r="AD1244" s="2" t="s">
        <v>248</v>
      </c>
      <c r="AE1244" s="27">
        <v>2</v>
      </c>
      <c r="AF1244" s="2" t="s">
        <v>305</v>
      </c>
      <c r="AG1244" s="2" t="s">
        <v>324</v>
      </c>
      <c r="AH1244" s="2"/>
      <c r="AI1244" s="2" t="s">
        <v>98</v>
      </c>
      <c r="AJ1244" s="2" t="str">
        <f t="shared" si="75"/>
        <v>Equitation et DressageProtection / EPI : paire de gants, gilet de sécurité pour l'équitation, …0,2 kg ≤ X &lt; 0,5 kg</v>
      </c>
      <c r="AK1244" s="2" t="str">
        <f>VLOOKUP(AD1244,'Comprendre la codification'!$E$12:$F$23,2,FALSE)</f>
        <v>L</v>
      </c>
      <c r="AL1244" s="2" t="str">
        <f>VLOOKUP(AG1244,'Comprendre la codification'!$H$12:$J$200,3,FALSE)</f>
        <v>PRO</v>
      </c>
      <c r="AM1244" s="2" t="str">
        <f>VLOOKUP(AI1244,'Comprendre la codification'!$M$25:$N$83,2,FALSE)</f>
        <v>36</v>
      </c>
      <c r="AN1244" s="2" t="str">
        <f t="shared" si="76"/>
        <v>LPRO36</v>
      </c>
      <c r="AO1244" s="2" t="s">
        <v>608</v>
      </c>
    </row>
    <row r="1245" spans="13:41" x14ac:dyDescent="0.35">
      <c r="M1245" s="26"/>
      <c r="N1245" s="26"/>
      <c r="T1245" s="26"/>
      <c r="AD1245" s="2" t="s">
        <v>248</v>
      </c>
      <c r="AE1245" s="27">
        <v>2</v>
      </c>
      <c r="AF1245" s="2" t="s">
        <v>305</v>
      </c>
      <c r="AG1245" s="2" t="s">
        <v>324</v>
      </c>
      <c r="AH1245" s="2"/>
      <c r="AI1245" s="2" t="s">
        <v>104</v>
      </c>
      <c r="AJ1245" s="2" t="str">
        <f t="shared" si="75"/>
        <v>Equitation et DressageProtection / EPI : paire de gants, gilet de sécurité pour l'équitation, …0,5 kg ≤ X &lt; 1 kg</v>
      </c>
      <c r="AK1245" s="2" t="str">
        <f>VLOOKUP(AD1245,'Comprendre la codification'!$E$12:$F$23,2,FALSE)</f>
        <v>L</v>
      </c>
      <c r="AL1245" s="2" t="str">
        <f>VLOOKUP(AG1245,'Comprendre la codification'!$H$12:$J$200,3,FALSE)</f>
        <v>PRO</v>
      </c>
      <c r="AM1245" s="2" t="str">
        <f>VLOOKUP(AI1245,'Comprendre la codification'!$M$25:$N$83,2,FALSE)</f>
        <v>39</v>
      </c>
      <c r="AN1245" s="2" t="str">
        <f t="shared" si="76"/>
        <v>LPRO39</v>
      </c>
      <c r="AO1245" s="2" t="s">
        <v>608</v>
      </c>
    </row>
    <row r="1246" spans="13:41" x14ac:dyDescent="0.35">
      <c r="M1246" s="26"/>
      <c r="N1246" s="26"/>
      <c r="T1246" s="26"/>
      <c r="AD1246" s="2" t="s">
        <v>248</v>
      </c>
      <c r="AE1246" s="27">
        <v>2</v>
      </c>
      <c r="AF1246" s="2" t="s">
        <v>305</v>
      </c>
      <c r="AG1246" s="2" t="s">
        <v>324</v>
      </c>
      <c r="AH1246" s="2"/>
      <c r="AI1246" s="2" t="s">
        <v>105</v>
      </c>
      <c r="AJ1246" s="2" t="str">
        <f t="shared" si="75"/>
        <v>Equitation et DressageProtection / EPI : paire de gants, gilet de sécurité pour l'équitation, …1 kg ≤ X &lt; 2 kg</v>
      </c>
      <c r="AK1246" s="2" t="str">
        <f>VLOOKUP(AD1246,'Comprendre la codification'!$E$12:$F$23,2,FALSE)</f>
        <v>L</v>
      </c>
      <c r="AL1246" s="2" t="str">
        <f>VLOOKUP(AG1246,'Comprendre la codification'!$H$12:$J$200,3,FALSE)</f>
        <v>PRO</v>
      </c>
      <c r="AM1246" s="2" t="str">
        <f>VLOOKUP(AI1246,'Comprendre la codification'!$M$25:$N$83,2,FALSE)</f>
        <v>42</v>
      </c>
      <c r="AN1246" s="2" t="str">
        <f t="shared" si="76"/>
        <v>LPRO42</v>
      </c>
      <c r="AO1246" s="2" t="s">
        <v>608</v>
      </c>
    </row>
    <row r="1247" spans="13:41" x14ac:dyDescent="0.35">
      <c r="M1247" s="26"/>
      <c r="N1247" s="26"/>
      <c r="T1247" s="26"/>
      <c r="AD1247" s="2" t="s">
        <v>248</v>
      </c>
      <c r="AE1247" s="27">
        <v>2</v>
      </c>
      <c r="AF1247" s="2" t="s">
        <v>305</v>
      </c>
      <c r="AG1247" s="2" t="s">
        <v>324</v>
      </c>
      <c r="AH1247" s="2"/>
      <c r="AI1247" s="2" t="s">
        <v>107</v>
      </c>
      <c r="AJ1247" s="2" t="str">
        <f t="shared" si="75"/>
        <v>Equitation et DressageProtection / EPI : paire de gants, gilet de sécurité pour l'équitation, …2 kg ≤ X &lt; 3 kg</v>
      </c>
      <c r="AK1247" s="2" t="str">
        <f>VLOOKUP(AD1247,'Comprendre la codification'!$E$12:$F$23,2,FALSE)</f>
        <v>L</v>
      </c>
      <c r="AL1247" s="2" t="str">
        <f>VLOOKUP(AG1247,'Comprendre la codification'!$H$12:$J$200,3,FALSE)</f>
        <v>PRO</v>
      </c>
      <c r="AM1247" s="2" t="str">
        <f>VLOOKUP(AI1247,'Comprendre la codification'!$M$25:$N$83,2,FALSE)</f>
        <v>45</v>
      </c>
      <c r="AN1247" s="2" t="str">
        <f t="shared" si="76"/>
        <v>LPRO45</v>
      </c>
      <c r="AO1247" s="2" t="s">
        <v>608</v>
      </c>
    </row>
    <row r="1248" spans="13:41" x14ac:dyDescent="0.35">
      <c r="M1248" s="26"/>
      <c r="N1248" s="26"/>
      <c r="T1248" s="26"/>
      <c r="AD1248" s="2" t="s">
        <v>248</v>
      </c>
      <c r="AE1248" s="27">
        <v>2</v>
      </c>
      <c r="AF1248" s="2" t="s">
        <v>305</v>
      </c>
      <c r="AG1248" s="2" t="s">
        <v>324</v>
      </c>
      <c r="AH1248" s="2"/>
      <c r="AI1248" s="2" t="s">
        <v>109</v>
      </c>
      <c r="AJ1248" s="2" t="str">
        <f t="shared" si="75"/>
        <v>Equitation et DressageProtection / EPI : paire de gants, gilet de sécurité pour l'équitation, …3 kg ≤ X &lt; 5 kg</v>
      </c>
      <c r="AK1248" s="2" t="str">
        <f>VLOOKUP(AD1248,'Comprendre la codification'!$E$12:$F$23,2,FALSE)</f>
        <v>L</v>
      </c>
      <c r="AL1248" s="2" t="str">
        <f>VLOOKUP(AG1248,'Comprendre la codification'!$H$12:$J$200,3,FALSE)</f>
        <v>PRO</v>
      </c>
      <c r="AM1248" s="2" t="str">
        <f>VLOOKUP(AI1248,'Comprendre la codification'!$M$25:$N$83,2,FALSE)</f>
        <v>48</v>
      </c>
      <c r="AN1248" s="2" t="str">
        <f t="shared" si="76"/>
        <v>LPRO48</v>
      </c>
      <c r="AO1248" s="2" t="s">
        <v>608</v>
      </c>
    </row>
    <row r="1249" spans="13:41" x14ac:dyDescent="0.35">
      <c r="M1249" s="26"/>
      <c r="N1249" s="26"/>
      <c r="T1249" s="26"/>
      <c r="AD1249" s="2" t="s">
        <v>248</v>
      </c>
      <c r="AE1249" s="27">
        <v>2</v>
      </c>
      <c r="AF1249" s="2" t="s">
        <v>305</v>
      </c>
      <c r="AG1249" s="2" t="s">
        <v>324</v>
      </c>
      <c r="AH1249" s="2"/>
      <c r="AI1249" s="2" t="s">
        <v>110</v>
      </c>
      <c r="AJ1249" s="2" t="str">
        <f t="shared" si="75"/>
        <v>Equitation et DressageProtection / EPI : paire de gants, gilet de sécurité pour l'équitation, …5 kg ≤ X &lt; 7 kg</v>
      </c>
      <c r="AK1249" s="2" t="str">
        <f>VLOOKUP(AD1249,'Comprendre la codification'!$E$12:$F$23,2,FALSE)</f>
        <v>L</v>
      </c>
      <c r="AL1249" s="2" t="str">
        <f>VLOOKUP(AG1249,'Comprendre la codification'!$H$12:$J$200,3,FALSE)</f>
        <v>PRO</v>
      </c>
      <c r="AM1249" s="2" t="str">
        <f>VLOOKUP(AI1249,'Comprendre la codification'!$M$25:$N$83,2,FALSE)</f>
        <v>51</v>
      </c>
      <c r="AN1249" s="2" t="str">
        <f t="shared" si="76"/>
        <v>LPRO51</v>
      </c>
      <c r="AO1249" s="2" t="s">
        <v>608</v>
      </c>
    </row>
    <row r="1250" spans="13:41" x14ac:dyDescent="0.35">
      <c r="M1250" s="26"/>
      <c r="N1250" s="26"/>
      <c r="T1250" s="26"/>
      <c r="AD1250" s="2" t="s">
        <v>248</v>
      </c>
      <c r="AE1250" s="27">
        <v>2</v>
      </c>
      <c r="AF1250" s="2" t="s">
        <v>305</v>
      </c>
      <c r="AG1250" s="2" t="s">
        <v>324</v>
      </c>
      <c r="AH1250" s="2"/>
      <c r="AI1250" s="2" t="s">
        <v>111</v>
      </c>
      <c r="AJ1250" s="2" t="str">
        <f t="shared" si="75"/>
        <v>Equitation et DressageProtection / EPI : paire de gants, gilet de sécurité pour l'équitation, …7 kg ≤ X &lt; 9 kg</v>
      </c>
      <c r="AK1250" s="2" t="str">
        <f>VLOOKUP(AD1250,'Comprendre la codification'!$E$12:$F$23,2,FALSE)</f>
        <v>L</v>
      </c>
      <c r="AL1250" s="2" t="str">
        <f>VLOOKUP(AG1250,'Comprendre la codification'!$H$12:$J$200,3,FALSE)</f>
        <v>PRO</v>
      </c>
      <c r="AM1250" s="2" t="str">
        <f>VLOOKUP(AI1250,'Comprendre la codification'!$M$25:$N$83,2,FALSE)</f>
        <v>54</v>
      </c>
      <c r="AN1250" s="2" t="str">
        <f t="shared" si="76"/>
        <v>LPRO54</v>
      </c>
      <c r="AO1250" s="2" t="s">
        <v>608</v>
      </c>
    </row>
    <row r="1251" spans="13:41" x14ac:dyDescent="0.35">
      <c r="M1251" s="26"/>
      <c r="N1251" s="26"/>
      <c r="T1251" s="26"/>
      <c r="AD1251" s="2" t="s">
        <v>248</v>
      </c>
      <c r="AE1251" s="27">
        <v>2</v>
      </c>
      <c r="AF1251" s="2" t="s">
        <v>305</v>
      </c>
      <c r="AG1251" s="2" t="s">
        <v>324</v>
      </c>
      <c r="AH1251" s="2"/>
      <c r="AI1251" s="2" t="s">
        <v>112</v>
      </c>
      <c r="AJ1251" s="2" t="str">
        <f t="shared" si="75"/>
        <v>Equitation et DressageProtection / EPI : paire de gants, gilet de sécurité pour l'équitation, …9 kg ≤ X &lt; 11 kg</v>
      </c>
      <c r="AK1251" s="2" t="str">
        <f>VLOOKUP(AD1251,'Comprendre la codification'!$E$12:$F$23,2,FALSE)</f>
        <v>L</v>
      </c>
      <c r="AL1251" s="2" t="str">
        <f>VLOOKUP(AG1251,'Comprendre la codification'!$H$12:$J$200,3,FALSE)</f>
        <v>PRO</v>
      </c>
      <c r="AM1251" s="2" t="str">
        <f>VLOOKUP(AI1251,'Comprendre la codification'!$M$25:$N$83,2,FALSE)</f>
        <v>57</v>
      </c>
      <c r="AN1251" s="2" t="str">
        <f t="shared" si="76"/>
        <v>LPRO57</v>
      </c>
      <c r="AO1251" s="2" t="s">
        <v>608</v>
      </c>
    </row>
    <row r="1252" spans="13:41" x14ac:dyDescent="0.35">
      <c r="M1252" s="26"/>
      <c r="N1252" s="26"/>
      <c r="T1252" s="26"/>
      <c r="AD1252" s="2" t="s">
        <v>248</v>
      </c>
      <c r="AE1252" s="27">
        <v>2</v>
      </c>
      <c r="AF1252" s="2" t="s">
        <v>305</v>
      </c>
      <c r="AG1252" s="2" t="s">
        <v>324</v>
      </c>
      <c r="AH1252" s="2"/>
      <c r="AI1252" s="2" t="s">
        <v>113</v>
      </c>
      <c r="AJ1252" s="2" t="str">
        <f t="shared" si="75"/>
        <v>Equitation et DressageProtection / EPI : paire de gants, gilet de sécurité pour l'équitation, …11 kg ≤ X &lt; 13 kg</v>
      </c>
      <c r="AK1252" s="2" t="str">
        <f>VLOOKUP(AD1252,'Comprendre la codification'!$E$12:$F$23,2,FALSE)</f>
        <v>L</v>
      </c>
      <c r="AL1252" s="2" t="str">
        <f>VLOOKUP(AG1252,'Comprendre la codification'!$H$12:$J$200,3,FALSE)</f>
        <v>PRO</v>
      </c>
      <c r="AM1252" s="2" t="str">
        <f>VLOOKUP(AI1252,'Comprendre la codification'!$M$25:$N$83,2,FALSE)</f>
        <v>60</v>
      </c>
      <c r="AN1252" s="2" t="str">
        <f t="shared" si="76"/>
        <v>LPRO60</v>
      </c>
      <c r="AO1252" s="2" t="s">
        <v>608</v>
      </c>
    </row>
    <row r="1253" spans="13:41" x14ac:dyDescent="0.35">
      <c r="M1253" s="26"/>
      <c r="N1253" s="26"/>
      <c r="T1253" s="26"/>
      <c r="AD1253" s="2" t="s">
        <v>248</v>
      </c>
      <c r="AE1253" s="27">
        <v>2</v>
      </c>
      <c r="AF1253" s="2" t="s">
        <v>305</v>
      </c>
      <c r="AG1253" s="2" t="s">
        <v>324</v>
      </c>
      <c r="AH1253" s="2"/>
      <c r="AI1253" s="2" t="s">
        <v>114</v>
      </c>
      <c r="AJ1253" s="2" t="str">
        <f t="shared" si="75"/>
        <v>Equitation et DressageProtection / EPI : paire de gants, gilet de sécurité pour l'équitation, …13 kg ≤ X &lt; 15 kg</v>
      </c>
      <c r="AK1253" s="2" t="str">
        <f>VLOOKUP(AD1253,'Comprendre la codification'!$E$12:$F$23,2,FALSE)</f>
        <v>L</v>
      </c>
      <c r="AL1253" s="2" t="str">
        <f>VLOOKUP(AG1253,'Comprendre la codification'!$H$12:$J$200,3,FALSE)</f>
        <v>PRO</v>
      </c>
      <c r="AM1253" s="2" t="str">
        <f>VLOOKUP(AI1253,'Comprendre la codification'!$M$25:$N$83,2,FALSE)</f>
        <v>63</v>
      </c>
      <c r="AN1253" s="2" t="str">
        <f t="shared" si="76"/>
        <v>LPRO63</v>
      </c>
      <c r="AO1253" s="2" t="s">
        <v>608</v>
      </c>
    </row>
    <row r="1254" spans="13:41" x14ac:dyDescent="0.35">
      <c r="M1254" s="26"/>
      <c r="N1254" s="26"/>
      <c r="T1254" s="26"/>
      <c r="AD1254" s="2" t="s">
        <v>248</v>
      </c>
      <c r="AE1254" s="27">
        <v>2</v>
      </c>
      <c r="AF1254" s="2" t="s">
        <v>305</v>
      </c>
      <c r="AG1254" s="2" t="s">
        <v>324</v>
      </c>
      <c r="AH1254" s="2"/>
      <c r="AI1254" s="2" t="s">
        <v>102</v>
      </c>
      <c r="AJ1254" s="2" t="str">
        <f t="shared" si="75"/>
        <v>Equitation et DressageProtection / EPI : paire de gants, gilet de sécurité pour l'équitation, …X ≥ 15 kg</v>
      </c>
      <c r="AK1254" s="2" t="str">
        <f>VLOOKUP(AD1254,'Comprendre la codification'!$E$12:$F$23,2,FALSE)</f>
        <v>L</v>
      </c>
      <c r="AL1254" s="2" t="str">
        <f>VLOOKUP(AG1254,'Comprendre la codification'!$H$12:$J$200,3,FALSE)</f>
        <v>PRO</v>
      </c>
      <c r="AM1254" s="2" t="str">
        <f>VLOOKUP(AI1254,'Comprendre la codification'!$M$25:$N$83,2,FALSE)</f>
        <v>66</v>
      </c>
      <c r="AN1254" s="2" t="str">
        <f t="shared" si="76"/>
        <v>LPRO66</v>
      </c>
      <c r="AO1254" s="2" t="s">
        <v>608</v>
      </c>
    </row>
    <row r="1255" spans="13:41" x14ac:dyDescent="0.35">
      <c r="T1255" s="26"/>
      <c r="AB1255" s="36"/>
      <c r="AD1255" s="2" t="s">
        <v>248</v>
      </c>
      <c r="AE1255" s="27">
        <v>2</v>
      </c>
      <c r="AF1255" s="2" t="s">
        <v>305</v>
      </c>
      <c r="AG1255" s="2" t="s">
        <v>251</v>
      </c>
      <c r="AH1255" s="2"/>
      <c r="AI1255" s="21" t="s">
        <v>608</v>
      </c>
      <c r="AJ1255" s="2" t="str">
        <f t="shared" si="75"/>
        <v>Equitation et DressagePantalon d'équitation-</v>
      </c>
      <c r="AK1255" s="2" t="str">
        <f>VLOOKUP(AD1255,'Comprendre la codification'!$E$12:$F$23,2,FALSE)</f>
        <v>L</v>
      </c>
      <c r="AL1255" s="2" t="str">
        <f>VLOOKUP(AG1255,'Comprendre la codification'!$H$12:$J$200,3,FALSE)</f>
        <v>PTL</v>
      </c>
      <c r="AM1255" s="2" t="str">
        <f>VLOOKUP(AI1255,'Comprendre la codification'!$M$25:$N$83,2,FALSE)</f>
        <v>78</v>
      </c>
      <c r="AN1255" s="2" t="str">
        <f t="shared" si="76"/>
        <v>LPTL78</v>
      </c>
      <c r="AO1255" s="21" t="s">
        <v>608</v>
      </c>
    </row>
    <row r="1256" spans="13:41" x14ac:dyDescent="0.35">
      <c r="T1256" s="26"/>
      <c r="V1256" s="15"/>
      <c r="AB1256" s="36"/>
      <c r="AD1256" s="2" t="s">
        <v>248</v>
      </c>
      <c r="AE1256" s="27">
        <v>2</v>
      </c>
      <c r="AF1256" s="2" t="s">
        <v>303</v>
      </c>
      <c r="AG1256" s="11" t="s">
        <v>249</v>
      </c>
      <c r="AH1256" s="2"/>
      <c r="AI1256" s="21" t="s">
        <v>608</v>
      </c>
      <c r="AJ1256" s="2" t="str">
        <f t="shared" si="75"/>
        <v>Equitation et DressageSelle d'équitation -</v>
      </c>
      <c r="AK1256" s="2" t="str">
        <f>VLOOKUP(AD1256,'Comprendre la codification'!$E$12:$F$23,2,FALSE)</f>
        <v>L</v>
      </c>
      <c r="AL1256" s="2" t="str">
        <f>VLOOKUP(AG1256,'Comprendre la codification'!$H$12:$J$200,3,FALSE)</f>
        <v>SEL</v>
      </c>
      <c r="AM1256" s="2" t="str">
        <f>VLOOKUP(AI1256,'Comprendre la codification'!$M$25:$N$83,2,FALSE)</f>
        <v>78</v>
      </c>
      <c r="AN1256" s="2" t="str">
        <f t="shared" si="76"/>
        <v>LSEL78</v>
      </c>
      <c r="AO1256" s="21" t="s">
        <v>608</v>
      </c>
    </row>
  </sheetData>
  <phoneticPr fontId="7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a6b45b9-1314-4350-9c46-b7d3b6ea4af7">
      <Terms xmlns="http://schemas.microsoft.com/office/infopath/2007/PartnerControls"/>
    </lcf76f155ced4ddcb4097134ff3c332f>
    <TaxCatchAll xmlns="fa2ae5a6-f975-4618-9bc3-7dd335d1fd10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A10ECC44461D149AF7BE1075BC6D41C" ma:contentTypeVersion="14" ma:contentTypeDescription="Create a new document." ma:contentTypeScope="" ma:versionID="0bc2864592fef285df19a207d042bdce">
  <xsd:schema xmlns:xsd="http://www.w3.org/2001/XMLSchema" xmlns:xs="http://www.w3.org/2001/XMLSchema" xmlns:p="http://schemas.microsoft.com/office/2006/metadata/properties" xmlns:ns2="ea6b45b9-1314-4350-9c46-b7d3b6ea4af7" xmlns:ns3="fa2ae5a6-f975-4618-9bc3-7dd335d1fd10" targetNamespace="http://schemas.microsoft.com/office/2006/metadata/properties" ma:root="true" ma:fieldsID="66b55bef2e2aa5af759bca39846f884d" ns2:_="" ns3:_="">
    <xsd:import namespace="ea6b45b9-1314-4350-9c46-b7d3b6ea4af7"/>
    <xsd:import namespace="fa2ae5a6-f975-4618-9bc3-7dd335d1fd1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6b45b9-1314-4350-9c46-b7d3b6ea4a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8cf73fc5-13e0-46a5-b870-74865d1e5e7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2ae5a6-f975-4618-9bc3-7dd335d1fd10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16b79e1-3ec6-44e4-9649-20decab9899b}" ma:internalName="TaxCatchAll" ma:showField="CatchAllData" ma:web="fa2ae5a6-f975-4618-9bc3-7dd335d1fd1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09F918E-AB06-434E-8A71-2D72B3CC99A3}">
  <ds:schemaRefs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fa2ae5a6-f975-4618-9bc3-7dd335d1fd10"/>
    <ds:schemaRef ds:uri="ea6b45b9-1314-4350-9c46-b7d3b6ea4af7"/>
    <ds:schemaRef ds:uri="http://purl.org/dc/dcmitype/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517680B-08A5-4C21-A59C-53F6BE7EA6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8B2D939-7B97-44BC-920D-287C694A467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1244</vt:i4>
      </vt:variant>
    </vt:vector>
  </HeadingPairs>
  <TitlesOfParts>
    <vt:vector size="1254" baseType="lpstr">
      <vt:lpstr>Version &amp; objectif</vt:lpstr>
      <vt:lpstr>1. Barème standard ASL 2027</vt:lpstr>
      <vt:lpstr>2. Générateur de codes</vt:lpstr>
      <vt:lpstr>3. Liste sports par univers</vt:lpstr>
      <vt:lpstr>Comprendre la codification</vt:lpstr>
      <vt:lpstr>Codification des modulations</vt:lpstr>
      <vt:lpstr>Paramètre Générateur Malus</vt:lpstr>
      <vt:lpstr>Paramètre Générateur Bonus</vt:lpstr>
      <vt:lpstr>Description de l'article</vt:lpstr>
      <vt:lpstr>Paramètre Générateur</vt:lpstr>
      <vt:lpstr>A_</vt:lpstr>
      <vt:lpstr>ACAD</vt:lpstr>
      <vt:lpstr>ACAD08</vt:lpstr>
      <vt:lpstr>ACAD09</vt:lpstr>
      <vt:lpstr>ACAD10</vt:lpstr>
      <vt:lpstr>ACAD11</vt:lpstr>
      <vt:lpstr>ACAD12</vt:lpstr>
      <vt:lpstr>ACAD13</vt:lpstr>
      <vt:lpstr>ADIV</vt:lpstr>
      <vt:lpstr>ADIV08</vt:lpstr>
      <vt:lpstr>ADIV09</vt:lpstr>
      <vt:lpstr>ADIV10</vt:lpstr>
      <vt:lpstr>ADIV11</vt:lpstr>
      <vt:lpstr>ADIV12</vt:lpstr>
      <vt:lpstr>ADIV13</vt:lpstr>
      <vt:lpstr>AREM</vt:lpstr>
      <vt:lpstr>AREM78</vt:lpstr>
      <vt:lpstr>AROL</vt:lpstr>
      <vt:lpstr>AROL78</vt:lpstr>
      <vt:lpstr>ASBE</vt:lpstr>
      <vt:lpstr>ASBE78</vt:lpstr>
      <vt:lpstr>ASKA</vt:lpstr>
      <vt:lpstr>ASKA78</vt:lpstr>
      <vt:lpstr>ATRO</vt:lpstr>
      <vt:lpstr>ATRO06</vt:lpstr>
      <vt:lpstr>ATRO07</vt:lpstr>
      <vt:lpstr>AVEL</vt:lpstr>
      <vt:lpstr>AVEL01</vt:lpstr>
      <vt:lpstr>AVEL02</vt:lpstr>
      <vt:lpstr>AVEL03</vt:lpstr>
      <vt:lpstr>AVEL04</vt:lpstr>
      <vt:lpstr>AVEL05</vt:lpstr>
      <vt:lpstr>AZCH</vt:lpstr>
      <vt:lpstr>AZCH78</vt:lpstr>
      <vt:lpstr>AZPN</vt:lpstr>
      <vt:lpstr>AZPN78</vt:lpstr>
      <vt:lpstr>B_</vt:lpstr>
      <vt:lpstr>BBAG</vt:lpstr>
      <vt:lpstr>BBAG20</vt:lpstr>
      <vt:lpstr>BBAG21</vt:lpstr>
      <vt:lpstr>BBAG24</vt:lpstr>
      <vt:lpstr>BBAG27</vt:lpstr>
      <vt:lpstr>BBAG30</vt:lpstr>
      <vt:lpstr>BBAG33</vt:lpstr>
      <vt:lpstr>BBAG36</vt:lpstr>
      <vt:lpstr>BBAG39</vt:lpstr>
      <vt:lpstr>BBAG42</vt:lpstr>
      <vt:lpstr>BBAG45</vt:lpstr>
      <vt:lpstr>BBAG48</vt:lpstr>
      <vt:lpstr>BBAG51</vt:lpstr>
      <vt:lpstr>BBAG54</vt:lpstr>
      <vt:lpstr>BBAG57</vt:lpstr>
      <vt:lpstr>BBAG60</vt:lpstr>
      <vt:lpstr>BBAG63</vt:lpstr>
      <vt:lpstr>BBAG66</vt:lpstr>
      <vt:lpstr>BCSQ</vt:lpstr>
      <vt:lpstr>BCSQ78</vt:lpstr>
      <vt:lpstr>BCYC</vt:lpstr>
      <vt:lpstr>BCYC78</vt:lpstr>
      <vt:lpstr>BDIV</vt:lpstr>
      <vt:lpstr>BDIV20</vt:lpstr>
      <vt:lpstr>BDIV21</vt:lpstr>
      <vt:lpstr>BDIV24</vt:lpstr>
      <vt:lpstr>BDIV27</vt:lpstr>
      <vt:lpstr>BDIV30</vt:lpstr>
      <vt:lpstr>BDIV33</vt:lpstr>
      <vt:lpstr>BDIV36</vt:lpstr>
      <vt:lpstr>BDIV39</vt:lpstr>
      <vt:lpstr>BDIV42</vt:lpstr>
      <vt:lpstr>BDIV45</vt:lpstr>
      <vt:lpstr>BDIV48</vt:lpstr>
      <vt:lpstr>BDIV51</vt:lpstr>
      <vt:lpstr>BDIV54</vt:lpstr>
      <vt:lpstr>BDIV57</vt:lpstr>
      <vt:lpstr>BDIV60</vt:lpstr>
      <vt:lpstr>BDIV63</vt:lpstr>
      <vt:lpstr>BDIV66</vt:lpstr>
      <vt:lpstr>BonusDurabilité</vt:lpstr>
      <vt:lpstr>BonusDurabilitéETMetal</vt:lpstr>
      <vt:lpstr>BonusDurabilitéETMetalETRecyclabilité</vt:lpstr>
      <vt:lpstr>BonusDurabilitéETRecyclabilité</vt:lpstr>
      <vt:lpstr>BonusMetal</vt:lpstr>
      <vt:lpstr>BonusRecyclabilité</vt:lpstr>
      <vt:lpstr>BPRO</vt:lpstr>
      <vt:lpstr>BPRO20</vt:lpstr>
      <vt:lpstr>BPRO21</vt:lpstr>
      <vt:lpstr>BPRO24</vt:lpstr>
      <vt:lpstr>BPRO27</vt:lpstr>
      <vt:lpstr>BPRO30</vt:lpstr>
      <vt:lpstr>BPRO33</vt:lpstr>
      <vt:lpstr>BPRO36</vt:lpstr>
      <vt:lpstr>BPRO39</vt:lpstr>
      <vt:lpstr>BPRO42</vt:lpstr>
      <vt:lpstr>BPRO45</vt:lpstr>
      <vt:lpstr>BPRO48</vt:lpstr>
      <vt:lpstr>BPRO51</vt:lpstr>
      <vt:lpstr>BPRO54</vt:lpstr>
      <vt:lpstr>BPRO57</vt:lpstr>
      <vt:lpstr>BPRO60</vt:lpstr>
      <vt:lpstr>BPRO63</vt:lpstr>
      <vt:lpstr>BPRO66</vt:lpstr>
      <vt:lpstr>C_</vt:lpstr>
      <vt:lpstr>CBAD</vt:lpstr>
      <vt:lpstr>CBAD35</vt:lpstr>
      <vt:lpstr>CBAD37</vt:lpstr>
      <vt:lpstr>CBAG</vt:lpstr>
      <vt:lpstr>CBAG20</vt:lpstr>
      <vt:lpstr>CBAG21</vt:lpstr>
      <vt:lpstr>CBAG24</vt:lpstr>
      <vt:lpstr>CBAG27</vt:lpstr>
      <vt:lpstr>CBAG30</vt:lpstr>
      <vt:lpstr>CBAG33</vt:lpstr>
      <vt:lpstr>CBAG36</vt:lpstr>
      <vt:lpstr>CBAG39</vt:lpstr>
      <vt:lpstr>CBAG42</vt:lpstr>
      <vt:lpstr>CBAG45</vt:lpstr>
      <vt:lpstr>CBAG48</vt:lpstr>
      <vt:lpstr>CBAG51</vt:lpstr>
      <vt:lpstr>CBAG54</vt:lpstr>
      <vt:lpstr>CBAG57</vt:lpstr>
      <vt:lpstr>CBAG60</vt:lpstr>
      <vt:lpstr>CBAG63</vt:lpstr>
      <vt:lpstr>CBAG66</vt:lpstr>
      <vt:lpstr>CCAG</vt:lpstr>
      <vt:lpstr>CCAG50</vt:lpstr>
      <vt:lpstr>CCAG52</vt:lpstr>
      <vt:lpstr>CCRA</vt:lpstr>
      <vt:lpstr>CCRA78</vt:lpstr>
      <vt:lpstr>CDIV</vt:lpstr>
      <vt:lpstr>CDIV20</vt:lpstr>
      <vt:lpstr>CDIV21</vt:lpstr>
      <vt:lpstr>CDIV24</vt:lpstr>
      <vt:lpstr>CDIV27</vt:lpstr>
      <vt:lpstr>CDIV30</vt:lpstr>
      <vt:lpstr>CDIV33</vt:lpstr>
      <vt:lpstr>CDIV36</vt:lpstr>
      <vt:lpstr>CDIV39</vt:lpstr>
      <vt:lpstr>CDIV42</vt:lpstr>
      <vt:lpstr>CDIV45</vt:lpstr>
      <vt:lpstr>CDIV48</vt:lpstr>
      <vt:lpstr>CDIV51</vt:lpstr>
      <vt:lpstr>CDIV54</vt:lpstr>
      <vt:lpstr>CDIV57</vt:lpstr>
      <vt:lpstr>CDIV60</vt:lpstr>
      <vt:lpstr>CDIV63</vt:lpstr>
      <vt:lpstr>CDIV66</vt:lpstr>
      <vt:lpstr>CFIL</vt:lpstr>
      <vt:lpstr>CFIL35</vt:lpstr>
      <vt:lpstr>CFIL36</vt:lpstr>
      <vt:lpstr>CFIL39</vt:lpstr>
      <vt:lpstr>CFIL42</vt:lpstr>
      <vt:lpstr>CFIL45</vt:lpstr>
      <vt:lpstr>CFIL48</vt:lpstr>
      <vt:lpstr>CFIL51</vt:lpstr>
      <vt:lpstr>CFIL54</vt:lpstr>
      <vt:lpstr>CFIL58</vt:lpstr>
      <vt:lpstr>CPAD</vt:lpstr>
      <vt:lpstr>CPAD78</vt:lpstr>
      <vt:lpstr>CPAN</vt:lpstr>
      <vt:lpstr>CPAN47</vt:lpstr>
      <vt:lpstr>CPAN48</vt:lpstr>
      <vt:lpstr>CPAN51</vt:lpstr>
      <vt:lpstr>CPAN54</vt:lpstr>
      <vt:lpstr>CPAN57</vt:lpstr>
      <vt:lpstr>CPAN60</vt:lpstr>
      <vt:lpstr>CPAN63</vt:lpstr>
      <vt:lpstr>CPAN66</vt:lpstr>
      <vt:lpstr>CPIN</vt:lpstr>
      <vt:lpstr>CPIN78</vt:lpstr>
      <vt:lpstr>CPLA</vt:lpstr>
      <vt:lpstr>CPLA78</vt:lpstr>
      <vt:lpstr>CPRO</vt:lpstr>
      <vt:lpstr>CPRO20</vt:lpstr>
      <vt:lpstr>CPRO21</vt:lpstr>
      <vt:lpstr>CPRO24</vt:lpstr>
      <vt:lpstr>CPRO27</vt:lpstr>
      <vt:lpstr>CPRO30</vt:lpstr>
      <vt:lpstr>CPRO33</vt:lpstr>
      <vt:lpstr>CPRO36</vt:lpstr>
      <vt:lpstr>CPRO39</vt:lpstr>
      <vt:lpstr>CPRO42</vt:lpstr>
      <vt:lpstr>CPRO45</vt:lpstr>
      <vt:lpstr>CPRO48</vt:lpstr>
      <vt:lpstr>CPRO51</vt:lpstr>
      <vt:lpstr>CPRO54</vt:lpstr>
      <vt:lpstr>CPRO57</vt:lpstr>
      <vt:lpstr>CPRO60</vt:lpstr>
      <vt:lpstr>CPRO63</vt:lpstr>
      <vt:lpstr>CPRO66</vt:lpstr>
      <vt:lpstr>CSQU</vt:lpstr>
      <vt:lpstr>CSQU78</vt:lpstr>
      <vt:lpstr>CTAB</vt:lpstr>
      <vt:lpstr>CTAB67</vt:lpstr>
      <vt:lpstr>CTEA</vt:lpstr>
      <vt:lpstr>CTEA35</vt:lpstr>
      <vt:lpstr>CTEA36</vt:lpstr>
      <vt:lpstr>CTEA40</vt:lpstr>
      <vt:lpstr>CTEE</vt:lpstr>
      <vt:lpstr>CTEE35</vt:lpstr>
      <vt:lpstr>CTEE36</vt:lpstr>
      <vt:lpstr>CTEE40</vt:lpstr>
      <vt:lpstr>CTIB</vt:lpstr>
      <vt:lpstr>CTIB78</vt:lpstr>
      <vt:lpstr>CUBL</vt:lpstr>
      <vt:lpstr>CUBL78</vt:lpstr>
      <vt:lpstr>CZBA</vt:lpstr>
      <vt:lpstr>CZBA35</vt:lpstr>
      <vt:lpstr>CZBA36</vt:lpstr>
      <vt:lpstr>CZBA40</vt:lpstr>
      <vt:lpstr>CZBT</vt:lpstr>
      <vt:lpstr>CZBT78</vt:lpstr>
      <vt:lpstr>CZCO</vt:lpstr>
      <vt:lpstr>CZCO26</vt:lpstr>
      <vt:lpstr>CZCO27</vt:lpstr>
      <vt:lpstr>CZCO30</vt:lpstr>
      <vt:lpstr>CZCO33</vt:lpstr>
      <vt:lpstr>CZCO36</vt:lpstr>
      <vt:lpstr>CZCO39</vt:lpstr>
      <vt:lpstr>CZCO43</vt:lpstr>
      <vt:lpstr>CZGA</vt:lpstr>
      <vt:lpstr>CZGA78</vt:lpstr>
      <vt:lpstr>CZGR</vt:lpstr>
      <vt:lpstr>CZGR78</vt:lpstr>
      <vt:lpstr>CZPI</vt:lpstr>
      <vt:lpstr>CZPI78</vt:lpstr>
      <vt:lpstr>CZPL</vt:lpstr>
      <vt:lpstr>CZPL26</vt:lpstr>
      <vt:lpstr>CZPL27</vt:lpstr>
      <vt:lpstr>CZPL30</vt:lpstr>
      <vt:lpstr>CZPL33</vt:lpstr>
      <vt:lpstr>CZPL36</vt:lpstr>
      <vt:lpstr>CZPL39</vt:lpstr>
      <vt:lpstr>CZPL42</vt:lpstr>
      <vt:lpstr>CZPL46</vt:lpstr>
      <vt:lpstr>CZSQ</vt:lpstr>
      <vt:lpstr>CZSQ78</vt:lpstr>
      <vt:lpstr>CZTA</vt:lpstr>
      <vt:lpstr>CZTA78</vt:lpstr>
      <vt:lpstr>CZVI</vt:lpstr>
      <vt:lpstr>CZVI78</vt:lpstr>
      <vt:lpstr>CZVO</vt:lpstr>
      <vt:lpstr>CZVO78</vt:lpstr>
      <vt:lpstr>D_</vt:lpstr>
      <vt:lpstr>DBAG</vt:lpstr>
      <vt:lpstr>DBAG20</vt:lpstr>
      <vt:lpstr>DBAG21</vt:lpstr>
      <vt:lpstr>DBAG24</vt:lpstr>
      <vt:lpstr>DBAG27</vt:lpstr>
      <vt:lpstr>DBAG30</vt:lpstr>
      <vt:lpstr>DBAG33</vt:lpstr>
      <vt:lpstr>DBAG36</vt:lpstr>
      <vt:lpstr>DBAG39</vt:lpstr>
      <vt:lpstr>DBAG42</vt:lpstr>
      <vt:lpstr>DBAG45</vt:lpstr>
      <vt:lpstr>DBAG48</vt:lpstr>
      <vt:lpstr>DBAG51</vt:lpstr>
      <vt:lpstr>DBAG54</vt:lpstr>
      <vt:lpstr>DBAG57</vt:lpstr>
      <vt:lpstr>DBAG60</vt:lpstr>
      <vt:lpstr>DBAG63</vt:lpstr>
      <vt:lpstr>DBAG66</vt:lpstr>
      <vt:lpstr>DBAT</vt:lpstr>
      <vt:lpstr>DBAT35</vt:lpstr>
      <vt:lpstr>DBAT37</vt:lpstr>
      <vt:lpstr>DDIV</vt:lpstr>
      <vt:lpstr>DDIV20</vt:lpstr>
      <vt:lpstr>DDIV21</vt:lpstr>
      <vt:lpstr>DDIV24</vt:lpstr>
      <vt:lpstr>DDIV27</vt:lpstr>
      <vt:lpstr>DDIV30</vt:lpstr>
      <vt:lpstr>DDIV33</vt:lpstr>
      <vt:lpstr>DDIV36</vt:lpstr>
      <vt:lpstr>DDIV39</vt:lpstr>
      <vt:lpstr>DDIV42</vt:lpstr>
      <vt:lpstr>DDIV45</vt:lpstr>
      <vt:lpstr>DDIV48</vt:lpstr>
      <vt:lpstr>DDIV51</vt:lpstr>
      <vt:lpstr>DDIV54</vt:lpstr>
      <vt:lpstr>DDIV57</vt:lpstr>
      <vt:lpstr>DDIV60</vt:lpstr>
      <vt:lpstr>DDIV63</vt:lpstr>
      <vt:lpstr>DDIV66</vt:lpstr>
      <vt:lpstr>DFLA</vt:lpstr>
      <vt:lpstr>DFLA78</vt:lpstr>
      <vt:lpstr>DGLA</vt:lpstr>
      <vt:lpstr>DGLA38</vt:lpstr>
      <vt:lpstr>DGLA39</vt:lpstr>
      <vt:lpstr>DGLA42</vt:lpstr>
      <vt:lpstr>DGLA46</vt:lpstr>
      <vt:lpstr>DPIQ</vt:lpstr>
      <vt:lpstr>DPIQ78</vt:lpstr>
      <vt:lpstr>DPRO</vt:lpstr>
      <vt:lpstr>DPRO20</vt:lpstr>
      <vt:lpstr>DPRO21</vt:lpstr>
      <vt:lpstr>DPRO24</vt:lpstr>
      <vt:lpstr>DPRO27</vt:lpstr>
      <vt:lpstr>DPRO30</vt:lpstr>
      <vt:lpstr>DPRO33</vt:lpstr>
      <vt:lpstr>DPRO36</vt:lpstr>
      <vt:lpstr>DPRO39</vt:lpstr>
      <vt:lpstr>DPRO42</vt:lpstr>
      <vt:lpstr>DPRO45</vt:lpstr>
      <vt:lpstr>DPRO48</vt:lpstr>
      <vt:lpstr>DPRO51</vt:lpstr>
      <vt:lpstr>DPRO54</vt:lpstr>
      <vt:lpstr>DPRO57</vt:lpstr>
      <vt:lpstr>DPRO60</vt:lpstr>
      <vt:lpstr>DPRO63</vt:lpstr>
      <vt:lpstr>DPRO66</vt:lpstr>
      <vt:lpstr>DRAN</vt:lpstr>
      <vt:lpstr>DRAN78</vt:lpstr>
      <vt:lpstr>DSAC</vt:lpstr>
      <vt:lpstr>DSAC35</vt:lpstr>
      <vt:lpstr>DSAC36</vt:lpstr>
      <vt:lpstr>DSAC39</vt:lpstr>
      <vt:lpstr>DSAC42</vt:lpstr>
      <vt:lpstr>DSAC45</vt:lpstr>
      <vt:lpstr>DSAC49</vt:lpstr>
      <vt:lpstr>DSOL</vt:lpstr>
      <vt:lpstr>DSOL78</vt:lpstr>
      <vt:lpstr>DTEC</vt:lpstr>
      <vt:lpstr>DTEC50</vt:lpstr>
      <vt:lpstr>DTEC52</vt:lpstr>
      <vt:lpstr>DTEV</vt:lpstr>
      <vt:lpstr>DTEV78</vt:lpstr>
      <vt:lpstr>DZEM</vt:lpstr>
      <vt:lpstr>DZEM78</vt:lpstr>
      <vt:lpstr>E_</vt:lpstr>
      <vt:lpstr>EBAG</vt:lpstr>
      <vt:lpstr>EBAG20</vt:lpstr>
      <vt:lpstr>EBAG21</vt:lpstr>
      <vt:lpstr>EBAG24</vt:lpstr>
      <vt:lpstr>EBAG27</vt:lpstr>
      <vt:lpstr>EBAG30</vt:lpstr>
      <vt:lpstr>EBAG33</vt:lpstr>
      <vt:lpstr>EBAG36</vt:lpstr>
      <vt:lpstr>EBAG39</vt:lpstr>
      <vt:lpstr>EBAG42</vt:lpstr>
      <vt:lpstr>EBAG45</vt:lpstr>
      <vt:lpstr>EBAG48</vt:lpstr>
      <vt:lpstr>EBAG51</vt:lpstr>
      <vt:lpstr>EBAG54</vt:lpstr>
      <vt:lpstr>EBAG57</vt:lpstr>
      <vt:lpstr>EBAG60</vt:lpstr>
      <vt:lpstr>EBAG63</vt:lpstr>
      <vt:lpstr>EBAG66</vt:lpstr>
      <vt:lpstr>EDIS</vt:lpstr>
      <vt:lpstr>EDIS41</vt:lpstr>
      <vt:lpstr>EDIS43</vt:lpstr>
      <vt:lpstr>EDIV</vt:lpstr>
      <vt:lpstr>EDIV20</vt:lpstr>
      <vt:lpstr>EDIV21</vt:lpstr>
      <vt:lpstr>EDIV24</vt:lpstr>
      <vt:lpstr>EDIV27</vt:lpstr>
      <vt:lpstr>EDIV30</vt:lpstr>
      <vt:lpstr>EDIV33</vt:lpstr>
      <vt:lpstr>EDIV36</vt:lpstr>
      <vt:lpstr>EDIV39</vt:lpstr>
      <vt:lpstr>EDIV42</vt:lpstr>
      <vt:lpstr>EDIV45</vt:lpstr>
      <vt:lpstr>EDIV48</vt:lpstr>
      <vt:lpstr>EDIV51</vt:lpstr>
      <vt:lpstr>EDIV54</vt:lpstr>
      <vt:lpstr>EDIV57</vt:lpstr>
      <vt:lpstr>EDIV60</vt:lpstr>
      <vt:lpstr>EDIV63</vt:lpstr>
      <vt:lpstr>EDIV66</vt:lpstr>
      <vt:lpstr>EHAI</vt:lpstr>
      <vt:lpstr>EHAI38</vt:lpstr>
      <vt:lpstr>EHAI39</vt:lpstr>
      <vt:lpstr>EHAI42</vt:lpstr>
      <vt:lpstr>EHAI45</vt:lpstr>
      <vt:lpstr>EHAI48</vt:lpstr>
      <vt:lpstr>EHAI51</vt:lpstr>
      <vt:lpstr>EHAI54</vt:lpstr>
      <vt:lpstr>EHAI57</vt:lpstr>
      <vt:lpstr>EHAI60</vt:lpstr>
      <vt:lpstr>EHAI63</vt:lpstr>
      <vt:lpstr>EHAI66</vt:lpstr>
      <vt:lpstr>EJAV</vt:lpstr>
      <vt:lpstr>EJAV35</vt:lpstr>
      <vt:lpstr>EJAV37</vt:lpstr>
      <vt:lpstr>EMAR</vt:lpstr>
      <vt:lpstr>EMAR47</vt:lpstr>
      <vt:lpstr>EMAR48</vt:lpstr>
      <vt:lpstr>EMAR52</vt:lpstr>
      <vt:lpstr>EMAT</vt:lpstr>
      <vt:lpstr>EMAT47</vt:lpstr>
      <vt:lpstr>EMAT48</vt:lpstr>
      <vt:lpstr>EMAT51</vt:lpstr>
      <vt:lpstr>EMAT54</vt:lpstr>
      <vt:lpstr>EMAT57</vt:lpstr>
      <vt:lpstr>EMAT60</vt:lpstr>
      <vt:lpstr>EMAT63</vt:lpstr>
      <vt:lpstr>EMAT66</vt:lpstr>
      <vt:lpstr>EOID</vt:lpstr>
      <vt:lpstr>EOID47</vt:lpstr>
      <vt:lpstr>EOID48</vt:lpstr>
      <vt:lpstr>EOID52</vt:lpstr>
      <vt:lpstr>EPOI</vt:lpstr>
      <vt:lpstr>EPOI78</vt:lpstr>
      <vt:lpstr>EPRO</vt:lpstr>
      <vt:lpstr>EPRO20</vt:lpstr>
      <vt:lpstr>EPRO21</vt:lpstr>
      <vt:lpstr>EPRO24</vt:lpstr>
      <vt:lpstr>EPRO27</vt:lpstr>
      <vt:lpstr>EPRO30</vt:lpstr>
      <vt:lpstr>EPRO33</vt:lpstr>
      <vt:lpstr>EPRO36</vt:lpstr>
      <vt:lpstr>EPRO39</vt:lpstr>
      <vt:lpstr>EPRO42</vt:lpstr>
      <vt:lpstr>EPRO45</vt:lpstr>
      <vt:lpstr>EPRO48</vt:lpstr>
      <vt:lpstr>EPRO51</vt:lpstr>
      <vt:lpstr>EPRO54</vt:lpstr>
      <vt:lpstr>EPRO57</vt:lpstr>
      <vt:lpstr>EPRO60</vt:lpstr>
      <vt:lpstr>EPRO63</vt:lpstr>
      <vt:lpstr>EPRO66</vt:lpstr>
      <vt:lpstr>F_</vt:lpstr>
      <vt:lpstr>Famille1</vt:lpstr>
      <vt:lpstr>Famille10</vt:lpstr>
      <vt:lpstr>Famille11</vt:lpstr>
      <vt:lpstr>Famille12</vt:lpstr>
      <vt:lpstr>Famille13</vt:lpstr>
      <vt:lpstr>Famille14</vt:lpstr>
      <vt:lpstr>Famille15</vt:lpstr>
      <vt:lpstr>Famille16</vt:lpstr>
      <vt:lpstr>Famille17</vt:lpstr>
      <vt:lpstr>Famille18</vt:lpstr>
      <vt:lpstr>Famille19</vt:lpstr>
      <vt:lpstr>Famille2</vt:lpstr>
      <vt:lpstr>Famille20</vt:lpstr>
      <vt:lpstr>Famille21</vt:lpstr>
      <vt:lpstr>Famille22</vt:lpstr>
      <vt:lpstr>Famille23</vt:lpstr>
      <vt:lpstr>Famille24</vt:lpstr>
      <vt:lpstr>Famille25</vt:lpstr>
      <vt:lpstr>Famille26</vt:lpstr>
      <vt:lpstr>Famille27</vt:lpstr>
      <vt:lpstr>Famille28</vt:lpstr>
      <vt:lpstr>Famille29</vt:lpstr>
      <vt:lpstr>Famille3</vt:lpstr>
      <vt:lpstr>Famille30</vt:lpstr>
      <vt:lpstr>Famille31</vt:lpstr>
      <vt:lpstr>Famille32</vt:lpstr>
      <vt:lpstr>Famille33</vt:lpstr>
      <vt:lpstr>Famille34</vt:lpstr>
      <vt:lpstr>Famille35</vt:lpstr>
      <vt:lpstr>Famille36</vt:lpstr>
      <vt:lpstr>Famille37</vt:lpstr>
      <vt:lpstr>Famille38</vt:lpstr>
      <vt:lpstr>Famille39</vt:lpstr>
      <vt:lpstr>Famille4</vt:lpstr>
      <vt:lpstr>Famille40</vt:lpstr>
      <vt:lpstr>Famille41</vt:lpstr>
      <vt:lpstr>Famille42</vt:lpstr>
      <vt:lpstr>Famille43</vt:lpstr>
      <vt:lpstr>Famille44</vt:lpstr>
      <vt:lpstr>Famille45</vt:lpstr>
      <vt:lpstr>Famille46</vt:lpstr>
      <vt:lpstr>Famille47</vt:lpstr>
      <vt:lpstr>Famille48</vt:lpstr>
      <vt:lpstr>Famille5</vt:lpstr>
      <vt:lpstr>Famille6</vt:lpstr>
      <vt:lpstr>Famille7</vt:lpstr>
      <vt:lpstr>Famille8</vt:lpstr>
      <vt:lpstr>Famille9</vt:lpstr>
      <vt:lpstr>FBAG</vt:lpstr>
      <vt:lpstr>FBAG20</vt:lpstr>
      <vt:lpstr>FBAG21</vt:lpstr>
      <vt:lpstr>FBAG24</vt:lpstr>
      <vt:lpstr>FBAG27</vt:lpstr>
      <vt:lpstr>FBAG30</vt:lpstr>
      <vt:lpstr>FBAG33</vt:lpstr>
      <vt:lpstr>FBAG36</vt:lpstr>
      <vt:lpstr>FBAG39</vt:lpstr>
      <vt:lpstr>FBAG42</vt:lpstr>
      <vt:lpstr>FBAG45</vt:lpstr>
      <vt:lpstr>FBAG48</vt:lpstr>
      <vt:lpstr>FBAG51</vt:lpstr>
      <vt:lpstr>FBAG54</vt:lpstr>
      <vt:lpstr>FBAG57</vt:lpstr>
      <vt:lpstr>FBAG60</vt:lpstr>
      <vt:lpstr>FBAG63</vt:lpstr>
      <vt:lpstr>FBAG66</vt:lpstr>
      <vt:lpstr>FBOU</vt:lpstr>
      <vt:lpstr>FBOU78</vt:lpstr>
      <vt:lpstr>FCAS</vt:lpstr>
      <vt:lpstr>FCAS38</vt:lpstr>
      <vt:lpstr>FCAS40</vt:lpstr>
      <vt:lpstr>FCOM</vt:lpstr>
      <vt:lpstr>FCOM35</vt:lpstr>
      <vt:lpstr>FCOM36</vt:lpstr>
      <vt:lpstr>FCOM39</vt:lpstr>
      <vt:lpstr>FCOM42</vt:lpstr>
      <vt:lpstr>FCOM45</vt:lpstr>
      <vt:lpstr>FCOM49</vt:lpstr>
      <vt:lpstr>FDIV</vt:lpstr>
      <vt:lpstr>FDIV20</vt:lpstr>
      <vt:lpstr>FDIV21</vt:lpstr>
      <vt:lpstr>FDIV24</vt:lpstr>
      <vt:lpstr>FDIV27</vt:lpstr>
      <vt:lpstr>FDIV30</vt:lpstr>
      <vt:lpstr>FDIV33</vt:lpstr>
      <vt:lpstr>FDIV36</vt:lpstr>
      <vt:lpstr>FDIV39</vt:lpstr>
      <vt:lpstr>FDIV42</vt:lpstr>
      <vt:lpstr>FDIV45</vt:lpstr>
      <vt:lpstr>FDIV48</vt:lpstr>
      <vt:lpstr>FDIV51</vt:lpstr>
      <vt:lpstr>FDIV54</vt:lpstr>
      <vt:lpstr>FDIV57</vt:lpstr>
      <vt:lpstr>FDIV60</vt:lpstr>
      <vt:lpstr>FDIV63</vt:lpstr>
      <vt:lpstr>FDIV66</vt:lpstr>
      <vt:lpstr>FEAU</vt:lpstr>
      <vt:lpstr>FEAU78</vt:lpstr>
      <vt:lpstr>FEMB</vt:lpstr>
      <vt:lpstr>FEMB78</vt:lpstr>
      <vt:lpstr>FENG</vt:lpstr>
      <vt:lpstr>FENG78</vt:lpstr>
      <vt:lpstr>FEQU</vt:lpstr>
      <vt:lpstr>FEQU29</vt:lpstr>
      <vt:lpstr>FEQU30</vt:lpstr>
      <vt:lpstr>FEQU33</vt:lpstr>
      <vt:lpstr>FEQU36</vt:lpstr>
      <vt:lpstr>FEQU39</vt:lpstr>
      <vt:lpstr>FEQU42</vt:lpstr>
      <vt:lpstr>FEQU45</vt:lpstr>
      <vt:lpstr>FEQU48</vt:lpstr>
      <vt:lpstr>FEQU51</vt:lpstr>
      <vt:lpstr>FEQU54</vt:lpstr>
      <vt:lpstr>FEQU57</vt:lpstr>
      <vt:lpstr>FEQU60</vt:lpstr>
      <vt:lpstr>FEQU63</vt:lpstr>
      <vt:lpstr>FEQU66</vt:lpstr>
      <vt:lpstr>FGIL</vt:lpstr>
      <vt:lpstr>FGIL78</vt:lpstr>
      <vt:lpstr>FJEU</vt:lpstr>
      <vt:lpstr>FJEU35</vt:lpstr>
      <vt:lpstr>FJEU36</vt:lpstr>
      <vt:lpstr>FJEU39</vt:lpstr>
      <vt:lpstr>FJEU43</vt:lpstr>
      <vt:lpstr>FKAY</vt:lpstr>
      <vt:lpstr>FKAY78</vt:lpstr>
      <vt:lpstr>FKIT</vt:lpstr>
      <vt:lpstr>FKIT78</vt:lpstr>
      <vt:lpstr>FKTE</vt:lpstr>
      <vt:lpstr>FKTE78</vt:lpstr>
      <vt:lpstr>FLAN</vt:lpstr>
      <vt:lpstr>FLAN41</vt:lpstr>
      <vt:lpstr>FLAN42</vt:lpstr>
      <vt:lpstr>FLAN45</vt:lpstr>
      <vt:lpstr>FLAN48</vt:lpstr>
      <vt:lpstr>FLAN51</vt:lpstr>
      <vt:lpstr>FLAN54</vt:lpstr>
      <vt:lpstr>FLAN57</vt:lpstr>
      <vt:lpstr>FLAN61</vt:lpstr>
      <vt:lpstr>FLUN</vt:lpstr>
      <vt:lpstr>FLUN29</vt:lpstr>
      <vt:lpstr>FLUN30</vt:lpstr>
      <vt:lpstr>FLUN33</vt:lpstr>
      <vt:lpstr>FLUN36</vt:lpstr>
      <vt:lpstr>FLUN40</vt:lpstr>
      <vt:lpstr>FNEO</vt:lpstr>
      <vt:lpstr>FNEO78</vt:lpstr>
      <vt:lpstr>FPAL</vt:lpstr>
      <vt:lpstr>FPAL78</vt:lpstr>
      <vt:lpstr>FPLO</vt:lpstr>
      <vt:lpstr>FPLO41</vt:lpstr>
      <vt:lpstr>FPLO43</vt:lpstr>
      <vt:lpstr>FPRO</vt:lpstr>
      <vt:lpstr>FPRO20</vt:lpstr>
      <vt:lpstr>FPRO21</vt:lpstr>
      <vt:lpstr>FPRO24</vt:lpstr>
      <vt:lpstr>FPRO27</vt:lpstr>
      <vt:lpstr>FPRO30</vt:lpstr>
      <vt:lpstr>FPRO33</vt:lpstr>
      <vt:lpstr>FPRO36</vt:lpstr>
      <vt:lpstr>FPRO39</vt:lpstr>
      <vt:lpstr>FPRO42</vt:lpstr>
      <vt:lpstr>FPRO45</vt:lpstr>
      <vt:lpstr>FPRO48</vt:lpstr>
      <vt:lpstr>FPRO51</vt:lpstr>
      <vt:lpstr>FPRO54</vt:lpstr>
      <vt:lpstr>FPRO57</vt:lpstr>
      <vt:lpstr>FPRO60</vt:lpstr>
      <vt:lpstr>FPRO63</vt:lpstr>
      <vt:lpstr>FPRO66</vt:lpstr>
      <vt:lpstr>FTUB</vt:lpstr>
      <vt:lpstr>FTUB78</vt:lpstr>
      <vt:lpstr>FWID</vt:lpstr>
      <vt:lpstr>FWID78</vt:lpstr>
      <vt:lpstr>FWIG</vt:lpstr>
      <vt:lpstr>FWIG78</vt:lpstr>
      <vt:lpstr>FWIS</vt:lpstr>
      <vt:lpstr>FWIS44</vt:lpstr>
      <vt:lpstr>FWIS46</vt:lpstr>
      <vt:lpstr>FZBO</vt:lpstr>
      <vt:lpstr>FZBO78</vt:lpstr>
      <vt:lpstr>FZBR</vt:lpstr>
      <vt:lpstr>FZBR78</vt:lpstr>
      <vt:lpstr>G_</vt:lpstr>
      <vt:lpstr>GALP</vt:lpstr>
      <vt:lpstr>GALP78</vt:lpstr>
      <vt:lpstr>GBAG</vt:lpstr>
      <vt:lpstr>GBAG20</vt:lpstr>
      <vt:lpstr>GBAG21</vt:lpstr>
      <vt:lpstr>GBAG24</vt:lpstr>
      <vt:lpstr>GBAG27</vt:lpstr>
      <vt:lpstr>GBAG30</vt:lpstr>
      <vt:lpstr>GBAG33</vt:lpstr>
      <vt:lpstr>GBAG36</vt:lpstr>
      <vt:lpstr>GBAG39</vt:lpstr>
      <vt:lpstr>GBAG42</vt:lpstr>
      <vt:lpstr>GBAG45</vt:lpstr>
      <vt:lpstr>GBAG48</vt:lpstr>
      <vt:lpstr>GBAG51</vt:lpstr>
      <vt:lpstr>GBAG54</vt:lpstr>
      <vt:lpstr>GBAG57</vt:lpstr>
      <vt:lpstr>GBAG60</vt:lpstr>
      <vt:lpstr>GBAG63</vt:lpstr>
      <vt:lpstr>GBAG66</vt:lpstr>
      <vt:lpstr>GBTN</vt:lpstr>
      <vt:lpstr>GBTN38</vt:lpstr>
      <vt:lpstr>GBTN40</vt:lpstr>
      <vt:lpstr>GCSQ</vt:lpstr>
      <vt:lpstr>GCSQ38</vt:lpstr>
      <vt:lpstr>GCSQ40</vt:lpstr>
      <vt:lpstr>GDIV</vt:lpstr>
      <vt:lpstr>GDIV20</vt:lpstr>
      <vt:lpstr>GDIV21</vt:lpstr>
      <vt:lpstr>GDIV24</vt:lpstr>
      <vt:lpstr>GDIV27</vt:lpstr>
      <vt:lpstr>GDIV30</vt:lpstr>
      <vt:lpstr>GDIV33</vt:lpstr>
      <vt:lpstr>GDIV36</vt:lpstr>
      <vt:lpstr>GDIV39</vt:lpstr>
      <vt:lpstr>GDIV42</vt:lpstr>
      <vt:lpstr>GDIV45</vt:lpstr>
      <vt:lpstr>GDIV48</vt:lpstr>
      <vt:lpstr>GDIV51</vt:lpstr>
      <vt:lpstr>GDIV54</vt:lpstr>
      <vt:lpstr>GDIV57</vt:lpstr>
      <vt:lpstr>GDIV60</vt:lpstr>
      <vt:lpstr>GDIV63</vt:lpstr>
      <vt:lpstr>GDIV66</vt:lpstr>
      <vt:lpstr>GFIX</vt:lpstr>
      <vt:lpstr>GFIX35</vt:lpstr>
      <vt:lpstr>GFIX36</vt:lpstr>
      <vt:lpstr>GFIX39</vt:lpstr>
      <vt:lpstr>GFIX42</vt:lpstr>
      <vt:lpstr>GFIX46</vt:lpstr>
      <vt:lpstr>GLUG</vt:lpstr>
      <vt:lpstr>GLUG38</vt:lpstr>
      <vt:lpstr>GLUG39</vt:lpstr>
      <vt:lpstr>GLUG43</vt:lpstr>
      <vt:lpstr>GNOR</vt:lpstr>
      <vt:lpstr>GNOR78</vt:lpstr>
      <vt:lpstr>GPAT</vt:lpstr>
      <vt:lpstr>GPAT78</vt:lpstr>
      <vt:lpstr>GPRO</vt:lpstr>
      <vt:lpstr>GPRO20</vt:lpstr>
      <vt:lpstr>GPRO21</vt:lpstr>
      <vt:lpstr>GPRO24</vt:lpstr>
      <vt:lpstr>GPRO27</vt:lpstr>
      <vt:lpstr>GPRO30</vt:lpstr>
      <vt:lpstr>GPRO33</vt:lpstr>
      <vt:lpstr>GPRO36</vt:lpstr>
      <vt:lpstr>GPRO39</vt:lpstr>
      <vt:lpstr>GPRO42</vt:lpstr>
      <vt:lpstr>GPRO45</vt:lpstr>
      <vt:lpstr>GPRO48</vt:lpstr>
      <vt:lpstr>GPRO51</vt:lpstr>
      <vt:lpstr>GPRO54</vt:lpstr>
      <vt:lpstr>GPRO57</vt:lpstr>
      <vt:lpstr>GPRO60</vt:lpstr>
      <vt:lpstr>GPRO63</vt:lpstr>
      <vt:lpstr>GPRO66</vt:lpstr>
      <vt:lpstr>GRAQ</vt:lpstr>
      <vt:lpstr>GRAQ78</vt:lpstr>
      <vt:lpstr>GSKI</vt:lpstr>
      <vt:lpstr>GSKI38</vt:lpstr>
      <vt:lpstr>GSKI39</vt:lpstr>
      <vt:lpstr>GSKI42</vt:lpstr>
      <vt:lpstr>GSKI45</vt:lpstr>
      <vt:lpstr>GSKI48</vt:lpstr>
      <vt:lpstr>GSKI52</vt:lpstr>
      <vt:lpstr>GSNO</vt:lpstr>
      <vt:lpstr>GSNO41</vt:lpstr>
      <vt:lpstr>GSNO43</vt:lpstr>
      <vt:lpstr>GSNW</vt:lpstr>
      <vt:lpstr>GSNW78</vt:lpstr>
      <vt:lpstr>GVIS</vt:lpstr>
      <vt:lpstr>GVIS35</vt:lpstr>
      <vt:lpstr>GVIS37</vt:lpstr>
      <vt:lpstr>GZCR</vt:lpstr>
      <vt:lpstr>GZCR78</vt:lpstr>
      <vt:lpstr>GZPA</vt:lpstr>
      <vt:lpstr>GZPA78</vt:lpstr>
      <vt:lpstr>GZPH</vt:lpstr>
      <vt:lpstr>GZPH78</vt:lpstr>
      <vt:lpstr>H_</vt:lpstr>
      <vt:lpstr>HARC</vt:lpstr>
      <vt:lpstr>HARC20</vt:lpstr>
      <vt:lpstr>HARC21</vt:lpstr>
      <vt:lpstr>HARC24</vt:lpstr>
      <vt:lpstr>HARC27</vt:lpstr>
      <vt:lpstr>HARC30</vt:lpstr>
      <vt:lpstr>HARC33</vt:lpstr>
      <vt:lpstr>HARC36</vt:lpstr>
      <vt:lpstr>HARC39</vt:lpstr>
      <vt:lpstr>HARC42</vt:lpstr>
      <vt:lpstr>HARC45</vt:lpstr>
      <vt:lpstr>HARC49</vt:lpstr>
      <vt:lpstr>HBAG</vt:lpstr>
      <vt:lpstr>HBAG20</vt:lpstr>
      <vt:lpstr>HBAG21</vt:lpstr>
      <vt:lpstr>HBAG24</vt:lpstr>
      <vt:lpstr>HBAG27</vt:lpstr>
      <vt:lpstr>HBAG30</vt:lpstr>
      <vt:lpstr>HBAG33</vt:lpstr>
      <vt:lpstr>HBAG36</vt:lpstr>
      <vt:lpstr>HBAG39</vt:lpstr>
      <vt:lpstr>HBAG42</vt:lpstr>
      <vt:lpstr>HBAG45</vt:lpstr>
      <vt:lpstr>HBAG48</vt:lpstr>
      <vt:lpstr>HBAG51</vt:lpstr>
      <vt:lpstr>HBAG54</vt:lpstr>
      <vt:lpstr>HBAG57</vt:lpstr>
      <vt:lpstr>HBAG60</vt:lpstr>
      <vt:lpstr>HBAG63</vt:lpstr>
      <vt:lpstr>HBAG66</vt:lpstr>
      <vt:lpstr>HBIL</vt:lpstr>
      <vt:lpstr>HBIL67</vt:lpstr>
      <vt:lpstr>HBOW</vt:lpstr>
      <vt:lpstr>HBOW78</vt:lpstr>
      <vt:lpstr>HCHS</vt:lpstr>
      <vt:lpstr>HCHS78</vt:lpstr>
      <vt:lpstr>HCLU</vt:lpstr>
      <vt:lpstr>HCLU78</vt:lpstr>
      <vt:lpstr>HDIV</vt:lpstr>
      <vt:lpstr>HDIV20</vt:lpstr>
      <vt:lpstr>HDIV21</vt:lpstr>
      <vt:lpstr>HDIV24</vt:lpstr>
      <vt:lpstr>HDIV27</vt:lpstr>
      <vt:lpstr>HDIV30</vt:lpstr>
      <vt:lpstr>HDIV33</vt:lpstr>
      <vt:lpstr>HDIV36</vt:lpstr>
      <vt:lpstr>HDIV39</vt:lpstr>
      <vt:lpstr>HDIV42</vt:lpstr>
      <vt:lpstr>HDIV45</vt:lpstr>
      <vt:lpstr>HDIV48</vt:lpstr>
      <vt:lpstr>HDIV51</vt:lpstr>
      <vt:lpstr>HDIV54</vt:lpstr>
      <vt:lpstr>HDIV57</vt:lpstr>
      <vt:lpstr>HDIV60</vt:lpstr>
      <vt:lpstr>HDIV63</vt:lpstr>
      <vt:lpstr>HDIV66</vt:lpstr>
      <vt:lpstr>HGOL</vt:lpstr>
      <vt:lpstr>HGOL47</vt:lpstr>
      <vt:lpstr>HGOL48</vt:lpstr>
      <vt:lpstr>HGOL51</vt:lpstr>
      <vt:lpstr>HGOL55</vt:lpstr>
      <vt:lpstr>HJPA</vt:lpstr>
      <vt:lpstr>HJPA50</vt:lpstr>
      <vt:lpstr>HJPA51</vt:lpstr>
      <vt:lpstr>HJPA54</vt:lpstr>
      <vt:lpstr>HJPA57</vt:lpstr>
      <vt:lpstr>HJPA61</vt:lpstr>
      <vt:lpstr>HJPB</vt:lpstr>
      <vt:lpstr>HJPB50</vt:lpstr>
      <vt:lpstr>HJPB51</vt:lpstr>
      <vt:lpstr>HJPB54</vt:lpstr>
      <vt:lpstr>HJPB57</vt:lpstr>
      <vt:lpstr>HJPB61</vt:lpstr>
      <vt:lpstr>HLYO</vt:lpstr>
      <vt:lpstr>HLYO78</vt:lpstr>
      <vt:lpstr>HPRO</vt:lpstr>
      <vt:lpstr>HPRO20</vt:lpstr>
      <vt:lpstr>HPRO21</vt:lpstr>
      <vt:lpstr>HPRO24</vt:lpstr>
      <vt:lpstr>HPRO27</vt:lpstr>
      <vt:lpstr>HPRO30</vt:lpstr>
      <vt:lpstr>HPRO33</vt:lpstr>
      <vt:lpstr>HPRO36</vt:lpstr>
      <vt:lpstr>HPRO39</vt:lpstr>
      <vt:lpstr>HPRO42</vt:lpstr>
      <vt:lpstr>HPRO45</vt:lpstr>
      <vt:lpstr>HPRO48</vt:lpstr>
      <vt:lpstr>HPRO51</vt:lpstr>
      <vt:lpstr>HPRO54</vt:lpstr>
      <vt:lpstr>HPRO57</vt:lpstr>
      <vt:lpstr>HPRO60</vt:lpstr>
      <vt:lpstr>HPRO63</vt:lpstr>
      <vt:lpstr>HPRO66</vt:lpstr>
      <vt:lpstr>HQUE</vt:lpstr>
      <vt:lpstr>HQUE78</vt:lpstr>
      <vt:lpstr>HSET</vt:lpstr>
      <vt:lpstr>HSET47</vt:lpstr>
      <vt:lpstr>HSET48</vt:lpstr>
      <vt:lpstr>HSET52</vt:lpstr>
      <vt:lpstr>HZCB</vt:lpstr>
      <vt:lpstr>HZCB44</vt:lpstr>
      <vt:lpstr>HZCB45</vt:lpstr>
      <vt:lpstr>HZCB48</vt:lpstr>
      <vt:lpstr>HZCB52</vt:lpstr>
      <vt:lpstr>HZCI</vt:lpstr>
      <vt:lpstr>HZCI59</vt:lpstr>
      <vt:lpstr>HZCI61</vt:lpstr>
      <vt:lpstr>HZFE</vt:lpstr>
      <vt:lpstr>HZFE78</vt:lpstr>
      <vt:lpstr>HZFL</vt:lpstr>
      <vt:lpstr>HZFL78</vt:lpstr>
      <vt:lpstr>HZGO</vt:lpstr>
      <vt:lpstr>HZGO78</vt:lpstr>
      <vt:lpstr>HZTE</vt:lpstr>
      <vt:lpstr>HZTE78</vt:lpstr>
      <vt:lpstr>I_</vt:lpstr>
      <vt:lpstr>IAPI</vt:lpstr>
      <vt:lpstr>IAPI78</vt:lpstr>
      <vt:lpstr>IBAG</vt:lpstr>
      <vt:lpstr>IBAG20</vt:lpstr>
      <vt:lpstr>IBAG21</vt:lpstr>
      <vt:lpstr>IBAG24</vt:lpstr>
      <vt:lpstr>IBAG27</vt:lpstr>
      <vt:lpstr>IBAG30</vt:lpstr>
      <vt:lpstr>IBAG33</vt:lpstr>
      <vt:lpstr>IBAG36</vt:lpstr>
      <vt:lpstr>IBAG39</vt:lpstr>
      <vt:lpstr>IBAG42</vt:lpstr>
      <vt:lpstr>IBAG45</vt:lpstr>
      <vt:lpstr>IBAG48</vt:lpstr>
      <vt:lpstr>IBAG51</vt:lpstr>
      <vt:lpstr>IBAG54</vt:lpstr>
      <vt:lpstr>IBAG57</vt:lpstr>
      <vt:lpstr>IBAG60</vt:lpstr>
      <vt:lpstr>IBAG63</vt:lpstr>
      <vt:lpstr>IBAG66</vt:lpstr>
      <vt:lpstr>ICOR</vt:lpstr>
      <vt:lpstr>ICOR35</vt:lpstr>
      <vt:lpstr>ICOR36</vt:lpstr>
      <vt:lpstr>ICOR39</vt:lpstr>
      <vt:lpstr>ICOR42</vt:lpstr>
      <vt:lpstr>ICOR45</vt:lpstr>
      <vt:lpstr>ICOR48</vt:lpstr>
      <vt:lpstr>ICOR51</vt:lpstr>
      <vt:lpstr>ICOR54</vt:lpstr>
      <vt:lpstr>ICOR57</vt:lpstr>
      <vt:lpstr>ICOR60</vt:lpstr>
      <vt:lpstr>ICOR63</vt:lpstr>
      <vt:lpstr>ICOR66</vt:lpstr>
      <vt:lpstr>ICSQ</vt:lpstr>
      <vt:lpstr>ICSQ78</vt:lpstr>
      <vt:lpstr>IDIV</vt:lpstr>
      <vt:lpstr>IDIV20</vt:lpstr>
      <vt:lpstr>IDIV21</vt:lpstr>
      <vt:lpstr>IDIV24</vt:lpstr>
      <vt:lpstr>IDIV27</vt:lpstr>
      <vt:lpstr>IDIV30</vt:lpstr>
      <vt:lpstr>IDIV33</vt:lpstr>
      <vt:lpstr>IDIV36</vt:lpstr>
      <vt:lpstr>IDIV39</vt:lpstr>
      <vt:lpstr>IDIV42</vt:lpstr>
      <vt:lpstr>IDIV45</vt:lpstr>
      <vt:lpstr>IDIV48</vt:lpstr>
      <vt:lpstr>IDIV51</vt:lpstr>
      <vt:lpstr>IDIV54</vt:lpstr>
      <vt:lpstr>IDIV57</vt:lpstr>
      <vt:lpstr>IDIV60</vt:lpstr>
      <vt:lpstr>IDIV63</vt:lpstr>
      <vt:lpstr>IDIV66</vt:lpstr>
      <vt:lpstr>IESC</vt:lpstr>
      <vt:lpstr>IESC78</vt:lpstr>
      <vt:lpstr>IHAR</vt:lpstr>
      <vt:lpstr>IHAR78</vt:lpstr>
      <vt:lpstr>IPIO</vt:lpstr>
      <vt:lpstr>IPIO78</vt:lpstr>
      <vt:lpstr>IPRI</vt:lpstr>
      <vt:lpstr>IPRI35</vt:lpstr>
      <vt:lpstr>IPRI36</vt:lpstr>
      <vt:lpstr>IPRI39</vt:lpstr>
      <vt:lpstr>IPRI42</vt:lpstr>
      <vt:lpstr>IPRI45</vt:lpstr>
      <vt:lpstr>IPRI48</vt:lpstr>
      <vt:lpstr>IPRI52</vt:lpstr>
      <vt:lpstr>IPRO</vt:lpstr>
      <vt:lpstr>IPRO20</vt:lpstr>
      <vt:lpstr>IPRO21</vt:lpstr>
      <vt:lpstr>IPRO24</vt:lpstr>
      <vt:lpstr>IPRO27</vt:lpstr>
      <vt:lpstr>IPRO30</vt:lpstr>
      <vt:lpstr>IPRO33</vt:lpstr>
      <vt:lpstr>IPRO36</vt:lpstr>
      <vt:lpstr>IPRO39</vt:lpstr>
      <vt:lpstr>IPRO42</vt:lpstr>
      <vt:lpstr>IPRO45</vt:lpstr>
      <vt:lpstr>IPRO48</vt:lpstr>
      <vt:lpstr>IPRO51</vt:lpstr>
      <vt:lpstr>IPRO54</vt:lpstr>
      <vt:lpstr>IPRO57</vt:lpstr>
      <vt:lpstr>IPRO60</vt:lpstr>
      <vt:lpstr>IPRO63</vt:lpstr>
      <vt:lpstr>IPRO66</vt:lpstr>
      <vt:lpstr>IVOI</vt:lpstr>
      <vt:lpstr>IVOI68</vt:lpstr>
      <vt:lpstr>IVOI69</vt:lpstr>
      <vt:lpstr>IVOI70</vt:lpstr>
      <vt:lpstr>IVOI71</vt:lpstr>
      <vt:lpstr>J_</vt:lpstr>
      <vt:lpstr>JAPP</vt:lpstr>
      <vt:lpstr>JAPP78</vt:lpstr>
      <vt:lpstr>JBAG</vt:lpstr>
      <vt:lpstr>JBAG20</vt:lpstr>
      <vt:lpstr>JBAG21</vt:lpstr>
      <vt:lpstr>JBAG24</vt:lpstr>
      <vt:lpstr>JBAG27</vt:lpstr>
      <vt:lpstr>JBAG30</vt:lpstr>
      <vt:lpstr>JBAG33</vt:lpstr>
      <vt:lpstr>JBAG36</vt:lpstr>
      <vt:lpstr>JBAG39</vt:lpstr>
      <vt:lpstr>JBAG42</vt:lpstr>
      <vt:lpstr>JBAG45</vt:lpstr>
      <vt:lpstr>JBAG48</vt:lpstr>
      <vt:lpstr>JBAG51</vt:lpstr>
      <vt:lpstr>JBAG54</vt:lpstr>
      <vt:lpstr>JBAG57</vt:lpstr>
      <vt:lpstr>JBAG60</vt:lpstr>
      <vt:lpstr>JBAG63</vt:lpstr>
      <vt:lpstr>JBAG66</vt:lpstr>
      <vt:lpstr>JBIG</vt:lpstr>
      <vt:lpstr>JBIG67</vt:lpstr>
      <vt:lpstr>JBNC</vt:lpstr>
      <vt:lpstr>JBNC56</vt:lpstr>
      <vt:lpstr>JBNC57</vt:lpstr>
      <vt:lpstr>JBNC60</vt:lpstr>
      <vt:lpstr>JBNC63</vt:lpstr>
      <vt:lpstr>JBNC66</vt:lpstr>
      <vt:lpstr>JBOX</vt:lpstr>
      <vt:lpstr>JBOX78</vt:lpstr>
      <vt:lpstr>JCLA</vt:lpstr>
      <vt:lpstr>JCLA78</vt:lpstr>
      <vt:lpstr>JDIV</vt:lpstr>
      <vt:lpstr>JDIV20</vt:lpstr>
      <vt:lpstr>JDIV21</vt:lpstr>
      <vt:lpstr>JDIV24</vt:lpstr>
      <vt:lpstr>JDIV27</vt:lpstr>
      <vt:lpstr>JDIV30</vt:lpstr>
      <vt:lpstr>JDIV33</vt:lpstr>
      <vt:lpstr>JDIV36</vt:lpstr>
      <vt:lpstr>JDIV39</vt:lpstr>
      <vt:lpstr>JDIV42</vt:lpstr>
      <vt:lpstr>JDIV45</vt:lpstr>
      <vt:lpstr>JDIV48</vt:lpstr>
      <vt:lpstr>JDIV51</vt:lpstr>
      <vt:lpstr>JDIV54</vt:lpstr>
      <vt:lpstr>JDIV57</vt:lpstr>
      <vt:lpstr>JDIV60</vt:lpstr>
      <vt:lpstr>JDIV63</vt:lpstr>
      <vt:lpstr>JDIV66</vt:lpstr>
      <vt:lpstr>JELI</vt:lpstr>
      <vt:lpstr>JELI78</vt:lpstr>
      <vt:lpstr>JEPE</vt:lpstr>
      <vt:lpstr>JEPE78</vt:lpstr>
      <vt:lpstr>JFRA</vt:lpstr>
      <vt:lpstr>JFRA50</vt:lpstr>
      <vt:lpstr>JFRA51</vt:lpstr>
      <vt:lpstr>JFRA54</vt:lpstr>
      <vt:lpstr>JFRA57</vt:lpstr>
      <vt:lpstr>JFRA60</vt:lpstr>
      <vt:lpstr>JFRA63</vt:lpstr>
      <vt:lpstr>JFRA66</vt:lpstr>
      <vt:lpstr>JGAN</vt:lpstr>
      <vt:lpstr>JGAN38</vt:lpstr>
      <vt:lpstr>JGAN40</vt:lpstr>
      <vt:lpstr>JHAL</vt:lpstr>
      <vt:lpstr>JHAL41</vt:lpstr>
      <vt:lpstr>JHAL42</vt:lpstr>
      <vt:lpstr>JHAL45</vt:lpstr>
      <vt:lpstr>JHAL48</vt:lpstr>
      <vt:lpstr>JHAL51</vt:lpstr>
      <vt:lpstr>JHAL54</vt:lpstr>
      <vt:lpstr>JHAL57</vt:lpstr>
      <vt:lpstr>JHAL60</vt:lpstr>
      <vt:lpstr>JHAL63</vt:lpstr>
      <vt:lpstr>JHAL66</vt:lpstr>
      <vt:lpstr>JHDT</vt:lpstr>
      <vt:lpstr>JHDT38</vt:lpstr>
      <vt:lpstr>JHDT40</vt:lpstr>
      <vt:lpstr>JJST</vt:lpstr>
      <vt:lpstr>JJST78</vt:lpstr>
      <vt:lpstr>JMAC</vt:lpstr>
      <vt:lpstr>JMAC78</vt:lpstr>
      <vt:lpstr>JMAT</vt:lpstr>
      <vt:lpstr>JMAT47</vt:lpstr>
      <vt:lpstr>JMAT48</vt:lpstr>
      <vt:lpstr>JMAT51</vt:lpstr>
      <vt:lpstr>JMAT54</vt:lpstr>
      <vt:lpstr>JMAT57</vt:lpstr>
      <vt:lpstr>JMAT60</vt:lpstr>
      <vt:lpstr>JMAT63</vt:lpstr>
      <vt:lpstr>JMAT66</vt:lpstr>
      <vt:lpstr>JPRO</vt:lpstr>
      <vt:lpstr>JPRO20</vt:lpstr>
      <vt:lpstr>JPRO21</vt:lpstr>
      <vt:lpstr>JPRO24</vt:lpstr>
      <vt:lpstr>JPRO27</vt:lpstr>
      <vt:lpstr>JPRO30</vt:lpstr>
      <vt:lpstr>JPRO33</vt:lpstr>
      <vt:lpstr>JPRO36</vt:lpstr>
      <vt:lpstr>JPRO39</vt:lpstr>
      <vt:lpstr>JPRO42</vt:lpstr>
      <vt:lpstr>JPRO45</vt:lpstr>
      <vt:lpstr>JPRO48</vt:lpstr>
      <vt:lpstr>JPRO51</vt:lpstr>
      <vt:lpstr>JPRO54</vt:lpstr>
      <vt:lpstr>JPRO57</vt:lpstr>
      <vt:lpstr>JPRO60</vt:lpstr>
      <vt:lpstr>JPRO63</vt:lpstr>
      <vt:lpstr>JPRO66</vt:lpstr>
      <vt:lpstr>JPUN</vt:lpstr>
      <vt:lpstr>JPUN44</vt:lpstr>
      <vt:lpstr>JPUN45</vt:lpstr>
      <vt:lpstr>JPUN48</vt:lpstr>
      <vt:lpstr>JPUN52</vt:lpstr>
      <vt:lpstr>JSAU</vt:lpstr>
      <vt:lpstr>JSAU35</vt:lpstr>
      <vt:lpstr>JSAU36</vt:lpstr>
      <vt:lpstr>JSAU39</vt:lpstr>
      <vt:lpstr>JSAU43</vt:lpstr>
      <vt:lpstr>JSON</vt:lpstr>
      <vt:lpstr>JSON78</vt:lpstr>
      <vt:lpstr>JSTP</vt:lpstr>
      <vt:lpstr>JSTP47</vt:lpstr>
      <vt:lpstr>JSTP48</vt:lpstr>
      <vt:lpstr>JSTP51</vt:lpstr>
      <vt:lpstr>JSTP54</vt:lpstr>
      <vt:lpstr>JSTP58</vt:lpstr>
      <vt:lpstr>JTEX</vt:lpstr>
      <vt:lpstr>JTEX78</vt:lpstr>
      <vt:lpstr>JTIN</vt:lpstr>
      <vt:lpstr>JTIN78</vt:lpstr>
      <vt:lpstr>JTRA</vt:lpstr>
      <vt:lpstr>JTRA78</vt:lpstr>
      <vt:lpstr>JUNI</vt:lpstr>
      <vt:lpstr>JUNI78</vt:lpstr>
      <vt:lpstr>JYOG</vt:lpstr>
      <vt:lpstr>JYOG78</vt:lpstr>
      <vt:lpstr>JZBE</vt:lpstr>
      <vt:lpstr>JZBE29</vt:lpstr>
      <vt:lpstr>JZBE30</vt:lpstr>
      <vt:lpstr>JZBE33</vt:lpstr>
      <vt:lpstr>JZBE36</vt:lpstr>
      <vt:lpstr>JZBE40</vt:lpstr>
      <vt:lpstr>JZBY</vt:lpstr>
      <vt:lpstr>JZBY78</vt:lpstr>
      <vt:lpstr>JZFI</vt:lpstr>
      <vt:lpstr>JZFI35</vt:lpstr>
      <vt:lpstr>JZFI36</vt:lpstr>
      <vt:lpstr>JZFI39</vt:lpstr>
      <vt:lpstr>JZFI42</vt:lpstr>
      <vt:lpstr>JZFI46</vt:lpstr>
      <vt:lpstr>K_</vt:lpstr>
      <vt:lpstr>KBAG</vt:lpstr>
      <vt:lpstr>KBAG20</vt:lpstr>
      <vt:lpstr>KBAG21</vt:lpstr>
      <vt:lpstr>KBAG24</vt:lpstr>
      <vt:lpstr>KBAG27</vt:lpstr>
      <vt:lpstr>KBAG30</vt:lpstr>
      <vt:lpstr>KBAG33</vt:lpstr>
      <vt:lpstr>KBAG36</vt:lpstr>
      <vt:lpstr>KBAG39</vt:lpstr>
      <vt:lpstr>KBAG42</vt:lpstr>
      <vt:lpstr>KBAG45</vt:lpstr>
      <vt:lpstr>KBAG48</vt:lpstr>
      <vt:lpstr>KBAG51</vt:lpstr>
      <vt:lpstr>KBAG54</vt:lpstr>
      <vt:lpstr>KBAG57</vt:lpstr>
      <vt:lpstr>KBAG60</vt:lpstr>
      <vt:lpstr>KBAG63</vt:lpstr>
      <vt:lpstr>KBAG66</vt:lpstr>
      <vt:lpstr>KCAL</vt:lpstr>
      <vt:lpstr>KCAL78</vt:lpstr>
      <vt:lpstr>KCLM</vt:lpstr>
      <vt:lpstr>KCLM78</vt:lpstr>
      <vt:lpstr>KDIV</vt:lpstr>
      <vt:lpstr>KDIV20</vt:lpstr>
      <vt:lpstr>KDIV21</vt:lpstr>
      <vt:lpstr>KDIV24</vt:lpstr>
      <vt:lpstr>KDIV27</vt:lpstr>
      <vt:lpstr>KDIV30</vt:lpstr>
      <vt:lpstr>KDIV33</vt:lpstr>
      <vt:lpstr>KDIV36</vt:lpstr>
      <vt:lpstr>KDIV39</vt:lpstr>
      <vt:lpstr>KDIV42</vt:lpstr>
      <vt:lpstr>KDIV45</vt:lpstr>
      <vt:lpstr>KDIV48</vt:lpstr>
      <vt:lpstr>KDIV51</vt:lpstr>
      <vt:lpstr>KDIV54</vt:lpstr>
      <vt:lpstr>KDIV57</vt:lpstr>
      <vt:lpstr>KDIV60</vt:lpstr>
      <vt:lpstr>KDIV63</vt:lpstr>
      <vt:lpstr>KDIV66</vt:lpstr>
      <vt:lpstr>KFLO</vt:lpstr>
      <vt:lpstr>KFLO78</vt:lpstr>
      <vt:lpstr>KGCC</vt:lpstr>
      <vt:lpstr>KGCC78</vt:lpstr>
      <vt:lpstr>KGCM</vt:lpstr>
      <vt:lpstr>KGCM78</vt:lpstr>
      <vt:lpstr>KMOU</vt:lpstr>
      <vt:lpstr>KMOU78</vt:lpstr>
      <vt:lpstr>KPRO</vt:lpstr>
      <vt:lpstr>KPRO20</vt:lpstr>
      <vt:lpstr>KPRO21</vt:lpstr>
      <vt:lpstr>KPRO24</vt:lpstr>
      <vt:lpstr>KPRO27</vt:lpstr>
      <vt:lpstr>KPRO30</vt:lpstr>
      <vt:lpstr>KPRO33</vt:lpstr>
      <vt:lpstr>KPRO36</vt:lpstr>
      <vt:lpstr>KPRO39</vt:lpstr>
      <vt:lpstr>KPRO42</vt:lpstr>
      <vt:lpstr>KPRO45</vt:lpstr>
      <vt:lpstr>KPRO48</vt:lpstr>
      <vt:lpstr>KPRO51</vt:lpstr>
      <vt:lpstr>KPRO54</vt:lpstr>
      <vt:lpstr>KPRO57</vt:lpstr>
      <vt:lpstr>KPRO60</vt:lpstr>
      <vt:lpstr>KPRO63</vt:lpstr>
      <vt:lpstr>KPRO66</vt:lpstr>
      <vt:lpstr>KWAD</vt:lpstr>
      <vt:lpstr>KWAD78</vt:lpstr>
      <vt:lpstr>KZAC</vt:lpstr>
      <vt:lpstr>KZAC74</vt:lpstr>
      <vt:lpstr>KZAC75</vt:lpstr>
      <vt:lpstr>KZCA</vt:lpstr>
      <vt:lpstr>KZCA72</vt:lpstr>
      <vt:lpstr>KZCA73</vt:lpstr>
      <vt:lpstr>KZCA76</vt:lpstr>
      <vt:lpstr>KZCA77</vt:lpstr>
      <vt:lpstr>KZCC</vt:lpstr>
      <vt:lpstr>KZCC20</vt:lpstr>
      <vt:lpstr>KZCC21</vt:lpstr>
      <vt:lpstr>KZCC24</vt:lpstr>
      <vt:lpstr>KZCC27</vt:lpstr>
      <vt:lpstr>KZCC30</vt:lpstr>
      <vt:lpstr>KZCC33</vt:lpstr>
      <vt:lpstr>KZCC36</vt:lpstr>
      <vt:lpstr>KZCC39</vt:lpstr>
      <vt:lpstr>KZCC42</vt:lpstr>
      <vt:lpstr>KZCC45</vt:lpstr>
      <vt:lpstr>KZCC48</vt:lpstr>
      <vt:lpstr>KZCC51</vt:lpstr>
      <vt:lpstr>KZCC54</vt:lpstr>
      <vt:lpstr>KZCC57</vt:lpstr>
      <vt:lpstr>KZCC60</vt:lpstr>
      <vt:lpstr>KZCC63</vt:lpstr>
      <vt:lpstr>KZCC66</vt:lpstr>
      <vt:lpstr>KZCP</vt:lpstr>
      <vt:lpstr>KZCP20</vt:lpstr>
      <vt:lpstr>KZCP21</vt:lpstr>
      <vt:lpstr>KZCP24</vt:lpstr>
      <vt:lpstr>KZCP27</vt:lpstr>
      <vt:lpstr>KZCP30</vt:lpstr>
      <vt:lpstr>KZCP33</vt:lpstr>
      <vt:lpstr>KZCP36</vt:lpstr>
      <vt:lpstr>KZCP39</vt:lpstr>
      <vt:lpstr>KZCP42</vt:lpstr>
      <vt:lpstr>KZCP45</vt:lpstr>
      <vt:lpstr>KZCP48</vt:lpstr>
      <vt:lpstr>KZCP51</vt:lpstr>
      <vt:lpstr>KZCP54</vt:lpstr>
      <vt:lpstr>KZCP57</vt:lpstr>
      <vt:lpstr>KZCP60</vt:lpstr>
      <vt:lpstr>KZCP63</vt:lpstr>
      <vt:lpstr>KZCP66</vt:lpstr>
      <vt:lpstr>L_</vt:lpstr>
      <vt:lpstr>LBAG</vt:lpstr>
      <vt:lpstr>LBAG20</vt:lpstr>
      <vt:lpstr>LBAG21</vt:lpstr>
      <vt:lpstr>LBAG24</vt:lpstr>
      <vt:lpstr>LBAG27</vt:lpstr>
      <vt:lpstr>LBAG30</vt:lpstr>
      <vt:lpstr>LBAG33</vt:lpstr>
      <vt:lpstr>LBAG36</vt:lpstr>
      <vt:lpstr>LBAG39</vt:lpstr>
      <vt:lpstr>LBAG42</vt:lpstr>
      <vt:lpstr>LBAG45</vt:lpstr>
      <vt:lpstr>LBAG48</vt:lpstr>
      <vt:lpstr>LBAG51</vt:lpstr>
      <vt:lpstr>LBAG54</vt:lpstr>
      <vt:lpstr>LBAG57</vt:lpstr>
      <vt:lpstr>LBAG60</vt:lpstr>
      <vt:lpstr>LBAG63</vt:lpstr>
      <vt:lpstr>LBAG66</vt:lpstr>
      <vt:lpstr>LBOM</vt:lpstr>
      <vt:lpstr>LBOM78</vt:lpstr>
      <vt:lpstr>LBOT</vt:lpstr>
      <vt:lpstr>LBOT78</vt:lpstr>
      <vt:lpstr>LCHE</vt:lpstr>
      <vt:lpstr>LCHE78</vt:lpstr>
      <vt:lpstr>LDIV</vt:lpstr>
      <vt:lpstr>LDIV20</vt:lpstr>
      <vt:lpstr>LDIV21</vt:lpstr>
      <vt:lpstr>LDIV24</vt:lpstr>
      <vt:lpstr>LDIV27</vt:lpstr>
      <vt:lpstr>LDIV30</vt:lpstr>
      <vt:lpstr>LDIV33</vt:lpstr>
      <vt:lpstr>LDIV36</vt:lpstr>
      <vt:lpstr>LDIV39</vt:lpstr>
      <vt:lpstr>LDIV42</vt:lpstr>
      <vt:lpstr>LDIV45</vt:lpstr>
      <vt:lpstr>LDIV48</vt:lpstr>
      <vt:lpstr>LDIV51</vt:lpstr>
      <vt:lpstr>LDIV54</vt:lpstr>
      <vt:lpstr>LDIV57</vt:lpstr>
      <vt:lpstr>LDIV60</vt:lpstr>
      <vt:lpstr>LDIV63</vt:lpstr>
      <vt:lpstr>LDIV66</vt:lpstr>
      <vt:lpstr>LPRO</vt:lpstr>
      <vt:lpstr>LPRO20</vt:lpstr>
      <vt:lpstr>LPRO21</vt:lpstr>
      <vt:lpstr>LPRO24</vt:lpstr>
      <vt:lpstr>LPRO27</vt:lpstr>
      <vt:lpstr>LPRO30</vt:lpstr>
      <vt:lpstr>LPRO33</vt:lpstr>
      <vt:lpstr>LPRO36</vt:lpstr>
      <vt:lpstr>LPRO39</vt:lpstr>
      <vt:lpstr>LPRO42</vt:lpstr>
      <vt:lpstr>LPRO45</vt:lpstr>
      <vt:lpstr>LPRO48</vt:lpstr>
      <vt:lpstr>LPRO51</vt:lpstr>
      <vt:lpstr>LPRO54</vt:lpstr>
      <vt:lpstr>LPRO57</vt:lpstr>
      <vt:lpstr>LPRO60</vt:lpstr>
      <vt:lpstr>LPRO63</vt:lpstr>
      <vt:lpstr>LPRO66</vt:lpstr>
      <vt:lpstr>LPTL</vt:lpstr>
      <vt:lpstr>LPTL78</vt:lpstr>
      <vt:lpstr>LSEL</vt:lpstr>
      <vt:lpstr>LSEL78</vt:lpstr>
      <vt:lpstr>MalusPiece</vt:lpstr>
      <vt:lpstr>MalusPieceEtRecyclabilité</vt:lpstr>
      <vt:lpstr>MalusRecyclabilité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Charles Alibert</cp:lastModifiedBy>
  <dcterms:created xsi:type="dcterms:W3CDTF">2026-02-06T20:31:28Z</dcterms:created>
  <dcterms:modified xsi:type="dcterms:W3CDTF">2026-09-29T20:30:33Z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0x010100BA10ECC44461D149AF7BE1075BC6D41C</vt:lpwstr>
  </property>
  <property fmtid="{D5CDD505-2E9C-101B-9397-08002B2CF9AE}" pid="3" name="MediaServiceImageTags">
    <vt:lpwstr/>
  </property>
</Properties>
</file>